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drawings/drawing5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uanmanuelsotelo/Desktop/Coder House/Proyecto FInal/"/>
    </mc:Choice>
  </mc:AlternateContent>
  <xr:revisionPtr revIDLastSave="0" documentId="13_ncr:1_{8B750666-DE50-4248-A456-695BF0720477}" xr6:coauthVersionLast="47" xr6:coauthVersionMax="47" xr10:uidLastSave="{00000000-0000-0000-0000-000000000000}"/>
  <bookViews>
    <workbookView xWindow="0" yWindow="500" windowWidth="28800" windowHeight="15960" activeTab="4" xr2:uid="{00000000-000D-0000-FFFF-FFFF00000000}"/>
  </bookViews>
  <sheets>
    <sheet name="Readme" sheetId="6" r:id="rId1"/>
    <sheet name="Tabulación y preguntas" sheetId="2" r:id="rId2"/>
    <sheet name="Resolución" sheetId="5" r:id="rId3"/>
    <sheet name="Tablas Dinámicas" sheetId="12" r:id="rId4"/>
    <sheet name="Dashboard" sheetId="14" r:id="rId5"/>
    <sheet name="Listas de Validación" sheetId="4" r:id="rId6"/>
  </sheets>
  <definedNames>
    <definedName name="_xlnm._FilterDatabase" localSheetId="5" hidden="1">'Listas de Validación'!#REF!</definedName>
    <definedName name="DatosExternos_1" localSheetId="2" hidden="1">Resolución!$C$1:$O$3257</definedName>
    <definedName name="DatosExternos_1" localSheetId="1" hidden="1">'Tabulación y preguntas'!$B$1:$M$3257</definedName>
    <definedName name="SegmentaciónDeDatos_Año">#N/A</definedName>
    <definedName name="SegmentaciónDeDatos_condition">#N/A</definedName>
    <definedName name="SegmentaciónDeDatos_district">#N/A</definedName>
    <definedName name="SegmentaciónDeDatos_IDEAL_PARA_INVERTIR">#N/A</definedName>
    <definedName name="SegmentaciónDeDatos_type">#N/A</definedName>
  </definedNames>
  <calcPr calcId="191029"/>
  <pivotCaches>
    <pivotCache cacheId="3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5" l="1" a="1"/>
  <c r="R2" i="5" s="1"/>
  <c r="R3" i="5" a="1"/>
  <c r="R3" i="5"/>
  <c r="R4" i="5" a="1"/>
  <c r="R4" i="5" s="1"/>
  <c r="R5" i="5" a="1"/>
  <c r="R5" i="5" s="1"/>
  <c r="R6" i="5" a="1"/>
  <c r="R6" i="5" s="1"/>
  <c r="R7" i="5" a="1"/>
  <c r="R7" i="5"/>
  <c r="R8" i="5" a="1"/>
  <c r="R8" i="5" s="1"/>
  <c r="R9" i="5" a="1"/>
  <c r="R9" i="5"/>
  <c r="R10" i="5" a="1"/>
  <c r="R10" i="5" s="1"/>
  <c r="R11" i="5" a="1"/>
  <c r="R11" i="5"/>
  <c r="R12" i="5" a="1"/>
  <c r="R12" i="5" s="1"/>
  <c r="R13" i="5" a="1"/>
  <c r="R13" i="5"/>
  <c r="R14" i="5" a="1"/>
  <c r="R14" i="5" s="1"/>
  <c r="R15" i="5" a="1"/>
  <c r="R15" i="5"/>
  <c r="R16" i="5" a="1"/>
  <c r="R16" i="5" s="1"/>
  <c r="R17" i="5" a="1"/>
  <c r="R17" i="5"/>
  <c r="R18" i="5" a="1"/>
  <c r="R18" i="5" s="1"/>
  <c r="R19" i="5" a="1"/>
  <c r="R19" i="5"/>
  <c r="R20" i="5" a="1"/>
  <c r="R20" i="5" s="1"/>
  <c r="R21" i="5" a="1"/>
  <c r="R21" i="5" s="1"/>
  <c r="R22" i="5" a="1"/>
  <c r="R22" i="5" s="1"/>
  <c r="R23" i="5" a="1"/>
  <c r="R23" i="5"/>
  <c r="R24" i="5" a="1"/>
  <c r="R24" i="5" s="1"/>
  <c r="R25" i="5" a="1"/>
  <c r="R25" i="5"/>
  <c r="R26" i="5" a="1"/>
  <c r="R26" i="5" s="1"/>
  <c r="R27" i="5" a="1"/>
  <c r="R27" i="5"/>
  <c r="R28" i="5" a="1"/>
  <c r="R28" i="5" s="1"/>
  <c r="R29" i="5" a="1"/>
  <c r="R29" i="5"/>
  <c r="R30" i="5" a="1"/>
  <c r="R30" i="5" s="1"/>
  <c r="R31" i="5" a="1"/>
  <c r="R31" i="5"/>
  <c r="R32" i="5" a="1"/>
  <c r="R32" i="5" s="1"/>
  <c r="R33" i="5" a="1"/>
  <c r="R33" i="5"/>
  <c r="R34" i="5" a="1"/>
  <c r="R34" i="5" s="1"/>
  <c r="R35" i="5" a="1"/>
  <c r="R35" i="5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/>
  <c r="R42" i="5" a="1"/>
  <c r="R42" i="5" s="1"/>
  <c r="R43" i="5" a="1"/>
  <c r="R43" i="5" s="1"/>
  <c r="R44" i="5" a="1"/>
  <c r="R44" i="5" s="1"/>
  <c r="R45" i="5" a="1"/>
  <c r="R45" i="5"/>
  <c r="R46" i="5" a="1"/>
  <c r="R46" i="5" s="1"/>
  <c r="R47" i="5" a="1"/>
  <c r="R47" i="5" s="1"/>
  <c r="R48" i="5" a="1"/>
  <c r="R48" i="5" s="1"/>
  <c r="R49" i="5" a="1"/>
  <c r="R49" i="5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/>
  <c r="R58" i="5" a="1"/>
  <c r="R58" i="5" s="1"/>
  <c r="R59" i="5" a="1"/>
  <c r="R59" i="5" s="1"/>
  <c r="R60" i="5" a="1"/>
  <c r="R60" i="5" s="1"/>
  <c r="R61" i="5" a="1"/>
  <c r="R61" i="5"/>
  <c r="R62" i="5" a="1"/>
  <c r="R62" i="5" s="1"/>
  <c r="R63" i="5" a="1"/>
  <c r="R63" i="5"/>
  <c r="R64" i="5" a="1"/>
  <c r="R64" i="5" s="1"/>
  <c r="R65" i="5" a="1"/>
  <c r="R65" i="5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72" i="5" a="1"/>
  <c r="R72" i="5" s="1"/>
  <c r="R73" i="5" a="1"/>
  <c r="R73" i="5"/>
  <c r="R74" i="5" a="1"/>
  <c r="R74" i="5" s="1"/>
  <c r="R75" i="5" a="1"/>
  <c r="R75" i="5" s="1"/>
  <c r="R76" i="5" a="1"/>
  <c r="R76" i="5" s="1"/>
  <c r="R77" i="5" a="1"/>
  <c r="R77" i="5" s="1"/>
  <c r="R78" i="5" a="1"/>
  <c r="R78" i="5" s="1"/>
  <c r="R79" i="5" a="1"/>
  <c r="R79" i="5"/>
  <c r="R80" i="5" a="1"/>
  <c r="R80" i="5" s="1"/>
  <c r="R81" i="5" a="1"/>
  <c r="R81" i="5"/>
  <c r="R82" i="5" a="1"/>
  <c r="R82" i="5" s="1"/>
  <c r="R83" i="5" a="1"/>
  <c r="R83" i="5" s="1"/>
  <c r="R84" i="5" a="1"/>
  <c r="R84" i="5" s="1"/>
  <c r="R85" i="5" a="1"/>
  <c r="R85" i="5" s="1"/>
  <c r="R86" i="5" a="1"/>
  <c r="R86" i="5" s="1"/>
  <c r="R87" i="5" a="1"/>
  <c r="R87" i="5" s="1"/>
  <c r="R88" i="5" a="1"/>
  <c r="R88" i="5" s="1"/>
  <c r="R89" i="5" a="1"/>
  <c r="R89" i="5"/>
  <c r="R90" i="5" a="1"/>
  <c r="R90" i="5" s="1"/>
  <c r="R91" i="5" a="1"/>
  <c r="R91" i="5" s="1"/>
  <c r="R92" i="5" a="1"/>
  <c r="R92" i="5" s="1"/>
  <c r="R93" i="5" a="1"/>
  <c r="R93" i="5" s="1"/>
  <c r="R94" i="5" a="1"/>
  <c r="R94" i="5" s="1"/>
  <c r="R95" i="5" a="1"/>
  <c r="R95" i="5"/>
  <c r="R96" i="5" a="1"/>
  <c r="R96" i="5" s="1"/>
  <c r="R97" i="5" a="1"/>
  <c r="R97" i="5"/>
  <c r="R98" i="5" a="1"/>
  <c r="R98" i="5" s="1"/>
  <c r="R99" i="5" a="1"/>
  <c r="R99" i="5" s="1"/>
  <c r="R100" i="5" a="1"/>
  <c r="R100" i="5" s="1"/>
  <c r="R101" i="5" a="1"/>
  <c r="R101" i="5" s="1"/>
  <c r="R102" i="5" a="1"/>
  <c r="R102" i="5" s="1"/>
  <c r="R103" i="5" a="1"/>
  <c r="R103" i="5" s="1"/>
  <c r="R104" i="5" a="1"/>
  <c r="R104" i="5" s="1"/>
  <c r="R105" i="5" a="1"/>
  <c r="R105" i="5"/>
  <c r="R106" i="5" a="1"/>
  <c r="R106" i="5" s="1"/>
  <c r="R107" i="5" a="1"/>
  <c r="R107" i="5" s="1"/>
  <c r="R108" i="5" a="1"/>
  <c r="R108" i="5" s="1"/>
  <c r="R109" i="5" a="1"/>
  <c r="R109" i="5"/>
  <c r="R110" i="5" a="1"/>
  <c r="R110" i="5" s="1"/>
  <c r="R111" i="5" a="1"/>
  <c r="R111" i="5" s="1"/>
  <c r="R112" i="5" a="1"/>
  <c r="R112" i="5" s="1"/>
  <c r="R113" i="5" a="1"/>
  <c r="R113" i="5"/>
  <c r="R114" i="5" a="1"/>
  <c r="R114" i="5" s="1"/>
  <c r="R115" i="5" a="1"/>
  <c r="R115" i="5" s="1"/>
  <c r="R116" i="5" a="1"/>
  <c r="R116" i="5" s="1"/>
  <c r="R117" i="5" a="1"/>
  <c r="R117" i="5" s="1"/>
  <c r="R118" i="5" a="1"/>
  <c r="R118" i="5" s="1"/>
  <c r="R119" i="5" a="1"/>
  <c r="R119" i="5" s="1"/>
  <c r="R120" i="5" a="1"/>
  <c r="R120" i="5" s="1"/>
  <c r="R121" i="5" a="1"/>
  <c r="R121" i="5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 s="1"/>
  <c r="R128" i="5" a="1"/>
  <c r="R128" i="5" s="1"/>
  <c r="R129" i="5" a="1"/>
  <c r="R129" i="5"/>
  <c r="R130" i="5" a="1"/>
  <c r="R130" i="5" s="1"/>
  <c r="R131" i="5" a="1"/>
  <c r="R131" i="5" s="1"/>
  <c r="R132" i="5" a="1"/>
  <c r="R132" i="5" s="1"/>
  <c r="R133" i="5" a="1"/>
  <c r="R133" i="5" s="1"/>
  <c r="R134" i="5" a="1"/>
  <c r="R134" i="5" s="1"/>
  <c r="R135" i="5" a="1"/>
  <c r="R135" i="5" s="1"/>
  <c r="R136" i="5" a="1"/>
  <c r="R136" i="5" s="1"/>
  <c r="R137" i="5" a="1"/>
  <c r="R137" i="5"/>
  <c r="R138" i="5" a="1"/>
  <c r="R138" i="5" s="1"/>
  <c r="R139" i="5" a="1"/>
  <c r="R139" i="5" s="1"/>
  <c r="R140" i="5" a="1"/>
  <c r="R140" i="5" s="1"/>
  <c r="R141" i="5" a="1"/>
  <c r="R141" i="5" s="1"/>
  <c r="R142" i="5" a="1"/>
  <c r="R142" i="5" s="1"/>
  <c r="R143" i="5" a="1"/>
  <c r="R143" i="5"/>
  <c r="R144" i="5" a="1"/>
  <c r="R144" i="5" s="1"/>
  <c r="R145" i="5" a="1"/>
  <c r="R145" i="5"/>
  <c r="R146" i="5" a="1"/>
  <c r="R146" i="5" s="1"/>
  <c r="R147" i="5" a="1"/>
  <c r="R147" i="5" s="1"/>
  <c r="R148" i="5" a="1"/>
  <c r="R148" i="5" s="1"/>
  <c r="R149" i="5" a="1"/>
  <c r="R149" i="5" s="1"/>
  <c r="R150" i="5" a="1"/>
  <c r="R150" i="5" s="1"/>
  <c r="R151" i="5" a="1"/>
  <c r="R151" i="5" s="1"/>
  <c r="R152" i="5" a="1"/>
  <c r="R152" i="5" s="1"/>
  <c r="R153" i="5" a="1"/>
  <c r="R153" i="5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/>
  <c r="R160" i="5" a="1"/>
  <c r="R160" i="5" s="1"/>
  <c r="R161" i="5" a="1"/>
  <c r="R161" i="5"/>
  <c r="R162" i="5" a="1"/>
  <c r="R162" i="5" s="1"/>
  <c r="R163" i="5" a="1"/>
  <c r="R163" i="5" s="1"/>
  <c r="R164" i="5" a="1"/>
  <c r="R164" i="5" s="1"/>
  <c r="R165" i="5" a="1"/>
  <c r="R165" i="5"/>
  <c r="R166" i="5" a="1"/>
  <c r="R166" i="5" s="1"/>
  <c r="R167" i="5" a="1"/>
  <c r="R167" i="5" s="1"/>
  <c r="R168" i="5" a="1"/>
  <c r="R168" i="5" s="1"/>
  <c r="R169" i="5" a="1"/>
  <c r="R169" i="5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 s="1"/>
  <c r="R177" i="5" a="1"/>
  <c r="R177" i="5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 s="1"/>
  <c r="R185" i="5" a="1"/>
  <c r="R185" i="5"/>
  <c r="R186" i="5" a="1"/>
  <c r="R186" i="5" s="1"/>
  <c r="R187" i="5" a="1"/>
  <c r="R187" i="5" s="1"/>
  <c r="R188" i="5" a="1"/>
  <c r="R188" i="5" s="1"/>
  <c r="R189" i="5" a="1"/>
  <c r="R189" i="5" s="1"/>
  <c r="R190" i="5" a="1"/>
  <c r="R190" i="5" s="1"/>
  <c r="R191" i="5" a="1"/>
  <c r="R191" i="5"/>
  <c r="R192" i="5" a="1"/>
  <c r="R192" i="5" s="1"/>
  <c r="R193" i="5" a="1"/>
  <c r="R193" i="5"/>
  <c r="R194" i="5" a="1"/>
  <c r="R194" i="5" s="1"/>
  <c r="R195" i="5" a="1"/>
  <c r="R195" i="5" s="1"/>
  <c r="R196" i="5" a="1"/>
  <c r="R196" i="5" s="1"/>
  <c r="R197" i="5" a="1"/>
  <c r="R197" i="5"/>
  <c r="R198" i="5" a="1"/>
  <c r="R198" i="5" s="1"/>
  <c r="R199" i="5" a="1"/>
  <c r="R199" i="5" s="1"/>
  <c r="R200" i="5" a="1"/>
  <c r="R200" i="5" s="1"/>
  <c r="R201" i="5" a="1"/>
  <c r="R201" i="5"/>
  <c r="R202" i="5" a="1"/>
  <c r="R202" i="5" s="1"/>
  <c r="R203" i="5" a="1"/>
  <c r="R203" i="5" s="1"/>
  <c r="R204" i="5" a="1"/>
  <c r="R204" i="5" s="1"/>
  <c r="R205" i="5" a="1"/>
  <c r="R205" i="5" s="1"/>
  <c r="R206" i="5" a="1"/>
  <c r="R206" i="5" s="1"/>
  <c r="R207" i="5" a="1"/>
  <c r="R207" i="5" s="1"/>
  <c r="R208" i="5" a="1"/>
  <c r="R208" i="5" s="1"/>
  <c r="R209" i="5" a="1"/>
  <c r="R209" i="5"/>
  <c r="R210" i="5" a="1"/>
  <c r="R210" i="5" s="1"/>
  <c r="R211" i="5" a="1"/>
  <c r="R211" i="5" s="1"/>
  <c r="R212" i="5" a="1"/>
  <c r="R212" i="5" s="1"/>
  <c r="R213" i="5" a="1"/>
  <c r="R213" i="5" s="1"/>
  <c r="R214" i="5" a="1"/>
  <c r="R214" i="5" s="1"/>
  <c r="R215" i="5" a="1"/>
  <c r="R215" i="5" s="1"/>
  <c r="R216" i="5" a="1"/>
  <c r="R216" i="5" s="1"/>
  <c r="R217" i="5" a="1"/>
  <c r="R217" i="5"/>
  <c r="R218" i="5" a="1"/>
  <c r="R218" i="5" s="1"/>
  <c r="R219" i="5" a="1"/>
  <c r="R219" i="5" s="1"/>
  <c r="R220" i="5" a="1"/>
  <c r="R220" i="5" s="1"/>
  <c r="R221" i="5" a="1"/>
  <c r="R221" i="5" s="1"/>
  <c r="R222" i="5" a="1"/>
  <c r="R222" i="5" s="1"/>
  <c r="R223" i="5" a="1"/>
  <c r="R223" i="5"/>
  <c r="R224" i="5" a="1"/>
  <c r="R224" i="5" s="1"/>
  <c r="R225" i="5" a="1"/>
  <c r="R225" i="5"/>
  <c r="R226" i="5" a="1"/>
  <c r="R226" i="5" s="1"/>
  <c r="R227" i="5" a="1"/>
  <c r="R227" i="5" s="1"/>
  <c r="R228" i="5" a="1"/>
  <c r="R228" i="5" s="1"/>
  <c r="R229" i="5" a="1"/>
  <c r="R229" i="5"/>
  <c r="R230" i="5" a="1"/>
  <c r="R230" i="5" s="1"/>
  <c r="R231" i="5" a="1"/>
  <c r="R231" i="5" s="1"/>
  <c r="R232" i="5" a="1"/>
  <c r="R232" i="5" s="1"/>
  <c r="R233" i="5" a="1"/>
  <c r="R233" i="5"/>
  <c r="R234" i="5" a="1"/>
  <c r="R234" i="5" s="1"/>
  <c r="R235" i="5" a="1"/>
  <c r="R235" i="5" s="1"/>
  <c r="R236" i="5" a="1"/>
  <c r="R236" i="5" s="1"/>
  <c r="R237" i="5" a="1"/>
  <c r="R237" i="5" s="1"/>
  <c r="R238" i="5" a="1"/>
  <c r="R238" i="5" s="1"/>
  <c r="R239" i="5" a="1"/>
  <c r="R239" i="5" s="1"/>
  <c r="R240" i="5" a="1"/>
  <c r="R240" i="5" s="1"/>
  <c r="R241" i="5" a="1"/>
  <c r="R241" i="5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/>
  <c r="R250" i="5" a="1"/>
  <c r="R250" i="5" s="1"/>
  <c r="R251" i="5" a="1"/>
  <c r="R251" i="5" s="1"/>
  <c r="R252" i="5" a="1"/>
  <c r="R252" i="5" s="1"/>
  <c r="R253" i="5" a="1"/>
  <c r="R253" i="5" s="1"/>
  <c r="R254" i="5" a="1"/>
  <c r="R254" i="5" s="1"/>
  <c r="R255" i="5" a="1"/>
  <c r="R255" i="5"/>
  <c r="R256" i="5" a="1"/>
  <c r="R256" i="5" s="1"/>
  <c r="R257" i="5" a="1"/>
  <c r="R257" i="5"/>
  <c r="R258" i="5" a="1"/>
  <c r="R258" i="5" s="1"/>
  <c r="R259" i="5" a="1"/>
  <c r="R259" i="5" s="1"/>
  <c r="R260" i="5" a="1"/>
  <c r="R260" i="5" s="1"/>
  <c r="R261" i="5" a="1"/>
  <c r="R261" i="5"/>
  <c r="R262" i="5" a="1"/>
  <c r="R262" i="5" s="1"/>
  <c r="R263" i="5" a="1"/>
  <c r="R263" i="5" s="1"/>
  <c r="R264" i="5" a="1"/>
  <c r="R264" i="5" s="1"/>
  <c r="R265" i="5" a="1"/>
  <c r="R265" i="5"/>
  <c r="R266" i="5" a="1"/>
  <c r="R266" i="5" s="1"/>
  <c r="R267" i="5" a="1"/>
  <c r="R267" i="5" s="1"/>
  <c r="R268" i="5" a="1"/>
  <c r="R268" i="5" s="1"/>
  <c r="R269" i="5" a="1"/>
  <c r="R269" i="5" s="1"/>
  <c r="R270" i="5" a="1"/>
  <c r="R270" i="5" s="1"/>
  <c r="R271" i="5" a="1"/>
  <c r="R271" i="5" s="1"/>
  <c r="R272" i="5" a="1"/>
  <c r="R272" i="5" s="1"/>
  <c r="R273" i="5" a="1"/>
  <c r="R273" i="5"/>
  <c r="R274" i="5" a="1"/>
  <c r="R274" i="5" s="1"/>
  <c r="R275" i="5" a="1"/>
  <c r="R275" i="5" s="1"/>
  <c r="R276" i="5" a="1"/>
  <c r="R276" i="5" s="1"/>
  <c r="R277" i="5" a="1"/>
  <c r="R277" i="5" s="1"/>
  <c r="R278" i="5" a="1"/>
  <c r="R278" i="5" s="1"/>
  <c r="R279" i="5" a="1"/>
  <c r="R279" i="5" s="1"/>
  <c r="R280" i="5" a="1"/>
  <c r="R280" i="5" s="1"/>
  <c r="R281" i="5" a="1"/>
  <c r="R281" i="5"/>
  <c r="R282" i="5" a="1"/>
  <c r="R282" i="5" s="1"/>
  <c r="R283" i="5" a="1"/>
  <c r="R283" i="5" s="1"/>
  <c r="R284" i="5" a="1"/>
  <c r="R284" i="5" s="1"/>
  <c r="R285" i="5" a="1"/>
  <c r="R285" i="5" s="1"/>
  <c r="R286" i="5" a="1"/>
  <c r="R286" i="5" s="1"/>
  <c r="R287" i="5" a="1"/>
  <c r="R287" i="5"/>
  <c r="R288" i="5" a="1"/>
  <c r="R288" i="5" s="1"/>
  <c r="R289" i="5" a="1"/>
  <c r="R289" i="5"/>
  <c r="R290" i="5" a="1"/>
  <c r="R290" i="5" s="1"/>
  <c r="R291" i="5" a="1"/>
  <c r="R291" i="5" s="1"/>
  <c r="R292" i="5" a="1"/>
  <c r="R292" i="5" s="1"/>
  <c r="R293" i="5" a="1"/>
  <c r="R293" i="5"/>
  <c r="R294" i="5" a="1"/>
  <c r="R294" i="5" s="1"/>
  <c r="R295" i="5" a="1"/>
  <c r="R295" i="5" s="1"/>
  <c r="R296" i="5" a="1"/>
  <c r="R296" i="5" s="1"/>
  <c r="R297" i="5" a="1"/>
  <c r="R297" i="5"/>
  <c r="R298" i="5" a="1"/>
  <c r="R298" i="5" s="1"/>
  <c r="R299" i="5" a="1"/>
  <c r="R299" i="5" s="1"/>
  <c r="R300" i="5" a="1"/>
  <c r="R300" i="5" s="1"/>
  <c r="R301" i="5" a="1"/>
  <c r="R301" i="5"/>
  <c r="R302" i="5" a="1"/>
  <c r="R302" i="5" s="1"/>
  <c r="R303" i="5" a="1"/>
  <c r="R303" i="5" s="1"/>
  <c r="R304" i="5" a="1"/>
  <c r="R304" i="5" s="1"/>
  <c r="R305" i="5" a="1"/>
  <c r="R305" i="5"/>
  <c r="R306" i="5" a="1"/>
  <c r="R306" i="5" s="1"/>
  <c r="R307" i="5" a="1"/>
  <c r="R307" i="5" s="1"/>
  <c r="R308" i="5" a="1"/>
  <c r="R308" i="5" s="1"/>
  <c r="R309" i="5" a="1"/>
  <c r="R309" i="5" s="1"/>
  <c r="R310" i="5" a="1"/>
  <c r="R310" i="5" s="1"/>
  <c r="R311" i="5" a="1"/>
  <c r="R311" i="5" s="1"/>
  <c r="R312" i="5" a="1"/>
  <c r="R312" i="5" s="1"/>
  <c r="R313" i="5" a="1"/>
  <c r="R313" i="5"/>
  <c r="R314" i="5" a="1"/>
  <c r="R314" i="5" s="1"/>
  <c r="R315" i="5" a="1"/>
  <c r="R315" i="5" s="1"/>
  <c r="R316" i="5" a="1"/>
  <c r="R316" i="5" s="1"/>
  <c r="R317" i="5" a="1"/>
  <c r="R317" i="5"/>
  <c r="R318" i="5" a="1"/>
  <c r="R318" i="5" s="1"/>
  <c r="R319" i="5" a="1"/>
  <c r="R319" i="5"/>
  <c r="R320" i="5" a="1"/>
  <c r="R320" i="5" s="1"/>
  <c r="R321" i="5" a="1"/>
  <c r="R321" i="5"/>
  <c r="R322" i="5" a="1"/>
  <c r="R322" i="5" s="1"/>
  <c r="R323" i="5" a="1"/>
  <c r="R323" i="5" s="1"/>
  <c r="R324" i="5" a="1"/>
  <c r="R324" i="5" s="1"/>
  <c r="R325" i="5" a="1"/>
  <c r="R325" i="5"/>
  <c r="R326" i="5" a="1"/>
  <c r="R326" i="5" s="1"/>
  <c r="R327" i="5" a="1"/>
  <c r="R327" i="5" s="1"/>
  <c r="R328" i="5" a="1"/>
  <c r="R328" i="5" s="1"/>
  <c r="R329" i="5" a="1"/>
  <c r="R329" i="5"/>
  <c r="R330" i="5" a="1"/>
  <c r="R330" i="5" s="1"/>
  <c r="R331" i="5" a="1"/>
  <c r="R331" i="5" s="1"/>
  <c r="R332" i="5" a="1"/>
  <c r="R332" i="5" s="1"/>
  <c r="R333" i="5" a="1"/>
  <c r="R333" i="5" s="1"/>
  <c r="R334" i="5" a="1"/>
  <c r="R334" i="5" s="1"/>
  <c r="R335" i="5" a="1"/>
  <c r="R335" i="5"/>
  <c r="R336" i="5" a="1"/>
  <c r="R336" i="5" s="1"/>
  <c r="R337" i="5" a="1"/>
  <c r="R337" i="5"/>
  <c r="R338" i="5" a="1"/>
  <c r="R338" i="5" s="1"/>
  <c r="R339" i="5" a="1"/>
  <c r="R339" i="5" s="1"/>
  <c r="R340" i="5" a="1"/>
  <c r="R340" i="5" s="1"/>
  <c r="R341" i="5" a="1"/>
  <c r="R341" i="5"/>
  <c r="R342" i="5" a="1"/>
  <c r="R342" i="5"/>
  <c r="R343" i="5" a="1"/>
  <c r="R343" i="5" s="1"/>
  <c r="R344" i="5" a="1"/>
  <c r="R344" i="5"/>
  <c r="R345" i="5" a="1"/>
  <c r="R345" i="5" s="1"/>
  <c r="R346" i="5" a="1"/>
  <c r="R346" i="5"/>
  <c r="R347" i="5" a="1"/>
  <c r="R347" i="5" s="1"/>
  <c r="R348" i="5" a="1"/>
  <c r="R348" i="5"/>
  <c r="R349" i="5" a="1"/>
  <c r="R349" i="5" s="1"/>
  <c r="R350" i="5" a="1"/>
  <c r="R350" i="5"/>
  <c r="R351" i="5" a="1"/>
  <c r="R351" i="5" s="1"/>
  <c r="R352" i="5" a="1"/>
  <c r="R352" i="5"/>
  <c r="R353" i="5" a="1"/>
  <c r="R353" i="5"/>
  <c r="R354" i="5" a="1"/>
  <c r="R354" i="5"/>
  <c r="R355" i="5" a="1"/>
  <c r="R355" i="5" s="1"/>
  <c r="R356" i="5" a="1"/>
  <c r="R356" i="5"/>
  <c r="R357" i="5" a="1"/>
  <c r="R357" i="5"/>
  <c r="R358" i="5" a="1"/>
  <c r="R358" i="5"/>
  <c r="R359" i="5" a="1"/>
  <c r="R359" i="5" s="1"/>
  <c r="R360" i="5" a="1"/>
  <c r="R360" i="5"/>
  <c r="R361" i="5" a="1"/>
  <c r="R361" i="5"/>
  <c r="R362" i="5" a="1"/>
  <c r="R362" i="5"/>
  <c r="R363" i="5" a="1"/>
  <c r="R363" i="5" s="1"/>
  <c r="R364" i="5" a="1"/>
  <c r="R364" i="5"/>
  <c r="R365" i="5" a="1"/>
  <c r="R365" i="5"/>
  <c r="R366" i="5" a="1"/>
  <c r="R366" i="5"/>
  <c r="R367" i="5" a="1"/>
  <c r="R367" i="5" s="1"/>
  <c r="R368" i="5" a="1"/>
  <c r="R368" i="5"/>
  <c r="R369" i="5" a="1"/>
  <c r="R369" i="5"/>
  <c r="R370" i="5" a="1"/>
  <c r="R370" i="5"/>
  <c r="R371" i="5" a="1"/>
  <c r="R371" i="5" s="1"/>
  <c r="R372" i="5" a="1"/>
  <c r="R372" i="5"/>
  <c r="R373" i="5" a="1"/>
  <c r="R373" i="5"/>
  <c r="R374" i="5" a="1"/>
  <c r="R374" i="5"/>
  <c r="R375" i="5" a="1"/>
  <c r="R375" i="5" s="1"/>
  <c r="R376" i="5" a="1"/>
  <c r="R376" i="5"/>
  <c r="R377" i="5" a="1"/>
  <c r="R377" i="5" s="1"/>
  <c r="R378" i="5" a="1"/>
  <c r="R378" i="5"/>
  <c r="R379" i="5" a="1"/>
  <c r="R379" i="5" s="1"/>
  <c r="R380" i="5" a="1"/>
  <c r="R380" i="5"/>
  <c r="R381" i="5" a="1"/>
  <c r="R381" i="5" s="1"/>
  <c r="R382" i="5" a="1"/>
  <c r="R382" i="5"/>
  <c r="R383" i="5" a="1"/>
  <c r="R383" i="5" s="1"/>
  <c r="R384" i="5" a="1"/>
  <c r="R384" i="5"/>
  <c r="R385" i="5" a="1"/>
  <c r="R385" i="5"/>
  <c r="R386" i="5" a="1"/>
  <c r="R386" i="5"/>
  <c r="R387" i="5" a="1"/>
  <c r="R387" i="5" s="1"/>
  <c r="R388" i="5" a="1"/>
  <c r="R388" i="5"/>
  <c r="R389" i="5" a="1"/>
  <c r="R389" i="5"/>
  <c r="R390" i="5" a="1"/>
  <c r="R390" i="5"/>
  <c r="R391" i="5" a="1"/>
  <c r="R391" i="5" s="1"/>
  <c r="R392" i="5" a="1"/>
  <c r="R392" i="5"/>
  <c r="R393" i="5" a="1"/>
  <c r="R393" i="5"/>
  <c r="R394" i="5" a="1"/>
  <c r="R394" i="5"/>
  <c r="R395" i="5" a="1"/>
  <c r="R395" i="5" s="1"/>
  <c r="R396" i="5" a="1"/>
  <c r="R396" i="5"/>
  <c r="R397" i="5" a="1"/>
  <c r="R397" i="5"/>
  <c r="R398" i="5" a="1"/>
  <c r="R398" i="5"/>
  <c r="R399" i="5" a="1"/>
  <c r="R399" i="5" s="1"/>
  <c r="R400" i="5" a="1"/>
  <c r="R400" i="5"/>
  <c r="R401" i="5" a="1"/>
  <c r="R401" i="5"/>
  <c r="R402" i="5" a="1"/>
  <c r="R402" i="5"/>
  <c r="R403" i="5" a="1"/>
  <c r="R403" i="5" s="1"/>
  <c r="R404" i="5" a="1"/>
  <c r="R404" i="5" s="1"/>
  <c r="R405" i="5" a="1"/>
  <c r="R405" i="5"/>
  <c r="R406" i="5" a="1"/>
  <c r="R406" i="5"/>
  <c r="R407" i="5" a="1"/>
  <c r="R407" i="5" s="1"/>
  <c r="R408" i="5" a="1"/>
  <c r="R408" i="5"/>
  <c r="R409" i="5" a="1"/>
  <c r="R409" i="5" s="1"/>
  <c r="R410" i="5" a="1"/>
  <c r="R410" i="5"/>
  <c r="R411" i="5" a="1"/>
  <c r="R411" i="5" s="1"/>
  <c r="R412" i="5" a="1"/>
  <c r="R412" i="5"/>
  <c r="R413" i="5" a="1"/>
  <c r="R413" i="5" s="1"/>
  <c r="R414" i="5" a="1"/>
  <c r="R414" i="5"/>
  <c r="R415" i="5" a="1"/>
  <c r="R415" i="5" s="1"/>
  <c r="R416" i="5" a="1"/>
  <c r="R416" i="5"/>
  <c r="R417" i="5" a="1"/>
  <c r="R417" i="5"/>
  <c r="R418" i="5" a="1"/>
  <c r="R418" i="5" s="1"/>
  <c r="R419" i="5" a="1"/>
  <c r="R419" i="5" s="1"/>
  <c r="R420" i="5" a="1"/>
  <c r="R420" i="5"/>
  <c r="R421" i="5" a="1"/>
  <c r="R421" i="5"/>
  <c r="R422" i="5" a="1"/>
  <c r="R422" i="5" s="1"/>
  <c r="R423" i="5" a="1"/>
  <c r="R423" i="5" s="1"/>
  <c r="R424" i="5" a="1"/>
  <c r="R424" i="5"/>
  <c r="R425" i="5" a="1"/>
  <c r="R425" i="5"/>
  <c r="R426" i="5" a="1"/>
  <c r="R426" i="5"/>
  <c r="R427" i="5" a="1"/>
  <c r="R427" i="5" s="1"/>
  <c r="R428" i="5" a="1"/>
  <c r="R428" i="5"/>
  <c r="R429" i="5" a="1"/>
  <c r="R429" i="5"/>
  <c r="R430" i="5" a="1"/>
  <c r="R430" i="5"/>
  <c r="R431" i="5" a="1"/>
  <c r="R431" i="5" s="1"/>
  <c r="R432" i="5" a="1"/>
  <c r="R432" i="5" s="1"/>
  <c r="R433" i="5" a="1"/>
  <c r="R433" i="5"/>
  <c r="R434" i="5" a="1"/>
  <c r="R434" i="5" s="1"/>
  <c r="R435" i="5" a="1"/>
  <c r="R435" i="5" s="1"/>
  <c r="R436" i="5" a="1"/>
  <c r="R436" i="5" s="1"/>
  <c r="R437" i="5" a="1"/>
  <c r="R437" i="5"/>
  <c r="R438" i="5" a="1"/>
  <c r="R438" i="5"/>
  <c r="R439" i="5" a="1"/>
  <c r="R439" i="5" s="1"/>
  <c r="R440" i="5" a="1"/>
  <c r="R440" i="5"/>
  <c r="R441" i="5" a="1"/>
  <c r="R441" i="5" s="1"/>
  <c r="R442" i="5" a="1"/>
  <c r="R442" i="5"/>
  <c r="R443" i="5" a="1"/>
  <c r="R443" i="5" s="1"/>
  <c r="R444" i="5" a="1"/>
  <c r="R444" i="5"/>
  <c r="R445" i="5" a="1"/>
  <c r="R445" i="5" s="1"/>
  <c r="R446" i="5" a="1"/>
  <c r="R446" i="5"/>
  <c r="R447" i="5" a="1"/>
  <c r="R447" i="5" s="1"/>
  <c r="R448" i="5" a="1"/>
  <c r="R448" i="5"/>
  <c r="R449" i="5" a="1"/>
  <c r="R449" i="5"/>
  <c r="R450" i="5" a="1"/>
  <c r="R450" i="5" s="1"/>
  <c r="R451" i="5" a="1"/>
  <c r="R451" i="5" s="1"/>
  <c r="R452" i="5" a="1"/>
  <c r="R452" i="5"/>
  <c r="R453" i="5" a="1"/>
  <c r="R453" i="5"/>
  <c r="R454" i="5" a="1"/>
  <c r="R454" i="5" s="1"/>
  <c r="R455" i="5" a="1"/>
  <c r="R455" i="5" s="1"/>
  <c r="R456" i="5" a="1"/>
  <c r="R456" i="5"/>
  <c r="R457" i="5" a="1"/>
  <c r="R457" i="5" s="1"/>
  <c r="R458" i="5" a="1"/>
  <c r="R458" i="5"/>
  <c r="R459" i="5" a="1"/>
  <c r="R459" i="5" s="1"/>
  <c r="R460" i="5" a="1"/>
  <c r="R460" i="5"/>
  <c r="R461" i="5" a="1"/>
  <c r="R461" i="5"/>
  <c r="R462" i="5" a="1"/>
  <c r="R462" i="5"/>
  <c r="R463" i="5" a="1"/>
  <c r="R463" i="5" s="1"/>
  <c r="R464" i="5" a="1"/>
  <c r="R464" i="5" s="1"/>
  <c r="R465" i="5" a="1"/>
  <c r="R465" i="5"/>
  <c r="R466" i="5" a="1"/>
  <c r="R466" i="5" s="1"/>
  <c r="R467" i="5" a="1"/>
  <c r="R467" i="5" s="1"/>
  <c r="R468" i="5" a="1"/>
  <c r="R468" i="5" s="1"/>
  <c r="R469" i="5" a="1"/>
  <c r="R469" i="5"/>
  <c r="R470" i="5" a="1"/>
  <c r="R470" i="5"/>
  <c r="R471" i="5" a="1"/>
  <c r="R471" i="5" s="1"/>
  <c r="R472" i="5" a="1"/>
  <c r="R472" i="5"/>
  <c r="R473" i="5" a="1"/>
  <c r="R473" i="5" s="1"/>
  <c r="R474" i="5" a="1"/>
  <c r="R474" i="5"/>
  <c r="R475" i="5" a="1"/>
  <c r="R475" i="5" s="1"/>
  <c r="R476" i="5" a="1"/>
  <c r="R476" i="5"/>
  <c r="R477" i="5" a="1"/>
  <c r="R477" i="5" s="1"/>
  <c r="R478" i="5" a="1"/>
  <c r="R478" i="5"/>
  <c r="R479" i="5" a="1"/>
  <c r="R479" i="5" s="1"/>
  <c r="R480" i="5" a="1"/>
  <c r="R480" i="5"/>
  <c r="R481" i="5" a="1"/>
  <c r="R481" i="5"/>
  <c r="R482" i="5" a="1"/>
  <c r="R482" i="5" s="1"/>
  <c r="R483" i="5" a="1"/>
  <c r="R483" i="5" s="1"/>
  <c r="R484" i="5" a="1"/>
  <c r="R484" i="5"/>
  <c r="R485" i="5" a="1"/>
  <c r="R485" i="5"/>
  <c r="R486" i="5" a="1"/>
  <c r="R486" i="5" s="1"/>
  <c r="R487" i="5" a="1"/>
  <c r="R487" i="5" s="1"/>
  <c r="R488" i="5" a="1"/>
  <c r="R488" i="5"/>
  <c r="R489" i="5" a="1"/>
  <c r="R489" i="5"/>
  <c r="R490" i="5" a="1"/>
  <c r="R490" i="5"/>
  <c r="R491" i="5" a="1"/>
  <c r="R491" i="5" s="1"/>
  <c r="R492" i="5" a="1"/>
  <c r="R492" i="5"/>
  <c r="R493" i="5" a="1"/>
  <c r="R493" i="5"/>
  <c r="R494" i="5" a="1"/>
  <c r="R494" i="5"/>
  <c r="R495" i="5" a="1"/>
  <c r="R495" i="5" s="1"/>
  <c r="R496" i="5" a="1"/>
  <c r="R496" i="5" s="1"/>
  <c r="R497" i="5" a="1"/>
  <c r="R497" i="5"/>
  <c r="R498" i="5" a="1"/>
  <c r="R498" i="5"/>
  <c r="R499" i="5" a="1"/>
  <c r="R499" i="5" s="1"/>
  <c r="R500" i="5" a="1"/>
  <c r="R500" i="5" s="1"/>
  <c r="R501" i="5" a="1"/>
  <c r="R501" i="5"/>
  <c r="R502" i="5" a="1"/>
  <c r="R502" i="5"/>
  <c r="R503" i="5" a="1"/>
  <c r="R503" i="5" s="1"/>
  <c r="R504" i="5" a="1"/>
  <c r="R504" i="5"/>
  <c r="R505" i="5" a="1"/>
  <c r="R505" i="5" s="1"/>
  <c r="R506" i="5" a="1"/>
  <c r="R506" i="5"/>
  <c r="R507" i="5" a="1"/>
  <c r="R507" i="5" s="1"/>
  <c r="R508" i="5" a="1"/>
  <c r="R508" i="5"/>
  <c r="R509" i="5" a="1"/>
  <c r="R509" i="5" s="1"/>
  <c r="R510" i="5" a="1"/>
  <c r="R510" i="5"/>
  <c r="R511" i="5" a="1"/>
  <c r="R511" i="5" s="1"/>
  <c r="R512" i="5" a="1"/>
  <c r="R512" i="5"/>
  <c r="R513" i="5" a="1"/>
  <c r="R513" i="5"/>
  <c r="R514" i="5" a="1"/>
  <c r="R514" i="5" s="1"/>
  <c r="R515" i="5" a="1"/>
  <c r="R515" i="5" s="1"/>
  <c r="R516" i="5" a="1"/>
  <c r="R516" i="5"/>
  <c r="R517" i="5" a="1"/>
  <c r="R517" i="5"/>
  <c r="R518" i="5" a="1"/>
  <c r="R518" i="5" s="1"/>
  <c r="R519" i="5" a="1"/>
  <c r="R519" i="5" s="1"/>
  <c r="R520" i="5" a="1"/>
  <c r="R520" i="5"/>
  <c r="R521" i="5" a="1"/>
  <c r="R521" i="5"/>
  <c r="R522" i="5" a="1"/>
  <c r="R522" i="5"/>
  <c r="R523" i="5" a="1"/>
  <c r="R523" i="5" s="1"/>
  <c r="R524" i="5" a="1"/>
  <c r="R524" i="5"/>
  <c r="R525" i="5" a="1"/>
  <c r="R525" i="5"/>
  <c r="R526" i="5" a="1"/>
  <c r="R526" i="5"/>
  <c r="R527" i="5" a="1"/>
  <c r="R527" i="5" s="1"/>
  <c r="R528" i="5" a="1"/>
  <c r="R528" i="5" s="1"/>
  <c r="R529" i="5" a="1"/>
  <c r="R529" i="5"/>
  <c r="R530" i="5" a="1"/>
  <c r="R530" i="5" s="1"/>
  <c r="R531" i="5" a="1"/>
  <c r="R531" i="5" s="1"/>
  <c r="R532" i="5" a="1"/>
  <c r="R532" i="5" s="1"/>
  <c r="R533" i="5" a="1"/>
  <c r="R533" i="5"/>
  <c r="R534" i="5" a="1"/>
  <c r="R534" i="5"/>
  <c r="R535" i="5" a="1"/>
  <c r="R535" i="5" s="1"/>
  <c r="R536" i="5" a="1"/>
  <c r="R536" i="5"/>
  <c r="R537" i="5" a="1"/>
  <c r="R537" i="5" s="1"/>
  <c r="R538" i="5" a="1"/>
  <c r="R538" i="5"/>
  <c r="R539" i="5" a="1"/>
  <c r="R539" i="5" s="1"/>
  <c r="R540" i="5" a="1"/>
  <c r="R540" i="5"/>
  <c r="R541" i="5" a="1"/>
  <c r="R541" i="5" s="1"/>
  <c r="R542" i="5" a="1"/>
  <c r="R542" i="5"/>
  <c r="R543" i="5" a="1"/>
  <c r="R543" i="5" s="1"/>
  <c r="R544" i="5" a="1"/>
  <c r="R544" i="5" s="1"/>
  <c r="R545" i="5" a="1"/>
  <c r="R545" i="5"/>
  <c r="R546" i="5" a="1"/>
  <c r="R546" i="5" s="1"/>
  <c r="R547" i="5" a="1"/>
  <c r="R547" i="5" s="1"/>
  <c r="R548" i="5" a="1"/>
  <c r="R548" i="5"/>
  <c r="R549" i="5" a="1"/>
  <c r="R549" i="5"/>
  <c r="R550" i="5" a="1"/>
  <c r="R550" i="5" s="1"/>
  <c r="R551" i="5" a="1"/>
  <c r="R551" i="5" s="1"/>
  <c r="R552" i="5" a="1"/>
  <c r="R552" i="5"/>
  <c r="R553" i="5" a="1"/>
  <c r="R553" i="5" s="1"/>
  <c r="R554" i="5" a="1"/>
  <c r="R554" i="5"/>
  <c r="R555" i="5" a="1"/>
  <c r="R555" i="5" s="1"/>
  <c r="R556" i="5" a="1"/>
  <c r="R556" i="5"/>
  <c r="R557" i="5" a="1"/>
  <c r="R557" i="5"/>
  <c r="R558" i="5" a="1"/>
  <c r="R558" i="5"/>
  <c r="R559" i="5" a="1"/>
  <c r="R559" i="5" s="1"/>
  <c r="R560" i="5" a="1"/>
  <c r="R560" i="5" s="1"/>
  <c r="R561" i="5" a="1"/>
  <c r="R561" i="5"/>
  <c r="R562" i="5" a="1"/>
  <c r="R562" i="5" s="1"/>
  <c r="R563" i="5" a="1"/>
  <c r="R563" i="5" s="1"/>
  <c r="R564" i="5" a="1"/>
  <c r="R564" i="5" s="1"/>
  <c r="R565" i="5" a="1"/>
  <c r="R565" i="5"/>
  <c r="R566" i="5" a="1"/>
  <c r="R566" i="5"/>
  <c r="R567" i="5" a="1"/>
  <c r="R567" i="5" s="1"/>
  <c r="R568" i="5" a="1"/>
  <c r="R568" i="5" s="1"/>
  <c r="R569" i="5" a="1"/>
  <c r="R569" i="5" s="1"/>
  <c r="R570" i="5" a="1"/>
  <c r="R570" i="5"/>
  <c r="R571" i="5" a="1"/>
  <c r="R571" i="5" s="1"/>
  <c r="R572" i="5" a="1"/>
  <c r="R572" i="5"/>
  <c r="R573" i="5" a="1"/>
  <c r="R573" i="5" s="1"/>
  <c r="R574" i="5" a="1"/>
  <c r="R574" i="5"/>
  <c r="R575" i="5" a="1"/>
  <c r="R575" i="5" s="1"/>
  <c r="R576" i="5" a="1"/>
  <c r="R576" i="5" s="1"/>
  <c r="R577" i="5" a="1"/>
  <c r="R577" i="5" s="1"/>
  <c r="R578" i="5" a="1"/>
  <c r="R578" i="5" s="1"/>
  <c r="R579" i="5" a="1"/>
  <c r="R579" i="5" s="1"/>
  <c r="R580" i="5" a="1"/>
  <c r="R580" i="5"/>
  <c r="R581" i="5" a="1"/>
  <c r="R581" i="5"/>
  <c r="R582" i="5" a="1"/>
  <c r="R582" i="5" s="1"/>
  <c r="R583" i="5" a="1"/>
  <c r="R583" i="5" s="1"/>
  <c r="R584" i="5" a="1"/>
  <c r="R584" i="5"/>
  <c r="R585" i="5" a="1"/>
  <c r="R585" i="5"/>
  <c r="R586" i="5" a="1"/>
  <c r="R586" i="5"/>
  <c r="R587" i="5" a="1"/>
  <c r="R587" i="5" s="1"/>
  <c r="R588" i="5" a="1"/>
  <c r="R588" i="5"/>
  <c r="R589" i="5" a="1"/>
  <c r="R589" i="5"/>
  <c r="R590" i="5" a="1"/>
  <c r="R590" i="5"/>
  <c r="R591" i="5" a="1"/>
  <c r="R591" i="5" s="1"/>
  <c r="R592" i="5" a="1"/>
  <c r="R592" i="5" s="1"/>
  <c r="R593" i="5" a="1"/>
  <c r="R593" i="5"/>
  <c r="R594" i="5" a="1"/>
  <c r="R594" i="5" s="1"/>
  <c r="R595" i="5" a="1"/>
  <c r="R595" i="5" s="1"/>
  <c r="R596" i="5" a="1"/>
  <c r="R596" i="5" s="1"/>
  <c r="R597" i="5" a="1"/>
  <c r="R597" i="5"/>
  <c r="R598" i="5" a="1"/>
  <c r="R598" i="5"/>
  <c r="R599" i="5" a="1"/>
  <c r="R599" i="5" s="1"/>
  <c r="R600" i="5" a="1"/>
  <c r="R600" i="5" s="1"/>
  <c r="R601" i="5" a="1"/>
  <c r="R601" i="5" s="1"/>
  <c r="R602" i="5" a="1"/>
  <c r="R602" i="5"/>
  <c r="R603" i="5" a="1"/>
  <c r="R603" i="5" s="1"/>
  <c r="R604" i="5" a="1"/>
  <c r="R604" i="5"/>
  <c r="R605" i="5" a="1"/>
  <c r="R605" i="5" s="1"/>
  <c r="R606" i="5" a="1"/>
  <c r="R606" i="5"/>
  <c r="R607" i="5" a="1"/>
  <c r="R607" i="5" s="1"/>
  <c r="R608" i="5" a="1"/>
  <c r="R608" i="5"/>
  <c r="R609" i="5" a="1"/>
  <c r="R609" i="5" s="1"/>
  <c r="R610" i="5" a="1"/>
  <c r="R610" i="5" s="1"/>
  <c r="R611" i="5" a="1"/>
  <c r="R611" i="5" s="1"/>
  <c r="R612" i="5" a="1"/>
  <c r="R612" i="5"/>
  <c r="R613" i="5" a="1"/>
  <c r="R613" i="5" s="1"/>
  <c r="R614" i="5" a="1"/>
  <c r="R614" i="5" s="1"/>
  <c r="R615" i="5" a="1"/>
  <c r="R615" i="5" s="1"/>
  <c r="R616" i="5" a="1"/>
  <c r="R616" i="5"/>
  <c r="R617" i="5" a="1"/>
  <c r="R617" i="5"/>
  <c r="R618" i="5" a="1"/>
  <c r="R618" i="5" s="1"/>
  <c r="R619" i="5" a="1"/>
  <c r="R619" i="5" s="1"/>
  <c r="R620" i="5" a="1"/>
  <c r="R620" i="5"/>
  <c r="R621" i="5" a="1"/>
  <c r="R621" i="5"/>
  <c r="R622" i="5" a="1"/>
  <c r="R622" i="5"/>
  <c r="R623" i="5" a="1"/>
  <c r="R623" i="5" s="1"/>
  <c r="R624" i="5" a="1"/>
  <c r="R624" i="5" s="1"/>
  <c r="R625" i="5" a="1"/>
  <c r="R625" i="5"/>
  <c r="R626" i="5" a="1"/>
  <c r="R626" i="5"/>
  <c r="R627" i="5" a="1"/>
  <c r="R627" i="5" s="1"/>
  <c r="R628" i="5" a="1"/>
  <c r="R628" i="5" s="1"/>
  <c r="R629" i="5" a="1"/>
  <c r="R629" i="5"/>
  <c r="R630" i="5" a="1"/>
  <c r="R630" i="5"/>
  <c r="R631" i="5" a="1"/>
  <c r="R631" i="5" s="1"/>
  <c r="R632" i="5" a="1"/>
  <c r="R632" i="5"/>
  <c r="R633" i="5" a="1"/>
  <c r="R633" i="5" s="1"/>
  <c r="R634" i="5" a="1"/>
  <c r="R634" i="5"/>
  <c r="R635" i="5" a="1"/>
  <c r="R635" i="5" s="1"/>
  <c r="R636" i="5" a="1"/>
  <c r="R636" i="5" s="1"/>
  <c r="R637" i="5" a="1"/>
  <c r="R637" i="5" s="1"/>
  <c r="R638" i="5" a="1"/>
  <c r="R638" i="5"/>
  <c r="R639" i="5" a="1"/>
  <c r="R639" i="5" s="1"/>
  <c r="R640" i="5" a="1"/>
  <c r="R640" i="5" s="1"/>
  <c r="R641" i="5" a="1"/>
  <c r="R641" i="5" s="1"/>
  <c r="R642" i="5" a="1"/>
  <c r="R642" i="5" s="1"/>
  <c r="R643" i="5" a="1"/>
  <c r="R643" i="5" s="1"/>
  <c r="R644" i="5" a="1"/>
  <c r="R644" i="5"/>
  <c r="R645" i="5" a="1"/>
  <c r="R645" i="5" s="1"/>
  <c r="R646" i="5" a="1"/>
  <c r="R646" i="5" s="1"/>
  <c r="R647" i="5" a="1"/>
  <c r="R647" i="5" s="1"/>
  <c r="R648" i="5" a="1"/>
  <c r="R648" i="5"/>
  <c r="R649" i="5" a="1"/>
  <c r="R649" i="5" s="1"/>
  <c r="R650" i="5" a="1"/>
  <c r="R650" i="5" s="1"/>
  <c r="R651" i="5" a="1"/>
  <c r="R651" i="5" s="1"/>
  <c r="R652" i="5" a="1"/>
  <c r="R652" i="5"/>
  <c r="R653" i="5" a="1"/>
  <c r="R653" i="5"/>
  <c r="R654" i="5" a="1"/>
  <c r="R654" i="5" s="1"/>
  <c r="R655" i="5" a="1"/>
  <c r="R655" i="5" s="1"/>
  <c r="R656" i="5" a="1"/>
  <c r="R656" i="5" s="1"/>
  <c r="R657" i="5" a="1"/>
  <c r="R657" i="5"/>
  <c r="R658" i="5" a="1"/>
  <c r="R658" i="5"/>
  <c r="R659" i="5" a="1"/>
  <c r="R659" i="5" s="1"/>
  <c r="R660" i="5" a="1"/>
  <c r="R660" i="5" s="1"/>
  <c r="R661" i="5" a="1"/>
  <c r="R661" i="5"/>
  <c r="R662" i="5" a="1"/>
  <c r="R662" i="5"/>
  <c r="R663" i="5" a="1"/>
  <c r="R663" i="5" s="1"/>
  <c r="R664" i="5" a="1"/>
  <c r="R664" i="5" s="1"/>
  <c r="R665" i="5" a="1"/>
  <c r="R665" i="5" s="1"/>
  <c r="R666" i="5" a="1"/>
  <c r="R666" i="5"/>
  <c r="R667" i="5" a="1"/>
  <c r="R667" i="5" s="1"/>
  <c r="R668" i="5" a="1"/>
  <c r="R668" i="5"/>
  <c r="R669" i="5" a="1"/>
  <c r="R669" i="5" s="1"/>
  <c r="R670" i="5" a="1"/>
  <c r="R670" i="5"/>
  <c r="R671" i="5" a="1"/>
  <c r="R671" i="5" s="1"/>
  <c r="R672" i="5" a="1"/>
  <c r="R672" i="5" s="1"/>
  <c r="R673" i="5" a="1"/>
  <c r="R673" i="5"/>
  <c r="R674" i="5" a="1"/>
  <c r="R674" i="5" s="1"/>
  <c r="R675" i="5" a="1"/>
  <c r="R675" i="5" s="1"/>
  <c r="R676" i="5" a="1"/>
  <c r="R676" i="5"/>
  <c r="R677" i="5" a="1"/>
  <c r="R677" i="5" s="1"/>
  <c r="R678" i="5" a="1"/>
  <c r="R678" i="5" s="1"/>
  <c r="R679" i="5" a="1"/>
  <c r="R679" i="5" s="1"/>
  <c r="R680" i="5" a="1"/>
  <c r="R680" i="5"/>
  <c r="R681" i="5" a="1"/>
  <c r="R681" i="5" s="1"/>
  <c r="R682" i="5" a="1"/>
  <c r="R682" i="5" s="1"/>
  <c r="R683" i="5" a="1"/>
  <c r="R683" i="5" s="1"/>
  <c r="R684" i="5" a="1"/>
  <c r="R684" i="5"/>
  <c r="R685" i="5" a="1"/>
  <c r="R685" i="5"/>
  <c r="R686" i="5" a="1"/>
  <c r="R686" i="5"/>
  <c r="R687" i="5" a="1"/>
  <c r="R687" i="5" s="1"/>
  <c r="R688" i="5" a="1"/>
  <c r="R688" i="5" s="1"/>
  <c r="R689" i="5" a="1"/>
  <c r="R689" i="5"/>
  <c r="R690" i="5" a="1"/>
  <c r="R690" i="5" s="1"/>
  <c r="R691" i="5" a="1"/>
  <c r="R691" i="5" s="1"/>
  <c r="R692" i="5" a="1"/>
  <c r="R692" i="5" s="1"/>
  <c r="R693" i="5" a="1"/>
  <c r="R693" i="5"/>
  <c r="R694" i="5" a="1"/>
  <c r="R694" i="5"/>
  <c r="R695" i="5" a="1"/>
  <c r="R695" i="5" s="1"/>
  <c r="R696" i="5" a="1"/>
  <c r="R696" i="5" s="1"/>
  <c r="R697" i="5" a="1"/>
  <c r="R697" i="5" s="1"/>
  <c r="R698" i="5" a="1"/>
  <c r="R698" i="5"/>
  <c r="R699" i="5" a="1"/>
  <c r="R699" i="5" s="1"/>
  <c r="R700" i="5" a="1"/>
  <c r="R700" i="5" s="1"/>
  <c r="R701" i="5" a="1"/>
  <c r="R701" i="5" s="1"/>
  <c r="R702" i="5" a="1"/>
  <c r="R702" i="5"/>
  <c r="R703" i="5" a="1"/>
  <c r="R703" i="5" s="1"/>
  <c r="R704" i="5" a="1"/>
  <c r="R704" i="5"/>
  <c r="R705" i="5" a="1"/>
  <c r="R705" i="5" s="1"/>
  <c r="R706" i="5" a="1"/>
  <c r="R706" i="5" s="1"/>
  <c r="R707" i="5" a="1"/>
  <c r="R707" i="5" s="1"/>
  <c r="R708" i="5" a="1"/>
  <c r="R708" i="5"/>
  <c r="R709" i="5" a="1"/>
  <c r="R709" i="5"/>
  <c r="R710" i="5" a="1"/>
  <c r="R710" i="5" s="1"/>
  <c r="R711" i="5" a="1"/>
  <c r="R711" i="5" s="1"/>
  <c r="R712" i="5" a="1"/>
  <c r="R712" i="5"/>
  <c r="R713" i="5" a="1"/>
  <c r="R713" i="5" s="1"/>
  <c r="R714" i="5" a="1"/>
  <c r="R714" i="5"/>
  <c r="R715" i="5" a="1"/>
  <c r="R715" i="5" s="1"/>
  <c r="R716" i="5" a="1"/>
  <c r="R716" i="5"/>
  <c r="R717" i="5" a="1"/>
  <c r="R717" i="5"/>
  <c r="R718" i="5" a="1"/>
  <c r="R718" i="5"/>
  <c r="R719" i="5" a="1"/>
  <c r="R719" i="5" s="1"/>
  <c r="R720" i="5" a="1"/>
  <c r="R720" i="5" s="1"/>
  <c r="R721" i="5" a="1"/>
  <c r="R721" i="5"/>
  <c r="R722" i="5" a="1"/>
  <c r="R722" i="5"/>
  <c r="R723" i="5" a="1"/>
  <c r="R723" i="5" s="1"/>
  <c r="R724" i="5" a="1"/>
  <c r="R724" i="5" s="1"/>
  <c r="R725" i="5" a="1"/>
  <c r="R725" i="5"/>
  <c r="R726" i="5" a="1"/>
  <c r="R726" i="5"/>
  <c r="R727" i="5" a="1"/>
  <c r="R727" i="5" s="1"/>
  <c r="R728" i="5" a="1"/>
  <c r="R728" i="5" s="1"/>
  <c r="R729" i="5" a="1"/>
  <c r="R729" i="5" s="1"/>
  <c r="R730" i="5" a="1"/>
  <c r="R730" i="5"/>
  <c r="R731" i="5" a="1"/>
  <c r="R731" i="5" s="1"/>
  <c r="R732" i="5" a="1"/>
  <c r="R732" i="5" s="1"/>
  <c r="R733" i="5" a="1"/>
  <c r="R733" i="5" s="1"/>
  <c r="R734" i="5" a="1"/>
  <c r="R734" i="5"/>
  <c r="R735" i="5" a="1"/>
  <c r="R735" i="5" s="1"/>
  <c r="R736" i="5" a="1"/>
  <c r="R736" i="5" s="1"/>
  <c r="R737" i="5" a="1"/>
  <c r="R737" i="5" s="1"/>
  <c r="R738" i="5" a="1"/>
  <c r="R738" i="5" s="1"/>
  <c r="R739" i="5" a="1"/>
  <c r="R739" i="5" s="1"/>
  <c r="R740" i="5" a="1"/>
  <c r="R740" i="5"/>
  <c r="R741" i="5" a="1"/>
  <c r="R741" i="5" s="1"/>
  <c r="R742" i="5" a="1"/>
  <c r="R742" i="5" s="1"/>
  <c r="R743" i="5" a="1"/>
  <c r="R743" i="5" s="1"/>
  <c r="R744" i="5" a="1"/>
  <c r="R744" i="5"/>
  <c r="R745" i="5" a="1"/>
  <c r="R745" i="5"/>
  <c r="R746" i="5" a="1"/>
  <c r="R746" i="5" s="1"/>
  <c r="R747" i="5" a="1"/>
  <c r="R747" i="5" s="1"/>
  <c r="R748" i="5" a="1"/>
  <c r="R748" i="5"/>
  <c r="R749" i="5" a="1"/>
  <c r="R749" i="5"/>
  <c r="R750" i="5" a="1"/>
  <c r="R750" i="5"/>
  <c r="R751" i="5" a="1"/>
  <c r="R751" i="5" s="1"/>
  <c r="R752" i="5" a="1"/>
  <c r="R752" i="5" s="1"/>
  <c r="R753" i="5" a="1"/>
  <c r="R753" i="5"/>
  <c r="R754" i="5" a="1"/>
  <c r="R754" i="5"/>
  <c r="R755" i="5" a="1"/>
  <c r="R755" i="5" s="1"/>
  <c r="R756" i="5" a="1"/>
  <c r="R756" i="5" s="1"/>
  <c r="R757" i="5" a="1"/>
  <c r="R757" i="5"/>
  <c r="R758" i="5" a="1"/>
  <c r="R758" i="5"/>
  <c r="R759" i="5" a="1"/>
  <c r="R759" i="5" s="1"/>
  <c r="R760" i="5" a="1"/>
  <c r="R760" i="5"/>
  <c r="R761" i="5" a="1"/>
  <c r="R761" i="5" s="1"/>
  <c r="R762" i="5" a="1"/>
  <c r="R762" i="5"/>
  <c r="R763" i="5" a="1"/>
  <c r="R763" i="5" s="1"/>
  <c r="R764" i="5" a="1"/>
  <c r="R764" i="5" s="1"/>
  <c r="R765" i="5" a="1"/>
  <c r="R765" i="5" s="1"/>
  <c r="R766" i="5" a="1"/>
  <c r="R766" i="5"/>
  <c r="R767" i="5" a="1"/>
  <c r="R767" i="5" s="1"/>
  <c r="R768" i="5" a="1"/>
  <c r="R768" i="5" s="1"/>
  <c r="R769" i="5" a="1"/>
  <c r="R769" i="5" s="1"/>
  <c r="R770" i="5" a="1"/>
  <c r="R770" i="5" s="1"/>
  <c r="R771" i="5" a="1"/>
  <c r="R771" i="5" s="1"/>
  <c r="R772" i="5" a="1"/>
  <c r="R772" i="5"/>
  <c r="R773" i="5" a="1"/>
  <c r="R773" i="5" s="1"/>
  <c r="R774" i="5" a="1"/>
  <c r="R774" i="5" s="1"/>
  <c r="R775" i="5" a="1"/>
  <c r="R775" i="5" s="1"/>
  <c r="R776" i="5" a="1"/>
  <c r="R776" i="5"/>
  <c r="R777" i="5" a="1"/>
  <c r="R777" i="5" s="1"/>
  <c r="R778" i="5" a="1"/>
  <c r="R778" i="5" s="1"/>
  <c r="R779" i="5" a="1"/>
  <c r="R779" i="5" s="1"/>
  <c r="R780" i="5" a="1"/>
  <c r="R780" i="5"/>
  <c r="R781" i="5" a="1"/>
  <c r="R781" i="5"/>
  <c r="R782" i="5" a="1"/>
  <c r="R782" i="5" s="1"/>
  <c r="R783" i="5" a="1"/>
  <c r="R783" i="5" s="1"/>
  <c r="R784" i="5" a="1"/>
  <c r="R784" i="5" s="1"/>
  <c r="R785" i="5" a="1"/>
  <c r="R785" i="5"/>
  <c r="R786" i="5" a="1"/>
  <c r="R786" i="5"/>
  <c r="R787" i="5" a="1"/>
  <c r="R787" i="5" s="1"/>
  <c r="R788" i="5" a="1"/>
  <c r="R788" i="5" s="1"/>
  <c r="R789" i="5" a="1"/>
  <c r="R789" i="5"/>
  <c r="R790" i="5" a="1"/>
  <c r="R790" i="5"/>
  <c r="R791" i="5" a="1"/>
  <c r="R791" i="5" s="1"/>
  <c r="R792" i="5" a="1"/>
  <c r="R792" i="5"/>
  <c r="R793" i="5" a="1"/>
  <c r="R793" i="5" s="1"/>
  <c r="R794" i="5" a="1"/>
  <c r="R794" i="5"/>
  <c r="R795" i="5" a="1"/>
  <c r="R795" i="5" s="1"/>
  <c r="R796" i="5" a="1"/>
  <c r="R796" i="5"/>
  <c r="R797" i="5" a="1"/>
  <c r="R797" i="5" s="1"/>
  <c r="R798" i="5" a="1"/>
  <c r="R798" i="5"/>
  <c r="R799" i="5" a="1"/>
  <c r="R799" i="5" s="1"/>
  <c r="R800" i="5" a="1"/>
  <c r="R800" i="5" s="1"/>
  <c r="R801" i="5" a="1"/>
  <c r="R801" i="5"/>
  <c r="R802" i="5" a="1"/>
  <c r="R802" i="5" s="1"/>
  <c r="R803" i="5" a="1"/>
  <c r="R803" i="5" s="1"/>
  <c r="R804" i="5" a="1"/>
  <c r="R804" i="5"/>
  <c r="R805" i="5" a="1"/>
  <c r="R805" i="5" s="1"/>
  <c r="R806" i="5" a="1"/>
  <c r="R806" i="5" s="1"/>
  <c r="R807" i="5" a="1"/>
  <c r="R807" i="5" s="1"/>
  <c r="R808" i="5" a="1"/>
  <c r="R808" i="5"/>
  <c r="R809" i="5" a="1"/>
  <c r="R809" i="5" s="1"/>
  <c r="R810" i="5" a="1"/>
  <c r="R810" i="5" s="1"/>
  <c r="R811" i="5" a="1"/>
  <c r="R811" i="5" s="1"/>
  <c r="R812" i="5" a="1"/>
  <c r="R812" i="5"/>
  <c r="R813" i="5" a="1"/>
  <c r="R813" i="5"/>
  <c r="R814" i="5" a="1"/>
  <c r="R814" i="5"/>
  <c r="R815" i="5" a="1"/>
  <c r="R815" i="5" s="1"/>
  <c r="R816" i="5" a="1"/>
  <c r="R816" i="5" s="1"/>
  <c r="R817" i="5" a="1"/>
  <c r="R817" i="5"/>
  <c r="R818" i="5" a="1"/>
  <c r="R818" i="5" s="1"/>
  <c r="R819" i="5" a="1"/>
  <c r="R819" i="5" s="1"/>
  <c r="R820" i="5" a="1"/>
  <c r="R820" i="5" s="1"/>
  <c r="R821" i="5" a="1"/>
  <c r="R821" i="5"/>
  <c r="R822" i="5" a="1"/>
  <c r="R822" i="5"/>
  <c r="R823" i="5" a="1"/>
  <c r="R823" i="5" s="1"/>
  <c r="R824" i="5" a="1"/>
  <c r="R824" i="5" s="1"/>
  <c r="R825" i="5" a="1"/>
  <c r="R825" i="5" s="1"/>
  <c r="R826" i="5" a="1"/>
  <c r="R826" i="5"/>
  <c r="R827" i="5" a="1"/>
  <c r="R827" i="5" s="1"/>
  <c r="R828" i="5" a="1"/>
  <c r="R828" i="5"/>
  <c r="R829" i="5" a="1"/>
  <c r="R829" i="5" s="1"/>
  <c r="R830" i="5" a="1"/>
  <c r="R830" i="5"/>
  <c r="R831" i="5" a="1"/>
  <c r="R831" i="5" s="1"/>
  <c r="R832" i="5" a="1"/>
  <c r="R832" i="5"/>
  <c r="R833" i="5" a="1"/>
  <c r="R833" i="5"/>
  <c r="R834" i="5" a="1"/>
  <c r="R834" i="5" s="1"/>
  <c r="R835" i="5" a="1"/>
  <c r="R835" i="5" s="1"/>
  <c r="R836" i="5" a="1"/>
  <c r="R836" i="5"/>
  <c r="R837" i="5" a="1"/>
  <c r="R837" i="5"/>
  <c r="R838" i="5" a="1"/>
  <c r="R838" i="5" s="1"/>
  <c r="R839" i="5" a="1"/>
  <c r="R839" i="5" s="1"/>
  <c r="R840" i="5" a="1"/>
  <c r="R840" i="5"/>
  <c r="R841" i="5" a="1"/>
  <c r="R841" i="5" s="1"/>
  <c r="R842" i="5" a="1"/>
  <c r="R842" i="5"/>
  <c r="R843" i="5" a="1"/>
  <c r="R843" i="5" s="1"/>
  <c r="R844" i="5" a="1"/>
  <c r="R844" i="5"/>
  <c r="R845" i="5" a="1"/>
  <c r="R845" i="5"/>
  <c r="R846" i="5" a="1"/>
  <c r="R846" i="5"/>
  <c r="R847" i="5" a="1"/>
  <c r="R847" i="5" s="1"/>
  <c r="R848" i="5" a="1"/>
  <c r="R848" i="5" s="1"/>
  <c r="R849" i="5" a="1"/>
  <c r="R849" i="5"/>
  <c r="R850" i="5" a="1"/>
  <c r="R850" i="5"/>
  <c r="R851" i="5" a="1"/>
  <c r="R851" i="5" s="1"/>
  <c r="R852" i="5" a="1"/>
  <c r="R852" i="5" s="1"/>
  <c r="R853" i="5" a="1"/>
  <c r="R853" i="5"/>
  <c r="R854" i="5" a="1"/>
  <c r="R854" i="5"/>
  <c r="R855" i="5" a="1"/>
  <c r="R855" i="5" s="1"/>
  <c r="R856" i="5" a="1"/>
  <c r="R856" i="5" s="1"/>
  <c r="R857" i="5" a="1"/>
  <c r="R857" i="5" s="1"/>
  <c r="R858" i="5" a="1"/>
  <c r="R858" i="5"/>
  <c r="R859" i="5" a="1"/>
  <c r="R859" i="5" s="1"/>
  <c r="R860" i="5" a="1"/>
  <c r="R860" i="5" s="1"/>
  <c r="R861" i="5" a="1"/>
  <c r="R861" i="5" s="1"/>
  <c r="R862" i="5" a="1"/>
  <c r="R862" i="5"/>
  <c r="R863" i="5" a="1"/>
  <c r="R863" i="5" s="1"/>
  <c r="R864" i="5" a="1"/>
  <c r="R864" i="5"/>
  <c r="R865" i="5" a="1"/>
  <c r="R865" i="5" s="1"/>
  <c r="R866" i="5" a="1"/>
  <c r="R866" i="5" s="1"/>
  <c r="R867" i="5" a="1"/>
  <c r="R867" i="5" s="1"/>
  <c r="R868" i="5" a="1"/>
  <c r="R868" i="5"/>
  <c r="R869" i="5" a="1"/>
  <c r="R869" i="5" s="1"/>
  <c r="R870" i="5" a="1"/>
  <c r="R870" i="5" s="1"/>
  <c r="R871" i="5" a="1"/>
  <c r="R871" i="5" s="1"/>
  <c r="R872" i="5" a="1"/>
  <c r="R872" i="5"/>
  <c r="R873" i="5" a="1"/>
  <c r="R873" i="5"/>
  <c r="R874" i="5" a="1"/>
  <c r="R874" i="5" s="1"/>
  <c r="R875" i="5" a="1"/>
  <c r="R875" i="5" s="1"/>
  <c r="R876" i="5" a="1"/>
  <c r="R876" i="5"/>
  <c r="R877" i="5" a="1"/>
  <c r="R877" i="5"/>
  <c r="R878" i="5" a="1"/>
  <c r="R878" i="5" s="1"/>
  <c r="R879" i="5" a="1"/>
  <c r="R879" i="5" s="1"/>
  <c r="R880" i="5" a="1"/>
  <c r="R880" i="5" s="1"/>
  <c r="R881" i="5" a="1"/>
  <c r="R881" i="5"/>
  <c r="R882" i="5" a="1"/>
  <c r="R882" i="5"/>
  <c r="R883" i="5" a="1"/>
  <c r="R883" i="5" s="1"/>
  <c r="R884" i="5" a="1"/>
  <c r="R884" i="5" s="1"/>
  <c r="R885" i="5" a="1"/>
  <c r="R885" i="5"/>
  <c r="R886" i="5" a="1"/>
  <c r="R886" i="5"/>
  <c r="R887" i="5" a="1"/>
  <c r="R887" i="5" s="1"/>
  <c r="R888" i="5" a="1"/>
  <c r="R888" i="5"/>
  <c r="R889" i="5" a="1"/>
  <c r="R889" i="5" s="1"/>
  <c r="R890" i="5" a="1"/>
  <c r="R890" i="5"/>
  <c r="R891" i="5" a="1"/>
  <c r="R891" i="5" s="1"/>
  <c r="R892" i="5" a="1"/>
  <c r="R892" i="5" s="1"/>
  <c r="R893" i="5" a="1"/>
  <c r="R893" i="5" s="1"/>
  <c r="R894" i="5" a="1"/>
  <c r="R894" i="5"/>
  <c r="R895" i="5" a="1"/>
  <c r="R895" i="5" s="1"/>
  <c r="R896" i="5" a="1"/>
  <c r="R896" i="5" s="1"/>
  <c r="R897" i="5" a="1"/>
  <c r="R897" i="5" s="1"/>
  <c r="R898" i="5" a="1"/>
  <c r="R898" i="5" s="1"/>
  <c r="R899" i="5" a="1"/>
  <c r="R899" i="5" s="1"/>
  <c r="R900" i="5" a="1"/>
  <c r="R900" i="5"/>
  <c r="R901" i="5" a="1"/>
  <c r="R901" i="5" s="1"/>
  <c r="R902" i="5" a="1"/>
  <c r="R902" i="5" s="1"/>
  <c r="R903" i="5" a="1"/>
  <c r="R903" i="5" s="1"/>
  <c r="R904" i="5" a="1"/>
  <c r="R904" i="5"/>
  <c r="R905" i="5" a="1"/>
  <c r="R905" i="5"/>
  <c r="R906" i="5" a="1"/>
  <c r="R906" i="5" s="1"/>
  <c r="R907" i="5" a="1"/>
  <c r="R907" i="5" s="1"/>
  <c r="R908" i="5" a="1"/>
  <c r="R908" i="5"/>
  <c r="R909" i="5" a="1"/>
  <c r="R909" i="5"/>
  <c r="R910" i="5" a="1"/>
  <c r="R910" i="5" s="1"/>
  <c r="R911" i="5" a="1"/>
  <c r="R911" i="5" s="1"/>
  <c r="R912" i="5" a="1"/>
  <c r="R912" i="5" s="1"/>
  <c r="R913" i="5" a="1"/>
  <c r="R913" i="5"/>
  <c r="R914" i="5" a="1"/>
  <c r="R914" i="5" s="1"/>
  <c r="R915" i="5" a="1"/>
  <c r="R915" i="5" s="1"/>
  <c r="R916" i="5" a="1"/>
  <c r="R916" i="5" s="1"/>
  <c r="R917" i="5" a="1"/>
  <c r="R917" i="5"/>
  <c r="R918" i="5" a="1"/>
  <c r="R918" i="5"/>
  <c r="R919" i="5" a="1"/>
  <c r="R919" i="5" s="1"/>
  <c r="R920" i="5" a="1"/>
  <c r="R920" i="5"/>
  <c r="R921" i="5" a="1"/>
  <c r="R921" i="5" s="1"/>
  <c r="R922" i="5" a="1"/>
  <c r="R922" i="5"/>
  <c r="R923" i="5" a="1"/>
  <c r="R923" i="5" s="1"/>
  <c r="R924" i="5" a="1"/>
  <c r="R924" i="5" s="1"/>
  <c r="R925" i="5" a="1"/>
  <c r="R925" i="5" s="1"/>
  <c r="R926" i="5" a="1"/>
  <c r="R926" i="5"/>
  <c r="R927" i="5" a="1"/>
  <c r="R927" i="5" s="1"/>
  <c r="R928" i="5" a="1"/>
  <c r="R928" i="5" s="1"/>
  <c r="R929" i="5" a="1"/>
  <c r="R929" i="5" s="1"/>
  <c r="R930" i="5" a="1"/>
  <c r="R930" i="5" s="1"/>
  <c r="R931" i="5" a="1"/>
  <c r="R931" i="5" s="1"/>
  <c r="R932" i="5" a="1"/>
  <c r="R932" i="5"/>
  <c r="R933" i="5" a="1"/>
  <c r="R933" i="5" s="1"/>
  <c r="R934" i="5" a="1"/>
  <c r="R934" i="5" s="1"/>
  <c r="R935" i="5" a="1"/>
  <c r="R935" i="5" s="1"/>
  <c r="R936" i="5" a="1"/>
  <c r="R936" i="5"/>
  <c r="R937" i="5" a="1"/>
  <c r="R937" i="5" s="1"/>
  <c r="R938" i="5" a="1"/>
  <c r="R938" i="5" s="1"/>
  <c r="R939" i="5" a="1"/>
  <c r="R939" i="5" s="1"/>
  <c r="R940" i="5" a="1"/>
  <c r="R940" i="5"/>
  <c r="R941" i="5" a="1"/>
  <c r="R941" i="5"/>
  <c r="R942" i="5" a="1"/>
  <c r="R942" i="5"/>
  <c r="R943" i="5" a="1"/>
  <c r="R943" i="5" s="1"/>
  <c r="R944" i="5" a="1"/>
  <c r="R944" i="5" s="1"/>
  <c r="R945" i="5" a="1"/>
  <c r="R945" i="5"/>
  <c r="R946" i="5" a="1"/>
  <c r="R946" i="5" s="1"/>
  <c r="R947" i="5" a="1"/>
  <c r="R947" i="5" s="1"/>
  <c r="R948" i="5" a="1"/>
  <c r="R948" i="5" s="1"/>
  <c r="R949" i="5" a="1"/>
  <c r="R949" i="5"/>
  <c r="R950" i="5" a="1"/>
  <c r="R950" i="5"/>
  <c r="R951" i="5" a="1"/>
  <c r="R951" i="5" s="1"/>
  <c r="R952" i="5" a="1"/>
  <c r="R952" i="5" s="1"/>
  <c r="R953" i="5" a="1"/>
  <c r="R953" i="5" s="1"/>
  <c r="R954" i="5" a="1"/>
  <c r="R954" i="5"/>
  <c r="R955" i="5" a="1"/>
  <c r="R955" i="5" s="1"/>
  <c r="R956" i="5" a="1"/>
  <c r="R956" i="5"/>
  <c r="R957" i="5" a="1"/>
  <c r="R957" i="5" s="1"/>
  <c r="R958" i="5" a="1"/>
  <c r="R958" i="5"/>
  <c r="R959" i="5" a="1"/>
  <c r="R959" i="5" s="1"/>
  <c r="R960" i="5" a="1"/>
  <c r="R960" i="5"/>
  <c r="R961" i="5" a="1"/>
  <c r="R961" i="5"/>
  <c r="R962" i="5" a="1"/>
  <c r="R962" i="5" s="1"/>
  <c r="R963" i="5" a="1"/>
  <c r="R963" i="5" s="1"/>
  <c r="R964" i="5" a="1"/>
  <c r="R964" i="5"/>
  <c r="R965" i="5" a="1"/>
  <c r="R965" i="5"/>
  <c r="R966" i="5" a="1"/>
  <c r="R966" i="5" s="1"/>
  <c r="R967" i="5" a="1"/>
  <c r="R967" i="5"/>
  <c r="R968" i="5" a="1"/>
  <c r="R968" i="5"/>
  <c r="R969" i="5" a="1"/>
  <c r="R969" i="5"/>
  <c r="R970" i="5" a="1"/>
  <c r="R970" i="5" s="1"/>
  <c r="R971" i="5" a="1"/>
  <c r="R971" i="5"/>
  <c r="R972" i="5" a="1"/>
  <c r="R972" i="5" s="1"/>
  <c r="R973" i="5" a="1"/>
  <c r="R973" i="5" s="1"/>
  <c r="R974" i="5" a="1"/>
  <c r="R974" i="5" s="1"/>
  <c r="R975" i="5" a="1"/>
  <c r="R975" i="5"/>
  <c r="R976" i="5" a="1"/>
  <c r="R976" i="5" s="1"/>
  <c r="R977" i="5" a="1"/>
  <c r="R977" i="5"/>
  <c r="R978" i="5" a="1"/>
  <c r="R978" i="5" s="1"/>
  <c r="R979" i="5" a="1"/>
  <c r="R979" i="5"/>
  <c r="R980" i="5" a="1"/>
  <c r="R980" i="5"/>
  <c r="R981" i="5" a="1"/>
  <c r="R981" i="5" s="1"/>
  <c r="R982" i="5" a="1"/>
  <c r="R982" i="5" s="1"/>
  <c r="R983" i="5" a="1"/>
  <c r="R983" i="5"/>
  <c r="R984" i="5" a="1"/>
  <c r="R984" i="5" s="1"/>
  <c r="R985" i="5" a="1"/>
  <c r="R985" i="5" s="1"/>
  <c r="R986" i="5" a="1"/>
  <c r="R986" i="5" s="1"/>
  <c r="R987" i="5" a="1"/>
  <c r="R987" i="5"/>
  <c r="R988" i="5" a="1"/>
  <c r="R988" i="5"/>
  <c r="R989" i="5" a="1"/>
  <c r="R989" i="5" s="1"/>
  <c r="R990" i="5" a="1"/>
  <c r="R990" i="5" s="1"/>
  <c r="R991" i="5" a="1"/>
  <c r="R991" i="5"/>
  <c r="R992" i="5" a="1"/>
  <c r="R992" i="5"/>
  <c r="R993" i="5" a="1"/>
  <c r="R993" i="5"/>
  <c r="R994" i="5" a="1"/>
  <c r="R994" i="5" s="1"/>
  <c r="R995" i="5" a="1"/>
  <c r="R995" i="5"/>
  <c r="R996" i="5" a="1"/>
  <c r="R996" i="5" s="1"/>
  <c r="R997" i="5" a="1"/>
  <c r="R997" i="5"/>
  <c r="R998" i="5" a="1"/>
  <c r="R998" i="5" s="1"/>
  <c r="R999" i="5" a="1"/>
  <c r="R999" i="5"/>
  <c r="R1000" i="5" a="1"/>
  <c r="R1000" i="5"/>
  <c r="R1001" i="5" a="1"/>
  <c r="R1001" i="5"/>
  <c r="R1002" i="5" a="1"/>
  <c r="R1002" i="5" s="1"/>
  <c r="R1003" i="5" a="1"/>
  <c r="R1003" i="5"/>
  <c r="R1004" i="5" a="1"/>
  <c r="R1004" i="5" s="1"/>
  <c r="R1005" i="5" a="1"/>
  <c r="R1005" i="5" s="1"/>
  <c r="R1006" i="5" a="1"/>
  <c r="R1006" i="5" s="1"/>
  <c r="R1007" i="5" a="1"/>
  <c r="R1007" i="5" s="1"/>
  <c r="R1008" i="5" a="1"/>
  <c r="R1008" i="5"/>
  <c r="R1009" i="5" a="1"/>
  <c r="R1009" i="5" s="1"/>
  <c r="R1010" i="5" a="1"/>
  <c r="R1010" i="5" s="1"/>
  <c r="R1011" i="5" a="1"/>
  <c r="R1011" i="5" s="1"/>
  <c r="R1012" i="5" a="1"/>
  <c r="R1012" i="5"/>
  <c r="R1013" i="5" a="1"/>
  <c r="R1013" i="5"/>
  <c r="R1014" i="5" a="1"/>
  <c r="R1014" i="5" s="1"/>
  <c r="R1015" i="5" a="1"/>
  <c r="R1015" i="5" s="1"/>
  <c r="R1016" i="5" a="1"/>
  <c r="R1016" i="5" s="1"/>
  <c r="R1017" i="5" a="1"/>
  <c r="R1017" i="5" s="1"/>
  <c r="R1018" i="5" a="1"/>
  <c r="R1018" i="5" s="1"/>
  <c r="R1019" i="5" a="1"/>
  <c r="R1019" i="5" s="1"/>
  <c r="R1020" i="5" a="1"/>
  <c r="R1020" i="5" s="1"/>
  <c r="R1021" i="5" a="1"/>
  <c r="R1021" i="5" s="1"/>
  <c r="R1022" i="5" a="1"/>
  <c r="R1022" i="5" s="1"/>
  <c r="R1023" i="5" a="1"/>
  <c r="R1023" i="5" s="1"/>
  <c r="R1024" i="5" a="1"/>
  <c r="R1024" i="5" s="1"/>
  <c r="R1025" i="5" a="1"/>
  <c r="R1025" i="5" s="1"/>
  <c r="R1026" i="5" a="1"/>
  <c r="R1026" i="5" s="1"/>
  <c r="R1027" i="5" a="1"/>
  <c r="R1027" i="5" s="1"/>
  <c r="R1028" i="5" a="1"/>
  <c r="R1028" i="5"/>
  <c r="R1029" i="5" a="1"/>
  <c r="R1029" i="5" s="1"/>
  <c r="R1030" i="5" a="1"/>
  <c r="R1030" i="5" s="1"/>
  <c r="R1031" i="5" a="1"/>
  <c r="R1031" i="5" s="1"/>
  <c r="R1032" i="5" a="1"/>
  <c r="R1032" i="5" s="1"/>
  <c r="R1033" i="5" a="1"/>
  <c r="R1033" i="5"/>
  <c r="R1034" i="5" a="1"/>
  <c r="R1034" i="5" s="1"/>
  <c r="R1035" i="5" a="1"/>
  <c r="R1035" i="5" s="1"/>
  <c r="R1036" i="5" a="1"/>
  <c r="R1036" i="5" s="1"/>
  <c r="R1037" i="5" a="1"/>
  <c r="R1037" i="5" s="1"/>
  <c r="R1038" i="5" a="1"/>
  <c r="R1038" i="5" s="1"/>
  <c r="R1039" i="5" a="1"/>
  <c r="R1039" i="5" s="1"/>
  <c r="R1040" i="5" a="1"/>
  <c r="R1040" i="5" s="1"/>
  <c r="R1041" i="5" a="1"/>
  <c r="R1041" i="5" s="1"/>
  <c r="R1042" i="5" a="1"/>
  <c r="R1042" i="5" s="1"/>
  <c r="R1043" i="5" a="1"/>
  <c r="R1043" i="5" s="1"/>
  <c r="R1044" i="5" a="1"/>
  <c r="R1044" i="5"/>
  <c r="R1045" i="5" a="1"/>
  <c r="R1045" i="5"/>
  <c r="R1046" i="5" a="1"/>
  <c r="R1046" i="5" s="1"/>
  <c r="R1047" i="5" a="1"/>
  <c r="R1047" i="5" s="1"/>
  <c r="R1048" i="5" a="1"/>
  <c r="R1048" i="5" s="1"/>
  <c r="R1049" i="5" a="1"/>
  <c r="R1049" i="5" s="1"/>
  <c r="R1050" i="5" a="1"/>
  <c r="R1050" i="5" s="1"/>
  <c r="R1051" i="5" a="1"/>
  <c r="R1051" i="5" s="1"/>
  <c r="R1052" i="5" a="1"/>
  <c r="R1052" i="5" s="1"/>
  <c r="R1053" i="5" a="1"/>
  <c r="R1053" i="5" s="1"/>
  <c r="R1054" i="5" a="1"/>
  <c r="R1054" i="5"/>
  <c r="R1055" i="5" a="1"/>
  <c r="R1055" i="5" s="1"/>
  <c r="R1056" i="5" a="1"/>
  <c r="R1056" i="5" s="1"/>
  <c r="R1057" i="5" a="1"/>
  <c r="R1057" i="5"/>
  <c r="R1058" i="5" a="1"/>
  <c r="R1058" i="5"/>
  <c r="R1059" i="5" a="1"/>
  <c r="R1059" i="5" s="1"/>
  <c r="R1060" i="5" a="1"/>
  <c r="R1060" i="5" s="1"/>
  <c r="R1061" i="5" a="1"/>
  <c r="R1061" i="5" s="1"/>
  <c r="R1062" i="5" a="1"/>
  <c r="R1062" i="5" s="1"/>
  <c r="R1063" i="5" a="1"/>
  <c r="R1063" i="5" s="1"/>
  <c r="R1064" i="5" a="1"/>
  <c r="R1064" i="5" s="1"/>
  <c r="R1065" i="5" a="1"/>
  <c r="R1065" i="5" s="1"/>
  <c r="R1066" i="5" a="1"/>
  <c r="R1066" i="5"/>
  <c r="R1067" i="5" a="1"/>
  <c r="R1067" i="5" s="1"/>
  <c r="R1068" i="5" a="1"/>
  <c r="R1068" i="5"/>
  <c r="R1069" i="5" a="1"/>
  <c r="R1069" i="5" s="1"/>
  <c r="R1070" i="5" a="1"/>
  <c r="R1070" i="5" s="1"/>
  <c r="R1071" i="5" a="1"/>
  <c r="R1071" i="5" s="1"/>
  <c r="R1072" i="5" a="1"/>
  <c r="R1072" i="5"/>
  <c r="R1073" i="5" a="1"/>
  <c r="R1073" i="5"/>
  <c r="R1074" i="5" a="1"/>
  <c r="R1074" i="5" s="1"/>
  <c r="R1075" i="5" a="1"/>
  <c r="R1075" i="5" s="1"/>
  <c r="R1076" i="5" a="1"/>
  <c r="R1076" i="5" s="1"/>
  <c r="R1077" i="5" a="1"/>
  <c r="R1077" i="5" s="1"/>
  <c r="R1078" i="5" a="1"/>
  <c r="R1078" i="5"/>
  <c r="R1079" i="5" a="1"/>
  <c r="R1079" i="5" s="1"/>
  <c r="R1080" i="5" a="1"/>
  <c r="R1080" i="5"/>
  <c r="R1081" i="5" a="1"/>
  <c r="R1081" i="5"/>
  <c r="R1082" i="5" a="1"/>
  <c r="R1082" i="5" s="1"/>
  <c r="R1083" i="5" a="1"/>
  <c r="R1083" i="5" s="1"/>
  <c r="R1084" i="5" a="1"/>
  <c r="R1084" i="5" s="1"/>
  <c r="R1085" i="5" a="1"/>
  <c r="R1085" i="5" s="1"/>
  <c r="R1086" i="5" a="1"/>
  <c r="R1086" i="5"/>
  <c r="R1087" i="5" a="1"/>
  <c r="R1087" i="5" s="1"/>
  <c r="R1088" i="5" a="1"/>
  <c r="R1088" i="5" s="1"/>
  <c r="R1089" i="5" a="1"/>
  <c r="R1089" i="5"/>
  <c r="R1090" i="5" a="1"/>
  <c r="R1090" i="5"/>
  <c r="R1091" i="5" a="1"/>
  <c r="R1091" i="5" s="1"/>
  <c r="R1092" i="5" a="1"/>
  <c r="R1092" i="5"/>
  <c r="R1093" i="5" a="1"/>
  <c r="R1093" i="5" s="1"/>
  <c r="R1094" i="5" a="1"/>
  <c r="R1094" i="5" s="1"/>
  <c r="R1095" i="5" a="1"/>
  <c r="R1095" i="5" s="1"/>
  <c r="R1096" i="5" a="1"/>
  <c r="R1096" i="5"/>
  <c r="R1097" i="5" a="1"/>
  <c r="R1097" i="5" s="1"/>
  <c r="R1098" i="5" a="1"/>
  <c r="R1098" i="5"/>
  <c r="R1099" i="5" a="1"/>
  <c r="R1099" i="5" s="1"/>
  <c r="R1100" i="5" a="1"/>
  <c r="R1100" i="5"/>
  <c r="R1101" i="5" a="1"/>
  <c r="R1101" i="5"/>
  <c r="R1102" i="5" a="1"/>
  <c r="R1102" i="5" s="1"/>
  <c r="R1103" i="5" a="1"/>
  <c r="R1103" i="5" s="1"/>
  <c r="R1104" i="5" a="1"/>
  <c r="R1104" i="5"/>
  <c r="R1105" i="5" a="1"/>
  <c r="R1105" i="5"/>
  <c r="R1106" i="5" a="1"/>
  <c r="R1106" i="5" s="1"/>
  <c r="R1107" i="5" a="1"/>
  <c r="R1107" i="5"/>
  <c r="R1108" i="5" a="1"/>
  <c r="R1108" i="5"/>
  <c r="R1109" i="5" a="1"/>
  <c r="R1109" i="5" s="1"/>
  <c r="R1110" i="5" a="1"/>
  <c r="R1110" i="5" s="1"/>
  <c r="R1111" i="5" a="1"/>
  <c r="R1111" i="5"/>
  <c r="R1112" i="5" a="1"/>
  <c r="R1112" i="5"/>
  <c r="R1113" i="5" a="1"/>
  <c r="R1113" i="5" s="1"/>
  <c r="R1114" i="5" a="1"/>
  <c r="R1114" i="5" s="1"/>
  <c r="R1115" i="5" a="1"/>
  <c r="R1115" i="5"/>
  <c r="R1116" i="5" a="1"/>
  <c r="R1116" i="5"/>
  <c r="R1117" i="5" a="1"/>
  <c r="R1117" i="5"/>
  <c r="R1118" i="5" a="1"/>
  <c r="R1118" i="5" s="1"/>
  <c r="R1119" i="5" a="1"/>
  <c r="R1119" i="5"/>
  <c r="R1120" i="5" a="1"/>
  <c r="R1120" i="5"/>
  <c r="R1121" i="5" a="1"/>
  <c r="R1121" i="5"/>
  <c r="R1122" i="5" a="1"/>
  <c r="R1122" i="5" s="1"/>
  <c r="R1123" i="5" a="1"/>
  <c r="R1123" i="5"/>
  <c r="R1124" i="5" a="1"/>
  <c r="R1124" i="5"/>
  <c r="R1125" i="5" a="1"/>
  <c r="R1125" i="5" s="1"/>
  <c r="R1126" i="5" a="1"/>
  <c r="R1126" i="5" s="1"/>
  <c r="R1127" i="5" a="1"/>
  <c r="R1127" i="5"/>
  <c r="R1128" i="5" a="1"/>
  <c r="R1128" i="5"/>
  <c r="R1129" i="5" a="1"/>
  <c r="R1129" i="5"/>
  <c r="R1130" i="5" a="1"/>
  <c r="R1130" i="5" s="1"/>
  <c r="R1131" i="5" a="1"/>
  <c r="R1131" i="5"/>
  <c r="R1132" i="5" a="1"/>
  <c r="R1132" i="5"/>
  <c r="R1133" i="5" a="1"/>
  <c r="R1133" i="5"/>
  <c r="R1134" i="5" a="1"/>
  <c r="R1134" i="5" s="1"/>
  <c r="R1135" i="5" a="1"/>
  <c r="R1135" i="5"/>
  <c r="R1136" i="5" a="1"/>
  <c r="R1136" i="5"/>
  <c r="R1137" i="5" a="1"/>
  <c r="R1137" i="5"/>
  <c r="R1138" i="5" a="1"/>
  <c r="R1138" i="5" s="1"/>
  <c r="R1139" i="5" a="1"/>
  <c r="R1139" i="5"/>
  <c r="R1140" i="5" a="1"/>
  <c r="R1140" i="5"/>
  <c r="R1141" i="5" a="1"/>
  <c r="R1141" i="5" s="1"/>
  <c r="R1142" i="5" a="1"/>
  <c r="R1142" i="5" s="1"/>
  <c r="R1143" i="5" a="1"/>
  <c r="R1143" i="5"/>
  <c r="R1144" i="5" a="1"/>
  <c r="R1144" i="5"/>
  <c r="R1145" i="5" a="1"/>
  <c r="R1145" i="5" s="1"/>
  <c r="R1146" i="5" a="1"/>
  <c r="R1146" i="5" s="1"/>
  <c r="R1147" i="5" a="1"/>
  <c r="R1147" i="5"/>
  <c r="R1148" i="5" a="1"/>
  <c r="R1148" i="5"/>
  <c r="R1149" i="5" a="1"/>
  <c r="R1149" i="5" s="1"/>
  <c r="R1150" i="5" a="1"/>
  <c r="R1150" i="5" s="1"/>
  <c r="R1151" i="5" a="1"/>
  <c r="R1151" i="5"/>
  <c r="R1152" i="5" a="1"/>
  <c r="R1152" i="5"/>
  <c r="R1153" i="5" a="1"/>
  <c r="R1153" i="5"/>
  <c r="R1154" i="5" a="1"/>
  <c r="R1154" i="5" s="1"/>
  <c r="R1155" i="5" a="1"/>
  <c r="R1155" i="5"/>
  <c r="R1156" i="5" a="1"/>
  <c r="R1156" i="5"/>
  <c r="R1157" i="5" a="1"/>
  <c r="R1157" i="5" s="1"/>
  <c r="R1158" i="5" a="1"/>
  <c r="R1158" i="5" s="1"/>
  <c r="R1159" i="5" a="1"/>
  <c r="R1159" i="5"/>
  <c r="R1160" i="5" a="1"/>
  <c r="R1160" i="5"/>
  <c r="R1161" i="5" a="1"/>
  <c r="R1161" i="5"/>
  <c r="R1162" i="5" a="1"/>
  <c r="R1162" i="5" s="1"/>
  <c r="R1163" i="5" a="1"/>
  <c r="R1163" i="5"/>
  <c r="R1164" i="5" a="1"/>
  <c r="R1164" i="5"/>
  <c r="R1165" i="5" a="1"/>
  <c r="R1165" i="5"/>
  <c r="R1166" i="5" a="1"/>
  <c r="R1166" i="5" s="1"/>
  <c r="R1167" i="5" a="1"/>
  <c r="R1167" i="5"/>
  <c r="R1168" i="5" a="1"/>
  <c r="R1168" i="5"/>
  <c r="R1169" i="5" a="1"/>
  <c r="R1169" i="5"/>
  <c r="R1170" i="5" a="1"/>
  <c r="R1170" i="5" s="1"/>
  <c r="R1171" i="5" a="1"/>
  <c r="R1171" i="5"/>
  <c r="R1172" i="5" a="1"/>
  <c r="R1172" i="5"/>
  <c r="R1173" i="5" a="1"/>
  <c r="R1173" i="5" s="1"/>
  <c r="R1174" i="5" a="1"/>
  <c r="R1174" i="5" s="1"/>
  <c r="R1175" i="5" a="1"/>
  <c r="R1175" i="5"/>
  <c r="R1176" i="5" a="1"/>
  <c r="R1176" i="5"/>
  <c r="R1177" i="5" a="1"/>
  <c r="R1177" i="5" s="1"/>
  <c r="R1178" i="5" a="1"/>
  <c r="R1178" i="5" s="1"/>
  <c r="R1179" i="5" a="1"/>
  <c r="R1179" i="5"/>
  <c r="R1180" i="5" a="1"/>
  <c r="R1180" i="5"/>
  <c r="R1181" i="5" a="1"/>
  <c r="R1181" i="5" s="1"/>
  <c r="R1182" i="5" a="1"/>
  <c r="R1182" i="5" s="1"/>
  <c r="R1183" i="5" a="1"/>
  <c r="R1183" i="5"/>
  <c r="R1184" i="5" a="1"/>
  <c r="R1184" i="5"/>
  <c r="R1185" i="5" a="1"/>
  <c r="R1185" i="5"/>
  <c r="R1186" i="5" a="1"/>
  <c r="R1186" i="5" s="1"/>
  <c r="R1187" i="5" a="1"/>
  <c r="R1187" i="5"/>
  <c r="R1188" i="5" a="1"/>
  <c r="R1188" i="5"/>
  <c r="R1189" i="5" a="1"/>
  <c r="R1189" i="5" s="1"/>
  <c r="R1190" i="5" a="1"/>
  <c r="R1190" i="5" s="1"/>
  <c r="R1191" i="5" a="1"/>
  <c r="R1191" i="5"/>
  <c r="R1192" i="5" a="1"/>
  <c r="R1192" i="5"/>
  <c r="R1193" i="5" a="1"/>
  <c r="R1193" i="5"/>
  <c r="R1194" i="5" a="1"/>
  <c r="R1194" i="5" s="1"/>
  <c r="R1195" i="5" a="1"/>
  <c r="R1195" i="5"/>
  <c r="R1196" i="5" a="1"/>
  <c r="R1196" i="5"/>
  <c r="R1197" i="5" a="1"/>
  <c r="R1197" i="5"/>
  <c r="R1198" i="5" a="1"/>
  <c r="R1198" i="5" s="1"/>
  <c r="R1199" i="5" a="1"/>
  <c r="R1199" i="5" s="1"/>
  <c r="R1200" i="5" a="1"/>
  <c r="R1200" i="5"/>
  <c r="R1201" i="5" a="1"/>
  <c r="R1201" i="5" s="1"/>
  <c r="R1202" i="5" a="1"/>
  <c r="R1202" i="5" s="1"/>
  <c r="R1203" i="5" a="1"/>
  <c r="R1203" i="5" s="1"/>
  <c r="R1204" i="5" a="1"/>
  <c r="R1204" i="5"/>
  <c r="R1205" i="5" a="1"/>
  <c r="R1205" i="5"/>
  <c r="R1206" i="5" a="1"/>
  <c r="R1206" i="5" s="1"/>
  <c r="R1207" i="5" a="1"/>
  <c r="R1207" i="5" s="1"/>
  <c r="R1208" i="5" a="1"/>
  <c r="R1208" i="5"/>
  <c r="R1209" i="5" a="1"/>
  <c r="R1209" i="5" s="1"/>
  <c r="R1210" i="5" a="1"/>
  <c r="R1210" i="5" s="1"/>
  <c r="R1211" i="5" a="1"/>
  <c r="R1211" i="5" s="1"/>
  <c r="R1212" i="5" a="1"/>
  <c r="R1212" i="5"/>
  <c r="R1213" i="5" a="1"/>
  <c r="R1213" i="5" s="1"/>
  <c r="R1214" i="5" a="1"/>
  <c r="R1214" i="5" s="1"/>
  <c r="R1215" i="5" a="1"/>
  <c r="R1215" i="5" s="1"/>
  <c r="R1216" i="5" a="1"/>
  <c r="R1216" i="5"/>
  <c r="R1217" i="5" a="1"/>
  <c r="R1217" i="5" s="1"/>
  <c r="R1218" i="5" a="1"/>
  <c r="R1218" i="5" s="1"/>
  <c r="R1219" i="5" a="1"/>
  <c r="R1219" i="5" s="1"/>
  <c r="R1220" i="5" a="1"/>
  <c r="R1220" i="5"/>
  <c r="R1221" i="5" a="1"/>
  <c r="R1221" i="5" s="1"/>
  <c r="R1222" i="5" a="1"/>
  <c r="R1222" i="5" s="1"/>
  <c r="R1223" i="5" a="1"/>
  <c r="R1223" i="5" s="1"/>
  <c r="R1224" i="5" a="1"/>
  <c r="R1224" i="5" s="1"/>
  <c r="R1225" i="5" a="1"/>
  <c r="R1225" i="5" s="1"/>
  <c r="R1226" i="5" a="1"/>
  <c r="R1226" i="5" s="1"/>
  <c r="R1227" i="5" a="1"/>
  <c r="R1227" i="5" s="1"/>
  <c r="R1228" i="5" a="1"/>
  <c r="R1228" i="5" s="1"/>
  <c r="R1229" i="5" a="1"/>
  <c r="R1229" i="5" s="1"/>
  <c r="R1230" i="5" a="1"/>
  <c r="R1230" i="5" s="1"/>
  <c r="R1231" i="5" a="1"/>
  <c r="R1231" i="5" s="1"/>
  <c r="R1232" i="5" a="1"/>
  <c r="R1232" i="5" s="1"/>
  <c r="R1233" i="5" a="1"/>
  <c r="R1233" i="5" s="1"/>
  <c r="R1234" i="5" a="1"/>
  <c r="R1234" i="5" s="1"/>
  <c r="R1235" i="5" a="1"/>
  <c r="R1235" i="5" s="1"/>
  <c r="R1236" i="5" a="1"/>
  <c r="R1236" i="5" s="1"/>
  <c r="R1237" i="5" a="1"/>
  <c r="R1237" i="5"/>
  <c r="R1238" i="5" a="1"/>
  <c r="R1238" i="5" s="1"/>
  <c r="R1239" i="5" a="1"/>
  <c r="R1239" i="5" s="1"/>
  <c r="R1240" i="5" a="1"/>
  <c r="R1240" i="5" s="1"/>
  <c r="R1241" i="5" a="1"/>
  <c r="R1241" i="5" s="1"/>
  <c r="R1242" i="5" a="1"/>
  <c r="R1242" i="5" s="1"/>
  <c r="R1243" i="5" a="1"/>
  <c r="R1243" i="5" s="1"/>
  <c r="R1244" i="5" a="1"/>
  <c r="R1244" i="5" s="1"/>
  <c r="R1245" i="5" a="1"/>
  <c r="R1245" i="5" s="1"/>
  <c r="R1246" i="5" a="1"/>
  <c r="R1246" i="5" s="1"/>
  <c r="R1247" i="5" a="1"/>
  <c r="R1247" i="5" s="1"/>
  <c r="R1248" i="5" a="1"/>
  <c r="R1248" i="5" s="1"/>
  <c r="R1249" i="5" a="1"/>
  <c r="R1249" i="5" s="1"/>
  <c r="R1250" i="5" a="1"/>
  <c r="R1250" i="5" s="1"/>
  <c r="R1251" i="5" a="1"/>
  <c r="R1251" i="5" s="1"/>
  <c r="R1252" i="5" a="1"/>
  <c r="R1252" i="5"/>
  <c r="R1253" i="5" a="1"/>
  <c r="R1253" i="5" s="1"/>
  <c r="R1254" i="5" a="1"/>
  <c r="R1254" i="5" s="1"/>
  <c r="R1255" i="5" a="1"/>
  <c r="R1255" i="5" s="1"/>
  <c r="R1256" i="5" a="1"/>
  <c r="R1256" i="5" s="1"/>
  <c r="R1257" i="5" a="1"/>
  <c r="R1257" i="5" s="1"/>
  <c r="R1258" i="5" a="1"/>
  <c r="R1258" i="5" s="1"/>
  <c r="R1259" i="5" a="1"/>
  <c r="R1259" i="5" s="1"/>
  <c r="R1260" i="5" a="1"/>
  <c r="R1260" i="5" s="1"/>
  <c r="R1261" i="5" a="1"/>
  <c r="R1261" i="5" s="1"/>
  <c r="R1262" i="5" a="1"/>
  <c r="R1262" i="5" s="1"/>
  <c r="R1263" i="5" a="1"/>
  <c r="R1263" i="5" s="1"/>
  <c r="R1264" i="5" a="1"/>
  <c r="R1264" i="5" s="1"/>
  <c r="R1265" i="5" a="1"/>
  <c r="R1265" i="5" s="1"/>
  <c r="R1266" i="5" a="1"/>
  <c r="R1266" i="5" s="1"/>
  <c r="R1267" i="5" a="1"/>
  <c r="R1267" i="5" s="1"/>
  <c r="R1268" i="5" a="1"/>
  <c r="R1268" i="5"/>
  <c r="R1269" i="5" a="1"/>
  <c r="R1269" i="5"/>
  <c r="R1270" i="5" a="1"/>
  <c r="R1270" i="5" s="1"/>
  <c r="R1271" i="5" a="1"/>
  <c r="R1271" i="5" s="1"/>
  <c r="R1272" i="5" a="1"/>
  <c r="R1272" i="5" s="1"/>
  <c r="R1273" i="5" a="1"/>
  <c r="R1273" i="5" s="1"/>
  <c r="R1274" i="5" a="1"/>
  <c r="R1274" i="5" s="1"/>
  <c r="R1275" i="5" a="1"/>
  <c r="R1275" i="5" s="1"/>
  <c r="R1276" i="5" a="1"/>
  <c r="R1276" i="5" s="1"/>
  <c r="R1277" i="5" a="1"/>
  <c r="R1277" i="5" s="1"/>
  <c r="R1278" i="5" a="1"/>
  <c r="R1278" i="5" s="1"/>
  <c r="R1279" i="5" a="1"/>
  <c r="R1279" i="5" s="1"/>
  <c r="R1280" i="5" a="1"/>
  <c r="R1280" i="5" s="1"/>
  <c r="R1281" i="5" a="1"/>
  <c r="R1281" i="5" s="1"/>
  <c r="R1282" i="5" a="1"/>
  <c r="R1282" i="5" s="1"/>
  <c r="R1283" i="5" a="1"/>
  <c r="R1283" i="5" s="1"/>
  <c r="R1284" i="5" a="1"/>
  <c r="R1284" i="5"/>
  <c r="R1285" i="5" a="1"/>
  <c r="R1285" i="5" s="1"/>
  <c r="R1286" i="5" a="1"/>
  <c r="R1286" i="5" s="1"/>
  <c r="R1287" i="5" a="1"/>
  <c r="R1287" i="5" s="1"/>
  <c r="R1288" i="5" a="1"/>
  <c r="R1288" i="5" s="1"/>
  <c r="R1289" i="5" a="1"/>
  <c r="R1289" i="5" s="1"/>
  <c r="R1290" i="5" a="1"/>
  <c r="R1290" i="5" s="1"/>
  <c r="R1291" i="5" a="1"/>
  <c r="R1291" i="5" s="1"/>
  <c r="R1292" i="5" a="1"/>
  <c r="R1292" i="5" s="1"/>
  <c r="R1293" i="5" a="1"/>
  <c r="R1293" i="5" s="1"/>
  <c r="R1294" i="5" a="1"/>
  <c r="R1294" i="5" s="1"/>
  <c r="R1295" i="5" a="1"/>
  <c r="R1295" i="5" s="1"/>
  <c r="R1296" i="5" a="1"/>
  <c r="R1296" i="5" s="1"/>
  <c r="R1297" i="5" a="1"/>
  <c r="R1297" i="5" s="1"/>
  <c r="R1298" i="5" a="1"/>
  <c r="R1298" i="5" s="1"/>
  <c r="R1299" i="5" a="1"/>
  <c r="R1299" i="5" s="1"/>
  <c r="R1300" i="5" a="1"/>
  <c r="R1300" i="5"/>
  <c r="R1301" i="5" a="1"/>
  <c r="R1301" i="5" s="1"/>
  <c r="R1302" i="5" a="1"/>
  <c r="R1302" i="5" s="1"/>
  <c r="R1303" i="5" a="1"/>
  <c r="R1303" i="5" s="1"/>
  <c r="R1304" i="5" a="1"/>
  <c r="R1304" i="5" s="1"/>
  <c r="R1305" i="5" a="1"/>
  <c r="R1305" i="5" s="1"/>
  <c r="R1306" i="5" a="1"/>
  <c r="R1306" i="5" s="1"/>
  <c r="R1307" i="5" a="1"/>
  <c r="R1307" i="5" s="1"/>
  <c r="R1308" i="5" a="1"/>
  <c r="R1308" i="5" s="1"/>
  <c r="R1309" i="5" a="1"/>
  <c r="R1309" i="5" s="1"/>
  <c r="R1310" i="5" a="1"/>
  <c r="R1310" i="5" s="1"/>
  <c r="R1311" i="5" a="1"/>
  <c r="R1311" i="5" s="1"/>
  <c r="R1312" i="5" a="1"/>
  <c r="R1312" i="5" s="1"/>
  <c r="R1313" i="5" a="1"/>
  <c r="R1313" i="5" s="1"/>
  <c r="R1314" i="5" a="1"/>
  <c r="R1314" i="5" s="1"/>
  <c r="R1315" i="5" a="1"/>
  <c r="R1315" i="5" s="1"/>
  <c r="R1316" i="5" a="1"/>
  <c r="R1316" i="5"/>
  <c r="R1317" i="5" a="1"/>
  <c r="R1317" i="5" s="1"/>
  <c r="R1318" i="5" a="1"/>
  <c r="R1318" i="5" s="1"/>
  <c r="R1319" i="5" a="1"/>
  <c r="R1319" i="5" s="1"/>
  <c r="R1320" i="5" a="1"/>
  <c r="R1320" i="5" s="1"/>
  <c r="R1321" i="5" a="1"/>
  <c r="R1321" i="5" s="1"/>
  <c r="R1322" i="5" a="1"/>
  <c r="R1322" i="5" s="1"/>
  <c r="R1323" i="5" a="1"/>
  <c r="R1323" i="5" s="1"/>
  <c r="R1324" i="5" a="1"/>
  <c r="R1324" i="5" s="1"/>
  <c r="R1325" i="5" a="1"/>
  <c r="R1325" i="5" s="1"/>
  <c r="R1326" i="5" a="1"/>
  <c r="R1326" i="5" s="1"/>
  <c r="R1327" i="5" a="1"/>
  <c r="R1327" i="5" s="1"/>
  <c r="R1328" i="5" a="1"/>
  <c r="R1328" i="5" s="1"/>
  <c r="R1329" i="5" a="1"/>
  <c r="R1329" i="5" s="1"/>
  <c r="R1330" i="5" a="1"/>
  <c r="R1330" i="5" s="1"/>
  <c r="R1331" i="5" a="1"/>
  <c r="R1331" i="5" s="1"/>
  <c r="R1332" i="5" a="1"/>
  <c r="R1332" i="5"/>
  <c r="R1333" i="5" a="1"/>
  <c r="R1333" i="5" s="1"/>
  <c r="R1334" i="5" a="1"/>
  <c r="R1334" i="5" s="1"/>
  <c r="R1335" i="5" a="1"/>
  <c r="R1335" i="5" s="1"/>
  <c r="R1336" i="5" a="1"/>
  <c r="R1336" i="5" s="1"/>
  <c r="R1337" i="5" a="1"/>
  <c r="R1337" i="5" s="1"/>
  <c r="R1338" i="5" a="1"/>
  <c r="R1338" i="5" s="1"/>
  <c r="R1339" i="5" a="1"/>
  <c r="R1339" i="5" s="1"/>
  <c r="R1340" i="5" a="1"/>
  <c r="R1340" i="5" s="1"/>
  <c r="R1341" i="5" a="1"/>
  <c r="R1341" i="5" s="1"/>
  <c r="R1342" i="5" a="1"/>
  <c r="R1342" i="5" s="1"/>
  <c r="R1343" i="5" a="1"/>
  <c r="R1343" i="5" s="1"/>
  <c r="R1344" i="5" a="1"/>
  <c r="R1344" i="5" s="1"/>
  <c r="R1345" i="5" a="1"/>
  <c r="R1345" i="5" s="1"/>
  <c r="R1346" i="5" a="1"/>
  <c r="R1346" i="5" s="1"/>
  <c r="R1347" i="5" a="1"/>
  <c r="R1347" i="5" s="1"/>
  <c r="R1348" i="5" a="1"/>
  <c r="R1348" i="5"/>
  <c r="R1349" i="5" a="1"/>
  <c r="R1349" i="5" s="1"/>
  <c r="R1350" i="5" a="1"/>
  <c r="R1350" i="5" s="1"/>
  <c r="R1351" i="5" a="1"/>
  <c r="R1351" i="5" s="1"/>
  <c r="R1352" i="5" a="1"/>
  <c r="R1352" i="5" s="1"/>
  <c r="R1353" i="5" a="1"/>
  <c r="R1353" i="5" s="1"/>
  <c r="R1354" i="5" a="1"/>
  <c r="R1354" i="5" s="1"/>
  <c r="R1355" i="5" a="1"/>
  <c r="R1355" i="5" s="1"/>
  <c r="R1356" i="5" a="1"/>
  <c r="R1356" i="5" s="1"/>
  <c r="R1357" i="5" a="1"/>
  <c r="R1357" i="5" s="1"/>
  <c r="R1358" i="5" a="1"/>
  <c r="R1358" i="5" s="1"/>
  <c r="R1359" i="5" a="1"/>
  <c r="R1359" i="5" s="1"/>
  <c r="R1360" i="5" a="1"/>
  <c r="R1360" i="5" s="1"/>
  <c r="R1361" i="5" a="1"/>
  <c r="R1361" i="5" s="1"/>
  <c r="R1362" i="5" a="1"/>
  <c r="R1362" i="5" s="1"/>
  <c r="R1363" i="5" a="1"/>
  <c r="R1363" i="5" s="1"/>
  <c r="R1364" i="5" a="1"/>
  <c r="R1364" i="5"/>
  <c r="R1365" i="5" a="1"/>
  <c r="R1365" i="5" s="1"/>
  <c r="R1366" i="5" a="1"/>
  <c r="R1366" i="5" s="1"/>
  <c r="R1367" i="5" a="1"/>
  <c r="R1367" i="5" s="1"/>
  <c r="R1368" i="5" a="1"/>
  <c r="R1368" i="5" s="1"/>
  <c r="R1369" i="5" a="1"/>
  <c r="R1369" i="5" s="1"/>
  <c r="R1370" i="5" a="1"/>
  <c r="R1370" i="5" s="1"/>
  <c r="R1371" i="5" a="1"/>
  <c r="R1371" i="5" s="1"/>
  <c r="R1372" i="5" a="1"/>
  <c r="R1372" i="5" s="1"/>
  <c r="R1373" i="5" a="1"/>
  <c r="R1373" i="5" s="1"/>
  <c r="R1374" i="5" a="1"/>
  <c r="R1374" i="5" s="1"/>
  <c r="R1375" i="5" a="1"/>
  <c r="R1375" i="5" s="1"/>
  <c r="R1376" i="5" a="1"/>
  <c r="R1376" i="5" s="1"/>
  <c r="R1377" i="5" a="1"/>
  <c r="R1377" i="5" s="1"/>
  <c r="R1378" i="5" a="1"/>
  <c r="R1378" i="5" s="1"/>
  <c r="R1379" i="5" a="1"/>
  <c r="R1379" i="5" s="1"/>
  <c r="R1380" i="5" a="1"/>
  <c r="R1380" i="5"/>
  <c r="R1381" i="5" a="1"/>
  <c r="R1381" i="5" s="1"/>
  <c r="R1382" i="5" a="1"/>
  <c r="R1382" i="5" s="1"/>
  <c r="R1383" i="5" a="1"/>
  <c r="R1383" i="5" s="1"/>
  <c r="R1384" i="5" a="1"/>
  <c r="R1384" i="5" s="1"/>
  <c r="R1385" i="5" a="1"/>
  <c r="R1385" i="5" s="1"/>
  <c r="R1386" i="5" a="1"/>
  <c r="R1386" i="5" s="1"/>
  <c r="R1387" i="5" a="1"/>
  <c r="R1387" i="5" s="1"/>
  <c r="R1388" i="5" a="1"/>
  <c r="R1388" i="5" s="1"/>
  <c r="R1389" i="5" a="1"/>
  <c r="R1389" i="5" s="1"/>
  <c r="R1390" i="5" a="1"/>
  <c r="R1390" i="5" s="1"/>
  <c r="R1391" i="5" a="1"/>
  <c r="R1391" i="5" s="1"/>
  <c r="R1392" i="5" a="1"/>
  <c r="R1392" i="5" s="1"/>
  <c r="R1393" i="5" a="1"/>
  <c r="R1393" i="5" s="1"/>
  <c r="R1394" i="5" a="1"/>
  <c r="R1394" i="5" s="1"/>
  <c r="R1395" i="5" a="1"/>
  <c r="R1395" i="5" s="1"/>
  <c r="R1396" i="5" a="1"/>
  <c r="R1396" i="5"/>
  <c r="R1397" i="5" a="1"/>
  <c r="R1397" i="5" s="1"/>
  <c r="R1398" i="5" a="1"/>
  <c r="R1398" i="5" s="1"/>
  <c r="R1399" i="5" a="1"/>
  <c r="R1399" i="5" s="1"/>
  <c r="R1400" i="5" a="1"/>
  <c r="R1400" i="5" s="1"/>
  <c r="R1401" i="5" a="1"/>
  <c r="R1401" i="5" s="1"/>
  <c r="R1402" i="5" a="1"/>
  <c r="R1402" i="5" s="1"/>
  <c r="R1403" i="5" a="1"/>
  <c r="R1403" i="5" s="1"/>
  <c r="R1404" i="5" a="1"/>
  <c r="R1404" i="5" s="1"/>
  <c r="R1405" i="5" a="1"/>
  <c r="R1405" i="5" s="1"/>
  <c r="R1406" i="5" a="1"/>
  <c r="R1406" i="5" s="1"/>
  <c r="R1407" i="5" a="1"/>
  <c r="R1407" i="5" s="1"/>
  <c r="R1408" i="5" a="1"/>
  <c r="R1408" i="5" s="1"/>
  <c r="R1409" i="5" a="1"/>
  <c r="R1409" i="5" s="1"/>
  <c r="R1410" i="5" a="1"/>
  <c r="R1410" i="5" s="1"/>
  <c r="R1411" i="5" a="1"/>
  <c r="R1411" i="5" s="1"/>
  <c r="R1412" i="5" a="1"/>
  <c r="R1412" i="5"/>
  <c r="R1413" i="5" a="1"/>
  <c r="R1413" i="5" s="1"/>
  <c r="R1414" i="5" a="1"/>
  <c r="R1414" i="5" s="1"/>
  <c r="R1415" i="5" a="1"/>
  <c r="R1415" i="5" s="1"/>
  <c r="R1416" i="5" a="1"/>
  <c r="R1416" i="5" s="1"/>
  <c r="R1417" i="5" a="1"/>
  <c r="R1417" i="5" s="1"/>
  <c r="R1418" i="5" a="1"/>
  <c r="R1418" i="5" s="1"/>
  <c r="R1419" i="5" a="1"/>
  <c r="R1419" i="5" s="1"/>
  <c r="R1420" i="5" a="1"/>
  <c r="R1420" i="5" s="1"/>
  <c r="R1421" i="5" a="1"/>
  <c r="R1421" i="5" s="1"/>
  <c r="R1422" i="5" a="1"/>
  <c r="R1422" i="5" s="1"/>
  <c r="R1423" i="5" a="1"/>
  <c r="R1423" i="5" s="1"/>
  <c r="R1424" i="5" a="1"/>
  <c r="R1424" i="5" s="1"/>
  <c r="R1425" i="5" a="1"/>
  <c r="R1425" i="5" s="1"/>
  <c r="R1426" i="5" a="1"/>
  <c r="R1426" i="5" s="1"/>
  <c r="R1427" i="5" a="1"/>
  <c r="R1427" i="5" s="1"/>
  <c r="R1428" i="5" a="1"/>
  <c r="R1428" i="5"/>
  <c r="R1429" i="5" a="1"/>
  <c r="R1429" i="5" s="1"/>
  <c r="R1430" i="5" a="1"/>
  <c r="R1430" i="5" s="1"/>
  <c r="R1431" i="5" a="1"/>
  <c r="R1431" i="5" s="1"/>
  <c r="R1432" i="5" a="1"/>
  <c r="R1432" i="5" s="1"/>
  <c r="R1433" i="5" a="1"/>
  <c r="R1433" i="5" s="1"/>
  <c r="R1434" i="5" a="1"/>
  <c r="R1434" i="5" s="1"/>
  <c r="R1435" i="5" a="1"/>
  <c r="R1435" i="5" s="1"/>
  <c r="R1436" i="5" a="1"/>
  <c r="R1436" i="5" s="1"/>
  <c r="R1437" i="5" a="1"/>
  <c r="R1437" i="5" s="1"/>
  <c r="R1438" i="5" a="1"/>
  <c r="R1438" i="5" s="1"/>
  <c r="R1439" i="5" a="1"/>
  <c r="R1439" i="5" s="1"/>
  <c r="R1440" i="5" a="1"/>
  <c r="R1440" i="5" s="1"/>
  <c r="R1441" i="5" a="1"/>
  <c r="R1441" i="5" s="1"/>
  <c r="R1442" i="5" a="1"/>
  <c r="R1442" i="5" s="1"/>
  <c r="R1443" i="5" a="1"/>
  <c r="R1443" i="5" s="1"/>
  <c r="R1444" i="5" a="1"/>
  <c r="R1444" i="5"/>
  <c r="R1445" i="5" a="1"/>
  <c r="R1445" i="5" s="1"/>
  <c r="R1446" i="5" a="1"/>
  <c r="R1446" i="5" s="1"/>
  <c r="R1447" i="5" a="1"/>
  <c r="R1447" i="5" s="1"/>
  <c r="R1448" i="5" a="1"/>
  <c r="R1448" i="5" s="1"/>
  <c r="R1449" i="5" a="1"/>
  <c r="R1449" i="5" s="1"/>
  <c r="R1450" i="5" a="1"/>
  <c r="R1450" i="5" s="1"/>
  <c r="R1451" i="5" a="1"/>
  <c r="R1451" i="5" s="1"/>
  <c r="R1452" i="5" a="1"/>
  <c r="R1452" i="5" s="1"/>
  <c r="R1453" i="5" a="1"/>
  <c r="R1453" i="5" s="1"/>
  <c r="R1454" i="5" a="1"/>
  <c r="R1454" i="5" s="1"/>
  <c r="R1455" i="5" a="1"/>
  <c r="R1455" i="5" s="1"/>
  <c r="R1456" i="5" a="1"/>
  <c r="R1456" i="5" s="1"/>
  <c r="R1457" i="5" a="1"/>
  <c r="R1457" i="5" s="1"/>
  <c r="R1458" i="5" a="1"/>
  <c r="R1458" i="5" s="1"/>
  <c r="R1459" i="5" a="1"/>
  <c r="R1459" i="5" s="1"/>
  <c r="R1460" i="5" a="1"/>
  <c r="R1460" i="5"/>
  <c r="R1461" i="5" a="1"/>
  <c r="R1461" i="5" s="1"/>
  <c r="R1462" i="5" a="1"/>
  <c r="R1462" i="5" s="1"/>
  <c r="R1463" i="5" a="1"/>
  <c r="R1463" i="5" s="1"/>
  <c r="R1464" i="5" a="1"/>
  <c r="R1464" i="5" s="1"/>
  <c r="R1465" i="5" a="1"/>
  <c r="R1465" i="5" s="1"/>
  <c r="R1466" i="5" a="1"/>
  <c r="R1466" i="5" s="1"/>
  <c r="R1467" i="5" a="1"/>
  <c r="R1467" i="5" s="1"/>
  <c r="R1468" i="5" a="1"/>
  <c r="R1468" i="5" s="1"/>
  <c r="R1469" i="5" a="1"/>
  <c r="R1469" i="5" s="1"/>
  <c r="R1470" i="5" a="1"/>
  <c r="R1470" i="5" s="1"/>
  <c r="R1471" i="5" a="1"/>
  <c r="R1471" i="5" s="1"/>
  <c r="R1472" i="5" a="1"/>
  <c r="R1472" i="5" s="1"/>
  <c r="R1473" i="5" a="1"/>
  <c r="R1473" i="5" s="1"/>
  <c r="R1474" i="5" a="1"/>
  <c r="R1474" i="5" s="1"/>
  <c r="R1475" i="5" a="1"/>
  <c r="R1475" i="5" s="1"/>
  <c r="R1476" i="5" a="1"/>
  <c r="R1476" i="5"/>
  <c r="R1477" i="5" a="1"/>
  <c r="R1477" i="5" s="1"/>
  <c r="R1478" i="5" a="1"/>
  <c r="R1478" i="5" s="1"/>
  <c r="R1479" i="5" a="1"/>
  <c r="R1479" i="5" s="1"/>
  <c r="R1480" i="5" a="1"/>
  <c r="R1480" i="5" s="1"/>
  <c r="R1481" i="5" a="1"/>
  <c r="R1481" i="5" s="1"/>
  <c r="R1482" i="5" a="1"/>
  <c r="R1482" i="5" s="1"/>
  <c r="R1483" i="5" a="1"/>
  <c r="R1483" i="5" s="1"/>
  <c r="R1484" i="5" a="1"/>
  <c r="R1484" i="5" s="1"/>
  <c r="R1485" i="5" a="1"/>
  <c r="R1485" i="5" s="1"/>
  <c r="R1486" i="5" a="1"/>
  <c r="R1486" i="5" s="1"/>
  <c r="R1487" i="5" a="1"/>
  <c r="R1487" i="5" s="1"/>
  <c r="R1488" i="5" a="1"/>
  <c r="R1488" i="5" s="1"/>
  <c r="R1489" i="5" a="1"/>
  <c r="R1489" i="5" s="1"/>
  <c r="R1490" i="5" a="1"/>
  <c r="R1490" i="5" s="1"/>
  <c r="R1491" i="5" a="1"/>
  <c r="R1491" i="5" s="1"/>
  <c r="R1492" i="5" a="1"/>
  <c r="R1492" i="5"/>
  <c r="R1493" i="5" a="1"/>
  <c r="R1493" i="5" s="1"/>
  <c r="R1494" i="5" a="1"/>
  <c r="R1494" i="5" s="1"/>
  <c r="R1495" i="5" a="1"/>
  <c r="R1495" i="5" s="1"/>
  <c r="R1496" i="5" a="1"/>
  <c r="R1496" i="5" s="1"/>
  <c r="R1497" i="5" a="1"/>
  <c r="R1497" i="5" s="1"/>
  <c r="R1498" i="5" a="1"/>
  <c r="R1498" i="5" s="1"/>
  <c r="R1499" i="5" a="1"/>
  <c r="R1499" i="5" s="1"/>
  <c r="R1500" i="5" a="1"/>
  <c r="R1500" i="5" s="1"/>
  <c r="R1501" i="5" a="1"/>
  <c r="R1501" i="5" s="1"/>
  <c r="R1502" i="5" a="1"/>
  <c r="R1502" i="5" s="1"/>
  <c r="R1503" i="5" a="1"/>
  <c r="R1503" i="5" s="1"/>
  <c r="R1504" i="5" a="1"/>
  <c r="R1504" i="5" s="1"/>
  <c r="R1505" i="5" a="1"/>
  <c r="R1505" i="5" s="1"/>
  <c r="R1506" i="5" a="1"/>
  <c r="R1506" i="5" s="1"/>
  <c r="R1507" i="5" a="1"/>
  <c r="R1507" i="5" s="1"/>
  <c r="R1508" i="5" a="1"/>
  <c r="R1508" i="5"/>
  <c r="R1509" i="5" a="1"/>
  <c r="R1509" i="5" s="1"/>
  <c r="R1510" i="5" a="1"/>
  <c r="R1510" i="5" s="1"/>
  <c r="R1511" i="5" a="1"/>
  <c r="R1511" i="5" s="1"/>
  <c r="R1512" i="5" a="1"/>
  <c r="R1512" i="5" s="1"/>
  <c r="R1513" i="5" a="1"/>
  <c r="R1513" i="5" s="1"/>
  <c r="R1514" i="5" a="1"/>
  <c r="R1514" i="5" s="1"/>
  <c r="R1515" i="5" a="1"/>
  <c r="R1515" i="5" s="1"/>
  <c r="R1516" i="5" a="1"/>
  <c r="R1516" i="5" s="1"/>
  <c r="R1517" i="5" a="1"/>
  <c r="R1517" i="5" s="1"/>
  <c r="R1518" i="5" a="1"/>
  <c r="R1518" i="5" s="1"/>
  <c r="R1519" i="5" a="1"/>
  <c r="R1519" i="5" s="1"/>
  <c r="R1520" i="5" a="1"/>
  <c r="R1520" i="5" s="1"/>
  <c r="R1521" i="5" a="1"/>
  <c r="R1521" i="5" s="1"/>
  <c r="R1522" i="5" a="1"/>
  <c r="R1522" i="5" s="1"/>
  <c r="R1523" i="5" a="1"/>
  <c r="R1523" i="5" s="1"/>
  <c r="R1524" i="5" a="1"/>
  <c r="R1524" i="5"/>
  <c r="R1525" i="5" a="1"/>
  <c r="R1525" i="5" s="1"/>
  <c r="R1526" i="5" a="1"/>
  <c r="R1526" i="5" s="1"/>
  <c r="R1527" i="5" a="1"/>
  <c r="R1527" i="5" s="1"/>
  <c r="R1528" i="5" a="1"/>
  <c r="R1528" i="5" s="1"/>
  <c r="R1529" i="5" a="1"/>
  <c r="R1529" i="5" s="1"/>
  <c r="R1530" i="5" a="1"/>
  <c r="R1530" i="5" s="1"/>
  <c r="R1531" i="5" a="1"/>
  <c r="R1531" i="5" s="1"/>
  <c r="R1532" i="5" a="1"/>
  <c r="R1532" i="5" s="1"/>
  <c r="R1533" i="5" a="1"/>
  <c r="R1533" i="5" s="1"/>
  <c r="R1534" i="5" a="1"/>
  <c r="R1534" i="5" s="1"/>
  <c r="R1535" i="5" a="1"/>
  <c r="R1535" i="5" s="1"/>
  <c r="R1536" i="5" a="1"/>
  <c r="R1536" i="5" s="1"/>
  <c r="R1537" i="5" a="1"/>
  <c r="R1537" i="5" s="1"/>
  <c r="R1538" i="5" a="1"/>
  <c r="R1538" i="5" s="1"/>
  <c r="R1539" i="5" a="1"/>
  <c r="R1539" i="5" s="1"/>
  <c r="R1540" i="5" a="1"/>
  <c r="R1540" i="5"/>
  <c r="R1541" i="5" a="1"/>
  <c r="R1541" i="5" s="1"/>
  <c r="R1542" i="5" a="1"/>
  <c r="R1542" i="5" s="1"/>
  <c r="R1543" i="5" a="1"/>
  <c r="R1543" i="5" s="1"/>
  <c r="R1544" i="5" a="1"/>
  <c r="R1544" i="5" s="1"/>
  <c r="R1545" i="5" a="1"/>
  <c r="R1545" i="5" s="1"/>
  <c r="R1546" i="5" a="1"/>
  <c r="R1546" i="5" s="1"/>
  <c r="R1547" i="5" a="1"/>
  <c r="R1547" i="5" s="1"/>
  <c r="R1548" i="5" a="1"/>
  <c r="R1548" i="5" s="1"/>
  <c r="R1549" i="5" a="1"/>
  <c r="R1549" i="5" s="1"/>
  <c r="R1550" i="5" a="1"/>
  <c r="R1550" i="5" s="1"/>
  <c r="R1551" i="5" a="1"/>
  <c r="R1551" i="5" s="1"/>
  <c r="R1552" i="5" a="1"/>
  <c r="R1552" i="5" s="1"/>
  <c r="R1553" i="5" a="1"/>
  <c r="R1553" i="5" s="1"/>
  <c r="R1554" i="5" a="1"/>
  <c r="R1554" i="5" s="1"/>
  <c r="R1555" i="5" a="1"/>
  <c r="R1555" i="5" s="1"/>
  <c r="R1556" i="5" a="1"/>
  <c r="R1556" i="5"/>
  <c r="R1557" i="5" a="1"/>
  <c r="R1557" i="5" s="1"/>
  <c r="R1558" i="5" a="1"/>
  <c r="R1558" i="5" s="1"/>
  <c r="R1559" i="5" a="1"/>
  <c r="R1559" i="5" s="1"/>
  <c r="R1560" i="5" a="1"/>
  <c r="R1560" i="5" s="1"/>
  <c r="R1561" i="5" a="1"/>
  <c r="R1561" i="5" s="1"/>
  <c r="R1562" i="5" a="1"/>
  <c r="R1562" i="5" s="1"/>
  <c r="R1563" i="5" a="1"/>
  <c r="R1563" i="5" s="1"/>
  <c r="R1564" i="5" a="1"/>
  <c r="R1564" i="5" s="1"/>
  <c r="R1565" i="5" a="1"/>
  <c r="R1565" i="5" s="1"/>
  <c r="R1566" i="5" a="1"/>
  <c r="R1566" i="5" s="1"/>
  <c r="R1567" i="5" a="1"/>
  <c r="R1567" i="5" s="1"/>
  <c r="R1568" i="5" a="1"/>
  <c r="R1568" i="5" s="1"/>
  <c r="R1569" i="5" a="1"/>
  <c r="R1569" i="5" s="1"/>
  <c r="R1570" i="5" a="1"/>
  <c r="R1570" i="5" s="1"/>
  <c r="R1571" i="5" a="1"/>
  <c r="R1571" i="5" s="1"/>
  <c r="R1572" i="5" a="1"/>
  <c r="R1572" i="5"/>
  <c r="R1573" i="5" a="1"/>
  <c r="R1573" i="5" s="1"/>
  <c r="R1574" i="5" a="1"/>
  <c r="R1574" i="5" s="1"/>
  <c r="R1575" i="5" a="1"/>
  <c r="R1575" i="5" s="1"/>
  <c r="R1576" i="5" a="1"/>
  <c r="R1576" i="5" s="1"/>
  <c r="R1577" i="5" a="1"/>
  <c r="R1577" i="5" s="1"/>
  <c r="R1578" i="5" a="1"/>
  <c r="R1578" i="5" s="1"/>
  <c r="R1579" i="5" a="1"/>
  <c r="R1579" i="5" s="1"/>
  <c r="R1580" i="5" a="1"/>
  <c r="R1580" i="5" s="1"/>
  <c r="R1581" i="5" a="1"/>
  <c r="R1581" i="5" s="1"/>
  <c r="R1582" i="5" a="1"/>
  <c r="R1582" i="5" s="1"/>
  <c r="R1583" i="5" a="1"/>
  <c r="R1583" i="5" s="1"/>
  <c r="R1584" i="5" a="1"/>
  <c r="R1584" i="5" s="1"/>
  <c r="R1585" i="5" a="1"/>
  <c r="R1585" i="5" s="1"/>
  <c r="R1586" i="5" a="1"/>
  <c r="R1586" i="5" s="1"/>
  <c r="R1587" i="5" a="1"/>
  <c r="R1587" i="5" s="1"/>
  <c r="R1588" i="5" a="1"/>
  <c r="R1588" i="5"/>
  <c r="R1589" i="5" a="1"/>
  <c r="R1589" i="5" s="1"/>
  <c r="R1590" i="5" a="1"/>
  <c r="R1590" i="5" s="1"/>
  <c r="R1591" i="5" a="1"/>
  <c r="R1591" i="5" s="1"/>
  <c r="R1592" i="5" a="1"/>
  <c r="R1592" i="5" s="1"/>
  <c r="R1593" i="5" a="1"/>
  <c r="R1593" i="5" s="1"/>
  <c r="R1594" i="5" a="1"/>
  <c r="R1594" i="5" s="1"/>
  <c r="R1595" i="5" a="1"/>
  <c r="R1595" i="5" s="1"/>
  <c r="R1596" i="5" a="1"/>
  <c r="R1596" i="5" s="1"/>
  <c r="R1597" i="5" a="1"/>
  <c r="R1597" i="5" s="1"/>
  <c r="R1598" i="5" a="1"/>
  <c r="R1598" i="5" s="1"/>
  <c r="R1599" i="5" a="1"/>
  <c r="R1599" i="5" s="1"/>
  <c r="R1600" i="5" a="1"/>
  <c r="R1600" i="5" s="1"/>
  <c r="R1601" i="5" a="1"/>
  <c r="R1601" i="5" s="1"/>
  <c r="R1602" i="5" a="1"/>
  <c r="R1602" i="5" s="1"/>
  <c r="R1603" i="5" a="1"/>
  <c r="R1603" i="5" s="1"/>
  <c r="R1604" i="5" a="1"/>
  <c r="R1604" i="5"/>
  <c r="R1605" i="5" a="1"/>
  <c r="R1605" i="5" s="1"/>
  <c r="R1606" i="5" a="1"/>
  <c r="R1606" i="5" s="1"/>
  <c r="R1607" i="5" a="1"/>
  <c r="R1607" i="5" s="1"/>
  <c r="R1608" i="5" a="1"/>
  <c r="R1608" i="5" s="1"/>
  <c r="R1609" i="5" a="1"/>
  <c r="R1609" i="5" s="1"/>
  <c r="R1610" i="5" a="1"/>
  <c r="R1610" i="5" s="1"/>
  <c r="R1611" i="5" a="1"/>
  <c r="R1611" i="5" s="1"/>
  <c r="R1612" i="5" a="1"/>
  <c r="R1612" i="5" s="1"/>
  <c r="R1613" i="5" a="1"/>
  <c r="R1613" i="5" s="1"/>
  <c r="R1614" i="5" a="1"/>
  <c r="R1614" i="5" s="1"/>
  <c r="R1615" i="5" a="1"/>
  <c r="R1615" i="5" s="1"/>
  <c r="R1616" i="5" a="1"/>
  <c r="R1616" i="5" s="1"/>
  <c r="R1617" i="5" a="1"/>
  <c r="R1617" i="5" s="1"/>
  <c r="R1618" i="5" a="1"/>
  <c r="R1618" i="5" s="1"/>
  <c r="R1619" i="5" a="1"/>
  <c r="R1619" i="5" s="1"/>
  <c r="R1620" i="5" a="1"/>
  <c r="R1620" i="5"/>
  <c r="R1621" i="5" a="1"/>
  <c r="R1621" i="5" s="1"/>
  <c r="R1622" i="5" a="1"/>
  <c r="R1622" i="5" s="1"/>
  <c r="R1623" i="5" a="1"/>
  <c r="R1623" i="5" s="1"/>
  <c r="R1624" i="5" a="1"/>
  <c r="R1624" i="5" s="1"/>
  <c r="R1625" i="5" a="1"/>
  <c r="R1625" i="5" s="1"/>
  <c r="R1626" i="5" a="1"/>
  <c r="R1626" i="5" s="1"/>
  <c r="R1627" i="5" a="1"/>
  <c r="R1627" i="5" s="1"/>
  <c r="R1628" i="5" a="1"/>
  <c r="R1628" i="5" s="1"/>
  <c r="R1629" i="5" a="1"/>
  <c r="R1629" i="5" s="1"/>
  <c r="R1630" i="5" a="1"/>
  <c r="R1630" i="5" s="1"/>
  <c r="R1631" i="5" a="1"/>
  <c r="R1631" i="5" s="1"/>
  <c r="R1632" i="5" a="1"/>
  <c r="R1632" i="5" s="1"/>
  <c r="R1633" i="5" a="1"/>
  <c r="R1633" i="5" s="1"/>
  <c r="R1634" i="5" a="1"/>
  <c r="R1634" i="5" s="1"/>
  <c r="R1635" i="5" a="1"/>
  <c r="R1635" i="5" s="1"/>
  <c r="R1636" i="5" a="1"/>
  <c r="R1636" i="5"/>
  <c r="R1637" i="5" a="1"/>
  <c r="R1637" i="5" s="1"/>
  <c r="R1638" i="5" a="1"/>
  <c r="R1638" i="5" s="1"/>
  <c r="R1639" i="5" a="1"/>
  <c r="R1639" i="5" s="1"/>
  <c r="R1640" i="5" a="1"/>
  <c r="R1640" i="5" s="1"/>
  <c r="R1641" i="5" a="1"/>
  <c r="R1641" i="5"/>
  <c r="R1642" i="5" a="1"/>
  <c r="R1642" i="5" s="1"/>
  <c r="R1643" i="5" a="1"/>
  <c r="R1643" i="5" s="1"/>
  <c r="R1644" i="5" a="1"/>
  <c r="R1644" i="5" s="1"/>
  <c r="R1645" i="5" a="1"/>
  <c r="R1645" i="5" s="1"/>
  <c r="R1646" i="5" a="1"/>
  <c r="R1646" i="5" s="1"/>
  <c r="R1647" i="5" a="1"/>
  <c r="R1647" i="5" s="1"/>
  <c r="R1648" i="5" a="1"/>
  <c r="R1648" i="5" s="1"/>
  <c r="R1649" i="5" a="1"/>
  <c r="R1649" i="5" s="1"/>
  <c r="R1650" i="5" a="1"/>
  <c r="R1650" i="5" s="1"/>
  <c r="R1651" i="5" a="1"/>
  <c r="R1651" i="5" s="1"/>
  <c r="R1652" i="5" a="1"/>
  <c r="R1652" i="5"/>
  <c r="R1653" i="5" a="1"/>
  <c r="R1653" i="5"/>
  <c r="R1654" i="5" a="1"/>
  <c r="R1654" i="5" s="1"/>
  <c r="R1655" i="5" a="1"/>
  <c r="R1655" i="5" s="1"/>
  <c r="R1656" i="5" a="1"/>
  <c r="R1656" i="5" s="1"/>
  <c r="R1657" i="5" a="1"/>
  <c r="R1657" i="5" s="1"/>
  <c r="R1658" i="5" a="1"/>
  <c r="R1658" i="5" s="1"/>
  <c r="R1659" i="5" a="1"/>
  <c r="R1659" i="5" s="1"/>
  <c r="R1660" i="5" a="1"/>
  <c r="R1660" i="5" s="1"/>
  <c r="R1661" i="5" a="1"/>
  <c r="R1661" i="5" s="1"/>
  <c r="R1662" i="5" a="1"/>
  <c r="R1662" i="5" s="1"/>
  <c r="R1663" i="5" a="1"/>
  <c r="R1663" i="5" s="1"/>
  <c r="R1664" i="5" a="1"/>
  <c r="R1664" i="5" s="1"/>
  <c r="R1665" i="5" a="1"/>
  <c r="R1665" i="5" s="1"/>
  <c r="R1666" i="5" a="1"/>
  <c r="R1666" i="5" s="1"/>
  <c r="R1667" i="5" a="1"/>
  <c r="R1667" i="5" s="1"/>
  <c r="R1668" i="5" a="1"/>
  <c r="R1668" i="5"/>
  <c r="R1669" i="5" a="1"/>
  <c r="R1669" i="5" s="1"/>
  <c r="R1670" i="5" a="1"/>
  <c r="R1670" i="5" s="1"/>
  <c r="R1671" i="5" a="1"/>
  <c r="R1671" i="5" s="1"/>
  <c r="R1672" i="5" a="1"/>
  <c r="R1672" i="5" s="1"/>
  <c r="R1673" i="5" a="1"/>
  <c r="R1673" i="5" s="1"/>
  <c r="R1674" i="5" a="1"/>
  <c r="R1674" i="5" s="1"/>
  <c r="R1675" i="5" a="1"/>
  <c r="R1675" i="5" s="1"/>
  <c r="R1676" i="5" a="1"/>
  <c r="R1676" i="5" s="1"/>
  <c r="R1677" i="5" a="1"/>
  <c r="R1677" i="5" s="1"/>
  <c r="R1678" i="5" a="1"/>
  <c r="R1678" i="5" s="1"/>
  <c r="R1679" i="5" a="1"/>
  <c r="R1679" i="5" s="1"/>
  <c r="R1680" i="5" a="1"/>
  <c r="R1680" i="5" s="1"/>
  <c r="R1681" i="5" a="1"/>
  <c r="R1681" i="5" s="1"/>
  <c r="R1682" i="5" a="1"/>
  <c r="R1682" i="5" s="1"/>
  <c r="R1683" i="5" a="1"/>
  <c r="R1683" i="5" s="1"/>
  <c r="R1684" i="5" a="1"/>
  <c r="R1684" i="5"/>
  <c r="R1685" i="5" a="1"/>
  <c r="R1685" i="5" s="1"/>
  <c r="R1686" i="5" a="1"/>
  <c r="R1686" i="5" s="1"/>
  <c r="R1687" i="5" a="1"/>
  <c r="R1687" i="5" s="1"/>
  <c r="R1688" i="5" a="1"/>
  <c r="R1688" i="5" s="1"/>
  <c r="R1689" i="5" a="1"/>
  <c r="R1689" i="5" s="1"/>
  <c r="R1690" i="5" a="1"/>
  <c r="R1690" i="5" s="1"/>
  <c r="R1691" i="5" a="1"/>
  <c r="R1691" i="5" s="1"/>
  <c r="R1692" i="5" a="1"/>
  <c r="R1692" i="5" s="1"/>
  <c r="R1693" i="5" a="1"/>
  <c r="R1693" i="5" s="1"/>
  <c r="R1694" i="5" a="1"/>
  <c r="R1694" i="5" s="1"/>
  <c r="R1695" i="5" a="1"/>
  <c r="R1695" i="5" s="1"/>
  <c r="R1696" i="5" a="1"/>
  <c r="R1696" i="5" s="1"/>
  <c r="R1697" i="5" a="1"/>
  <c r="R1697" i="5" s="1"/>
  <c r="R1698" i="5" a="1"/>
  <c r="R1698" i="5" s="1"/>
  <c r="R1699" i="5" a="1"/>
  <c r="R1699" i="5" s="1"/>
  <c r="R1700" i="5" a="1"/>
  <c r="R1700" i="5" s="1"/>
  <c r="R1701" i="5" a="1"/>
  <c r="R1701" i="5" s="1"/>
  <c r="R1702" i="5" a="1"/>
  <c r="R1702" i="5" s="1"/>
  <c r="R1703" i="5" a="1"/>
  <c r="R1703" i="5" s="1"/>
  <c r="R1704" i="5" a="1"/>
  <c r="R1704" i="5" s="1"/>
  <c r="R1705" i="5" a="1"/>
  <c r="R1705" i="5" s="1"/>
  <c r="R1706" i="5" a="1"/>
  <c r="R1706" i="5" s="1"/>
  <c r="R1707" i="5" a="1"/>
  <c r="R1707" i="5" s="1"/>
  <c r="R1708" i="5" a="1"/>
  <c r="R1708" i="5" s="1"/>
  <c r="R1709" i="5" a="1"/>
  <c r="R1709" i="5" s="1"/>
  <c r="R1710" i="5" a="1"/>
  <c r="R1710" i="5" s="1"/>
  <c r="R1711" i="5" a="1"/>
  <c r="R1711" i="5" s="1"/>
  <c r="R1712" i="5" a="1"/>
  <c r="R1712" i="5" s="1"/>
  <c r="R1713" i="5" a="1"/>
  <c r="R1713" i="5" s="1"/>
  <c r="R1714" i="5" a="1"/>
  <c r="R1714" i="5" s="1"/>
  <c r="R1715" i="5" a="1"/>
  <c r="R1715" i="5" s="1"/>
  <c r="R1716" i="5" a="1"/>
  <c r="R1716" i="5"/>
  <c r="R1717" i="5" a="1"/>
  <c r="R1717" i="5" s="1"/>
  <c r="R1718" i="5" a="1"/>
  <c r="R1718" i="5" s="1"/>
  <c r="R1719" i="5" a="1"/>
  <c r="R1719" i="5" s="1"/>
  <c r="R1720" i="5" a="1"/>
  <c r="R1720" i="5" s="1"/>
  <c r="R1721" i="5" a="1"/>
  <c r="R1721" i="5" s="1"/>
  <c r="R1722" i="5" a="1"/>
  <c r="R1722" i="5" s="1"/>
  <c r="R1723" i="5" a="1"/>
  <c r="R1723" i="5" s="1"/>
  <c r="R1724" i="5" a="1"/>
  <c r="R1724" i="5" s="1"/>
  <c r="R1725" i="5" a="1"/>
  <c r="R1725" i="5" s="1"/>
  <c r="R1726" i="5" a="1"/>
  <c r="R1726" i="5" s="1"/>
  <c r="R1727" i="5" a="1"/>
  <c r="R1727" i="5" s="1"/>
  <c r="R1728" i="5" a="1"/>
  <c r="R1728" i="5" s="1"/>
  <c r="R1729" i="5" a="1"/>
  <c r="R1729" i="5" s="1"/>
  <c r="R1730" i="5" a="1"/>
  <c r="R1730" i="5" s="1"/>
  <c r="R1731" i="5" a="1"/>
  <c r="R1731" i="5" s="1"/>
  <c r="R1732" i="5" a="1"/>
  <c r="R1732" i="5" s="1"/>
  <c r="R1733" i="5" a="1"/>
  <c r="R1733" i="5" s="1"/>
  <c r="R1734" i="5" a="1"/>
  <c r="R1734" i="5"/>
  <c r="R1735" i="5" a="1"/>
  <c r="R1735" i="5" s="1"/>
  <c r="R1736" i="5" a="1"/>
  <c r="R1736" i="5"/>
  <c r="R1737" i="5" a="1"/>
  <c r="R1737" i="5" s="1"/>
  <c r="R1738" i="5" a="1"/>
  <c r="R1738" i="5" s="1"/>
  <c r="R1739" i="5" a="1"/>
  <c r="R1739" i="5" s="1"/>
  <c r="R1740" i="5" a="1"/>
  <c r="R1740" i="5"/>
  <c r="R1741" i="5" a="1"/>
  <c r="R1741" i="5"/>
  <c r="R1742" i="5" a="1"/>
  <c r="R1742" i="5" s="1"/>
  <c r="R1743" i="5" a="1"/>
  <c r="R1743" i="5" s="1"/>
  <c r="R1744" i="5" a="1"/>
  <c r="R1744" i="5" s="1"/>
  <c r="R1745" i="5" a="1"/>
  <c r="R1745" i="5"/>
  <c r="R1746" i="5" a="1"/>
  <c r="R1746" i="5" s="1"/>
  <c r="R1747" i="5" a="1"/>
  <c r="R1747" i="5" s="1"/>
  <c r="R1748" i="5" a="1"/>
  <c r="R1748" i="5"/>
  <c r="R1749" i="5" a="1"/>
  <c r="R1749" i="5"/>
  <c r="R1750" i="5" a="1"/>
  <c r="R1750" i="5" s="1"/>
  <c r="R1751" i="5" a="1"/>
  <c r="R1751" i="5" s="1"/>
  <c r="R1752" i="5" a="1"/>
  <c r="R1752" i="5" s="1"/>
  <c r="R1753" i="5" a="1"/>
  <c r="R1753" i="5" s="1"/>
  <c r="R1754" i="5" a="1"/>
  <c r="R1754" i="5" s="1"/>
  <c r="R1755" i="5" a="1"/>
  <c r="R1755" i="5" s="1"/>
  <c r="R1756" i="5" a="1"/>
  <c r="R1756" i="5" s="1"/>
  <c r="R1757" i="5" a="1"/>
  <c r="R1757" i="5"/>
  <c r="R1758" i="5" a="1"/>
  <c r="R1758" i="5"/>
  <c r="R1759" i="5" a="1"/>
  <c r="R1759" i="5" s="1"/>
  <c r="R1760" i="5" a="1"/>
  <c r="R1760" i="5"/>
  <c r="R1761" i="5" a="1"/>
  <c r="R1761" i="5" s="1"/>
  <c r="R1762" i="5" a="1"/>
  <c r="R1762" i="5" s="1"/>
  <c r="R1763" i="5" a="1"/>
  <c r="R1763" i="5" s="1"/>
  <c r="R1764" i="5" a="1"/>
  <c r="R1764" i="5" s="1"/>
  <c r="R1765" i="5" a="1"/>
  <c r="R1765" i="5"/>
  <c r="R1766" i="5" a="1"/>
  <c r="R1766" i="5"/>
  <c r="R1767" i="5" a="1"/>
  <c r="R1767" i="5" s="1"/>
  <c r="R1768" i="5" a="1"/>
  <c r="R1768" i="5" s="1"/>
  <c r="R1769" i="5" a="1"/>
  <c r="R1769" i="5" s="1"/>
  <c r="R1770" i="5" a="1"/>
  <c r="R1770" i="5" s="1"/>
  <c r="R1771" i="5" a="1"/>
  <c r="R1771" i="5" s="1"/>
  <c r="R1772" i="5" a="1"/>
  <c r="R1772" i="5" s="1"/>
  <c r="R1773" i="5" a="1"/>
  <c r="R1773" i="5" s="1"/>
  <c r="R1774" i="5" a="1"/>
  <c r="R1774" i="5" s="1"/>
  <c r="R1775" i="5" a="1"/>
  <c r="R1775" i="5" s="1"/>
  <c r="R1776" i="5" a="1"/>
  <c r="R1776" i="5"/>
  <c r="R1777" i="5" a="1"/>
  <c r="R1777" i="5"/>
  <c r="R1778" i="5" a="1"/>
  <c r="R1778" i="5" s="1"/>
  <c r="R1779" i="5" a="1"/>
  <c r="R1779" i="5" s="1"/>
  <c r="R1780" i="5" a="1"/>
  <c r="R1780" i="5"/>
  <c r="R1781" i="5" a="1"/>
  <c r="R1781" i="5"/>
  <c r="R1782" i="5" a="1"/>
  <c r="R1782" i="5" s="1"/>
  <c r="R1783" i="5" a="1"/>
  <c r="R1783" i="5" s="1"/>
  <c r="R1784" i="5" a="1"/>
  <c r="R1784" i="5" s="1"/>
  <c r="R1785" i="5" a="1"/>
  <c r="R1785" i="5"/>
  <c r="R1786" i="5" a="1"/>
  <c r="R1786" i="5"/>
  <c r="R1787" i="5" a="1"/>
  <c r="R1787" i="5" s="1"/>
  <c r="R1788" i="5" a="1"/>
  <c r="R1788" i="5" s="1"/>
  <c r="R1789" i="5" a="1"/>
  <c r="R1789" i="5"/>
  <c r="R1790" i="5" a="1"/>
  <c r="R1790" i="5" s="1"/>
  <c r="R1791" i="5" a="1"/>
  <c r="R1791" i="5" s="1"/>
  <c r="R1792" i="5" a="1"/>
  <c r="R1792" i="5" s="1"/>
  <c r="R1793" i="5" a="1"/>
  <c r="R1793" i="5" s="1"/>
  <c r="R1794" i="5" a="1"/>
  <c r="R1794" i="5"/>
  <c r="R1795" i="5" a="1"/>
  <c r="R1795" i="5" s="1"/>
  <c r="R1796" i="5" a="1"/>
  <c r="R1796" i="5" s="1"/>
  <c r="R1797" i="5" a="1"/>
  <c r="R1797" i="5" s="1"/>
  <c r="R1798" i="5" a="1"/>
  <c r="R1798" i="5"/>
  <c r="R1799" i="5" a="1"/>
  <c r="R1799" i="5" s="1"/>
  <c r="R1800" i="5" a="1"/>
  <c r="R1800" i="5" s="1"/>
  <c r="R1801" i="5" a="1"/>
  <c r="R1801" i="5" s="1"/>
  <c r="R1802" i="5" a="1"/>
  <c r="R1802" i="5" s="1"/>
  <c r="R1803" i="5" a="1"/>
  <c r="R1803" i="5" s="1"/>
  <c r="R1804" i="5" a="1"/>
  <c r="R1804" i="5"/>
  <c r="R1805" i="5" a="1"/>
  <c r="R1805" i="5" s="1"/>
  <c r="R1806" i="5" a="1"/>
  <c r="R1806" i="5" s="1"/>
  <c r="R1807" i="5" a="1"/>
  <c r="R1807" i="5" s="1"/>
  <c r="R1808" i="5" a="1"/>
  <c r="R1808" i="5" s="1"/>
  <c r="R1809" i="5" a="1"/>
  <c r="R1809" i="5"/>
  <c r="R1810" i="5" a="1"/>
  <c r="R1810" i="5" s="1"/>
  <c r="R1811" i="5" a="1"/>
  <c r="R1811" i="5" s="1"/>
  <c r="R1812" i="5" a="1"/>
  <c r="R1812" i="5"/>
  <c r="R1813" i="5" a="1"/>
  <c r="R1813" i="5"/>
  <c r="R1814" i="5" a="1"/>
  <c r="R1814" i="5"/>
  <c r="R1815" i="5" a="1"/>
  <c r="R1815" i="5" s="1"/>
  <c r="R1816" i="5" a="1"/>
  <c r="R1816" i="5" s="1"/>
  <c r="R1817" i="5" a="1"/>
  <c r="R1817" i="5" s="1"/>
  <c r="R1818" i="5" a="1"/>
  <c r="R1818" i="5"/>
  <c r="R1819" i="5" a="1"/>
  <c r="R1819" i="5" s="1"/>
  <c r="R1820" i="5" a="1"/>
  <c r="R1820" i="5"/>
  <c r="R1821" i="5" a="1"/>
  <c r="R1821" i="5"/>
  <c r="R1822" i="5" a="1"/>
  <c r="R1822" i="5" s="1"/>
  <c r="R1823" i="5" a="1"/>
  <c r="R1823" i="5" s="1"/>
  <c r="R1824" i="5" a="1"/>
  <c r="R1824" i="5"/>
  <c r="R1825" i="5" a="1"/>
  <c r="R1825" i="5" s="1"/>
  <c r="R1826" i="5" a="1"/>
  <c r="R1826" i="5" s="1"/>
  <c r="R1827" i="5" a="1"/>
  <c r="R1827" i="5" s="1"/>
  <c r="R1828" i="5" a="1"/>
  <c r="R1828" i="5"/>
  <c r="R1829" i="5" a="1"/>
  <c r="R1829" i="5" s="1"/>
  <c r="R1830" i="5" a="1"/>
  <c r="R1830" i="5"/>
  <c r="R1831" i="5" a="1"/>
  <c r="R1831" i="5" s="1"/>
  <c r="R1832" i="5" a="1"/>
  <c r="R1832" i="5" s="1"/>
  <c r="R1833" i="5" a="1"/>
  <c r="R1833" i="5"/>
  <c r="R1834" i="5" a="1"/>
  <c r="R1834" i="5" s="1"/>
  <c r="R1835" i="5" a="1"/>
  <c r="R1835" i="5" s="1"/>
  <c r="R1836" i="5" a="1"/>
  <c r="R1836" i="5" s="1"/>
  <c r="R1837" i="5" a="1"/>
  <c r="R1837" i="5"/>
  <c r="R1838" i="5" a="1"/>
  <c r="R1838" i="5" s="1"/>
  <c r="R1839" i="5" a="1"/>
  <c r="R1839" i="5" s="1"/>
  <c r="R1840" i="5" a="1"/>
  <c r="R1840" i="5" s="1"/>
  <c r="R1841" i="5" a="1"/>
  <c r="R1841" i="5" s="1"/>
  <c r="R1842" i="5" a="1"/>
  <c r="R1842" i="5"/>
  <c r="R1843" i="5" a="1"/>
  <c r="R1843" i="5" s="1"/>
  <c r="R1844" i="5" a="1"/>
  <c r="R1844" i="5" s="1"/>
  <c r="R1845" i="5" a="1"/>
  <c r="R1845" i="5" s="1"/>
  <c r="R1846" i="5" a="1"/>
  <c r="R1846" i="5"/>
  <c r="R1847" i="5" a="1"/>
  <c r="R1847" i="5" s="1"/>
  <c r="R1848" i="5" a="1"/>
  <c r="R1848" i="5" s="1"/>
  <c r="R1849" i="5" a="1"/>
  <c r="R1849" i="5" s="1"/>
  <c r="R1850" i="5" a="1"/>
  <c r="R1850" i="5" s="1"/>
  <c r="R1851" i="5" a="1"/>
  <c r="R1851" i="5" s="1"/>
  <c r="R1852" i="5" a="1"/>
  <c r="R1852" i="5"/>
  <c r="R1853" i="5" a="1"/>
  <c r="R1853" i="5"/>
  <c r="R1854" i="5" a="1"/>
  <c r="R1854" i="5" s="1"/>
  <c r="R1855" i="5" a="1"/>
  <c r="R1855" i="5" s="1"/>
  <c r="R1856" i="5" a="1"/>
  <c r="R1856" i="5"/>
  <c r="R1857" i="5" a="1"/>
  <c r="R1857" i="5"/>
  <c r="R1858" i="5" a="1"/>
  <c r="R1858" i="5" s="1"/>
  <c r="R1859" i="5" a="1"/>
  <c r="R1859" i="5" s="1"/>
  <c r="R1860" i="5" a="1"/>
  <c r="R1860" i="5"/>
  <c r="R1861" i="5" a="1"/>
  <c r="R1861" i="5" s="1"/>
  <c r="R1862" i="5" a="1"/>
  <c r="R1862" i="5"/>
  <c r="R1863" i="5" a="1"/>
  <c r="R1863" i="5" s="1"/>
  <c r="R1864" i="5" a="1"/>
  <c r="R1864" i="5" s="1"/>
  <c r="R1865" i="5" a="1"/>
  <c r="R1865" i="5"/>
  <c r="R1866" i="5" a="1"/>
  <c r="R1866" i="5" s="1"/>
  <c r="R1867" i="5" a="1"/>
  <c r="R1867" i="5" s="1"/>
  <c r="R1868" i="5" a="1"/>
  <c r="R1868" i="5" s="1"/>
  <c r="R1869" i="5" a="1"/>
  <c r="R1869" i="5"/>
  <c r="R1870" i="5" a="1"/>
  <c r="R1870" i="5"/>
  <c r="R1871" i="5" a="1"/>
  <c r="R1871" i="5" s="1"/>
  <c r="R1872" i="5" a="1"/>
  <c r="R1872" i="5" s="1"/>
  <c r="R1873" i="5" a="1"/>
  <c r="R1873" i="5" s="1"/>
  <c r="R1874" i="5" a="1"/>
  <c r="R1874" i="5"/>
  <c r="R1875" i="5" a="1"/>
  <c r="R1875" i="5" s="1"/>
  <c r="R1876" i="5" a="1"/>
  <c r="R1876" i="5"/>
  <c r="R1877" i="5" a="1"/>
  <c r="R1877" i="5" s="1"/>
  <c r="R1878" i="5" a="1"/>
  <c r="R1878" i="5"/>
  <c r="R1879" i="5" a="1"/>
  <c r="R1879" i="5" s="1"/>
  <c r="R1880" i="5" a="1"/>
  <c r="R1880" i="5"/>
  <c r="R1881" i="5" a="1"/>
  <c r="R1881" i="5" s="1"/>
  <c r="R1882" i="5" a="1"/>
  <c r="R1882" i="5" s="1"/>
  <c r="R1883" i="5" a="1"/>
  <c r="R1883" i="5" s="1"/>
  <c r="R1884" i="5" a="1"/>
  <c r="R1884" i="5"/>
  <c r="R1885" i="5" a="1"/>
  <c r="R1885" i="5"/>
  <c r="R1886" i="5" a="1"/>
  <c r="R1886" i="5" s="1"/>
  <c r="R1887" i="5" a="1"/>
  <c r="R1887" i="5" s="1"/>
  <c r="R1888" i="5" a="1"/>
  <c r="R1888" i="5"/>
  <c r="R1889" i="5" a="1"/>
  <c r="R1889" i="5" s="1"/>
  <c r="R1890" i="5" a="1"/>
  <c r="R1890" i="5" s="1"/>
  <c r="R1891" i="5" a="1"/>
  <c r="R1891" i="5" s="1"/>
  <c r="R1892" i="5" a="1"/>
  <c r="R1892" i="5"/>
  <c r="R1893" i="5" a="1"/>
  <c r="R1893" i="5" s="1"/>
  <c r="R1894" i="5" a="1"/>
  <c r="R1894" i="5" s="1"/>
  <c r="R1895" i="5" a="1"/>
  <c r="R1895" i="5" s="1"/>
  <c r="R1896" i="5" a="1"/>
  <c r="R1896" i="5" s="1"/>
  <c r="R1897" i="5" a="1"/>
  <c r="R1897" i="5"/>
  <c r="R1898" i="5" a="1"/>
  <c r="R1898" i="5" s="1"/>
  <c r="R1899" i="5" a="1"/>
  <c r="R1899" i="5" s="1"/>
  <c r="R1900" i="5" a="1"/>
  <c r="R1900" i="5" s="1"/>
  <c r="R1901" i="5" a="1"/>
  <c r="R1901" i="5"/>
  <c r="R1902" i="5" a="1"/>
  <c r="R1902" i="5" s="1"/>
  <c r="R1903" i="5" a="1"/>
  <c r="R1903" i="5" s="1"/>
  <c r="R1904" i="5" a="1"/>
  <c r="R1904" i="5" s="1"/>
  <c r="R1905" i="5" a="1"/>
  <c r="R1905" i="5" s="1"/>
  <c r="R1906" i="5" a="1"/>
  <c r="R1906" i="5"/>
  <c r="R1907" i="5" a="1"/>
  <c r="R1907" i="5" s="1"/>
  <c r="R1908" i="5" a="1"/>
  <c r="R1908" i="5" s="1"/>
  <c r="R1909" i="5" a="1"/>
  <c r="R1909" i="5" s="1"/>
  <c r="R1910" i="5" a="1"/>
  <c r="R1910" i="5"/>
  <c r="R1911" i="5" a="1"/>
  <c r="R1911" i="5" s="1"/>
  <c r="R1912" i="5" a="1"/>
  <c r="R1912" i="5"/>
  <c r="R1913" i="5" a="1"/>
  <c r="R1913" i="5" s="1"/>
  <c r="R1914" i="5" a="1"/>
  <c r="R1914" i="5" s="1"/>
  <c r="R1915" i="5" a="1"/>
  <c r="R1915" i="5" s="1"/>
  <c r="R1916" i="5" a="1"/>
  <c r="R1916" i="5" s="1"/>
  <c r="R1917" i="5" a="1"/>
  <c r="R1917" i="5"/>
  <c r="R1918" i="5" a="1"/>
  <c r="R1918" i="5" s="1"/>
  <c r="R1919" i="5" a="1"/>
  <c r="R1919" i="5" s="1"/>
  <c r="R1920" i="5" a="1"/>
  <c r="R1920" i="5"/>
  <c r="R1921" i="5" a="1"/>
  <c r="R1921" i="5" s="1"/>
  <c r="R1922" i="5" a="1"/>
  <c r="R1922" i="5" s="1"/>
  <c r="R1923" i="5" a="1"/>
  <c r="R1923" i="5" s="1"/>
  <c r="R1924" i="5" a="1"/>
  <c r="R1924" i="5"/>
  <c r="R1925" i="5" a="1"/>
  <c r="R1925" i="5"/>
  <c r="R1926" i="5" a="1"/>
  <c r="R1926" i="5" s="1"/>
  <c r="R1927" i="5" a="1"/>
  <c r="R1927" i="5" s="1"/>
  <c r="R1928" i="5" a="1"/>
  <c r="R1928" i="5" s="1"/>
  <c r="R1929" i="5" a="1"/>
  <c r="R1929" i="5"/>
  <c r="R1930" i="5" a="1"/>
  <c r="R1930" i="5"/>
  <c r="R1931" i="5" a="1"/>
  <c r="R1931" i="5" s="1"/>
  <c r="R1932" i="5" a="1"/>
  <c r="R1932" i="5" s="1"/>
  <c r="R1933" i="5" a="1"/>
  <c r="R1933" i="5"/>
  <c r="R1934" i="5" a="1"/>
  <c r="R1934" i="5"/>
  <c r="R1935" i="5" a="1"/>
  <c r="R1935" i="5" s="1"/>
  <c r="R1936" i="5" a="1"/>
  <c r="R1936" i="5" s="1"/>
  <c r="R1937" i="5" a="1"/>
  <c r="R1937" i="5" s="1"/>
  <c r="R1938" i="5" a="1"/>
  <c r="R1938" i="5"/>
  <c r="R1939" i="5" a="1"/>
  <c r="R1939" i="5" s="1"/>
  <c r="R1940" i="5" a="1"/>
  <c r="R1940" i="5" s="1"/>
  <c r="R1941" i="5" a="1"/>
  <c r="R1941" i="5" s="1"/>
  <c r="R1942" i="5" a="1"/>
  <c r="R1942" i="5"/>
  <c r="R1943" i="5" a="1"/>
  <c r="R1943" i="5" s="1"/>
  <c r="R1944" i="5" a="1"/>
  <c r="R1944" i="5"/>
  <c r="R1945" i="5" a="1"/>
  <c r="R1945" i="5" s="1"/>
  <c r="R1946" i="5" a="1"/>
  <c r="R1946" i="5" s="1"/>
  <c r="R1947" i="5" a="1"/>
  <c r="R1947" i="5" s="1"/>
  <c r="R1948" i="5" a="1"/>
  <c r="R1948" i="5" s="1"/>
  <c r="R1949" i="5" a="1"/>
  <c r="R1949" i="5"/>
  <c r="R1950" i="5" a="1"/>
  <c r="R1950" i="5" s="1"/>
  <c r="R1951" i="5" a="1"/>
  <c r="R1951" i="5" s="1"/>
  <c r="R1952" i="5" a="1"/>
  <c r="R1952" i="5"/>
  <c r="R1953" i="5" a="1"/>
  <c r="R1953" i="5" s="1"/>
  <c r="R1954" i="5" a="1"/>
  <c r="R1954" i="5"/>
  <c r="R1955" i="5" a="1"/>
  <c r="R1955" i="5" s="1"/>
  <c r="R1956" i="5" a="1"/>
  <c r="R1956" i="5"/>
  <c r="R1957" i="5" a="1"/>
  <c r="R1957" i="5" s="1"/>
  <c r="R1958" i="5" a="1"/>
  <c r="R1958" i="5"/>
  <c r="R1959" i="5" a="1"/>
  <c r="R1959" i="5" s="1"/>
  <c r="R1960" i="5" a="1"/>
  <c r="R1960" i="5" s="1"/>
  <c r="R1961" i="5" a="1"/>
  <c r="R1961" i="5"/>
  <c r="R1962" i="5" a="1"/>
  <c r="R1962" i="5" s="1"/>
  <c r="R1963" i="5" a="1"/>
  <c r="R1963" i="5" s="1"/>
  <c r="R1964" i="5" a="1"/>
  <c r="R1964" i="5" s="1"/>
  <c r="R1965" i="5" a="1"/>
  <c r="R1965" i="5"/>
  <c r="R1966" i="5" a="1"/>
  <c r="R1966" i="5"/>
  <c r="R1967" i="5" a="1"/>
  <c r="R1967" i="5" s="1"/>
  <c r="R1968" i="5" a="1"/>
  <c r="R1968" i="5" s="1"/>
  <c r="R1969" i="5" a="1"/>
  <c r="R1969" i="5" s="1"/>
  <c r="R1970" i="5" a="1"/>
  <c r="R1970" i="5"/>
  <c r="R1971" i="5" a="1"/>
  <c r="R1971" i="5" s="1"/>
  <c r="R1972" i="5" a="1"/>
  <c r="R1972" i="5" s="1"/>
  <c r="R1973" i="5" a="1"/>
  <c r="R1973" i="5" s="1"/>
  <c r="R1974" i="5" a="1"/>
  <c r="R1974" i="5"/>
  <c r="R1975" i="5" a="1"/>
  <c r="R1975" i="5" s="1"/>
  <c r="R1976" i="5" a="1"/>
  <c r="R1976" i="5" s="1"/>
  <c r="R1977" i="5" a="1"/>
  <c r="R1977" i="5" s="1"/>
  <c r="R1978" i="5" a="1"/>
  <c r="R1978" i="5" s="1"/>
  <c r="R1979" i="5" a="1"/>
  <c r="R1979" i="5" s="1"/>
  <c r="R1980" i="5" a="1"/>
  <c r="R1980" i="5"/>
  <c r="R1981" i="5" a="1"/>
  <c r="R1981" i="5" s="1"/>
  <c r="R1982" i="5" a="1"/>
  <c r="R1982" i="5" s="1"/>
  <c r="R1983" i="5" a="1"/>
  <c r="R1983" i="5" s="1"/>
  <c r="R1984" i="5" a="1"/>
  <c r="R1984" i="5"/>
  <c r="R1985" i="5" a="1"/>
  <c r="R1985" i="5"/>
  <c r="R1986" i="5" a="1"/>
  <c r="R1986" i="5" s="1"/>
  <c r="R1987" i="5" a="1"/>
  <c r="R1987" i="5" s="1"/>
  <c r="R1988" i="5" a="1"/>
  <c r="R1988" i="5"/>
  <c r="R1989" i="5" a="1"/>
  <c r="R1989" i="5"/>
  <c r="R1990" i="5" a="1"/>
  <c r="R1990" i="5"/>
  <c r="R1991" i="5" a="1"/>
  <c r="R1991" i="5" s="1"/>
  <c r="R1992" i="5" a="1"/>
  <c r="R1992" i="5" s="1"/>
  <c r="R1993" i="5" a="1"/>
  <c r="R1993" i="5"/>
  <c r="R1994" i="5" a="1"/>
  <c r="R1994" i="5"/>
  <c r="R1995" i="5" a="1"/>
  <c r="R1995" i="5" s="1"/>
  <c r="R1996" i="5" a="1"/>
  <c r="R1996" i="5" s="1"/>
  <c r="R1997" i="5" a="1"/>
  <c r="R1997" i="5"/>
  <c r="R1998" i="5" a="1"/>
  <c r="R1998" i="5" s="1"/>
  <c r="R1999" i="5" a="1"/>
  <c r="R1999" i="5" s="1"/>
  <c r="R2000" i="5" a="1"/>
  <c r="R2000" i="5"/>
  <c r="R2001" i="5" a="1"/>
  <c r="R2001" i="5" s="1"/>
  <c r="R2002" i="5" a="1"/>
  <c r="R2002" i="5"/>
  <c r="R2003" i="5" a="1"/>
  <c r="R2003" i="5" s="1"/>
  <c r="R2004" i="5" a="1"/>
  <c r="R2004" i="5" s="1"/>
  <c r="R2005" i="5" a="1"/>
  <c r="R2005" i="5" s="1"/>
  <c r="R2006" i="5" a="1"/>
  <c r="R2006" i="5"/>
  <c r="R2007" i="5" a="1"/>
  <c r="R2007" i="5" s="1"/>
  <c r="R2008" i="5" a="1"/>
  <c r="R2008" i="5" s="1"/>
  <c r="R2009" i="5" a="1"/>
  <c r="R2009" i="5" s="1"/>
  <c r="R2010" i="5" a="1"/>
  <c r="R2010" i="5" s="1"/>
  <c r="R2011" i="5" a="1"/>
  <c r="R2011" i="5" s="1"/>
  <c r="R2012" i="5" a="1"/>
  <c r="R2012" i="5" s="1"/>
  <c r="R2013" i="5" a="1"/>
  <c r="R2013" i="5" s="1"/>
  <c r="R2014" i="5" a="1"/>
  <c r="R2014" i="5" s="1"/>
  <c r="R2015" i="5" a="1"/>
  <c r="R2015" i="5" s="1"/>
  <c r="R2016" i="5" a="1"/>
  <c r="R2016" i="5"/>
  <c r="R2017" i="5" a="1"/>
  <c r="R2017" i="5" s="1"/>
  <c r="R2018" i="5" a="1"/>
  <c r="R2018" i="5" s="1"/>
  <c r="R2019" i="5" a="1"/>
  <c r="R2019" i="5" s="1"/>
  <c r="R2020" i="5" a="1"/>
  <c r="R2020" i="5"/>
  <c r="R2021" i="5" a="1"/>
  <c r="R2021" i="5" s="1"/>
  <c r="R2022" i="5" a="1"/>
  <c r="R2022" i="5" s="1"/>
  <c r="R2023" i="5" a="1"/>
  <c r="R2023" i="5" s="1"/>
  <c r="R2024" i="5" a="1"/>
  <c r="R2024" i="5"/>
  <c r="R2025" i="5" a="1"/>
  <c r="R2025" i="5"/>
  <c r="R2026" i="5" a="1"/>
  <c r="R2026" i="5"/>
  <c r="R2027" i="5" a="1"/>
  <c r="R2027" i="5" s="1"/>
  <c r="R2028" i="5" a="1"/>
  <c r="R2028" i="5"/>
  <c r="R2029" i="5" a="1"/>
  <c r="R2029" i="5"/>
  <c r="R2030" i="5" a="1"/>
  <c r="R2030" i="5" s="1"/>
  <c r="R2031" i="5" a="1"/>
  <c r="R2031" i="5" s="1"/>
  <c r="R2032" i="5" a="1"/>
  <c r="R2032" i="5"/>
  <c r="R2033" i="5" a="1"/>
  <c r="R2033" i="5" s="1"/>
  <c r="R2034" i="5" a="1"/>
  <c r="R2034" i="5"/>
  <c r="R2035" i="5" a="1"/>
  <c r="R2035" i="5" s="1"/>
  <c r="R2036" i="5" a="1"/>
  <c r="R2036" i="5"/>
  <c r="R2037" i="5" a="1"/>
  <c r="R2037" i="5" s="1"/>
  <c r="R2038" i="5" a="1"/>
  <c r="R2038" i="5"/>
  <c r="R2039" i="5" a="1"/>
  <c r="R2039" i="5" s="1"/>
  <c r="R2040" i="5" a="1"/>
  <c r="R2040" i="5"/>
  <c r="R2041" i="5" a="1"/>
  <c r="R2041" i="5" s="1"/>
  <c r="R2042" i="5" a="1"/>
  <c r="R2042" i="5" s="1"/>
  <c r="R2043" i="5" a="1"/>
  <c r="R2043" i="5" s="1"/>
  <c r="R2044" i="5" a="1"/>
  <c r="R2044" i="5"/>
  <c r="R2045" i="5" a="1"/>
  <c r="R2045" i="5"/>
  <c r="R2046" i="5" a="1"/>
  <c r="R2046" i="5" s="1"/>
  <c r="R2047" i="5" a="1"/>
  <c r="R2047" i="5" s="1"/>
  <c r="R2048" i="5" a="1"/>
  <c r="R2048" i="5"/>
  <c r="R2049" i="5" a="1"/>
  <c r="R2049" i="5" s="1"/>
  <c r="R2050" i="5" a="1"/>
  <c r="R2050" i="5" s="1"/>
  <c r="R2051" i="5" a="1"/>
  <c r="R2051" i="5" s="1"/>
  <c r="R2052" i="5" a="1"/>
  <c r="R2052" i="5"/>
  <c r="R2053" i="5" a="1"/>
  <c r="R2053" i="5" s="1"/>
  <c r="R2054" i="5" a="1"/>
  <c r="R2054" i="5" s="1"/>
  <c r="R2055" i="5" a="1"/>
  <c r="R2055" i="5" s="1"/>
  <c r="R2056" i="5" a="1"/>
  <c r="R2056" i="5" s="1"/>
  <c r="R2057" i="5" a="1"/>
  <c r="R2057" i="5"/>
  <c r="R2058" i="5" a="1"/>
  <c r="R2058" i="5" s="1"/>
  <c r="R2059" i="5" a="1"/>
  <c r="R2059" i="5" s="1"/>
  <c r="R2060" i="5" a="1"/>
  <c r="R2060" i="5" s="1"/>
  <c r="R2061" i="5" a="1"/>
  <c r="R2061" i="5" s="1"/>
  <c r="R2062" i="5" a="1"/>
  <c r="R2062" i="5"/>
  <c r="R2063" i="5" a="1"/>
  <c r="R2063" i="5" s="1"/>
  <c r="R2064" i="5" a="1"/>
  <c r="R2064" i="5" s="1"/>
  <c r="R2065" i="5" a="1"/>
  <c r="R2065" i="5" s="1"/>
  <c r="R2066" i="5" a="1"/>
  <c r="R2066" i="5" s="1"/>
  <c r="R2067" i="5" a="1"/>
  <c r="R2067" i="5" s="1"/>
  <c r="R2068" i="5" a="1"/>
  <c r="R2068" i="5" s="1"/>
  <c r="R2069" i="5" a="1"/>
  <c r="R2069" i="5" s="1"/>
  <c r="R2070" i="5" a="1"/>
  <c r="R2070" i="5" s="1"/>
  <c r="R2071" i="5" a="1"/>
  <c r="R2071" i="5" s="1"/>
  <c r="R2072" i="5" a="1"/>
  <c r="R2072" i="5" s="1"/>
  <c r="R2073" i="5" a="1"/>
  <c r="R2073" i="5" s="1"/>
  <c r="R2074" i="5" a="1"/>
  <c r="R2074" i="5"/>
  <c r="R2075" i="5" a="1"/>
  <c r="R2075" i="5" s="1"/>
  <c r="R2076" i="5" a="1"/>
  <c r="R2076" i="5" s="1"/>
  <c r="R2077" i="5" a="1"/>
  <c r="R2077" i="5" s="1"/>
  <c r="R2078" i="5" a="1"/>
  <c r="R2078" i="5" s="1"/>
  <c r="R2079" i="5" a="1"/>
  <c r="R2079" i="5" s="1"/>
  <c r="R2080" i="5" a="1"/>
  <c r="R2080" i="5" s="1"/>
  <c r="R2081" i="5" a="1"/>
  <c r="R2081" i="5"/>
  <c r="R2082" i="5" a="1"/>
  <c r="R2082" i="5" s="1"/>
  <c r="R2083" i="5" a="1"/>
  <c r="R2083" i="5" s="1"/>
  <c r="R2084" i="5" a="1"/>
  <c r="R2084" i="5" s="1"/>
  <c r="R2085" i="5" a="1"/>
  <c r="R2085" i="5" s="1"/>
  <c r="R2086" i="5" a="1"/>
  <c r="R2086" i="5"/>
  <c r="R2087" i="5" a="1"/>
  <c r="R2087" i="5" s="1"/>
  <c r="R2088" i="5" a="1"/>
  <c r="R2088" i="5" s="1"/>
  <c r="R2089" i="5" a="1"/>
  <c r="R2089" i="5" s="1"/>
  <c r="R2090" i="5" a="1"/>
  <c r="R2090" i="5" s="1"/>
  <c r="R2091" i="5" a="1"/>
  <c r="R2091" i="5" s="1"/>
  <c r="R2092" i="5" a="1"/>
  <c r="R2092" i="5" s="1"/>
  <c r="R2093" i="5" a="1"/>
  <c r="R2093" i="5" s="1"/>
  <c r="R2094" i="5" a="1"/>
  <c r="R2094" i="5" s="1"/>
  <c r="R2095" i="5" a="1"/>
  <c r="R2095" i="5" s="1"/>
  <c r="R2096" i="5" a="1"/>
  <c r="R2096" i="5" s="1"/>
  <c r="R2097" i="5" a="1"/>
  <c r="R2097" i="5" s="1"/>
  <c r="R2098" i="5" a="1"/>
  <c r="R2098" i="5" s="1"/>
  <c r="R2099" i="5" a="1"/>
  <c r="R2099" i="5" s="1"/>
  <c r="R2100" i="5" a="1"/>
  <c r="R2100" i="5" s="1"/>
  <c r="R2101" i="5" a="1"/>
  <c r="R2101" i="5"/>
  <c r="R2102" i="5" a="1"/>
  <c r="R2102" i="5" s="1"/>
  <c r="R2103" i="5" a="1"/>
  <c r="R2103" i="5" s="1"/>
  <c r="R2104" i="5" a="1"/>
  <c r="R2104" i="5" s="1"/>
  <c r="R2105" i="5" a="1"/>
  <c r="R2105" i="5" s="1"/>
  <c r="R2106" i="5" a="1"/>
  <c r="R2106" i="5"/>
  <c r="R2107" i="5" a="1"/>
  <c r="R2107" i="5" s="1"/>
  <c r="R2108" i="5" a="1"/>
  <c r="R2108" i="5" s="1"/>
  <c r="R2109" i="5" a="1"/>
  <c r="R2109" i="5" s="1"/>
  <c r="R2110" i="5" a="1"/>
  <c r="R2110" i="5" s="1"/>
  <c r="R2111" i="5" a="1"/>
  <c r="R2111" i="5" s="1"/>
  <c r="R2112" i="5" a="1"/>
  <c r="R2112" i="5" s="1"/>
  <c r="R2113" i="5" a="1"/>
  <c r="R2113" i="5" s="1"/>
  <c r="R2114" i="5" a="1"/>
  <c r="R2114" i="5" s="1"/>
  <c r="R2115" i="5" a="1"/>
  <c r="R2115" i="5" s="1"/>
  <c r="R2116" i="5" a="1"/>
  <c r="R2116" i="5" s="1"/>
  <c r="R2117" i="5" a="1"/>
  <c r="R2117" i="5" s="1"/>
  <c r="R2118" i="5" a="1"/>
  <c r="R2118" i="5"/>
  <c r="R2119" i="5" a="1"/>
  <c r="R2119" i="5" s="1"/>
  <c r="R2120" i="5" a="1"/>
  <c r="R2120" i="5" s="1"/>
  <c r="R2121" i="5" a="1"/>
  <c r="R2121" i="5" s="1"/>
  <c r="R2122" i="5" a="1"/>
  <c r="R2122" i="5" s="1"/>
  <c r="R2123" i="5" a="1"/>
  <c r="R2123" i="5" s="1"/>
  <c r="R2124" i="5" a="1"/>
  <c r="R2124" i="5" s="1"/>
  <c r="R2125" i="5" a="1"/>
  <c r="R2125" i="5" s="1"/>
  <c r="R2126" i="5" a="1"/>
  <c r="R2126" i="5" s="1"/>
  <c r="R2127" i="5" a="1"/>
  <c r="R2127" i="5" s="1"/>
  <c r="R2128" i="5" a="1"/>
  <c r="R2128" i="5" s="1"/>
  <c r="R2129" i="5" a="1"/>
  <c r="R2129" i="5" s="1"/>
  <c r="R2130" i="5" a="1"/>
  <c r="R2130" i="5" s="1"/>
  <c r="R2131" i="5" a="1"/>
  <c r="R2131" i="5" s="1"/>
  <c r="R2132" i="5" a="1"/>
  <c r="R2132" i="5" s="1"/>
  <c r="R2133" i="5" a="1"/>
  <c r="R2133" i="5"/>
  <c r="R2134" i="5" a="1"/>
  <c r="R2134" i="5" s="1"/>
  <c r="R2135" i="5" a="1"/>
  <c r="R2135" i="5" s="1"/>
  <c r="R2136" i="5" a="1"/>
  <c r="R2136" i="5" s="1"/>
  <c r="R2137" i="5" a="1"/>
  <c r="R2137" i="5" s="1"/>
  <c r="R2138" i="5" a="1"/>
  <c r="R2138" i="5" s="1"/>
  <c r="R2139" i="5" a="1"/>
  <c r="R2139" i="5" s="1"/>
  <c r="R2140" i="5" a="1"/>
  <c r="R2140" i="5" s="1"/>
  <c r="R2141" i="5" a="1"/>
  <c r="R2141" i="5" s="1"/>
  <c r="R2142" i="5" a="1"/>
  <c r="R2142" i="5" s="1"/>
  <c r="R2143" i="5" a="1"/>
  <c r="R2143" i="5" s="1"/>
  <c r="R2144" i="5" a="1"/>
  <c r="R2144" i="5" s="1"/>
  <c r="R2145" i="5" a="1"/>
  <c r="R2145" i="5" s="1"/>
  <c r="R2146" i="5" a="1"/>
  <c r="R2146" i="5" s="1"/>
  <c r="R2147" i="5" a="1"/>
  <c r="R2147" i="5" s="1"/>
  <c r="R2148" i="5" a="1"/>
  <c r="R2148" i="5" s="1"/>
  <c r="R2149" i="5" a="1"/>
  <c r="R2149" i="5" s="1"/>
  <c r="R2150" i="5" a="1"/>
  <c r="R2150" i="5"/>
  <c r="R2151" i="5" a="1"/>
  <c r="R2151" i="5" s="1"/>
  <c r="R2152" i="5" a="1"/>
  <c r="R2152" i="5" s="1"/>
  <c r="R2153" i="5" a="1"/>
  <c r="R2153" i="5" s="1"/>
  <c r="R2154" i="5" a="1"/>
  <c r="R2154" i="5" s="1"/>
  <c r="R2155" i="5" a="1"/>
  <c r="R2155" i="5" s="1"/>
  <c r="R2156" i="5" a="1"/>
  <c r="R2156" i="5" s="1"/>
  <c r="R2157" i="5" a="1"/>
  <c r="R2157" i="5" s="1"/>
  <c r="R2158" i="5" a="1"/>
  <c r="R2158" i="5" s="1"/>
  <c r="R2159" i="5" a="1"/>
  <c r="R2159" i="5" s="1"/>
  <c r="R2160" i="5" a="1"/>
  <c r="R2160" i="5" s="1"/>
  <c r="R2161" i="5" a="1"/>
  <c r="R2161" i="5" s="1"/>
  <c r="R2162" i="5" a="1"/>
  <c r="R2162" i="5" s="1"/>
  <c r="R2163" i="5" a="1"/>
  <c r="R2163" i="5" s="1"/>
  <c r="R2164" i="5" a="1"/>
  <c r="R2164" i="5" s="1"/>
  <c r="R2165" i="5" a="1"/>
  <c r="R2165" i="5"/>
  <c r="R2166" i="5" a="1"/>
  <c r="R2166" i="5" s="1"/>
  <c r="R2167" i="5" a="1"/>
  <c r="R2167" i="5" s="1"/>
  <c r="R2168" i="5" a="1"/>
  <c r="R2168" i="5" s="1"/>
  <c r="R2169" i="5" a="1"/>
  <c r="R2169" i="5" s="1"/>
  <c r="R2170" i="5" a="1"/>
  <c r="R2170" i="5" s="1"/>
  <c r="R2171" i="5" a="1"/>
  <c r="R2171" i="5" s="1"/>
  <c r="R2172" i="5" a="1"/>
  <c r="R2172" i="5" s="1"/>
  <c r="R2173" i="5" a="1"/>
  <c r="R2173" i="5" s="1"/>
  <c r="R2174" i="5" a="1"/>
  <c r="R2174" i="5" s="1"/>
  <c r="R2175" i="5" a="1"/>
  <c r="R2175" i="5" s="1"/>
  <c r="R2176" i="5" a="1"/>
  <c r="R2176" i="5" s="1"/>
  <c r="R2177" i="5" a="1"/>
  <c r="R2177" i="5" s="1"/>
  <c r="R2178" i="5" a="1"/>
  <c r="R2178" i="5" s="1"/>
  <c r="R2179" i="5" a="1"/>
  <c r="R2179" i="5" s="1"/>
  <c r="R2180" i="5" a="1"/>
  <c r="R2180" i="5" s="1"/>
  <c r="R2181" i="5" a="1"/>
  <c r="R2181" i="5" s="1"/>
  <c r="R2182" i="5" a="1"/>
  <c r="R2182" i="5"/>
  <c r="R2183" i="5" a="1"/>
  <c r="R2183" i="5" s="1"/>
  <c r="R2184" i="5" a="1"/>
  <c r="R2184" i="5" s="1"/>
  <c r="R2185" i="5" a="1"/>
  <c r="R2185" i="5" s="1"/>
  <c r="R2186" i="5" a="1"/>
  <c r="R2186" i="5" s="1"/>
  <c r="R2187" i="5" a="1"/>
  <c r="R2187" i="5" s="1"/>
  <c r="R2188" i="5" a="1"/>
  <c r="R2188" i="5" s="1"/>
  <c r="R2189" i="5" a="1"/>
  <c r="R2189" i="5" s="1"/>
  <c r="R2190" i="5" a="1"/>
  <c r="R2190" i="5" s="1"/>
  <c r="R2191" i="5" a="1"/>
  <c r="R2191" i="5" s="1"/>
  <c r="R2192" i="5" a="1"/>
  <c r="R2192" i="5" s="1"/>
  <c r="R2193" i="5" a="1"/>
  <c r="R2193" i="5" s="1"/>
  <c r="R2194" i="5" a="1"/>
  <c r="R2194" i="5" s="1"/>
  <c r="R2195" i="5" a="1"/>
  <c r="R2195" i="5" s="1"/>
  <c r="R2196" i="5" a="1"/>
  <c r="R2196" i="5" s="1"/>
  <c r="R2197" i="5" a="1"/>
  <c r="R2197" i="5"/>
  <c r="R2198" i="5" a="1"/>
  <c r="R2198" i="5" s="1"/>
  <c r="R2199" i="5" a="1"/>
  <c r="R2199" i="5" s="1"/>
  <c r="R2200" i="5" a="1"/>
  <c r="R2200" i="5" s="1"/>
  <c r="R2201" i="5" a="1"/>
  <c r="R2201" i="5" s="1"/>
  <c r="R2202" i="5" a="1"/>
  <c r="R2202" i="5" s="1"/>
  <c r="R2203" i="5" a="1"/>
  <c r="R2203" i="5" s="1"/>
  <c r="R2204" i="5" a="1"/>
  <c r="R2204" i="5" s="1"/>
  <c r="R2205" i="5" a="1"/>
  <c r="R2205" i="5" s="1"/>
  <c r="R2206" i="5" a="1"/>
  <c r="R2206" i="5" s="1"/>
  <c r="R2207" i="5" a="1"/>
  <c r="R2207" i="5" s="1"/>
  <c r="R2208" i="5" a="1"/>
  <c r="R2208" i="5" s="1"/>
  <c r="R2209" i="5" a="1"/>
  <c r="R2209" i="5" s="1"/>
  <c r="R2210" i="5" a="1"/>
  <c r="R2210" i="5" s="1"/>
  <c r="R2211" i="5" a="1"/>
  <c r="R2211" i="5" s="1"/>
  <c r="R2212" i="5" a="1"/>
  <c r="R2212" i="5" s="1"/>
  <c r="R2213" i="5" a="1"/>
  <c r="R2213" i="5"/>
  <c r="R2214" i="5" a="1"/>
  <c r="R2214" i="5"/>
  <c r="R2215" i="5" a="1"/>
  <c r="R2215" i="5" s="1"/>
  <c r="R2216" i="5" a="1"/>
  <c r="R2216" i="5" s="1"/>
  <c r="R2217" i="5" a="1"/>
  <c r="R2217" i="5" s="1"/>
  <c r="R2218" i="5" a="1"/>
  <c r="R2218" i="5" s="1"/>
  <c r="R2219" i="5" a="1"/>
  <c r="R2219" i="5" s="1"/>
  <c r="R2220" i="5" a="1"/>
  <c r="R2220" i="5" s="1"/>
  <c r="R2221" i="5" a="1"/>
  <c r="R2221" i="5" s="1"/>
  <c r="R2222" i="5" a="1"/>
  <c r="R2222" i="5" s="1"/>
  <c r="R2223" i="5" a="1"/>
  <c r="R2223" i="5" s="1"/>
  <c r="R2224" i="5" a="1"/>
  <c r="R2224" i="5" s="1"/>
  <c r="R2225" i="5" a="1"/>
  <c r="R2225" i="5" s="1"/>
  <c r="R2226" i="5" a="1"/>
  <c r="R2226" i="5" s="1"/>
  <c r="R2227" i="5" a="1"/>
  <c r="R2227" i="5" s="1"/>
  <c r="R2228" i="5" a="1"/>
  <c r="R2228" i="5" s="1"/>
  <c r="R2229" i="5" a="1"/>
  <c r="R2229" i="5"/>
  <c r="R2230" i="5" a="1"/>
  <c r="R2230" i="5" s="1"/>
  <c r="R2231" i="5" a="1"/>
  <c r="R2231" i="5" s="1"/>
  <c r="R2232" i="5" a="1"/>
  <c r="R2232" i="5" s="1"/>
  <c r="R2233" i="5" a="1"/>
  <c r="R2233" i="5" s="1"/>
  <c r="R2234" i="5" a="1"/>
  <c r="R2234" i="5" s="1"/>
  <c r="R2235" i="5" a="1"/>
  <c r="R2235" i="5" s="1"/>
  <c r="R2236" i="5" a="1"/>
  <c r="R2236" i="5" s="1"/>
  <c r="R2237" i="5" a="1"/>
  <c r="R2237" i="5" s="1"/>
  <c r="R2238" i="5" a="1"/>
  <c r="R2238" i="5" s="1"/>
  <c r="R2239" i="5" a="1"/>
  <c r="R2239" i="5" s="1"/>
  <c r="R2240" i="5" a="1"/>
  <c r="R2240" i="5" s="1"/>
  <c r="R2241" i="5" a="1"/>
  <c r="R2241" i="5" s="1"/>
  <c r="R2242" i="5" a="1"/>
  <c r="R2242" i="5" s="1"/>
  <c r="R2243" i="5" a="1"/>
  <c r="R2243" i="5" s="1"/>
  <c r="R2244" i="5" a="1"/>
  <c r="R2244" i="5" s="1"/>
  <c r="R2245" i="5" a="1"/>
  <c r="R2245" i="5"/>
  <c r="R2246" i="5" a="1"/>
  <c r="R2246" i="5"/>
  <c r="R2247" i="5" a="1"/>
  <c r="R2247" i="5" s="1"/>
  <c r="R2248" i="5" a="1"/>
  <c r="R2248" i="5" s="1"/>
  <c r="R2249" i="5" a="1"/>
  <c r="R2249" i="5" s="1"/>
  <c r="R2250" i="5" a="1"/>
  <c r="R2250" i="5" s="1"/>
  <c r="R2251" i="5" a="1"/>
  <c r="R2251" i="5" s="1"/>
  <c r="R2252" i="5" a="1"/>
  <c r="R2252" i="5" s="1"/>
  <c r="R2253" i="5" a="1"/>
  <c r="R2253" i="5" s="1"/>
  <c r="R2254" i="5" a="1"/>
  <c r="R2254" i="5" s="1"/>
  <c r="R2255" i="5" a="1"/>
  <c r="R2255" i="5" s="1"/>
  <c r="R2256" i="5" a="1"/>
  <c r="R2256" i="5" s="1"/>
  <c r="R2257" i="5" a="1"/>
  <c r="R2257" i="5" s="1"/>
  <c r="R2258" i="5" a="1"/>
  <c r="R2258" i="5" s="1"/>
  <c r="R2259" i="5" a="1"/>
  <c r="R2259" i="5" s="1"/>
  <c r="R2260" i="5" a="1"/>
  <c r="R2260" i="5" s="1"/>
  <c r="R2261" i="5" a="1"/>
  <c r="R2261" i="5"/>
  <c r="R2262" i="5" a="1"/>
  <c r="R2262" i="5" s="1"/>
  <c r="R2263" i="5" a="1"/>
  <c r="R2263" i="5" s="1"/>
  <c r="R2264" i="5" a="1"/>
  <c r="R2264" i="5" s="1"/>
  <c r="R2265" i="5" a="1"/>
  <c r="R2265" i="5" s="1"/>
  <c r="R2266" i="5" a="1"/>
  <c r="R2266" i="5" s="1"/>
  <c r="R2267" i="5" a="1"/>
  <c r="R2267" i="5" s="1"/>
  <c r="R2268" i="5" a="1"/>
  <c r="R2268" i="5" s="1"/>
  <c r="R2269" i="5" a="1"/>
  <c r="R2269" i="5" s="1"/>
  <c r="R2270" i="5" a="1"/>
  <c r="R2270" i="5" s="1"/>
  <c r="R2271" i="5" a="1"/>
  <c r="R2271" i="5" s="1"/>
  <c r="R2272" i="5" a="1"/>
  <c r="R2272" i="5" s="1"/>
  <c r="R2273" i="5" a="1"/>
  <c r="R2273" i="5" s="1"/>
  <c r="R2274" i="5" a="1"/>
  <c r="R2274" i="5" s="1"/>
  <c r="R2275" i="5" a="1"/>
  <c r="R2275" i="5" s="1"/>
  <c r="R2276" i="5" a="1"/>
  <c r="R2276" i="5" s="1"/>
  <c r="R2277" i="5" a="1"/>
  <c r="R2277" i="5"/>
  <c r="R2278" i="5" a="1"/>
  <c r="R2278" i="5"/>
  <c r="R2279" i="5" a="1"/>
  <c r="R2279" i="5" s="1"/>
  <c r="R2280" i="5" a="1"/>
  <c r="R2280" i="5" s="1"/>
  <c r="R2281" i="5" a="1"/>
  <c r="R2281" i="5" s="1"/>
  <c r="R2282" i="5" a="1"/>
  <c r="R2282" i="5" s="1"/>
  <c r="R2283" i="5" a="1"/>
  <c r="R2283" i="5" s="1"/>
  <c r="R2284" i="5" a="1"/>
  <c r="R2284" i="5" s="1"/>
  <c r="R2285" i="5" a="1"/>
  <c r="R2285" i="5" s="1"/>
  <c r="R2286" i="5" a="1"/>
  <c r="R2286" i="5" s="1"/>
  <c r="R2287" i="5" a="1"/>
  <c r="R2287" i="5" s="1"/>
  <c r="R2288" i="5" a="1"/>
  <c r="R2288" i="5" s="1"/>
  <c r="R2289" i="5" a="1"/>
  <c r="R2289" i="5" s="1"/>
  <c r="R2290" i="5" a="1"/>
  <c r="R2290" i="5" s="1"/>
  <c r="R2291" i="5" a="1"/>
  <c r="R2291" i="5" s="1"/>
  <c r="R2292" i="5" a="1"/>
  <c r="R2292" i="5" s="1"/>
  <c r="R2293" i="5" a="1"/>
  <c r="R2293" i="5"/>
  <c r="R2294" i="5" a="1"/>
  <c r="R2294" i="5" s="1"/>
  <c r="R2295" i="5" a="1"/>
  <c r="R2295" i="5" s="1"/>
  <c r="R2296" i="5" a="1"/>
  <c r="R2296" i="5" s="1"/>
  <c r="R2297" i="5" a="1"/>
  <c r="R2297" i="5" s="1"/>
  <c r="R2298" i="5" a="1"/>
  <c r="R2298" i="5" s="1"/>
  <c r="R2299" i="5" a="1"/>
  <c r="R2299" i="5" s="1"/>
  <c r="R2300" i="5" a="1"/>
  <c r="R2300" i="5" s="1"/>
  <c r="R2301" i="5" a="1"/>
  <c r="R2301" i="5" s="1"/>
  <c r="R2302" i="5" a="1"/>
  <c r="R2302" i="5" s="1"/>
  <c r="R2303" i="5" a="1"/>
  <c r="R2303" i="5" s="1"/>
  <c r="R2304" i="5" a="1"/>
  <c r="R2304" i="5" s="1"/>
  <c r="R2305" i="5" a="1"/>
  <c r="R2305" i="5" s="1"/>
  <c r="R2306" i="5" a="1"/>
  <c r="R2306" i="5" s="1"/>
  <c r="R2307" i="5" a="1"/>
  <c r="R2307" i="5" s="1"/>
  <c r="R2308" i="5" a="1"/>
  <c r="R2308" i="5" s="1"/>
  <c r="R2309" i="5" a="1"/>
  <c r="R2309" i="5"/>
  <c r="R2310" i="5" a="1"/>
  <c r="R2310" i="5"/>
  <c r="R2311" i="5" a="1"/>
  <c r="R2311" i="5" s="1"/>
  <c r="R2312" i="5" a="1"/>
  <c r="R2312" i="5" s="1"/>
  <c r="R2313" i="5" a="1"/>
  <c r="R2313" i="5" s="1"/>
  <c r="R2314" i="5" a="1"/>
  <c r="R2314" i="5" s="1"/>
  <c r="R2315" i="5" a="1"/>
  <c r="R2315" i="5" s="1"/>
  <c r="R2316" i="5" a="1"/>
  <c r="R2316" i="5" s="1"/>
  <c r="R2317" i="5" a="1"/>
  <c r="R2317" i="5" s="1"/>
  <c r="R2318" i="5" a="1"/>
  <c r="R2318" i="5" s="1"/>
  <c r="R2319" i="5" a="1"/>
  <c r="R2319" i="5" s="1"/>
  <c r="R2320" i="5" a="1"/>
  <c r="R2320" i="5" s="1"/>
  <c r="R2321" i="5" a="1"/>
  <c r="R2321" i="5" s="1"/>
  <c r="R2322" i="5" a="1"/>
  <c r="R2322" i="5" s="1"/>
  <c r="R2323" i="5" a="1"/>
  <c r="R2323" i="5" s="1"/>
  <c r="R2324" i="5" a="1"/>
  <c r="R2324" i="5" s="1"/>
  <c r="R2325" i="5" a="1"/>
  <c r="R2325" i="5"/>
  <c r="R2326" i="5" a="1"/>
  <c r="R2326" i="5" s="1"/>
  <c r="R2327" i="5" a="1"/>
  <c r="R2327" i="5" s="1"/>
  <c r="R2328" i="5" a="1"/>
  <c r="R2328" i="5" s="1"/>
  <c r="R2329" i="5" a="1"/>
  <c r="R2329" i="5" s="1"/>
  <c r="R2330" i="5" a="1"/>
  <c r="R2330" i="5" s="1"/>
  <c r="R2331" i="5" a="1"/>
  <c r="R2331" i="5" s="1"/>
  <c r="R2332" i="5" a="1"/>
  <c r="R2332" i="5" s="1"/>
  <c r="R2333" i="5" a="1"/>
  <c r="R2333" i="5" s="1"/>
  <c r="R2334" i="5" a="1"/>
  <c r="R2334" i="5" s="1"/>
  <c r="R2335" i="5" a="1"/>
  <c r="R2335" i="5" s="1"/>
  <c r="R2336" i="5" a="1"/>
  <c r="R2336" i="5" s="1"/>
  <c r="R2337" i="5" a="1"/>
  <c r="R2337" i="5" s="1"/>
  <c r="R2338" i="5" a="1"/>
  <c r="R2338" i="5" s="1"/>
  <c r="R2339" i="5" a="1"/>
  <c r="R2339" i="5" s="1"/>
  <c r="R2340" i="5" a="1"/>
  <c r="R2340" i="5" s="1"/>
  <c r="R2341" i="5" a="1"/>
  <c r="R2341" i="5"/>
  <c r="R2342" i="5" a="1"/>
  <c r="R2342" i="5"/>
  <c r="R2343" i="5" a="1"/>
  <c r="R2343" i="5" s="1"/>
  <c r="R2344" i="5" a="1"/>
  <c r="R2344" i="5" s="1"/>
  <c r="R2345" i="5" a="1"/>
  <c r="R2345" i="5" s="1"/>
  <c r="R2346" i="5" a="1"/>
  <c r="R2346" i="5" s="1"/>
  <c r="R2347" i="5" a="1"/>
  <c r="R2347" i="5" s="1"/>
  <c r="R2348" i="5" a="1"/>
  <c r="R2348" i="5" s="1"/>
  <c r="R2349" i="5" a="1"/>
  <c r="R2349" i="5" s="1"/>
  <c r="R2350" i="5" a="1"/>
  <c r="R2350" i="5" s="1"/>
  <c r="R2351" i="5" a="1"/>
  <c r="R2351" i="5" s="1"/>
  <c r="R2352" i="5" a="1"/>
  <c r="R2352" i="5" s="1"/>
  <c r="R2353" i="5" a="1"/>
  <c r="R2353" i="5" s="1"/>
  <c r="R2354" i="5" a="1"/>
  <c r="R2354" i="5" s="1"/>
  <c r="R2355" i="5" a="1"/>
  <c r="R2355" i="5" s="1"/>
  <c r="R2356" i="5" a="1"/>
  <c r="R2356" i="5" s="1"/>
  <c r="R2357" i="5" a="1"/>
  <c r="R2357" i="5"/>
  <c r="R2358" i="5" a="1"/>
  <c r="R2358" i="5" s="1"/>
  <c r="R2359" i="5" a="1"/>
  <c r="R2359" i="5" s="1"/>
  <c r="R2360" i="5" a="1"/>
  <c r="R2360" i="5" s="1"/>
  <c r="R2361" i="5" a="1"/>
  <c r="R2361" i="5" s="1"/>
  <c r="R2362" i="5" a="1"/>
  <c r="R2362" i="5" s="1"/>
  <c r="R2363" i="5" a="1"/>
  <c r="R2363" i="5" s="1"/>
  <c r="R2364" i="5" a="1"/>
  <c r="R2364" i="5" s="1"/>
  <c r="R2365" i="5" a="1"/>
  <c r="R2365" i="5" s="1"/>
  <c r="R2366" i="5" a="1"/>
  <c r="R2366" i="5" s="1"/>
  <c r="R2367" i="5" a="1"/>
  <c r="R2367" i="5" s="1"/>
  <c r="R2368" i="5" a="1"/>
  <c r="R2368" i="5"/>
  <c r="R2369" i="5" a="1"/>
  <c r="R2369" i="5"/>
  <c r="R2370" i="5" a="1"/>
  <c r="R2370" i="5"/>
  <c r="R2371" i="5" a="1"/>
  <c r="R2371" i="5" s="1"/>
  <c r="R2372" i="5" a="1"/>
  <c r="R2372" i="5"/>
  <c r="R2373" i="5" a="1"/>
  <c r="R2373" i="5" s="1"/>
  <c r="R2374" i="5" a="1"/>
  <c r="R2374" i="5" s="1"/>
  <c r="R2375" i="5" a="1"/>
  <c r="R2375" i="5" s="1"/>
  <c r="R2376" i="5" a="1"/>
  <c r="R2376" i="5"/>
  <c r="R2377" i="5" a="1"/>
  <c r="R2377" i="5"/>
  <c r="R2378" i="5" a="1"/>
  <c r="R2378" i="5" s="1"/>
  <c r="R2379" i="5" a="1"/>
  <c r="R2379" i="5" s="1"/>
  <c r="R2380" i="5" a="1"/>
  <c r="R2380" i="5" s="1"/>
  <c r="R2381" i="5" a="1"/>
  <c r="R2381" i="5" s="1"/>
  <c r="R2382" i="5" a="1"/>
  <c r="R2382" i="5"/>
  <c r="R2383" i="5" a="1"/>
  <c r="R2383" i="5" s="1"/>
  <c r="R2384" i="5" a="1"/>
  <c r="R2384" i="5"/>
  <c r="R2385" i="5" a="1"/>
  <c r="R2385" i="5"/>
  <c r="R2386" i="5" a="1"/>
  <c r="R2386" i="5"/>
  <c r="R2387" i="5" a="1"/>
  <c r="R2387" i="5" s="1"/>
  <c r="R2388" i="5" a="1"/>
  <c r="R2388" i="5" s="1"/>
  <c r="R2389" i="5" a="1"/>
  <c r="R2389" i="5" s="1"/>
  <c r="R2390" i="5" a="1"/>
  <c r="R2390" i="5"/>
  <c r="R2391" i="5" a="1"/>
  <c r="R2391" i="5" s="1"/>
  <c r="R2392" i="5" a="1"/>
  <c r="R2392" i="5"/>
  <c r="R2393" i="5" a="1"/>
  <c r="R2393" i="5"/>
  <c r="R2394" i="5" a="1"/>
  <c r="R2394" i="5"/>
  <c r="R2395" i="5" a="1"/>
  <c r="R2395" i="5" s="1"/>
  <c r="R2396" i="5" a="1"/>
  <c r="R2396" i="5" s="1"/>
  <c r="R2397" i="5" a="1"/>
  <c r="R2397" i="5" s="1"/>
  <c r="R2398" i="5" a="1"/>
  <c r="R2398" i="5" s="1"/>
  <c r="R2399" i="5" a="1"/>
  <c r="R2399" i="5" s="1"/>
  <c r="R2400" i="5" a="1"/>
  <c r="R2400" i="5"/>
  <c r="R2401" i="5" a="1"/>
  <c r="R2401" i="5" s="1"/>
  <c r="R2402" i="5" a="1"/>
  <c r="R2402" i="5"/>
  <c r="R2403" i="5" a="1"/>
  <c r="R2403" i="5" s="1"/>
  <c r="R2404" i="5" a="1"/>
  <c r="R2404" i="5" s="1"/>
  <c r="R2405" i="5" a="1"/>
  <c r="R2405" i="5"/>
  <c r="R2406" i="5" a="1"/>
  <c r="R2406" i="5" s="1"/>
  <c r="R2407" i="5" a="1"/>
  <c r="R2407" i="5" s="1"/>
  <c r="R2408" i="5" a="1"/>
  <c r="R2408" i="5"/>
  <c r="R2409" i="5" a="1"/>
  <c r="R2409" i="5" s="1"/>
  <c r="R2410" i="5" a="1"/>
  <c r="R2410" i="5"/>
  <c r="R2411" i="5" a="1"/>
  <c r="R2411" i="5" s="1"/>
  <c r="R2412" i="5" a="1"/>
  <c r="R2412" i="5" s="1"/>
  <c r="R2413" i="5" a="1"/>
  <c r="R2413" i="5"/>
  <c r="R2414" i="5" a="1"/>
  <c r="R2414" i="5" s="1"/>
  <c r="R2415" i="5" a="1"/>
  <c r="R2415" i="5" s="1"/>
  <c r="R2416" i="5" a="1"/>
  <c r="R2416" i="5"/>
  <c r="R2417" i="5" a="1"/>
  <c r="R2417" i="5"/>
  <c r="R2418" i="5" a="1"/>
  <c r="R2418" i="5"/>
  <c r="R2419" i="5" a="1"/>
  <c r="R2419" i="5" s="1"/>
  <c r="R2420" i="5" a="1"/>
  <c r="R2420" i="5" s="1"/>
  <c r="R2421" i="5" a="1"/>
  <c r="R2421" i="5" s="1"/>
  <c r="R2422" i="5" a="1"/>
  <c r="R2422" i="5" s="1"/>
  <c r="R2423" i="5" a="1"/>
  <c r="R2423" i="5" s="1"/>
  <c r="R2424" i="5" a="1"/>
  <c r="R2424" i="5"/>
  <c r="R2425" i="5" a="1"/>
  <c r="R2425" i="5"/>
  <c r="R2426" i="5" a="1"/>
  <c r="R2426" i="5"/>
  <c r="R2427" i="5" a="1"/>
  <c r="R2427" i="5" s="1"/>
  <c r="R2428" i="5" a="1"/>
  <c r="R2428" i="5"/>
  <c r="R2429" i="5" a="1"/>
  <c r="R2429" i="5" s="1"/>
  <c r="R2430" i="5" a="1"/>
  <c r="R2430" i="5" s="1"/>
  <c r="R2431" i="5" a="1"/>
  <c r="R2431" i="5" s="1"/>
  <c r="R2432" i="5" a="1"/>
  <c r="R2432" i="5" s="1"/>
  <c r="R2433" i="5" a="1"/>
  <c r="R2433" i="5"/>
  <c r="R2434" i="5" a="1"/>
  <c r="R2434" i="5"/>
  <c r="R2435" i="5" a="1"/>
  <c r="R2435" i="5" s="1"/>
  <c r="R2436" i="5" a="1"/>
  <c r="R2436" i="5"/>
  <c r="R2437" i="5" a="1"/>
  <c r="R2437" i="5" s="1"/>
  <c r="R2438" i="5" a="1"/>
  <c r="R2438" i="5" s="1"/>
  <c r="R2439" i="5" a="1"/>
  <c r="R2439" i="5" s="1"/>
  <c r="R2440" i="5" a="1"/>
  <c r="R2440" i="5"/>
  <c r="R2441" i="5" a="1"/>
  <c r="R2441" i="5"/>
  <c r="R2442" i="5" a="1"/>
  <c r="R2442" i="5" s="1"/>
  <c r="R2443" i="5" a="1"/>
  <c r="R2443" i="5" s="1"/>
  <c r="R2444" i="5" a="1"/>
  <c r="R2444" i="5" s="1"/>
  <c r="R2445" i="5" a="1"/>
  <c r="R2445" i="5" s="1"/>
  <c r="R2446" i="5" a="1"/>
  <c r="R2446" i="5"/>
  <c r="R2447" i="5" a="1"/>
  <c r="R2447" i="5" s="1"/>
  <c r="R2448" i="5" a="1"/>
  <c r="R2448" i="5"/>
  <c r="R2449" i="5" a="1"/>
  <c r="R2449" i="5"/>
  <c r="R2450" i="5" a="1"/>
  <c r="R2450" i="5"/>
  <c r="R2451" i="5" a="1"/>
  <c r="R2451" i="5" s="1"/>
  <c r="R2452" i="5" a="1"/>
  <c r="R2452" i="5" s="1"/>
  <c r="R2453" i="5" a="1"/>
  <c r="R2453" i="5" s="1"/>
  <c r="R2454" i="5" a="1"/>
  <c r="R2454" i="5"/>
  <c r="R2455" i="5" a="1"/>
  <c r="R2455" i="5" s="1"/>
  <c r="R2456" i="5" a="1"/>
  <c r="R2456" i="5"/>
  <c r="R2457" i="5" a="1"/>
  <c r="R2457" i="5"/>
  <c r="R2458" i="5" a="1"/>
  <c r="R2458" i="5"/>
  <c r="R2459" i="5" a="1"/>
  <c r="R2459" i="5" s="1"/>
  <c r="R2460" i="5" a="1"/>
  <c r="R2460" i="5" s="1"/>
  <c r="R2461" i="5" a="1"/>
  <c r="R2461" i="5" s="1"/>
  <c r="R2462" i="5" a="1"/>
  <c r="R2462" i="5" s="1"/>
  <c r="R2463" i="5" a="1"/>
  <c r="R2463" i="5" s="1"/>
  <c r="R2464" i="5" a="1"/>
  <c r="R2464" i="5"/>
  <c r="R2465" i="5" a="1"/>
  <c r="R2465" i="5"/>
  <c r="R2466" i="5" a="1"/>
  <c r="R2466" i="5"/>
  <c r="R2467" i="5" a="1"/>
  <c r="R2467" i="5" s="1"/>
  <c r="R2468" i="5" a="1"/>
  <c r="R2468" i="5" s="1"/>
  <c r="R2469" i="5" a="1"/>
  <c r="R2469" i="5"/>
  <c r="R2470" i="5" a="1"/>
  <c r="R2470" i="5" s="1"/>
  <c r="R2471" i="5" a="1"/>
  <c r="R2471" i="5" s="1"/>
  <c r="R2472" i="5" a="1"/>
  <c r="R2472" i="5"/>
  <c r="R2473" i="5" a="1"/>
  <c r="R2473" i="5" s="1"/>
  <c r="R2474" i="5" a="1"/>
  <c r="R2474" i="5"/>
  <c r="R2475" i="5" a="1"/>
  <c r="R2475" i="5" s="1"/>
  <c r="R2476" i="5" a="1"/>
  <c r="R2476" i="5" s="1"/>
  <c r="R2477" i="5" a="1"/>
  <c r="R2477" i="5"/>
  <c r="R2478" i="5" a="1"/>
  <c r="R2478" i="5" s="1"/>
  <c r="R2479" i="5" a="1"/>
  <c r="R2479" i="5" s="1"/>
  <c r="R2480" i="5" a="1"/>
  <c r="R2480" i="5"/>
  <c r="R2481" i="5" a="1"/>
  <c r="R2481" i="5"/>
  <c r="R2482" i="5" a="1"/>
  <c r="R2482" i="5" s="1"/>
  <c r="R2483" i="5" a="1"/>
  <c r="R2483" i="5" s="1"/>
  <c r="R2484" i="5" a="1"/>
  <c r="R2484" i="5" s="1"/>
  <c r="R2485" i="5" a="1"/>
  <c r="R2485" i="5" s="1"/>
  <c r="R2486" i="5" a="1"/>
  <c r="R2486" i="5" s="1"/>
  <c r="R2487" i="5" a="1"/>
  <c r="R2487" i="5" s="1"/>
  <c r="R2488" i="5" a="1"/>
  <c r="R2488" i="5" s="1"/>
  <c r="R2489" i="5" a="1"/>
  <c r="R2489" i="5"/>
  <c r="R2490" i="5" a="1"/>
  <c r="R2490" i="5"/>
  <c r="R2491" i="5" a="1"/>
  <c r="R2491" i="5" s="1"/>
  <c r="R2492" i="5" a="1"/>
  <c r="R2492" i="5"/>
  <c r="R2493" i="5" a="1"/>
  <c r="R2493" i="5" s="1"/>
  <c r="R2494" i="5" a="1"/>
  <c r="R2494" i="5" s="1"/>
  <c r="R2495" i="5" a="1"/>
  <c r="R2495" i="5" s="1"/>
  <c r="R2496" i="5" a="1"/>
  <c r="R2496" i="5"/>
  <c r="R2497" i="5" a="1"/>
  <c r="R2497" i="5"/>
  <c r="R2498" i="5" a="1"/>
  <c r="R2498" i="5"/>
  <c r="R2499" i="5" a="1"/>
  <c r="R2499" i="5" s="1"/>
  <c r="R2500" i="5" a="1"/>
  <c r="R2500" i="5"/>
  <c r="R2501" i="5" a="1"/>
  <c r="R2501" i="5" s="1"/>
  <c r="R2502" i="5" a="1"/>
  <c r="R2502" i="5" s="1"/>
  <c r="R2503" i="5" a="1"/>
  <c r="R2503" i="5" s="1"/>
  <c r="R2504" i="5" a="1"/>
  <c r="R2504" i="5"/>
  <c r="R2505" i="5" a="1"/>
  <c r="R2505" i="5"/>
  <c r="R2506" i="5" a="1"/>
  <c r="R2506" i="5" s="1"/>
  <c r="R2507" i="5" a="1"/>
  <c r="R2507" i="5" s="1"/>
  <c r="R2508" i="5" a="1"/>
  <c r="R2508" i="5" s="1"/>
  <c r="R2509" i="5" a="1"/>
  <c r="R2509" i="5" s="1"/>
  <c r="R2510" i="5" a="1"/>
  <c r="R2510" i="5"/>
  <c r="R2511" i="5" a="1"/>
  <c r="R2511" i="5" s="1"/>
  <c r="R2512" i="5" a="1"/>
  <c r="R2512" i="5"/>
  <c r="R2513" i="5" a="1"/>
  <c r="R2513" i="5"/>
  <c r="R2514" i="5" a="1"/>
  <c r="R2514" i="5"/>
  <c r="R2515" i="5" a="1"/>
  <c r="R2515" i="5" s="1"/>
  <c r="R2516" i="5" a="1"/>
  <c r="R2516" i="5" s="1"/>
  <c r="R2517" i="5" a="1"/>
  <c r="R2517" i="5" s="1"/>
  <c r="R2518" i="5" a="1"/>
  <c r="R2518" i="5" s="1"/>
  <c r="R2519" i="5" a="1"/>
  <c r="R2519" i="5" s="1"/>
  <c r="R2520" i="5" a="1"/>
  <c r="R2520" i="5"/>
  <c r="R2521" i="5" a="1"/>
  <c r="R2521" i="5" s="1"/>
  <c r="R2522" i="5" a="1"/>
  <c r="R2522" i="5"/>
  <c r="R2523" i="5" a="1"/>
  <c r="R2523" i="5" s="1"/>
  <c r="R2524" i="5" a="1"/>
  <c r="R2524" i="5"/>
  <c r="R2525" i="5" a="1"/>
  <c r="R2525" i="5"/>
  <c r="R2526" i="5" a="1"/>
  <c r="R2526" i="5" s="1"/>
  <c r="R2527" i="5" a="1"/>
  <c r="R2527" i="5" s="1"/>
  <c r="R2528" i="5" a="1"/>
  <c r="R2528" i="5" s="1"/>
  <c r="R2529" i="5" a="1"/>
  <c r="R2529" i="5"/>
  <c r="R2530" i="5" a="1"/>
  <c r="R2530" i="5"/>
  <c r="R2531" i="5" a="1"/>
  <c r="R2531" i="5" s="1"/>
  <c r="R2532" i="5" a="1"/>
  <c r="R2532" i="5"/>
  <c r="R2533" i="5" a="1"/>
  <c r="R2533" i="5" s="1"/>
  <c r="R2534" i="5" a="1"/>
  <c r="R2534" i="5"/>
  <c r="R2535" i="5" a="1"/>
  <c r="R2535" i="5" s="1"/>
  <c r="R2536" i="5" a="1"/>
  <c r="R2536" i="5"/>
  <c r="R2537" i="5" a="1"/>
  <c r="R2537" i="5" s="1"/>
  <c r="R2538" i="5" a="1"/>
  <c r="R2538" i="5"/>
  <c r="R2539" i="5" a="1"/>
  <c r="R2539" i="5" s="1"/>
  <c r="R2540" i="5" a="1"/>
  <c r="R2540" i="5" s="1"/>
  <c r="R2541" i="5" a="1"/>
  <c r="R2541" i="5"/>
  <c r="R2542" i="5" a="1"/>
  <c r="R2542" i="5" s="1"/>
  <c r="R2543" i="5" a="1"/>
  <c r="R2543" i="5"/>
  <c r="R2544" i="5" a="1"/>
  <c r="R2544" i="5" s="1"/>
  <c r="R2545" i="5" a="1"/>
  <c r="R2545" i="5" s="1"/>
  <c r="R2546" i="5" a="1"/>
  <c r="R2546" i="5"/>
  <c r="R2547" i="5" a="1"/>
  <c r="R2547" i="5" s="1"/>
  <c r="R2548" i="5" a="1"/>
  <c r="R2548" i="5" s="1"/>
  <c r="R2549" i="5" a="1"/>
  <c r="R2549" i="5"/>
  <c r="R2550" i="5" a="1"/>
  <c r="R2550" i="5"/>
  <c r="R2551" i="5" a="1"/>
  <c r="R2551" i="5" s="1"/>
  <c r="R2552" i="5" a="1"/>
  <c r="R2552" i="5" s="1"/>
  <c r="R2553" i="5" a="1"/>
  <c r="R2553" i="5"/>
  <c r="R2554" i="5" a="1"/>
  <c r="R2554" i="5" s="1"/>
  <c r="R2555" i="5" a="1"/>
  <c r="R2555" i="5"/>
  <c r="R2556" i="5" a="1"/>
  <c r="R2556" i="5" s="1"/>
  <c r="R2557" i="5" a="1"/>
  <c r="R2557" i="5"/>
  <c r="R2558" i="5" a="1"/>
  <c r="R2558" i="5"/>
  <c r="R2559" i="5" a="1"/>
  <c r="R2559" i="5"/>
  <c r="R2560" i="5" a="1"/>
  <c r="R2560" i="5" s="1"/>
  <c r="R2561" i="5" a="1"/>
  <c r="R2561" i="5" s="1"/>
  <c r="R2562" i="5" a="1"/>
  <c r="R2562" i="5"/>
  <c r="R2563" i="5" a="1"/>
  <c r="R2563" i="5" s="1"/>
  <c r="R2564" i="5" a="1"/>
  <c r="R2564" i="5" s="1"/>
  <c r="R2565" i="5" a="1"/>
  <c r="R2565" i="5" s="1"/>
  <c r="R2566" i="5" a="1"/>
  <c r="R2566" i="5"/>
  <c r="R2567" i="5" a="1"/>
  <c r="R2567" i="5"/>
  <c r="R2568" i="5" a="1"/>
  <c r="R2568" i="5" s="1"/>
  <c r="R2569" i="5" a="1"/>
  <c r="R2569" i="5"/>
  <c r="R2570" i="5" a="1"/>
  <c r="R2570" i="5" s="1"/>
  <c r="R2571" i="5" a="1"/>
  <c r="R2571" i="5"/>
  <c r="R2572" i="5" a="1"/>
  <c r="R2572" i="5" s="1"/>
  <c r="R2573" i="5" a="1"/>
  <c r="R2573" i="5"/>
  <c r="R2574" i="5" a="1"/>
  <c r="R2574" i="5" s="1"/>
  <c r="R2575" i="5" a="1"/>
  <c r="R2575" i="5"/>
  <c r="R2576" i="5" a="1"/>
  <c r="R2576" i="5" s="1"/>
  <c r="R2577" i="5" a="1"/>
  <c r="R2577" i="5" s="1"/>
  <c r="R2578" i="5" a="1"/>
  <c r="R2578" i="5"/>
  <c r="R2579" i="5" a="1"/>
  <c r="R2579" i="5" s="1"/>
  <c r="R2580" i="5" a="1"/>
  <c r="R2580" i="5" s="1"/>
  <c r="R2581" i="5" a="1"/>
  <c r="R2581" i="5"/>
  <c r="R2582" i="5" a="1"/>
  <c r="R2582" i="5"/>
  <c r="R2583" i="5" a="1"/>
  <c r="R2583" i="5" s="1"/>
  <c r="R2584" i="5" a="1"/>
  <c r="R2584" i="5" s="1"/>
  <c r="R2585" i="5" a="1"/>
  <c r="R2585" i="5"/>
  <c r="R2586" i="5" a="1"/>
  <c r="R2586" i="5" s="1"/>
  <c r="R2587" i="5" a="1"/>
  <c r="R2587" i="5"/>
  <c r="R2588" i="5" a="1"/>
  <c r="R2588" i="5" s="1"/>
  <c r="R2589" i="5" a="1"/>
  <c r="R2589" i="5"/>
  <c r="R2590" i="5" a="1"/>
  <c r="R2590" i="5"/>
  <c r="R2591" i="5" a="1"/>
  <c r="R2591" i="5"/>
  <c r="R2592" i="5" a="1"/>
  <c r="R2592" i="5" s="1"/>
  <c r="R2593" i="5" a="1"/>
  <c r="R2593" i="5" s="1"/>
  <c r="R2594" i="5" a="1"/>
  <c r="R2594" i="5"/>
  <c r="R2595" i="5" a="1"/>
  <c r="R2595" i="5" s="1"/>
  <c r="R2596" i="5" a="1"/>
  <c r="R2596" i="5" s="1"/>
  <c r="R2597" i="5" a="1"/>
  <c r="R2597" i="5" s="1"/>
  <c r="R2598" i="5" a="1"/>
  <c r="R2598" i="5"/>
  <c r="R2599" i="5" a="1"/>
  <c r="R2599" i="5"/>
  <c r="R2600" i="5" a="1"/>
  <c r="R2600" i="5" s="1"/>
  <c r="R2601" i="5" a="1"/>
  <c r="R2601" i="5"/>
  <c r="R2602" i="5" a="1"/>
  <c r="R2602" i="5" s="1"/>
  <c r="R2603" i="5" a="1"/>
  <c r="R2603" i="5"/>
  <c r="R2604" i="5" a="1"/>
  <c r="R2604" i="5" s="1"/>
  <c r="R2605" i="5" a="1"/>
  <c r="R2605" i="5"/>
  <c r="R2606" i="5" a="1"/>
  <c r="R2606" i="5" s="1"/>
  <c r="R2607" i="5" a="1"/>
  <c r="R2607" i="5"/>
  <c r="R2608" i="5" a="1"/>
  <c r="R2608" i="5" s="1"/>
  <c r="R2609" i="5" a="1"/>
  <c r="R2609" i="5" s="1"/>
  <c r="R2610" i="5" a="1"/>
  <c r="R2610" i="5"/>
  <c r="R2611" i="5" a="1"/>
  <c r="R2611" i="5" s="1"/>
  <c r="R2612" i="5" a="1"/>
  <c r="R2612" i="5" s="1"/>
  <c r="R2613" i="5" a="1"/>
  <c r="R2613" i="5"/>
  <c r="R2614" i="5" a="1"/>
  <c r="R2614" i="5"/>
  <c r="R2615" i="5" a="1"/>
  <c r="R2615" i="5" s="1"/>
  <c r="R2616" i="5" a="1"/>
  <c r="R2616" i="5" s="1"/>
  <c r="R2617" i="5" a="1"/>
  <c r="R2617" i="5"/>
  <c r="R2618" i="5" a="1"/>
  <c r="R2618" i="5" s="1"/>
  <c r="R2619" i="5" a="1"/>
  <c r="R2619" i="5"/>
  <c r="R2620" i="5" a="1"/>
  <c r="R2620" i="5" s="1"/>
  <c r="R2621" i="5" a="1"/>
  <c r="R2621" i="5"/>
  <c r="R2622" i="5" a="1"/>
  <c r="R2622" i="5"/>
  <c r="R2623" i="5" a="1"/>
  <c r="R2623" i="5"/>
  <c r="R2624" i="5" a="1"/>
  <c r="R2624" i="5" s="1"/>
  <c r="R2625" i="5" a="1"/>
  <c r="R2625" i="5" s="1"/>
  <c r="R2626" i="5" a="1"/>
  <c r="R2626" i="5"/>
  <c r="R2627" i="5" a="1"/>
  <c r="R2627" i="5" s="1"/>
  <c r="R2628" i="5" a="1"/>
  <c r="R2628" i="5" s="1"/>
  <c r="R2629" i="5" a="1"/>
  <c r="R2629" i="5" s="1"/>
  <c r="R2630" i="5" a="1"/>
  <c r="R2630" i="5"/>
  <c r="R2631" i="5" a="1"/>
  <c r="R2631" i="5"/>
  <c r="R2632" i="5" a="1"/>
  <c r="R2632" i="5" s="1"/>
  <c r="R2633" i="5" a="1"/>
  <c r="R2633" i="5"/>
  <c r="R2634" i="5" a="1"/>
  <c r="R2634" i="5" s="1"/>
  <c r="R2635" i="5" a="1"/>
  <c r="R2635" i="5"/>
  <c r="R2636" i="5" a="1"/>
  <c r="R2636" i="5" s="1"/>
  <c r="R2637" i="5" a="1"/>
  <c r="R2637" i="5"/>
  <c r="R2638" i="5" a="1"/>
  <c r="R2638" i="5" s="1"/>
  <c r="R2639" i="5" a="1"/>
  <c r="R2639" i="5"/>
  <c r="R2640" i="5" a="1"/>
  <c r="R2640" i="5" s="1"/>
  <c r="R2641" i="5" a="1"/>
  <c r="R2641" i="5" s="1"/>
  <c r="R2642" i="5" a="1"/>
  <c r="R2642" i="5"/>
  <c r="R2643" i="5" a="1"/>
  <c r="R2643" i="5" s="1"/>
  <c r="R2644" i="5" a="1"/>
  <c r="R2644" i="5" s="1"/>
  <c r="R2645" i="5" a="1"/>
  <c r="R2645" i="5"/>
  <c r="R2646" i="5" a="1"/>
  <c r="R2646" i="5"/>
  <c r="R2647" i="5" a="1"/>
  <c r="R2647" i="5" s="1"/>
  <c r="R2648" i="5" a="1"/>
  <c r="R2648" i="5" s="1"/>
  <c r="R2649" i="5" a="1"/>
  <c r="R2649" i="5"/>
  <c r="R2650" i="5" a="1"/>
  <c r="R2650" i="5" s="1"/>
  <c r="R2651" i="5" a="1"/>
  <c r="R2651" i="5"/>
  <c r="R2652" i="5" a="1"/>
  <c r="R2652" i="5" s="1"/>
  <c r="R2653" i="5" a="1"/>
  <c r="R2653" i="5"/>
  <c r="R2654" i="5" a="1"/>
  <c r="R2654" i="5"/>
  <c r="R2655" i="5" a="1"/>
  <c r="R2655" i="5"/>
  <c r="R2656" i="5" a="1"/>
  <c r="R2656" i="5" s="1"/>
  <c r="R2657" i="5" a="1"/>
  <c r="R2657" i="5" s="1"/>
  <c r="R2658" i="5" a="1"/>
  <c r="R2658" i="5"/>
  <c r="R2659" i="5" a="1"/>
  <c r="R2659" i="5" s="1"/>
  <c r="R2660" i="5" a="1"/>
  <c r="R2660" i="5" s="1"/>
  <c r="R2661" i="5" a="1"/>
  <c r="R2661" i="5" s="1"/>
  <c r="R2662" i="5" a="1"/>
  <c r="R2662" i="5"/>
  <c r="R2663" i="5" a="1"/>
  <c r="R2663" i="5"/>
  <c r="R2664" i="5" a="1"/>
  <c r="R2664" i="5" s="1"/>
  <c r="R2665" i="5" a="1"/>
  <c r="R2665" i="5"/>
  <c r="R2666" i="5" a="1"/>
  <c r="R2666" i="5" s="1"/>
  <c r="R2667" i="5" a="1"/>
  <c r="R2667" i="5"/>
  <c r="R2668" i="5" a="1"/>
  <c r="R2668" i="5" s="1"/>
  <c r="R2669" i="5" a="1"/>
  <c r="R2669" i="5"/>
  <c r="R2670" i="5" a="1"/>
  <c r="R2670" i="5" s="1"/>
  <c r="R2671" i="5" a="1"/>
  <c r="R2671" i="5"/>
  <c r="R2672" i="5" a="1"/>
  <c r="R2672" i="5" s="1"/>
  <c r="R2673" i="5" a="1"/>
  <c r="R2673" i="5" s="1"/>
  <c r="R2674" i="5" a="1"/>
  <c r="R2674" i="5" s="1"/>
  <c r="R2675" i="5" a="1"/>
  <c r="R2675" i="5"/>
  <c r="R2676" i="5" a="1"/>
  <c r="R2676" i="5" s="1"/>
  <c r="R2677" i="5" a="1"/>
  <c r="R2677" i="5" s="1"/>
  <c r="R2678" i="5" a="1"/>
  <c r="R2678" i="5" s="1"/>
  <c r="R2679" i="5" a="1"/>
  <c r="R2679" i="5" s="1"/>
  <c r="R2680" i="5" a="1"/>
  <c r="R2680" i="5" s="1"/>
  <c r="R2681" i="5" a="1"/>
  <c r="R2681" i="5" s="1"/>
  <c r="R2682" i="5" a="1"/>
  <c r="R2682" i="5" s="1"/>
  <c r="R2683" i="5" a="1"/>
  <c r="R2683" i="5" s="1"/>
  <c r="R2684" i="5" a="1"/>
  <c r="R2684" i="5" s="1"/>
  <c r="R2685" i="5" a="1"/>
  <c r="R2685" i="5" s="1"/>
  <c r="R2686" i="5" a="1"/>
  <c r="R2686" i="5" s="1"/>
  <c r="R2687" i="5" a="1"/>
  <c r="R2687" i="5" s="1"/>
  <c r="R2688" i="5" a="1"/>
  <c r="R2688" i="5" s="1"/>
  <c r="R2689" i="5" a="1"/>
  <c r="R2689" i="5"/>
  <c r="R2690" i="5" a="1"/>
  <c r="R2690" i="5" s="1"/>
  <c r="R2691" i="5" a="1"/>
  <c r="R2691" i="5" s="1"/>
  <c r="R2692" i="5" a="1"/>
  <c r="R2692" i="5" s="1"/>
  <c r="R2693" i="5" a="1"/>
  <c r="R2693" i="5" s="1"/>
  <c r="R2694" i="5" a="1"/>
  <c r="R2694" i="5" s="1"/>
  <c r="R2695" i="5" a="1"/>
  <c r="R2695" i="5" s="1"/>
  <c r="R2696" i="5" a="1"/>
  <c r="R2696" i="5" s="1"/>
  <c r="R2697" i="5" a="1"/>
  <c r="R2697" i="5"/>
  <c r="R2698" i="5" a="1"/>
  <c r="R2698" i="5" s="1"/>
  <c r="R2699" i="5" a="1"/>
  <c r="R2699" i="5" s="1"/>
  <c r="R2700" i="5" a="1"/>
  <c r="R2700" i="5" s="1"/>
  <c r="R2701" i="5" a="1"/>
  <c r="R2701" i="5"/>
  <c r="R2702" i="5" a="1"/>
  <c r="R2702" i="5" s="1"/>
  <c r="R2703" i="5" a="1"/>
  <c r="R2703" i="5" s="1"/>
  <c r="R2704" i="5" a="1"/>
  <c r="R2704" i="5" s="1"/>
  <c r="R2705" i="5" a="1"/>
  <c r="R2705" i="5" s="1"/>
  <c r="R2706" i="5" a="1"/>
  <c r="R2706" i="5" s="1"/>
  <c r="R2707" i="5" a="1"/>
  <c r="R2707" i="5" s="1"/>
  <c r="R2708" i="5" a="1"/>
  <c r="R2708" i="5" s="1"/>
  <c r="R2709" i="5" a="1"/>
  <c r="R2709" i="5" s="1"/>
  <c r="R2710" i="5" a="1"/>
  <c r="R2710" i="5" s="1"/>
  <c r="R2711" i="5" a="1"/>
  <c r="R2711" i="5" s="1"/>
  <c r="R2712" i="5" a="1"/>
  <c r="R2712" i="5" s="1"/>
  <c r="R2713" i="5" a="1"/>
  <c r="R2713" i="5" s="1"/>
  <c r="R2714" i="5" a="1"/>
  <c r="R2714" i="5" s="1"/>
  <c r="R2715" i="5" a="1"/>
  <c r="R2715" i="5" s="1"/>
  <c r="R2716" i="5" a="1"/>
  <c r="R2716" i="5" s="1"/>
  <c r="R2717" i="5" a="1"/>
  <c r="R2717" i="5" s="1"/>
  <c r="R2718" i="5" a="1"/>
  <c r="R2718" i="5" s="1"/>
  <c r="R2719" i="5" a="1"/>
  <c r="R2719" i="5" s="1"/>
  <c r="R2720" i="5" a="1"/>
  <c r="R2720" i="5" s="1"/>
  <c r="R2721" i="5" a="1"/>
  <c r="R2721" i="5"/>
  <c r="R2722" i="5" a="1"/>
  <c r="R2722" i="5" s="1"/>
  <c r="R2723" i="5" a="1"/>
  <c r="R2723" i="5" s="1"/>
  <c r="R2724" i="5" a="1"/>
  <c r="R2724" i="5" s="1"/>
  <c r="R2725" i="5" a="1"/>
  <c r="R2725" i="5" s="1"/>
  <c r="R2726" i="5" a="1"/>
  <c r="R2726" i="5" s="1"/>
  <c r="R2727" i="5" a="1"/>
  <c r="R2727" i="5" s="1"/>
  <c r="R2728" i="5" a="1"/>
  <c r="R2728" i="5" s="1"/>
  <c r="R2729" i="5" a="1"/>
  <c r="R2729" i="5"/>
  <c r="R2730" i="5" a="1"/>
  <c r="R2730" i="5" s="1"/>
  <c r="R2731" i="5" a="1"/>
  <c r="R2731" i="5" s="1"/>
  <c r="R2732" i="5" a="1"/>
  <c r="R2732" i="5" s="1"/>
  <c r="R2733" i="5" a="1"/>
  <c r="R2733" i="5"/>
  <c r="R2734" i="5" a="1"/>
  <c r="R2734" i="5" s="1"/>
  <c r="R2735" i="5" a="1"/>
  <c r="R2735" i="5" s="1"/>
  <c r="R2736" i="5" a="1"/>
  <c r="R2736" i="5" s="1"/>
  <c r="R2737" i="5" a="1"/>
  <c r="R2737" i="5" s="1"/>
  <c r="R2738" i="5" a="1"/>
  <c r="R2738" i="5" s="1"/>
  <c r="R2739" i="5" a="1"/>
  <c r="R2739" i="5" s="1"/>
  <c r="R2740" i="5" a="1"/>
  <c r="R2740" i="5" s="1"/>
  <c r="R2741" i="5" a="1"/>
  <c r="R2741" i="5" s="1"/>
  <c r="R2742" i="5" a="1"/>
  <c r="R2742" i="5" s="1"/>
  <c r="R2743" i="5" a="1"/>
  <c r="R2743" i="5" s="1"/>
  <c r="R2744" i="5" a="1"/>
  <c r="R2744" i="5" s="1"/>
  <c r="R2745" i="5" a="1"/>
  <c r="R2745" i="5" s="1"/>
  <c r="R2746" i="5" a="1"/>
  <c r="R2746" i="5" s="1"/>
  <c r="R2747" i="5" a="1"/>
  <c r="R2747" i="5" s="1"/>
  <c r="R2748" i="5" a="1"/>
  <c r="R2748" i="5" s="1"/>
  <c r="R2749" i="5" a="1"/>
  <c r="R2749" i="5" s="1"/>
  <c r="R2750" i="5" a="1"/>
  <c r="R2750" i="5" s="1"/>
  <c r="R2751" i="5" a="1"/>
  <c r="R2751" i="5" s="1"/>
  <c r="R2752" i="5" a="1"/>
  <c r="R2752" i="5" s="1"/>
  <c r="R2753" i="5" a="1"/>
  <c r="R2753" i="5"/>
  <c r="R2754" i="5" a="1"/>
  <c r="R2754" i="5" s="1"/>
  <c r="R2755" i="5" a="1"/>
  <c r="R2755" i="5" s="1"/>
  <c r="R2756" i="5" a="1"/>
  <c r="R2756" i="5" s="1"/>
  <c r="R2757" i="5" a="1"/>
  <c r="R2757" i="5" s="1"/>
  <c r="R2758" i="5" a="1"/>
  <c r="R2758" i="5" s="1"/>
  <c r="R2759" i="5" a="1"/>
  <c r="R2759" i="5" s="1"/>
  <c r="R2760" i="5" a="1"/>
  <c r="R2760" i="5" s="1"/>
  <c r="R2761" i="5" a="1"/>
  <c r="R2761" i="5"/>
  <c r="R2762" i="5" a="1"/>
  <c r="R2762" i="5" s="1"/>
  <c r="R2763" i="5" a="1"/>
  <c r="R2763" i="5" s="1"/>
  <c r="R2764" i="5" a="1"/>
  <c r="R2764" i="5" s="1"/>
  <c r="R2765" i="5" a="1"/>
  <c r="R2765" i="5"/>
  <c r="R2766" i="5" a="1"/>
  <c r="R2766" i="5" s="1"/>
  <c r="R2767" i="5" a="1"/>
  <c r="R2767" i="5" s="1"/>
  <c r="R2768" i="5" a="1"/>
  <c r="R2768" i="5" s="1"/>
  <c r="R2769" i="5" a="1"/>
  <c r="R2769" i="5" s="1"/>
  <c r="R2770" i="5" a="1"/>
  <c r="R2770" i="5" s="1"/>
  <c r="R2771" i="5" a="1"/>
  <c r="R2771" i="5" s="1"/>
  <c r="R2772" i="5" a="1"/>
  <c r="R2772" i="5" s="1"/>
  <c r="R2773" i="5" a="1"/>
  <c r="R2773" i="5" s="1"/>
  <c r="R2774" i="5" a="1"/>
  <c r="R2774" i="5" s="1"/>
  <c r="R2775" i="5" a="1"/>
  <c r="R2775" i="5" s="1"/>
  <c r="R2776" i="5" a="1"/>
  <c r="R2776" i="5" s="1"/>
  <c r="R2777" i="5" a="1"/>
  <c r="R2777" i="5" s="1"/>
  <c r="R2778" i="5" a="1"/>
  <c r="R2778" i="5" s="1"/>
  <c r="R2779" i="5" a="1"/>
  <c r="R2779" i="5" s="1"/>
  <c r="R2780" i="5" a="1"/>
  <c r="R2780" i="5" s="1"/>
  <c r="R2781" i="5" a="1"/>
  <c r="R2781" i="5" s="1"/>
  <c r="R2782" i="5" a="1"/>
  <c r="R2782" i="5" s="1"/>
  <c r="R2783" i="5" a="1"/>
  <c r="R2783" i="5" s="1"/>
  <c r="R2784" i="5" a="1"/>
  <c r="R2784" i="5" s="1"/>
  <c r="R2785" i="5" a="1"/>
  <c r="R2785" i="5"/>
  <c r="R2786" i="5" a="1"/>
  <c r="R2786" i="5" s="1"/>
  <c r="R2787" i="5" a="1"/>
  <c r="R2787" i="5" s="1"/>
  <c r="R2788" i="5" a="1"/>
  <c r="R2788" i="5" s="1"/>
  <c r="R2789" i="5" a="1"/>
  <c r="R2789" i="5" s="1"/>
  <c r="R2790" i="5" a="1"/>
  <c r="R2790" i="5" s="1"/>
  <c r="R2791" i="5" a="1"/>
  <c r="R2791" i="5" s="1"/>
  <c r="R2792" i="5" a="1"/>
  <c r="R2792" i="5" s="1"/>
  <c r="R2793" i="5" a="1"/>
  <c r="R2793" i="5" s="1"/>
  <c r="R2794" i="5" a="1"/>
  <c r="R2794" i="5" s="1"/>
  <c r="R2795" i="5" a="1"/>
  <c r="R2795" i="5" s="1"/>
  <c r="R2796" i="5" a="1"/>
  <c r="R2796" i="5" s="1"/>
  <c r="R2797" i="5" a="1"/>
  <c r="R2797" i="5"/>
  <c r="R2798" i="5" a="1"/>
  <c r="R2798" i="5" s="1"/>
  <c r="R2799" i="5" a="1"/>
  <c r="R2799" i="5" s="1"/>
  <c r="R2800" i="5" a="1"/>
  <c r="R2800" i="5" s="1"/>
  <c r="R2801" i="5" a="1"/>
  <c r="R2801" i="5" s="1"/>
  <c r="R2802" i="5" a="1"/>
  <c r="R2802" i="5" s="1"/>
  <c r="R2803" i="5" a="1"/>
  <c r="R2803" i="5" s="1"/>
  <c r="R2804" i="5" a="1"/>
  <c r="R2804" i="5" s="1"/>
  <c r="R2805" i="5" a="1"/>
  <c r="R2805" i="5" s="1"/>
  <c r="R2806" i="5" a="1"/>
  <c r="R2806" i="5" s="1"/>
  <c r="R2807" i="5" a="1"/>
  <c r="R2807" i="5" s="1"/>
  <c r="R2808" i="5" a="1"/>
  <c r="R2808" i="5" s="1"/>
  <c r="R2809" i="5" a="1"/>
  <c r="R2809" i="5" s="1"/>
  <c r="R2810" i="5" a="1"/>
  <c r="R2810" i="5" s="1"/>
  <c r="R2811" i="5" a="1"/>
  <c r="R2811" i="5" s="1"/>
  <c r="R2812" i="5" a="1"/>
  <c r="R2812" i="5" s="1"/>
  <c r="R2813" i="5" a="1"/>
  <c r="R2813" i="5" s="1"/>
  <c r="R2814" i="5" a="1"/>
  <c r="R2814" i="5" s="1"/>
  <c r="R2815" i="5" a="1"/>
  <c r="R2815" i="5" s="1"/>
  <c r="R2816" i="5" a="1"/>
  <c r="R2816" i="5" s="1"/>
  <c r="R2817" i="5" a="1"/>
  <c r="R2817" i="5" s="1"/>
  <c r="R2818" i="5" a="1"/>
  <c r="R2818" i="5" s="1"/>
  <c r="R2819" i="5" a="1"/>
  <c r="R2819" i="5" s="1"/>
  <c r="R2820" i="5" a="1"/>
  <c r="R2820" i="5" s="1"/>
  <c r="R2821" i="5" a="1"/>
  <c r="R2821" i="5"/>
  <c r="R2822" i="5" a="1"/>
  <c r="R2822" i="5" s="1"/>
  <c r="R2823" i="5" a="1"/>
  <c r="R2823" i="5" s="1"/>
  <c r="R2824" i="5" a="1"/>
  <c r="R2824" i="5" s="1"/>
  <c r="R2825" i="5" a="1"/>
  <c r="R2825" i="5" s="1"/>
  <c r="R2826" i="5" a="1"/>
  <c r="R2826" i="5" s="1"/>
  <c r="R2827" i="5" a="1"/>
  <c r="R2827" i="5" s="1"/>
  <c r="R2828" i="5" a="1"/>
  <c r="R2828" i="5" s="1"/>
  <c r="R2829" i="5" a="1"/>
  <c r="R2829" i="5"/>
  <c r="R2830" i="5" a="1"/>
  <c r="R2830" i="5" s="1"/>
  <c r="R2831" i="5" a="1"/>
  <c r="R2831" i="5" s="1"/>
  <c r="R2832" i="5" a="1"/>
  <c r="R2832" i="5" s="1"/>
  <c r="R2833" i="5" a="1"/>
  <c r="R2833" i="5" s="1"/>
  <c r="R2834" i="5" a="1"/>
  <c r="R2834" i="5" s="1"/>
  <c r="R2835" i="5" a="1"/>
  <c r="R2835" i="5" s="1"/>
  <c r="R2836" i="5" a="1"/>
  <c r="R2836" i="5" s="1"/>
  <c r="R2837" i="5" a="1"/>
  <c r="R2837" i="5" s="1"/>
  <c r="R2838" i="5" a="1"/>
  <c r="R2838" i="5" s="1"/>
  <c r="R2839" i="5" a="1"/>
  <c r="R2839" i="5" s="1"/>
  <c r="R2840" i="5" a="1"/>
  <c r="R2840" i="5" s="1"/>
  <c r="R2841" i="5" a="1"/>
  <c r="R2841" i="5" s="1"/>
  <c r="R2842" i="5" a="1"/>
  <c r="R2842" i="5" s="1"/>
  <c r="R2843" i="5" a="1"/>
  <c r="R2843" i="5" s="1"/>
  <c r="R2844" i="5" a="1"/>
  <c r="R2844" i="5" s="1"/>
  <c r="R2845" i="5" a="1"/>
  <c r="R2845" i="5" s="1"/>
  <c r="R2846" i="5" a="1"/>
  <c r="R2846" i="5" s="1"/>
  <c r="R2847" i="5" a="1"/>
  <c r="R2847" i="5" s="1"/>
  <c r="R2848" i="5" a="1"/>
  <c r="R2848" i="5"/>
  <c r="R2849" i="5" a="1"/>
  <c r="R2849" i="5" s="1"/>
  <c r="R2850" i="5" a="1"/>
  <c r="R2850" i="5" s="1"/>
  <c r="R2851" i="5" a="1"/>
  <c r="R2851" i="5" s="1"/>
  <c r="R2852" i="5" a="1"/>
  <c r="R2852" i="5"/>
  <c r="R2853" i="5" a="1"/>
  <c r="R2853" i="5"/>
  <c r="R2854" i="5" a="1"/>
  <c r="R2854" i="5" s="1"/>
  <c r="R2855" i="5" a="1"/>
  <c r="R2855" i="5" s="1"/>
  <c r="R2856" i="5" a="1"/>
  <c r="R2856" i="5" s="1"/>
  <c r="R2857" i="5" a="1"/>
  <c r="R2857" i="5" s="1"/>
  <c r="R2858" i="5" a="1"/>
  <c r="R2858" i="5" s="1"/>
  <c r="R2859" i="5" a="1"/>
  <c r="R2859" i="5" s="1"/>
  <c r="R2860" i="5" a="1"/>
  <c r="R2860" i="5" s="1"/>
  <c r="R2861" i="5" a="1"/>
  <c r="R2861" i="5" s="1"/>
  <c r="R2862" i="5" a="1"/>
  <c r="R2862" i="5" s="1"/>
  <c r="R2863" i="5" a="1"/>
  <c r="R2863" i="5" s="1"/>
  <c r="R2864" i="5" a="1"/>
  <c r="R2864" i="5"/>
  <c r="R2865" i="5" a="1"/>
  <c r="R2865" i="5" s="1"/>
  <c r="R2866" i="5" a="1"/>
  <c r="R2866" i="5" s="1"/>
  <c r="R2867" i="5" a="1"/>
  <c r="R2867" i="5" s="1"/>
  <c r="R2868" i="5" a="1"/>
  <c r="R2868" i="5" s="1"/>
  <c r="R2869" i="5" a="1"/>
  <c r="R2869" i="5"/>
  <c r="R2870" i="5" a="1"/>
  <c r="R2870" i="5" s="1"/>
  <c r="R2871" i="5" a="1"/>
  <c r="R2871" i="5" s="1"/>
  <c r="R2872" i="5" a="1"/>
  <c r="R2872" i="5" s="1"/>
  <c r="R2873" i="5" a="1"/>
  <c r="R2873" i="5" s="1"/>
  <c r="R2874" i="5" a="1"/>
  <c r="R2874" i="5" s="1"/>
  <c r="R2875" i="5" a="1"/>
  <c r="R2875" i="5" s="1"/>
  <c r="R2876" i="5" a="1"/>
  <c r="R2876" i="5" s="1"/>
  <c r="R2877" i="5" a="1"/>
  <c r="R2877" i="5" s="1"/>
  <c r="R2878" i="5" a="1"/>
  <c r="R2878" i="5" s="1"/>
  <c r="R2879" i="5" a="1"/>
  <c r="R2879" i="5" s="1"/>
  <c r="R2880" i="5" a="1"/>
  <c r="R2880" i="5"/>
  <c r="R2881" i="5" a="1"/>
  <c r="R2881" i="5" s="1"/>
  <c r="R2882" i="5" a="1"/>
  <c r="R2882" i="5" s="1"/>
  <c r="R2883" i="5" a="1"/>
  <c r="R2883" i="5" s="1"/>
  <c r="R2884" i="5" a="1"/>
  <c r="R2884" i="5" s="1"/>
  <c r="R2885" i="5" a="1"/>
  <c r="R2885" i="5"/>
  <c r="R2886" i="5" a="1"/>
  <c r="R2886" i="5" s="1"/>
  <c r="R2887" i="5" a="1"/>
  <c r="R2887" i="5" s="1"/>
  <c r="R2888" i="5" a="1"/>
  <c r="R2888" i="5" s="1"/>
  <c r="R2889" i="5" a="1"/>
  <c r="R2889" i="5" s="1"/>
  <c r="R2890" i="5" a="1"/>
  <c r="R2890" i="5" s="1"/>
  <c r="R2891" i="5" a="1"/>
  <c r="R2891" i="5" s="1"/>
  <c r="R2892" i="5" a="1"/>
  <c r="R2892" i="5" s="1"/>
  <c r="R2893" i="5" a="1"/>
  <c r="R2893" i="5" s="1"/>
  <c r="R2894" i="5" a="1"/>
  <c r="R2894" i="5" s="1"/>
  <c r="R2895" i="5" a="1"/>
  <c r="R2895" i="5" s="1"/>
  <c r="R2896" i="5" a="1"/>
  <c r="R2896" i="5"/>
  <c r="R2897" i="5" a="1"/>
  <c r="R2897" i="5" s="1"/>
  <c r="R2898" i="5" a="1"/>
  <c r="R2898" i="5" s="1"/>
  <c r="R2899" i="5" a="1"/>
  <c r="R2899" i="5" s="1"/>
  <c r="R2900" i="5" a="1"/>
  <c r="R2900" i="5" s="1"/>
  <c r="R2901" i="5" a="1"/>
  <c r="R2901" i="5"/>
  <c r="R2902" i="5" a="1"/>
  <c r="R2902" i="5" s="1"/>
  <c r="R2903" i="5" a="1"/>
  <c r="R2903" i="5" s="1"/>
  <c r="R2904" i="5" a="1"/>
  <c r="R2904" i="5" s="1"/>
  <c r="R2905" i="5" a="1"/>
  <c r="R2905" i="5" s="1"/>
  <c r="R2906" i="5" a="1"/>
  <c r="R2906" i="5" s="1"/>
  <c r="R2907" i="5" a="1"/>
  <c r="R2907" i="5" s="1"/>
  <c r="R2908" i="5" a="1"/>
  <c r="R2908" i="5" s="1"/>
  <c r="R2909" i="5" a="1"/>
  <c r="R2909" i="5" s="1"/>
  <c r="R2910" i="5" a="1"/>
  <c r="R2910" i="5" s="1"/>
  <c r="R2911" i="5" a="1"/>
  <c r="R2911" i="5" s="1"/>
  <c r="R2912" i="5" a="1"/>
  <c r="R2912" i="5"/>
  <c r="R2913" i="5" a="1"/>
  <c r="R2913" i="5" s="1"/>
  <c r="R2914" i="5" a="1"/>
  <c r="R2914" i="5" s="1"/>
  <c r="R2915" i="5" a="1"/>
  <c r="R2915" i="5" s="1"/>
  <c r="R2916" i="5" a="1"/>
  <c r="R2916" i="5" s="1"/>
  <c r="R2917" i="5" a="1"/>
  <c r="R2917" i="5"/>
  <c r="R2918" i="5" a="1"/>
  <c r="R2918" i="5" s="1"/>
  <c r="R2919" i="5" a="1"/>
  <c r="R2919" i="5" s="1"/>
  <c r="R2920" i="5" a="1"/>
  <c r="R2920" i="5" s="1"/>
  <c r="R2921" i="5" a="1"/>
  <c r="R2921" i="5" s="1"/>
  <c r="R2922" i="5" a="1"/>
  <c r="R2922" i="5" s="1"/>
  <c r="R2923" i="5" a="1"/>
  <c r="R2923" i="5" s="1"/>
  <c r="R2924" i="5" a="1"/>
  <c r="R2924" i="5" s="1"/>
  <c r="R2925" i="5" a="1"/>
  <c r="R2925" i="5" s="1"/>
  <c r="R2926" i="5" a="1"/>
  <c r="R2926" i="5" s="1"/>
  <c r="R2927" i="5" a="1"/>
  <c r="R2927" i="5" s="1"/>
  <c r="R2928" i="5" a="1"/>
  <c r="R2928" i="5"/>
  <c r="R2929" i="5" a="1"/>
  <c r="R2929" i="5" s="1"/>
  <c r="R2930" i="5" a="1"/>
  <c r="R2930" i="5" s="1"/>
  <c r="R2931" i="5" a="1"/>
  <c r="R2931" i="5" s="1"/>
  <c r="R2932" i="5" a="1"/>
  <c r="R2932" i="5" s="1"/>
  <c r="R2933" i="5" a="1"/>
  <c r="R2933" i="5"/>
  <c r="R2934" i="5" a="1"/>
  <c r="R2934" i="5" s="1"/>
  <c r="R2935" i="5" a="1"/>
  <c r="R2935" i="5" s="1"/>
  <c r="R2936" i="5" a="1"/>
  <c r="R2936" i="5" s="1"/>
  <c r="R2937" i="5" a="1"/>
  <c r="R2937" i="5" s="1"/>
  <c r="R2938" i="5" a="1"/>
  <c r="R2938" i="5" s="1"/>
  <c r="R2939" i="5" a="1"/>
  <c r="R2939" i="5" s="1"/>
  <c r="R2940" i="5" a="1"/>
  <c r="R2940" i="5" s="1"/>
  <c r="R2941" i="5" a="1"/>
  <c r="R2941" i="5" s="1"/>
  <c r="R2942" i="5" a="1"/>
  <c r="R2942" i="5" s="1"/>
  <c r="R2943" i="5" a="1"/>
  <c r="R2943" i="5" s="1"/>
  <c r="R2944" i="5" a="1"/>
  <c r="R2944" i="5"/>
  <c r="R2945" i="5" a="1"/>
  <c r="R2945" i="5" s="1"/>
  <c r="R2946" i="5" a="1"/>
  <c r="R2946" i="5" s="1"/>
  <c r="R2947" i="5" a="1"/>
  <c r="R2947" i="5" s="1"/>
  <c r="R2948" i="5" a="1"/>
  <c r="R2948" i="5" s="1"/>
  <c r="R2949" i="5" a="1"/>
  <c r="R2949" i="5"/>
  <c r="R2950" i="5" a="1"/>
  <c r="R2950" i="5" s="1"/>
  <c r="R2951" i="5" a="1"/>
  <c r="R2951" i="5" s="1"/>
  <c r="R2952" i="5" a="1"/>
  <c r="R2952" i="5" s="1"/>
  <c r="R2953" i="5" a="1"/>
  <c r="R2953" i="5" s="1"/>
  <c r="R2954" i="5" a="1"/>
  <c r="R2954" i="5" s="1"/>
  <c r="R2955" i="5" a="1"/>
  <c r="R2955" i="5" s="1"/>
  <c r="R2956" i="5" a="1"/>
  <c r="R2956" i="5" s="1"/>
  <c r="R2957" i="5" a="1"/>
  <c r="R2957" i="5" s="1"/>
  <c r="R2958" i="5" a="1"/>
  <c r="R2958" i="5" s="1"/>
  <c r="R2959" i="5" a="1"/>
  <c r="R2959" i="5" s="1"/>
  <c r="R2960" i="5" a="1"/>
  <c r="R2960" i="5"/>
  <c r="R2961" i="5" a="1"/>
  <c r="R2961" i="5" s="1"/>
  <c r="R2962" i="5" a="1"/>
  <c r="R2962" i="5" s="1"/>
  <c r="R2963" i="5" a="1"/>
  <c r="R2963" i="5" s="1"/>
  <c r="R2964" i="5" a="1"/>
  <c r="R2964" i="5" s="1"/>
  <c r="R2965" i="5" a="1"/>
  <c r="R2965" i="5"/>
  <c r="R2966" i="5" a="1"/>
  <c r="R2966" i="5" s="1"/>
  <c r="R2967" i="5" a="1"/>
  <c r="R2967" i="5" s="1"/>
  <c r="R2968" i="5" a="1"/>
  <c r="R2968" i="5" s="1"/>
  <c r="R2969" i="5" a="1"/>
  <c r="R2969" i="5" s="1"/>
  <c r="R2970" i="5" a="1"/>
  <c r="R2970" i="5" s="1"/>
  <c r="R2971" i="5" a="1"/>
  <c r="R2971" i="5" s="1"/>
  <c r="R2972" i="5" a="1"/>
  <c r="R2972" i="5" s="1"/>
  <c r="R2973" i="5" a="1"/>
  <c r="R2973" i="5" s="1"/>
  <c r="R2974" i="5" a="1"/>
  <c r="R2974" i="5" s="1"/>
  <c r="R2975" i="5" a="1"/>
  <c r="R2975" i="5" s="1"/>
  <c r="R2976" i="5" a="1"/>
  <c r="R2976" i="5"/>
  <c r="R2977" i="5" a="1"/>
  <c r="R2977" i="5" s="1"/>
  <c r="R2978" i="5" a="1"/>
  <c r="R2978" i="5" s="1"/>
  <c r="R2979" i="5" a="1"/>
  <c r="R2979" i="5" s="1"/>
  <c r="R2980" i="5" a="1"/>
  <c r="R2980" i="5" s="1"/>
  <c r="R2981" i="5" a="1"/>
  <c r="R2981" i="5"/>
  <c r="R2982" i="5" a="1"/>
  <c r="R2982" i="5" s="1"/>
  <c r="R2983" i="5" a="1"/>
  <c r="R2983" i="5" s="1"/>
  <c r="R2984" i="5" a="1"/>
  <c r="R2984" i="5" s="1"/>
  <c r="R2985" i="5" a="1"/>
  <c r="R2985" i="5" s="1"/>
  <c r="R2986" i="5" a="1"/>
  <c r="R2986" i="5" s="1"/>
  <c r="R2987" i="5" a="1"/>
  <c r="R2987" i="5" s="1"/>
  <c r="R2988" i="5" a="1"/>
  <c r="R2988" i="5" s="1"/>
  <c r="R2989" i="5" a="1"/>
  <c r="R2989" i="5" s="1"/>
  <c r="R2990" i="5" a="1"/>
  <c r="R2990" i="5" s="1"/>
  <c r="R2991" i="5" a="1"/>
  <c r="R2991" i="5" s="1"/>
  <c r="R2992" i="5" a="1"/>
  <c r="R2992" i="5"/>
  <c r="R2993" i="5" a="1"/>
  <c r="R2993" i="5" s="1"/>
  <c r="R2994" i="5" a="1"/>
  <c r="R2994" i="5" s="1"/>
  <c r="R2995" i="5" a="1"/>
  <c r="R2995" i="5" s="1"/>
  <c r="R2996" i="5" a="1"/>
  <c r="R2996" i="5" s="1"/>
  <c r="R2997" i="5" a="1"/>
  <c r="R2997" i="5"/>
  <c r="R2998" i="5" a="1"/>
  <c r="R2998" i="5" s="1"/>
  <c r="R2999" i="5" a="1"/>
  <c r="R2999" i="5" s="1"/>
  <c r="R3000" i="5" a="1"/>
  <c r="R3000" i="5" s="1"/>
  <c r="R3001" i="5" a="1"/>
  <c r="R3001" i="5" s="1"/>
  <c r="R3002" i="5" a="1"/>
  <c r="R3002" i="5" s="1"/>
  <c r="R3003" i="5" a="1"/>
  <c r="R3003" i="5" s="1"/>
  <c r="R3004" i="5" a="1"/>
  <c r="R3004" i="5" s="1"/>
  <c r="R3005" i="5" a="1"/>
  <c r="R3005" i="5" s="1"/>
  <c r="R3006" i="5" a="1"/>
  <c r="R3006" i="5" s="1"/>
  <c r="R3007" i="5" a="1"/>
  <c r="R3007" i="5" s="1"/>
  <c r="R3008" i="5" a="1"/>
  <c r="R3008" i="5"/>
  <c r="R3009" i="5" a="1"/>
  <c r="R3009" i="5" s="1"/>
  <c r="R3010" i="5" a="1"/>
  <c r="R3010" i="5" s="1"/>
  <c r="R3011" i="5" a="1"/>
  <c r="R3011" i="5" s="1"/>
  <c r="R3012" i="5" a="1"/>
  <c r="R3012" i="5" s="1"/>
  <c r="R3013" i="5" a="1"/>
  <c r="R3013" i="5"/>
  <c r="R3014" i="5" a="1"/>
  <c r="R3014" i="5" s="1"/>
  <c r="R3015" i="5" a="1"/>
  <c r="R3015" i="5" s="1"/>
  <c r="R3016" i="5" a="1"/>
  <c r="R3016" i="5" s="1"/>
  <c r="R3017" i="5" a="1"/>
  <c r="R3017" i="5" s="1"/>
  <c r="R3018" i="5" a="1"/>
  <c r="R3018" i="5" s="1"/>
  <c r="R3019" i="5" a="1"/>
  <c r="R3019" i="5" s="1"/>
  <c r="R3020" i="5" a="1"/>
  <c r="R3020" i="5" s="1"/>
  <c r="R3021" i="5" a="1"/>
  <c r="R3021" i="5" s="1"/>
  <c r="R3022" i="5" a="1"/>
  <c r="R3022" i="5" s="1"/>
  <c r="R3023" i="5" a="1"/>
  <c r="R3023" i="5" s="1"/>
  <c r="R3024" i="5" a="1"/>
  <c r="R3024" i="5"/>
  <c r="R3025" i="5" a="1"/>
  <c r="R3025" i="5" s="1"/>
  <c r="R3026" i="5" a="1"/>
  <c r="R3026" i="5" s="1"/>
  <c r="R3027" i="5" a="1"/>
  <c r="R3027" i="5" s="1"/>
  <c r="R3028" i="5" a="1"/>
  <c r="R3028" i="5" s="1"/>
  <c r="R3029" i="5" a="1"/>
  <c r="R3029" i="5"/>
  <c r="R3030" i="5" a="1"/>
  <c r="R3030" i="5" s="1"/>
  <c r="R3031" i="5" a="1"/>
  <c r="R3031" i="5" s="1"/>
  <c r="R3032" i="5" a="1"/>
  <c r="R3032" i="5" s="1"/>
  <c r="R3033" i="5" a="1"/>
  <c r="R3033" i="5" s="1"/>
  <c r="R3034" i="5" a="1"/>
  <c r="R3034" i="5" s="1"/>
  <c r="R3035" i="5" a="1"/>
  <c r="R3035" i="5" s="1"/>
  <c r="R3036" i="5" a="1"/>
  <c r="R3036" i="5" s="1"/>
  <c r="R3037" i="5" a="1"/>
  <c r="R3037" i="5" s="1"/>
  <c r="R3038" i="5" a="1"/>
  <c r="R3038" i="5" s="1"/>
  <c r="R3039" i="5" a="1"/>
  <c r="R3039" i="5" s="1"/>
  <c r="R3040" i="5" a="1"/>
  <c r="R3040" i="5"/>
  <c r="R3041" i="5" a="1"/>
  <c r="R3041" i="5" s="1"/>
  <c r="R3042" i="5" a="1"/>
  <c r="R3042" i="5" s="1"/>
  <c r="R3043" i="5" a="1"/>
  <c r="R3043" i="5" s="1"/>
  <c r="R3044" i="5" a="1"/>
  <c r="R3044" i="5" s="1"/>
  <c r="R3045" i="5" a="1"/>
  <c r="R3045" i="5"/>
  <c r="R3046" i="5" a="1"/>
  <c r="R3046" i="5" s="1"/>
  <c r="R3047" i="5" a="1"/>
  <c r="R3047" i="5" s="1"/>
  <c r="R3048" i="5" a="1"/>
  <c r="R3048" i="5" s="1"/>
  <c r="R3049" i="5" a="1"/>
  <c r="R3049" i="5" s="1"/>
  <c r="R3050" i="5" a="1"/>
  <c r="R3050" i="5" s="1"/>
  <c r="R3051" i="5" a="1"/>
  <c r="R3051" i="5" s="1"/>
  <c r="R3052" i="5" a="1"/>
  <c r="R3052" i="5" s="1"/>
  <c r="R3053" i="5" a="1"/>
  <c r="R3053" i="5" s="1"/>
  <c r="R3054" i="5" a="1"/>
  <c r="R3054" i="5" s="1"/>
  <c r="R3055" i="5" a="1"/>
  <c r="R3055" i="5" s="1"/>
  <c r="R3056" i="5" a="1"/>
  <c r="R3056" i="5"/>
  <c r="R3057" i="5" a="1"/>
  <c r="R3057" i="5" s="1"/>
  <c r="R3058" i="5" a="1"/>
  <c r="R3058" i="5" s="1"/>
  <c r="R3059" i="5" a="1"/>
  <c r="R3059" i="5" s="1"/>
  <c r="R3060" i="5" a="1"/>
  <c r="R3060" i="5" s="1"/>
  <c r="R3061" i="5" a="1"/>
  <c r="R3061" i="5"/>
  <c r="R3062" i="5" a="1"/>
  <c r="R3062" i="5" s="1"/>
  <c r="R3063" i="5" a="1"/>
  <c r="R3063" i="5" s="1"/>
  <c r="R3064" i="5" a="1"/>
  <c r="R3064" i="5" s="1"/>
  <c r="R3065" i="5" a="1"/>
  <c r="R3065" i="5" s="1"/>
  <c r="R3066" i="5" a="1"/>
  <c r="R3066" i="5" s="1"/>
  <c r="R3067" i="5" a="1"/>
  <c r="R3067" i="5" s="1"/>
  <c r="R3068" i="5" a="1"/>
  <c r="R3068" i="5" s="1"/>
  <c r="R3069" i="5" a="1"/>
  <c r="R3069" i="5" s="1"/>
  <c r="R3070" i="5" a="1"/>
  <c r="R3070" i="5" s="1"/>
  <c r="R3071" i="5" a="1"/>
  <c r="R3071" i="5" s="1"/>
  <c r="R3072" i="5" a="1"/>
  <c r="R3072" i="5"/>
  <c r="R3073" i="5" a="1"/>
  <c r="R3073" i="5" s="1"/>
  <c r="R3074" i="5" a="1"/>
  <c r="R3074" i="5" s="1"/>
  <c r="R3075" i="5" a="1"/>
  <c r="R3075" i="5" s="1"/>
  <c r="R3076" i="5" a="1"/>
  <c r="R3076" i="5" s="1"/>
  <c r="R3077" i="5" a="1"/>
  <c r="R3077" i="5"/>
  <c r="R3078" i="5" a="1"/>
  <c r="R3078" i="5" s="1"/>
  <c r="R3079" i="5" a="1"/>
  <c r="R3079" i="5" s="1"/>
  <c r="R3080" i="5" a="1"/>
  <c r="R3080" i="5" s="1"/>
  <c r="R3081" i="5" a="1"/>
  <c r="R3081" i="5" s="1"/>
  <c r="R3082" i="5" a="1"/>
  <c r="R3082" i="5" s="1"/>
  <c r="R3083" i="5" a="1"/>
  <c r="R3083" i="5" s="1"/>
  <c r="R3084" i="5" a="1"/>
  <c r="R3084" i="5" s="1"/>
  <c r="R3085" i="5" a="1"/>
  <c r="R3085" i="5" s="1"/>
  <c r="R3086" i="5" a="1"/>
  <c r="R3086" i="5" s="1"/>
  <c r="R3087" i="5" a="1"/>
  <c r="R3087" i="5" s="1"/>
  <c r="R3088" i="5" a="1"/>
  <c r="R3088" i="5"/>
  <c r="R3089" i="5" a="1"/>
  <c r="R3089" i="5" s="1"/>
  <c r="R3090" i="5" a="1"/>
  <c r="R3090" i="5" s="1"/>
  <c r="R3091" i="5" a="1"/>
  <c r="R3091" i="5" s="1"/>
  <c r="R3092" i="5" a="1"/>
  <c r="R3092" i="5" s="1"/>
  <c r="R3093" i="5" a="1"/>
  <c r="R3093" i="5"/>
  <c r="R3094" i="5" a="1"/>
  <c r="R3094" i="5" s="1"/>
  <c r="R3095" i="5" a="1"/>
  <c r="R3095" i="5" s="1"/>
  <c r="R3096" i="5" a="1"/>
  <c r="R3096" i="5" s="1"/>
  <c r="R3097" i="5" a="1"/>
  <c r="R3097" i="5" s="1"/>
  <c r="R3098" i="5" a="1"/>
  <c r="R3098" i="5" s="1"/>
  <c r="R3099" i="5" a="1"/>
  <c r="R3099" i="5" s="1"/>
  <c r="R3100" i="5" a="1"/>
  <c r="R3100" i="5" s="1"/>
  <c r="R3101" i="5" a="1"/>
  <c r="R3101" i="5" s="1"/>
  <c r="R3102" i="5" a="1"/>
  <c r="R3102" i="5" s="1"/>
  <c r="R3103" i="5" a="1"/>
  <c r="R3103" i="5" s="1"/>
  <c r="R3104" i="5" a="1"/>
  <c r="R3104" i="5"/>
  <c r="R3105" i="5" a="1"/>
  <c r="R3105" i="5" s="1"/>
  <c r="R3106" i="5" a="1"/>
  <c r="R3106" i="5" s="1"/>
  <c r="R3107" i="5" a="1"/>
  <c r="R3107" i="5" s="1"/>
  <c r="R3108" i="5" a="1"/>
  <c r="R3108" i="5" s="1"/>
  <c r="R3109" i="5" a="1"/>
  <c r="R3109" i="5"/>
  <c r="R3110" i="5" a="1"/>
  <c r="R3110" i="5" s="1"/>
  <c r="R3111" i="5" a="1"/>
  <c r="R3111" i="5" s="1"/>
  <c r="R3112" i="5" a="1"/>
  <c r="R3112" i="5" s="1"/>
  <c r="R3113" i="5" a="1"/>
  <c r="R3113" i="5" s="1"/>
  <c r="R3114" i="5" a="1"/>
  <c r="R3114" i="5" s="1"/>
  <c r="R3115" i="5" a="1"/>
  <c r="R3115" i="5" s="1"/>
  <c r="R3116" i="5" a="1"/>
  <c r="R3116" i="5" s="1"/>
  <c r="R3117" i="5" a="1"/>
  <c r="R3117" i="5" s="1"/>
  <c r="R3118" i="5" a="1"/>
  <c r="R3118" i="5" s="1"/>
  <c r="R3119" i="5" a="1"/>
  <c r="R3119" i="5" s="1"/>
  <c r="R3120" i="5" a="1"/>
  <c r="R3120" i="5"/>
  <c r="R3121" i="5" a="1"/>
  <c r="R3121" i="5" s="1"/>
  <c r="R3122" i="5" a="1"/>
  <c r="R3122" i="5" s="1"/>
  <c r="R3123" i="5" a="1"/>
  <c r="R3123" i="5" s="1"/>
  <c r="R3124" i="5" a="1"/>
  <c r="R3124" i="5" s="1"/>
  <c r="R3125" i="5" a="1"/>
  <c r="R3125" i="5"/>
  <c r="R3126" i="5" a="1"/>
  <c r="R3126" i="5" s="1"/>
  <c r="R3127" i="5" a="1"/>
  <c r="R3127" i="5" s="1"/>
  <c r="R3128" i="5" a="1"/>
  <c r="R3128" i="5" s="1"/>
  <c r="R3129" i="5" a="1"/>
  <c r="R3129" i="5" s="1"/>
  <c r="R3130" i="5" a="1"/>
  <c r="R3130" i="5" s="1"/>
  <c r="R3131" i="5" a="1"/>
  <c r="R3131" i="5" s="1"/>
  <c r="R3132" i="5" a="1"/>
  <c r="R3132" i="5" s="1"/>
  <c r="R3133" i="5" a="1"/>
  <c r="R3133" i="5" s="1"/>
  <c r="R3134" i="5" a="1"/>
  <c r="R3134" i="5" s="1"/>
  <c r="R3135" i="5" a="1"/>
  <c r="R3135" i="5" s="1"/>
  <c r="R3136" i="5" a="1"/>
  <c r="R3136" i="5"/>
  <c r="R3137" i="5" a="1"/>
  <c r="R3137" i="5" s="1"/>
  <c r="R3138" i="5" a="1"/>
  <c r="R3138" i="5" s="1"/>
  <c r="R3139" i="5" a="1"/>
  <c r="R3139" i="5" s="1"/>
  <c r="R3140" i="5" a="1"/>
  <c r="R3140" i="5" s="1"/>
  <c r="R3141" i="5" a="1"/>
  <c r="R3141" i="5"/>
  <c r="R3142" i="5" a="1"/>
  <c r="R3142" i="5" s="1"/>
  <c r="R3143" i="5" a="1"/>
  <c r="R3143" i="5" s="1"/>
  <c r="R3144" i="5" a="1"/>
  <c r="R3144" i="5" s="1"/>
  <c r="R3145" i="5" a="1"/>
  <c r="R3145" i="5" s="1"/>
  <c r="R3146" i="5" a="1"/>
  <c r="R3146" i="5" s="1"/>
  <c r="R3147" i="5" a="1"/>
  <c r="R3147" i="5" s="1"/>
  <c r="R3148" i="5" a="1"/>
  <c r="R3148" i="5" s="1"/>
  <c r="R3149" i="5" a="1"/>
  <c r="R3149" i="5" s="1"/>
  <c r="R3150" i="5" a="1"/>
  <c r="R3150" i="5" s="1"/>
  <c r="R3151" i="5" a="1"/>
  <c r="R3151" i="5" s="1"/>
  <c r="R3152" i="5" a="1"/>
  <c r="R3152" i="5"/>
  <c r="R3153" i="5" a="1"/>
  <c r="R3153" i="5" s="1"/>
  <c r="R3154" i="5" a="1"/>
  <c r="R3154" i="5" s="1"/>
  <c r="R3155" i="5" a="1"/>
  <c r="R3155" i="5" s="1"/>
  <c r="R3156" i="5" a="1"/>
  <c r="R3156" i="5" s="1"/>
  <c r="R3157" i="5" a="1"/>
  <c r="R3157" i="5"/>
  <c r="R3158" i="5" a="1"/>
  <c r="R3158" i="5" s="1"/>
  <c r="R3159" i="5" a="1"/>
  <c r="R3159" i="5" s="1"/>
  <c r="R3160" i="5" a="1"/>
  <c r="R3160" i="5" s="1"/>
  <c r="R3161" i="5" a="1"/>
  <c r="R3161" i="5" s="1"/>
  <c r="R3162" i="5" a="1"/>
  <c r="R3162" i="5" s="1"/>
  <c r="R3163" i="5" a="1"/>
  <c r="R3163" i="5" s="1"/>
  <c r="R3164" i="5" a="1"/>
  <c r="R3164" i="5" s="1"/>
  <c r="R3165" i="5" a="1"/>
  <c r="R3165" i="5" s="1"/>
  <c r="R3166" i="5" a="1"/>
  <c r="R3166" i="5" s="1"/>
  <c r="R3167" i="5" a="1"/>
  <c r="R3167" i="5" s="1"/>
  <c r="R3168" i="5" a="1"/>
  <c r="R3168" i="5"/>
  <c r="R3169" i="5" a="1"/>
  <c r="R3169" i="5" s="1"/>
  <c r="R3170" i="5" a="1"/>
  <c r="R3170" i="5" s="1"/>
  <c r="R3171" i="5" a="1"/>
  <c r="R3171" i="5" s="1"/>
  <c r="R3172" i="5" a="1"/>
  <c r="R3172" i="5" s="1"/>
  <c r="R3173" i="5" a="1"/>
  <c r="R3173" i="5"/>
  <c r="R3174" i="5" a="1"/>
  <c r="R3174" i="5" s="1"/>
  <c r="R3175" i="5" a="1"/>
  <c r="R3175" i="5" s="1"/>
  <c r="R3176" i="5" a="1"/>
  <c r="R3176" i="5" s="1"/>
  <c r="R3177" i="5" a="1"/>
  <c r="R3177" i="5" s="1"/>
  <c r="R3178" i="5" a="1"/>
  <c r="R3178" i="5" s="1"/>
  <c r="R3179" i="5" a="1"/>
  <c r="R3179" i="5" s="1"/>
  <c r="R3180" i="5" a="1"/>
  <c r="R3180" i="5" s="1"/>
  <c r="R3181" i="5" a="1"/>
  <c r="R3181" i="5" s="1"/>
  <c r="R3182" i="5" a="1"/>
  <c r="R3182" i="5" s="1"/>
  <c r="R3183" i="5" a="1"/>
  <c r="R3183" i="5" s="1"/>
  <c r="R3184" i="5" a="1"/>
  <c r="R3184" i="5"/>
  <c r="R3185" i="5" a="1"/>
  <c r="R3185" i="5" s="1"/>
  <c r="R3186" i="5" a="1"/>
  <c r="R3186" i="5" s="1"/>
  <c r="R3187" i="5" a="1"/>
  <c r="R3187" i="5" s="1"/>
  <c r="R3188" i="5" a="1"/>
  <c r="R3188" i="5" s="1"/>
  <c r="R3189" i="5" a="1"/>
  <c r="R3189" i="5"/>
  <c r="R3190" i="5" a="1"/>
  <c r="R3190" i="5" s="1"/>
  <c r="R3191" i="5" a="1"/>
  <c r="R3191" i="5" s="1"/>
  <c r="R3192" i="5" a="1"/>
  <c r="R3192" i="5" s="1"/>
  <c r="R3193" i="5" a="1"/>
  <c r="R3193" i="5" s="1"/>
  <c r="R3194" i="5" a="1"/>
  <c r="R3194" i="5" s="1"/>
  <c r="R3195" i="5" a="1"/>
  <c r="R3195" i="5" s="1"/>
  <c r="R3196" i="5" a="1"/>
  <c r="R3196" i="5" s="1"/>
  <c r="R3197" i="5" a="1"/>
  <c r="R3197" i="5" s="1"/>
  <c r="R3198" i="5" a="1"/>
  <c r="R3198" i="5" s="1"/>
  <c r="R3199" i="5" a="1"/>
  <c r="R3199" i="5" s="1"/>
  <c r="R3200" i="5" a="1"/>
  <c r="R3200" i="5"/>
  <c r="R3201" i="5" a="1"/>
  <c r="R3201" i="5" s="1"/>
  <c r="R3202" i="5" a="1"/>
  <c r="R3202" i="5" s="1"/>
  <c r="R3203" i="5" a="1"/>
  <c r="R3203" i="5" s="1"/>
  <c r="R3204" i="5" a="1"/>
  <c r="R3204" i="5" s="1"/>
  <c r="R3205" i="5" a="1"/>
  <c r="R3205" i="5"/>
  <c r="R3206" i="5" a="1"/>
  <c r="R3206" i="5" s="1"/>
  <c r="R3207" i="5" a="1"/>
  <c r="R3207" i="5" s="1"/>
  <c r="R3208" i="5" a="1"/>
  <c r="R3208" i="5" s="1"/>
  <c r="R3209" i="5" a="1"/>
  <c r="R3209" i="5" s="1"/>
  <c r="R3210" i="5" a="1"/>
  <c r="R3210" i="5" s="1"/>
  <c r="R3211" i="5" a="1"/>
  <c r="R3211" i="5" s="1"/>
  <c r="R3212" i="5" a="1"/>
  <c r="R3212" i="5" s="1"/>
  <c r="R3213" i="5" a="1"/>
  <c r="R3213" i="5" s="1"/>
  <c r="R3214" i="5" a="1"/>
  <c r="R3214" i="5" s="1"/>
  <c r="R3215" i="5" a="1"/>
  <c r="R3215" i="5" s="1"/>
  <c r="R3216" i="5" a="1"/>
  <c r="R3216" i="5"/>
  <c r="R3217" i="5" a="1"/>
  <c r="R3217" i="5" s="1"/>
  <c r="R3218" i="5" a="1"/>
  <c r="R3218" i="5" s="1"/>
  <c r="R3219" i="5" a="1"/>
  <c r="R3219" i="5" s="1"/>
  <c r="R3220" i="5" a="1"/>
  <c r="R3220" i="5" s="1"/>
  <c r="R3221" i="5" a="1"/>
  <c r="R3221" i="5"/>
  <c r="R3222" i="5" a="1"/>
  <c r="R3222" i="5" s="1"/>
  <c r="R3223" i="5" a="1"/>
  <c r="R3223" i="5" s="1"/>
  <c r="R3224" i="5" a="1"/>
  <c r="R3224" i="5" s="1"/>
  <c r="R3225" i="5" a="1"/>
  <c r="R3225" i="5" s="1"/>
  <c r="R3226" i="5" a="1"/>
  <c r="R3226" i="5" s="1"/>
  <c r="R3227" i="5" a="1"/>
  <c r="R3227" i="5" s="1"/>
  <c r="R3228" i="5" a="1"/>
  <c r="R3228" i="5" s="1"/>
  <c r="R3229" i="5" a="1"/>
  <c r="R3229" i="5" s="1"/>
  <c r="R3230" i="5" a="1"/>
  <c r="R3230" i="5" s="1"/>
  <c r="R3231" i="5" a="1"/>
  <c r="R3231" i="5" s="1"/>
  <c r="R3232" i="5" a="1"/>
  <c r="R3232" i="5"/>
  <c r="R3233" i="5" a="1"/>
  <c r="R3233" i="5" s="1"/>
  <c r="R3234" i="5" a="1"/>
  <c r="R3234" i="5" s="1"/>
  <c r="R3235" i="5" a="1"/>
  <c r="R3235" i="5" s="1"/>
  <c r="R3236" i="5" a="1"/>
  <c r="R3236" i="5" s="1"/>
  <c r="R3237" i="5" a="1"/>
  <c r="R3237" i="5"/>
  <c r="R3238" i="5" a="1"/>
  <c r="R3238" i="5" s="1"/>
  <c r="R3239" i="5" a="1"/>
  <c r="R3239" i="5" s="1"/>
  <c r="R3240" i="5" a="1"/>
  <c r="R3240" i="5" s="1"/>
  <c r="R3241" i="5" a="1"/>
  <c r="R3241" i="5" s="1"/>
  <c r="R3242" i="5" a="1"/>
  <c r="R3242" i="5" s="1"/>
  <c r="R3243" i="5" a="1"/>
  <c r="R3243" i="5" s="1"/>
  <c r="R3244" i="5" a="1"/>
  <c r="R3244" i="5" s="1"/>
  <c r="R3245" i="5" a="1"/>
  <c r="R3245" i="5" s="1"/>
  <c r="R3246" i="5" a="1"/>
  <c r="R3246" i="5" s="1"/>
  <c r="R3247" i="5" a="1"/>
  <c r="R3247" i="5" s="1"/>
  <c r="R3248" i="5" a="1"/>
  <c r="R3248" i="5"/>
  <c r="R3249" i="5" a="1"/>
  <c r="R3249" i="5" s="1"/>
  <c r="R3250" i="5" a="1"/>
  <c r="R3250" i="5" s="1"/>
  <c r="R3251" i="5" a="1"/>
  <c r="R3251" i="5" s="1"/>
  <c r="R3252" i="5" a="1"/>
  <c r="R3252" i="5" s="1"/>
  <c r="R3253" i="5" a="1"/>
  <c r="R3253" i="5"/>
  <c r="R3254" i="5" a="1"/>
  <c r="R3254" i="5" s="1"/>
  <c r="R3255" i="5" a="1"/>
  <c r="R3255" i="5" s="1"/>
  <c r="R3256" i="5" a="1"/>
  <c r="R3256" i="5" s="1"/>
  <c r="R3257" i="5" a="1"/>
  <c r="R3257" i="5" s="1"/>
  <c r="B492" i="5"/>
  <c r="P216" i="5"/>
  <c r="P215" i="5"/>
  <c r="P121" i="5"/>
  <c r="P217" i="5"/>
  <c r="P335" i="5"/>
  <c r="P112" i="5"/>
  <c r="P293" i="5"/>
  <c r="P52" i="5"/>
  <c r="P222" i="5"/>
  <c r="P2" i="5"/>
  <c r="P330" i="5"/>
  <c r="P184" i="5"/>
  <c r="P220" i="5"/>
  <c r="P62" i="5"/>
  <c r="P315" i="5"/>
  <c r="P221" i="5"/>
  <c r="P46" i="5"/>
  <c r="P290" i="5"/>
  <c r="P53" i="5"/>
  <c r="P288" i="5"/>
  <c r="P3" i="5"/>
  <c r="P51" i="5"/>
  <c r="P73" i="5"/>
  <c r="P261" i="5"/>
  <c r="P72" i="5"/>
  <c r="P198" i="5"/>
  <c r="P55" i="5"/>
  <c r="P155" i="5"/>
  <c r="P294" i="5"/>
  <c r="P110" i="5"/>
  <c r="P39" i="5"/>
  <c r="P63" i="5"/>
  <c r="P311" i="5"/>
  <c r="P129" i="5"/>
  <c r="P263" i="5"/>
  <c r="P328" i="5"/>
  <c r="P197" i="5"/>
  <c r="P252" i="5"/>
  <c r="P305" i="5"/>
  <c r="P98" i="5"/>
  <c r="P152" i="5"/>
  <c r="P135" i="5"/>
  <c r="P178" i="5"/>
  <c r="P67" i="5"/>
  <c r="P157" i="5"/>
  <c r="P235" i="5"/>
  <c r="P58" i="5"/>
  <c r="P68" i="5"/>
  <c r="P128" i="5"/>
  <c r="P289" i="5"/>
  <c r="P318" i="5"/>
  <c r="P80" i="5"/>
  <c r="P96" i="5"/>
  <c r="P183" i="5"/>
  <c r="P69" i="5"/>
  <c r="P136" i="5"/>
  <c r="P181" i="5"/>
  <c r="P314" i="5"/>
  <c r="P23" i="5"/>
  <c r="P130" i="5"/>
  <c r="P101" i="5"/>
  <c r="P228" i="5"/>
  <c r="P325" i="5"/>
  <c r="P29" i="5"/>
  <c r="P78" i="5"/>
  <c r="P45" i="5"/>
  <c r="P207" i="5"/>
  <c r="P327" i="5"/>
  <c r="P237" i="5"/>
  <c r="P138" i="5"/>
  <c r="P89" i="5"/>
  <c r="P172" i="5"/>
  <c r="P18" i="5"/>
  <c r="P37" i="5"/>
  <c r="P147" i="5"/>
  <c r="P188" i="5"/>
  <c r="P247" i="5"/>
  <c r="P310" i="5"/>
  <c r="P50" i="5"/>
  <c r="P77" i="5"/>
  <c r="P245" i="5"/>
  <c r="P226" i="5"/>
  <c r="P238" i="5"/>
  <c r="P317" i="5"/>
  <c r="P65" i="5"/>
  <c r="P143" i="5"/>
  <c r="P308" i="5"/>
  <c r="P171" i="5"/>
  <c r="P21" i="5"/>
  <c r="P95" i="5"/>
  <c r="P150" i="5"/>
  <c r="P203" i="5"/>
  <c r="P19" i="5"/>
  <c r="P44" i="5"/>
  <c r="P105" i="5"/>
  <c r="P90" i="5"/>
  <c r="P145" i="5"/>
  <c r="P250" i="5"/>
  <c r="P273" i="5"/>
  <c r="P312" i="5"/>
  <c r="P15" i="5"/>
  <c r="P28" i="5"/>
  <c r="P137" i="5"/>
  <c r="P189" i="5"/>
  <c r="P205" i="5"/>
  <c r="P242" i="5"/>
  <c r="P59" i="5"/>
  <c r="P167" i="5"/>
  <c r="P331" i="5"/>
  <c r="P33" i="5"/>
  <c r="P277" i="5"/>
  <c r="P106" i="5"/>
  <c r="P134" i="5"/>
  <c r="P296" i="5"/>
  <c r="P326" i="5"/>
  <c r="P176" i="5"/>
  <c r="P262" i="5"/>
  <c r="P151" i="5"/>
  <c r="P156" i="5"/>
  <c r="P258" i="5"/>
  <c r="P144" i="5"/>
  <c r="P204" i="5"/>
  <c r="P83" i="5"/>
  <c r="P278" i="5"/>
  <c r="P332" i="5"/>
  <c r="P177" i="5"/>
  <c r="P25" i="5"/>
  <c r="P71" i="5"/>
  <c r="P280" i="5"/>
  <c r="P322" i="5"/>
  <c r="P7" i="5"/>
  <c r="P13" i="5"/>
  <c r="P38" i="5"/>
  <c r="P94" i="5"/>
  <c r="P131" i="5"/>
  <c r="P239" i="5"/>
  <c r="P240" i="5"/>
  <c r="P76" i="5"/>
  <c r="P127" i="5"/>
  <c r="P104" i="5"/>
  <c r="P11" i="5"/>
  <c r="P42" i="5"/>
  <c r="P214" i="5"/>
  <c r="P303" i="5"/>
  <c r="P40" i="5"/>
  <c r="P49" i="5"/>
  <c r="P87" i="5"/>
  <c r="P249" i="5"/>
  <c r="P22" i="5"/>
  <c r="P260" i="5"/>
  <c r="P32" i="5"/>
  <c r="P116" i="5"/>
  <c r="P31" i="5"/>
  <c r="P241" i="5"/>
  <c r="P307" i="5"/>
  <c r="P179" i="5"/>
  <c r="P14" i="5"/>
  <c r="P111" i="5"/>
  <c r="P225" i="5"/>
  <c r="P149" i="5"/>
  <c r="P81" i="5"/>
  <c r="P182" i="5"/>
  <c r="P159" i="5"/>
  <c r="P148" i="5"/>
  <c r="P146" i="5"/>
  <c r="P153" i="5"/>
  <c r="P282" i="5"/>
  <c r="P9" i="5"/>
  <c r="P102" i="5"/>
  <c r="P154" i="5"/>
  <c r="P246" i="5"/>
  <c r="P254" i="5"/>
  <c r="P4" i="5"/>
  <c r="P166" i="5"/>
  <c r="P233" i="5"/>
  <c r="P26" i="5"/>
  <c r="P66" i="5"/>
  <c r="P194" i="5"/>
  <c r="P265" i="5"/>
  <c r="P43" i="5"/>
  <c r="P191" i="5"/>
  <c r="P243" i="5"/>
  <c r="P190" i="5"/>
  <c r="P202" i="5"/>
  <c r="P236" i="5"/>
  <c r="P285" i="5"/>
  <c r="P41" i="5"/>
  <c r="P61" i="5"/>
  <c r="P123" i="5"/>
  <c r="P268" i="5"/>
  <c r="P185" i="5"/>
  <c r="P224" i="5"/>
  <c r="P35" i="5"/>
  <c r="P117" i="5"/>
  <c r="P329" i="5"/>
  <c r="P100" i="5"/>
  <c r="P107" i="5"/>
  <c r="P133" i="5"/>
  <c r="P70" i="5"/>
  <c r="P118" i="5"/>
  <c r="P56" i="5"/>
  <c r="P115" i="5"/>
  <c r="P300" i="5"/>
  <c r="P47" i="5"/>
  <c r="P139" i="5"/>
  <c r="P175" i="5"/>
  <c r="P187" i="5"/>
  <c r="P227" i="5"/>
  <c r="P292" i="5"/>
  <c r="P186" i="5"/>
  <c r="P5" i="5"/>
  <c r="P10" i="5"/>
  <c r="P91" i="5"/>
  <c r="P168" i="5"/>
  <c r="P304" i="5"/>
  <c r="P109" i="5"/>
  <c r="P88" i="5"/>
  <c r="P79" i="5"/>
  <c r="P306" i="5"/>
  <c r="P196" i="5"/>
  <c r="P229" i="5"/>
  <c r="P6" i="5"/>
  <c r="P99" i="5"/>
  <c r="P232" i="5"/>
  <c r="P140" i="5"/>
  <c r="P75" i="5"/>
  <c r="P30" i="5"/>
  <c r="P251" i="5"/>
  <c r="P209" i="5"/>
  <c r="P141" i="5"/>
  <c r="P206" i="5"/>
  <c r="P85" i="5"/>
  <c r="P8" i="5"/>
  <c r="P158" i="5"/>
  <c r="P302" i="5"/>
  <c r="P103" i="5"/>
  <c r="P160" i="5"/>
  <c r="P266" i="5"/>
  <c r="P122" i="5"/>
  <c r="P274" i="5"/>
  <c r="P82" i="5"/>
  <c r="P173" i="5"/>
  <c r="P231" i="5"/>
  <c r="P295" i="5"/>
  <c r="P54" i="5"/>
  <c r="P163" i="5"/>
  <c r="P199" i="5"/>
  <c r="P124" i="5"/>
  <c r="P17" i="5"/>
  <c r="P244" i="5"/>
  <c r="P125" i="5"/>
  <c r="P269" i="5"/>
  <c r="P320" i="5"/>
  <c r="P321" i="5"/>
  <c r="P48" i="5"/>
  <c r="P114" i="5"/>
  <c r="P193" i="5"/>
  <c r="P298" i="5"/>
  <c r="P257" i="5"/>
  <c r="P93" i="5"/>
  <c r="P113" i="5"/>
  <c r="P248" i="5"/>
  <c r="P253" i="5"/>
  <c r="P270" i="5"/>
  <c r="P283" i="5"/>
  <c r="P97" i="5"/>
  <c r="P281" i="5"/>
  <c r="P333" i="5"/>
  <c r="P170" i="5"/>
  <c r="P234" i="5"/>
  <c r="P213" i="5"/>
  <c r="P132" i="5"/>
  <c r="P36" i="5"/>
  <c r="P291" i="5"/>
  <c r="P34" i="5"/>
  <c r="P174" i="5"/>
  <c r="P195" i="5"/>
  <c r="P64" i="5"/>
  <c r="P119" i="5"/>
  <c r="P57" i="5"/>
  <c r="P208" i="5"/>
  <c r="P259" i="5"/>
  <c r="P200" i="5"/>
  <c r="P211" i="5"/>
  <c r="P201" i="5"/>
  <c r="P284" i="5"/>
  <c r="P108" i="5"/>
  <c r="P275" i="5"/>
  <c r="P74" i="5"/>
  <c r="P162" i="5"/>
  <c r="P192" i="5"/>
  <c r="P218" i="5"/>
  <c r="P267" i="5"/>
  <c r="P164" i="5"/>
  <c r="P279" i="5"/>
  <c r="P126" i="5"/>
  <c r="P334" i="5"/>
  <c r="P12" i="5"/>
  <c r="P212" i="5"/>
  <c r="P276" i="5"/>
  <c r="P84" i="5"/>
  <c r="P210" i="5"/>
  <c r="P255" i="5"/>
  <c r="P323" i="5"/>
  <c r="P169" i="5"/>
  <c r="P286" i="5"/>
  <c r="P165" i="5"/>
  <c r="P316" i="5"/>
  <c r="P27" i="5"/>
  <c r="P287" i="5"/>
  <c r="P92" i="5"/>
  <c r="P264" i="5"/>
  <c r="P299" i="5"/>
  <c r="P297" i="5"/>
  <c r="P313" i="5"/>
  <c r="P319" i="5"/>
  <c r="P271" i="5"/>
  <c r="P324" i="5"/>
  <c r="P272" i="5"/>
  <c r="P219" i="5"/>
  <c r="P180" i="5"/>
  <c r="P24" i="5"/>
  <c r="P86" i="5"/>
  <c r="P309" i="5"/>
  <c r="P16" i="5"/>
  <c r="P223" i="5"/>
  <c r="P20" i="5"/>
  <c r="P230" i="5"/>
  <c r="P256" i="5"/>
  <c r="P120" i="5"/>
  <c r="P161" i="5"/>
  <c r="P142" i="5"/>
  <c r="P60" i="5"/>
  <c r="P301" i="5"/>
  <c r="P485" i="5"/>
  <c r="P388" i="5"/>
  <c r="P492" i="5"/>
  <c r="P585" i="5"/>
  <c r="P569" i="5"/>
  <c r="P382" i="5"/>
  <c r="P605" i="5"/>
  <c r="P647" i="5"/>
  <c r="P682" i="5"/>
  <c r="P409" i="5"/>
  <c r="P448" i="5"/>
  <c r="P495" i="5"/>
  <c r="P414" i="5"/>
  <c r="P343" i="5"/>
  <c r="P550" i="5"/>
  <c r="P489" i="5"/>
  <c r="P507" i="5"/>
  <c r="P607" i="5"/>
  <c r="P412" i="5"/>
  <c r="P416" i="5"/>
  <c r="P543" i="5"/>
  <c r="P411" i="5"/>
  <c r="P431" i="5"/>
  <c r="P484" i="5"/>
  <c r="P559" i="5"/>
  <c r="P520" i="5"/>
  <c r="P415" i="5"/>
  <c r="P545" i="5"/>
  <c r="P560" i="5"/>
  <c r="P648" i="5"/>
  <c r="P451" i="5"/>
  <c r="P679" i="5"/>
  <c r="P413" i="5"/>
  <c r="P480" i="5"/>
  <c r="P582" i="5"/>
  <c r="P410" i="5"/>
  <c r="P623" i="5"/>
  <c r="P548" i="5"/>
  <c r="P658" i="5"/>
  <c r="P352" i="5"/>
  <c r="P442" i="5"/>
  <c r="P356" i="5"/>
  <c r="P432" i="5"/>
  <c r="P533" i="5"/>
  <c r="P453" i="5"/>
  <c r="P511" i="5"/>
  <c r="P521" i="5"/>
  <c r="P676" i="5"/>
  <c r="P700" i="5"/>
  <c r="P428" i="5"/>
  <c r="P378" i="5"/>
  <c r="P538" i="5"/>
  <c r="P626" i="5"/>
  <c r="P486" i="5"/>
  <c r="P629" i="5"/>
  <c r="P358" i="5"/>
  <c r="P417" i="5"/>
  <c r="P502" i="5"/>
  <c r="P630" i="5"/>
  <c r="P688" i="5"/>
  <c r="P689" i="5"/>
  <c r="P348" i="5"/>
  <c r="P392" i="5"/>
  <c r="P393" i="5"/>
  <c r="P433" i="5"/>
  <c r="P690" i="5"/>
  <c r="P452" i="5"/>
  <c r="P646" i="5"/>
  <c r="P478" i="5"/>
  <c r="P686" i="5"/>
  <c r="P639" i="5"/>
  <c r="P642" i="5"/>
  <c r="P434" i="5"/>
  <c r="P342" i="5"/>
  <c r="P470" i="5"/>
  <c r="P617" i="5"/>
  <c r="P467" i="5"/>
  <c r="P589" i="5"/>
  <c r="P678" i="5"/>
  <c r="P687" i="5"/>
  <c r="P360" i="5"/>
  <c r="P396" i="5"/>
  <c r="P694" i="5"/>
  <c r="P385" i="5"/>
  <c r="P514" i="5"/>
  <c r="P564" i="5"/>
  <c r="P593" i="5"/>
  <c r="P651" i="5"/>
  <c r="P612" i="5"/>
  <c r="P541" i="5"/>
  <c r="P551" i="5"/>
  <c r="P539" i="5"/>
  <c r="P406" i="5"/>
  <c r="P640" i="5"/>
  <c r="P671" i="5"/>
  <c r="P362" i="5"/>
  <c r="P494" i="5"/>
  <c r="P552" i="5"/>
  <c r="P591" i="5"/>
  <c r="P621" i="5"/>
  <c r="P637" i="5"/>
  <c r="P579" i="5"/>
  <c r="P386" i="5"/>
  <c r="P684" i="5"/>
  <c r="P524" i="5"/>
  <c r="P692" i="5"/>
  <c r="P698" i="5"/>
  <c r="P466" i="5"/>
  <c r="P650" i="5"/>
  <c r="P474" i="5"/>
  <c r="P468" i="5"/>
  <c r="P397" i="5"/>
  <c r="P408" i="5"/>
  <c r="P636" i="5"/>
  <c r="P399" i="5"/>
  <c r="P544" i="5"/>
  <c r="P368" i="5"/>
  <c r="P683" i="5"/>
  <c r="P435" i="5"/>
  <c r="P357" i="5"/>
  <c r="P673" i="5"/>
  <c r="P570" i="5"/>
  <c r="P522" i="5"/>
  <c r="P657" i="5"/>
  <c r="P349" i="5"/>
  <c r="P592" i="5"/>
  <c r="P430" i="5"/>
  <c r="P672" i="5"/>
  <c r="P455" i="5"/>
  <c r="P675" i="5"/>
  <c r="P419" i="5"/>
  <c r="P571" i="5"/>
  <c r="P575" i="5"/>
  <c r="P598" i="5"/>
  <c r="P390" i="5"/>
  <c r="P661" i="5"/>
  <c r="P394" i="5"/>
  <c r="P366" i="5"/>
  <c r="P441" i="5"/>
  <c r="P654" i="5"/>
  <c r="P655" i="5"/>
  <c r="P440" i="5"/>
  <c r="P615" i="5"/>
  <c r="P505" i="5"/>
  <c r="P407" i="5"/>
  <c r="P338" i="5"/>
  <c r="P350" i="5"/>
  <c r="P353" i="5"/>
  <c r="P568" i="5"/>
  <c r="P685" i="5"/>
  <c r="P693" i="5"/>
  <c r="P660" i="5"/>
  <c r="P638" i="5"/>
  <c r="P364" i="5"/>
  <c r="P481" i="5"/>
  <c r="P400" i="5"/>
  <c r="P695" i="5"/>
  <c r="P656" i="5"/>
  <c r="P627" i="5"/>
  <c r="P403" i="5"/>
  <c r="P602" i="5"/>
  <c r="P345" i="5"/>
  <c r="P423" i="5"/>
  <c r="P581" i="5"/>
  <c r="P618" i="5"/>
  <c r="P659" i="5"/>
  <c r="P391" i="5"/>
  <c r="P488" i="5"/>
  <c r="P491" i="5"/>
  <c r="P493" i="5"/>
  <c r="P373" i="5"/>
  <c r="P405" i="5"/>
  <c r="P487" i="5"/>
  <c r="P535" i="5"/>
  <c r="P577" i="5"/>
  <c r="P631" i="5"/>
  <c r="P380" i="5"/>
  <c r="P341" i="5"/>
  <c r="P534" i="5"/>
  <c r="P379" i="5"/>
  <c r="P501" i="5"/>
  <c r="P664" i="5"/>
  <c r="P389" i="5"/>
  <c r="P427" i="5"/>
  <c r="P641" i="5"/>
  <c r="P477" i="5"/>
  <c r="P429" i="5"/>
  <c r="P526" i="5"/>
  <c r="P665" i="5"/>
  <c r="P359" i="5"/>
  <c r="P680" i="5"/>
  <c r="P436" i="5"/>
  <c r="P490" i="5"/>
  <c r="P620" i="5"/>
  <c r="P465" i="5"/>
  <c r="P587" i="5"/>
  <c r="P588" i="5"/>
  <c r="P528" i="5"/>
  <c r="P454" i="5"/>
  <c r="P635" i="5"/>
  <c r="P625" i="5"/>
  <c r="P674" i="5"/>
  <c r="P608" i="5"/>
  <c r="P632" i="5"/>
  <c r="P503" i="5"/>
  <c r="P336" i="5"/>
  <c r="P447" i="5"/>
  <c r="P527" i="5"/>
  <c r="P536" i="5"/>
  <c r="P611" i="5"/>
  <c r="P401" i="5"/>
  <c r="P450" i="5"/>
  <c r="P459" i="5"/>
  <c r="P518" i="5"/>
  <c r="P566" i="5"/>
  <c r="P670" i="5"/>
  <c r="P604" i="5"/>
  <c r="P516" i="5"/>
  <c r="P523" i="5"/>
  <c r="P610" i="5"/>
  <c r="P634" i="5"/>
  <c r="P376" i="5"/>
  <c r="P381" i="5"/>
  <c r="P426" i="5"/>
  <c r="P530" i="5"/>
  <c r="P558" i="5"/>
  <c r="P652" i="5"/>
  <c r="P662" i="5"/>
  <c r="P461" i="5"/>
  <c r="P371" i="5"/>
  <c r="P475" i="5"/>
  <c r="P476" i="5"/>
  <c r="P374" i="5"/>
  <c r="P395" i="5"/>
  <c r="P542" i="5"/>
  <c r="P553" i="5"/>
  <c r="P563" i="5"/>
  <c r="P624" i="5"/>
  <c r="P697" i="5"/>
  <c r="P404" i="5"/>
  <c r="P584" i="5"/>
  <c r="P699" i="5"/>
  <c r="P402" i="5"/>
  <c r="P574" i="5"/>
  <c r="P365" i="5"/>
  <c r="P633" i="5"/>
  <c r="P606" i="5"/>
  <c r="P344" i="5"/>
  <c r="P562" i="5"/>
  <c r="P367" i="5"/>
  <c r="P387" i="5"/>
  <c r="P666" i="5"/>
  <c r="P420" i="5"/>
  <c r="P506" i="5"/>
  <c r="P421" i="5"/>
  <c r="P422" i="5"/>
  <c r="P424" i="5"/>
  <c r="P596" i="5"/>
  <c r="P663" i="5"/>
  <c r="P681" i="5"/>
  <c r="P471" i="5"/>
  <c r="P555" i="5"/>
  <c r="P464" i="5"/>
  <c r="P462" i="5"/>
  <c r="P418" i="5"/>
  <c r="P508" i="5"/>
  <c r="P529" i="5"/>
  <c r="P691" i="5"/>
  <c r="P628" i="5"/>
  <c r="P669" i="5"/>
  <c r="P372" i="5"/>
  <c r="P667" i="5"/>
  <c r="P499" i="5"/>
  <c r="P377" i="5"/>
  <c r="P460" i="5"/>
  <c r="P546" i="5"/>
  <c r="P547" i="5"/>
  <c r="P557" i="5"/>
  <c r="P463" i="5"/>
  <c r="P619" i="5"/>
  <c r="P425" i="5"/>
  <c r="P513" i="5"/>
  <c r="P504" i="5"/>
  <c r="P614" i="5"/>
  <c r="P346" i="5"/>
  <c r="P600" i="5"/>
  <c r="P383" i="5"/>
  <c r="P601" i="5"/>
  <c r="P609" i="5"/>
  <c r="P473" i="5"/>
  <c r="P573" i="5"/>
  <c r="P446" i="5"/>
  <c r="P355" i="5"/>
  <c r="P457" i="5"/>
  <c r="P531" i="5"/>
  <c r="P696" i="5"/>
  <c r="P701" i="5"/>
  <c r="P479" i="5"/>
  <c r="P613" i="5"/>
  <c r="P496" i="5"/>
  <c r="P668" i="5"/>
  <c r="P398" i="5"/>
  <c r="P500" i="5"/>
  <c r="P643" i="5"/>
  <c r="P644" i="5"/>
  <c r="P469" i="5"/>
  <c r="P363" i="5"/>
  <c r="P532" i="5"/>
  <c r="P580" i="5"/>
  <c r="P354" i="5"/>
  <c r="P472" i="5"/>
  <c r="P510" i="5"/>
  <c r="P590" i="5"/>
  <c r="P445" i="5"/>
  <c r="P616" i="5"/>
  <c r="P370" i="5"/>
  <c r="P576" i="5"/>
  <c r="P603" i="5"/>
  <c r="P384" i="5"/>
  <c r="P340" i="5"/>
  <c r="P456" i="5"/>
  <c r="P375" i="5"/>
  <c r="P517" i="5"/>
  <c r="P537" i="5"/>
  <c r="P339" i="5"/>
  <c r="P351" i="5"/>
  <c r="P497" i="5"/>
  <c r="P519" i="5"/>
  <c r="P645" i="5"/>
  <c r="P361" i="5"/>
  <c r="P369" i="5"/>
  <c r="P443" i="5"/>
  <c r="P567" i="5"/>
  <c r="P597" i="5"/>
  <c r="P622" i="5"/>
  <c r="P439" i="5"/>
  <c r="P438" i="5"/>
  <c r="P444" i="5"/>
  <c r="P498" i="5"/>
  <c r="P653" i="5"/>
  <c r="P561" i="5"/>
  <c r="P578" i="5"/>
  <c r="P512" i="5"/>
  <c r="P677" i="5"/>
  <c r="P437" i="5"/>
  <c r="P586" i="5"/>
  <c r="P594" i="5"/>
  <c r="P337" i="5"/>
  <c r="P540" i="5"/>
  <c r="P556" i="5"/>
  <c r="P572" i="5"/>
  <c r="P595" i="5"/>
  <c r="P649" i="5"/>
  <c r="P583" i="5"/>
  <c r="P449" i="5"/>
  <c r="P347" i="5"/>
  <c r="P515" i="5"/>
  <c r="P458" i="5"/>
  <c r="P525" i="5"/>
  <c r="P599" i="5"/>
  <c r="P549" i="5"/>
  <c r="P509" i="5"/>
  <c r="P482" i="5"/>
  <c r="P483" i="5"/>
  <c r="P554" i="5"/>
  <c r="P565" i="5"/>
  <c r="P971" i="5"/>
  <c r="P815" i="5"/>
  <c r="P1057" i="5"/>
  <c r="P808" i="5"/>
  <c r="P777" i="5"/>
  <c r="P1045" i="5"/>
  <c r="P733" i="5"/>
  <c r="P957" i="5"/>
  <c r="P968" i="5"/>
  <c r="P828" i="5"/>
  <c r="P851" i="5"/>
  <c r="P967" i="5"/>
  <c r="P978" i="5"/>
  <c r="P768" i="5"/>
  <c r="P814" i="5"/>
  <c r="P1052" i="5"/>
  <c r="P982" i="5"/>
  <c r="P859" i="5"/>
  <c r="P800" i="5"/>
  <c r="P845" i="5"/>
  <c r="P1054" i="5"/>
  <c r="P984" i="5"/>
  <c r="P1066" i="5"/>
  <c r="P804" i="5"/>
  <c r="P812" i="5"/>
  <c r="P1060" i="5"/>
  <c r="P959" i="5"/>
  <c r="P734" i="5"/>
  <c r="P969" i="5"/>
  <c r="P811" i="5"/>
  <c r="P894" i="5"/>
  <c r="P966" i="5"/>
  <c r="P990" i="5"/>
  <c r="P1032" i="5"/>
  <c r="P1044" i="5"/>
  <c r="P1059" i="5"/>
  <c r="P730" i="5"/>
  <c r="P799" i="5"/>
  <c r="P1035" i="5"/>
  <c r="P794" i="5"/>
  <c r="P857" i="5"/>
  <c r="P973" i="5"/>
  <c r="P1061" i="5"/>
  <c r="P884" i="5"/>
  <c r="P806" i="5"/>
  <c r="P854" i="5"/>
  <c r="P849" i="5"/>
  <c r="P977" i="5"/>
  <c r="P818" i="5"/>
  <c r="P838" i="5"/>
  <c r="P1055" i="5"/>
  <c r="P958" i="5"/>
  <c r="P1050" i="5"/>
  <c r="P817" i="5"/>
  <c r="P852" i="5"/>
  <c r="P807" i="5"/>
  <c r="P972" i="5"/>
  <c r="P850" i="5"/>
  <c r="P866" i="5"/>
  <c r="P970" i="5"/>
  <c r="P952" i="5"/>
  <c r="P1024" i="5"/>
  <c r="P1053" i="5"/>
  <c r="P948" i="5"/>
  <c r="P855" i="5"/>
  <c r="P912" i="5"/>
  <c r="P871" i="5"/>
  <c r="P954" i="5"/>
  <c r="P975" i="5"/>
  <c r="P746" i="5"/>
  <c r="P940" i="5"/>
  <c r="P865" i="5"/>
  <c r="P813" i="5"/>
  <c r="P950" i="5"/>
  <c r="P960" i="5"/>
  <c r="P825" i="5"/>
  <c r="P1062" i="5"/>
  <c r="P893" i="5"/>
  <c r="P878" i="5"/>
  <c r="P726" i="5"/>
  <c r="P809" i="5"/>
  <c r="P909" i="5"/>
  <c r="P779" i="5"/>
  <c r="P823" i="5"/>
  <c r="P1019" i="5"/>
  <c r="P735" i="5"/>
  <c r="P922" i="5"/>
  <c r="P1040" i="5"/>
  <c r="P846" i="5"/>
  <c r="P869" i="5"/>
  <c r="P925" i="5"/>
  <c r="P862" i="5"/>
  <c r="P1028" i="5"/>
  <c r="P731" i="5"/>
  <c r="P824" i="5"/>
  <c r="P868" i="5"/>
  <c r="P1047" i="5"/>
  <c r="P713" i="5"/>
  <c r="P1042" i="5"/>
  <c r="P1011" i="5"/>
  <c r="P961" i="5"/>
  <c r="P842" i="5"/>
  <c r="P844" i="5"/>
  <c r="P918" i="5"/>
  <c r="P902" i="5"/>
  <c r="P819" i="5"/>
  <c r="P930" i="5"/>
  <c r="P821" i="5"/>
  <c r="P870" i="5"/>
  <c r="P981" i="5"/>
  <c r="P946" i="5"/>
  <c r="P757" i="5"/>
  <c r="P764" i="5"/>
  <c r="P702" i="5"/>
  <c r="P709" i="5"/>
  <c r="P856" i="5"/>
  <c r="P944" i="5"/>
  <c r="P736" i="5"/>
  <c r="P724" i="5"/>
  <c r="P916" i="5"/>
  <c r="P714" i="5"/>
  <c r="P805" i="5"/>
  <c r="P1036" i="5"/>
  <c r="P719" i="5"/>
  <c r="P979" i="5"/>
  <c r="P1012" i="5"/>
  <c r="P1029" i="5"/>
  <c r="P780" i="5"/>
  <c r="P915" i="5"/>
  <c r="P947" i="5"/>
  <c r="P996" i="5"/>
  <c r="P723" i="5"/>
  <c r="P802" i="5"/>
  <c r="P907" i="5"/>
  <c r="P920" i="5"/>
  <c r="P837" i="5"/>
  <c r="P945" i="5"/>
  <c r="P1018" i="5"/>
  <c r="P1046" i="5"/>
  <c r="P877" i="5"/>
  <c r="P816" i="5"/>
  <c r="P853" i="5"/>
  <c r="P943" i="5"/>
  <c r="P860" i="5"/>
  <c r="P803" i="5"/>
  <c r="P752" i="5"/>
  <c r="P921" i="5"/>
  <c r="P876" i="5"/>
  <c r="P900" i="5"/>
  <c r="P962" i="5"/>
  <c r="P830" i="5"/>
  <c r="P863" i="5"/>
  <c r="P1026" i="5"/>
  <c r="P1038" i="5"/>
  <c r="P1058" i="5"/>
  <c r="P988" i="5"/>
  <c r="P761" i="5"/>
  <c r="P882" i="5"/>
  <c r="P751" i="5"/>
  <c r="P784" i="5"/>
  <c r="P980" i="5"/>
  <c r="P927" i="5"/>
  <c r="P929" i="5"/>
  <c r="P745" i="5"/>
  <c r="P864" i="5"/>
  <c r="P917" i="5"/>
  <c r="P933" i="5"/>
  <c r="P949" i="5"/>
  <c r="P956" i="5"/>
  <c r="P793" i="5"/>
  <c r="P820" i="5"/>
  <c r="P965" i="5"/>
  <c r="P1017" i="5"/>
  <c r="P964" i="5"/>
  <c r="P758" i="5"/>
  <c r="P722" i="5"/>
  <c r="P788" i="5"/>
  <c r="P887" i="5"/>
  <c r="P739" i="5"/>
  <c r="P911" i="5"/>
  <c r="P928" i="5"/>
  <c r="P1015" i="5"/>
  <c r="P791" i="5"/>
  <c r="P974" i="5"/>
  <c r="P1007" i="5"/>
  <c r="P765" i="5"/>
  <c r="P942" i="5"/>
  <c r="P1034" i="5"/>
  <c r="P787" i="5"/>
  <c r="P847" i="5"/>
  <c r="P1031" i="5"/>
  <c r="P717" i="5"/>
  <c r="P874" i="5"/>
  <c r="P888" i="5"/>
  <c r="P774" i="5"/>
  <c r="P1039" i="5"/>
  <c r="P740" i="5"/>
  <c r="P760" i="5"/>
  <c r="P861" i="5"/>
  <c r="P1051" i="5"/>
  <c r="P810" i="5"/>
  <c r="P839" i="5"/>
  <c r="P983" i="5"/>
  <c r="P896" i="5"/>
  <c r="P941" i="5"/>
  <c r="P1016" i="5"/>
  <c r="P926" i="5"/>
  <c r="P963" i="5"/>
  <c r="P1048" i="5"/>
  <c r="P976" i="5"/>
  <c r="P769" i="5"/>
  <c r="P848" i="5"/>
  <c r="P890" i="5"/>
  <c r="P1030" i="5"/>
  <c r="P822" i="5"/>
  <c r="P715" i="5"/>
  <c r="P727" i="5"/>
  <c r="P741" i="5"/>
  <c r="P796" i="5"/>
  <c r="P801" i="5"/>
  <c r="P826" i="5"/>
  <c r="P999" i="5"/>
  <c r="P843" i="5"/>
  <c r="P892" i="5"/>
  <c r="P955" i="5"/>
  <c r="P1009" i="5"/>
  <c r="P728" i="5"/>
  <c r="P993" i="5"/>
  <c r="P1043" i="5"/>
  <c r="P710" i="5"/>
  <c r="P778" i="5"/>
  <c r="P790" i="5"/>
  <c r="P867" i="5"/>
  <c r="P903" i="5"/>
  <c r="P992" i="5"/>
  <c r="P836" i="5"/>
  <c r="P991" i="5"/>
  <c r="P886" i="5"/>
  <c r="P1004" i="5"/>
  <c r="P873" i="5"/>
  <c r="P1001" i="5"/>
  <c r="P1049" i="5"/>
  <c r="P789" i="5"/>
  <c r="P832" i="5"/>
  <c r="P997" i="5"/>
  <c r="P776" i="5"/>
  <c r="P935" i="5"/>
  <c r="P998" i="5"/>
  <c r="P1003" i="5"/>
  <c r="P1020" i="5"/>
  <c r="P742" i="5"/>
  <c r="P743" i="5"/>
  <c r="P994" i="5"/>
  <c r="P1005" i="5"/>
  <c r="P1065" i="5"/>
  <c r="P951" i="5"/>
  <c r="P987" i="5"/>
  <c r="P721" i="5"/>
  <c r="P756" i="5"/>
  <c r="P898" i="5"/>
  <c r="P901" i="5"/>
  <c r="P1033" i="5"/>
  <c r="P953" i="5"/>
  <c r="P872" i="5"/>
  <c r="P729" i="5"/>
  <c r="P767" i="5"/>
  <c r="P889" i="5"/>
  <c r="P1023" i="5"/>
  <c r="P934" i="5"/>
  <c r="P786" i="5"/>
  <c r="P718" i="5"/>
  <c r="P755" i="5"/>
  <c r="P904" i="5"/>
  <c r="P1002" i="5"/>
  <c r="P1010" i="5"/>
  <c r="P1056" i="5"/>
  <c r="P924" i="5"/>
  <c r="P989" i="5"/>
  <c r="P763" i="5"/>
  <c r="P829" i="5"/>
  <c r="P781" i="5"/>
  <c r="P897" i="5"/>
  <c r="P762" i="5"/>
  <c r="P906" i="5"/>
  <c r="P750" i="5"/>
  <c r="P725" i="5"/>
  <c r="P792" i="5"/>
  <c r="P858" i="5"/>
  <c r="P881" i="5"/>
  <c r="P939" i="5"/>
  <c r="P1025" i="5"/>
  <c r="P936" i="5"/>
  <c r="P883" i="5"/>
  <c r="P995" i="5"/>
  <c r="P770" i="5"/>
  <c r="P797" i="5"/>
  <c r="P834" i="5"/>
  <c r="P835" i="5"/>
  <c r="P747" i="5"/>
  <c r="P772" i="5"/>
  <c r="P1064" i="5"/>
  <c r="P798" i="5"/>
  <c r="P891" i="5"/>
  <c r="P1013" i="5"/>
  <c r="P785" i="5"/>
  <c r="P986" i="5"/>
  <c r="P1000" i="5"/>
  <c r="P707" i="5"/>
  <c r="P749" i="5"/>
  <c r="P908" i="5"/>
  <c r="P932" i="5"/>
  <c r="P1006" i="5"/>
  <c r="P711" i="5"/>
  <c r="P759" i="5"/>
  <c r="P1014" i="5"/>
  <c r="P831" i="5"/>
  <c r="P706" i="5"/>
  <c r="P783" i="5"/>
  <c r="P875" i="5"/>
  <c r="P913" i="5"/>
  <c r="P937" i="5"/>
  <c r="P1008" i="5"/>
  <c r="P737" i="5"/>
  <c r="P827" i="5"/>
  <c r="P899" i="5"/>
  <c r="P910" i="5"/>
  <c r="P795" i="5"/>
  <c r="P738" i="5"/>
  <c r="P744" i="5"/>
  <c r="P773" i="5"/>
  <c r="P914" i="5"/>
  <c r="P919" i="5"/>
  <c r="P905" i="5"/>
  <c r="P923" i="5"/>
  <c r="P938" i="5"/>
  <c r="P1021" i="5"/>
  <c r="P1022" i="5"/>
  <c r="P712" i="5"/>
  <c r="P1027" i="5"/>
  <c r="P703" i="5"/>
  <c r="P705" i="5"/>
  <c r="P1063" i="5"/>
  <c r="P985" i="5"/>
  <c r="P720" i="5"/>
  <c r="P766" i="5"/>
  <c r="P880" i="5"/>
  <c r="P833" i="5"/>
  <c r="P879" i="5"/>
  <c r="P753" i="5"/>
  <c r="P771" i="5"/>
  <c r="P1041" i="5"/>
  <c r="P708" i="5"/>
  <c r="P1037" i="5"/>
  <c r="P704" i="5"/>
  <c r="P895" i="5"/>
  <c r="P782" i="5"/>
  <c r="P775" i="5"/>
  <c r="P885" i="5"/>
  <c r="P840" i="5"/>
  <c r="P754" i="5"/>
  <c r="P931" i="5"/>
  <c r="P841" i="5"/>
  <c r="P716" i="5"/>
  <c r="P732" i="5"/>
  <c r="P748" i="5"/>
  <c r="P1091" i="5"/>
  <c r="P1221" i="5"/>
  <c r="P1078" i="5"/>
  <c r="P1177" i="5"/>
  <c r="P1209" i="5"/>
  <c r="P1217" i="5"/>
  <c r="P1320" i="5"/>
  <c r="P1071" i="5"/>
  <c r="P1072" i="5"/>
  <c r="P1164" i="5"/>
  <c r="P1321" i="5"/>
  <c r="P1384" i="5"/>
  <c r="P1382" i="5"/>
  <c r="P1324" i="5"/>
  <c r="P1111" i="5"/>
  <c r="P1370" i="5"/>
  <c r="P1076" i="5"/>
  <c r="P1212" i="5"/>
  <c r="P1336" i="5"/>
  <c r="P1167" i="5"/>
  <c r="P1073" i="5"/>
  <c r="P1267" i="5"/>
  <c r="P1178" i="5"/>
  <c r="P1342" i="5"/>
  <c r="P1271" i="5"/>
  <c r="P1235" i="5"/>
  <c r="P1113" i="5"/>
  <c r="P1368" i="5"/>
  <c r="P1112" i="5"/>
  <c r="P1284" i="5"/>
  <c r="P1403" i="5"/>
  <c r="P1080" i="5"/>
  <c r="P1173" i="5"/>
  <c r="P1294" i="5"/>
  <c r="P1318" i="5"/>
  <c r="P1323" i="5"/>
  <c r="P1069" i="5"/>
  <c r="P1277" i="5"/>
  <c r="P1285" i="5"/>
  <c r="P1401" i="5"/>
  <c r="P1129" i="5"/>
  <c r="P1369" i="5"/>
  <c r="P1282" i="5"/>
  <c r="P1387" i="5"/>
  <c r="P1153" i="5"/>
  <c r="P1232" i="5"/>
  <c r="P1270" i="5"/>
  <c r="P1288" i="5"/>
  <c r="P1359" i="5"/>
  <c r="P1166" i="5"/>
  <c r="P1386" i="5"/>
  <c r="P1376" i="5"/>
  <c r="P1174" i="5"/>
  <c r="P1348" i="5"/>
  <c r="P1375" i="5"/>
  <c r="P1383" i="5"/>
  <c r="P1100" i="5"/>
  <c r="P1385" i="5"/>
  <c r="P1104" i="5"/>
  <c r="P1156" i="5"/>
  <c r="P1259" i="5"/>
  <c r="P1136" i="5"/>
  <c r="P1171" i="5"/>
  <c r="P1418" i="5"/>
  <c r="P1426" i="5"/>
  <c r="P1211" i="5"/>
  <c r="P1074" i="5"/>
  <c r="P1169" i="5"/>
  <c r="P1240" i="5"/>
  <c r="P1372" i="5"/>
  <c r="P1425" i="5"/>
  <c r="P1077" i="5"/>
  <c r="P1356" i="5"/>
  <c r="P1427" i="5"/>
  <c r="P1420" i="5"/>
  <c r="P1360" i="5"/>
  <c r="P1244" i="5"/>
  <c r="P1304" i="5"/>
  <c r="P1230" i="5"/>
  <c r="P1358" i="5"/>
  <c r="P1182" i="5"/>
  <c r="P1307" i="5"/>
  <c r="P1197" i="5"/>
  <c r="P1269" i="5"/>
  <c r="P1081" i="5"/>
  <c r="P1201" i="5"/>
  <c r="P1380" i="5"/>
  <c r="P1229" i="5"/>
  <c r="P1312" i="5"/>
  <c r="P1379" i="5"/>
  <c r="P1364" i="5"/>
  <c r="P1328" i="5"/>
  <c r="P1353" i="5"/>
  <c r="P1355" i="5"/>
  <c r="P1165" i="5"/>
  <c r="P1218" i="5"/>
  <c r="P1233" i="5"/>
  <c r="P1273" i="5"/>
  <c r="P1292" i="5"/>
  <c r="P1428" i="5"/>
  <c r="P1286" i="5"/>
  <c r="P1402" i="5"/>
  <c r="P1085" i="5"/>
  <c r="P1279" i="5"/>
  <c r="P1363" i="5"/>
  <c r="P1412" i="5"/>
  <c r="P1137" i="5"/>
  <c r="P1266" i="5"/>
  <c r="P1207" i="5"/>
  <c r="P1158" i="5"/>
  <c r="P1390" i="5"/>
  <c r="P1410" i="5"/>
  <c r="P1183" i="5"/>
  <c r="P1276" i="5"/>
  <c r="P1315" i="5"/>
  <c r="P1377" i="5"/>
  <c r="P1414" i="5"/>
  <c r="P1253" i="5"/>
  <c r="P1411" i="5"/>
  <c r="P1216" i="5"/>
  <c r="P1316" i="5"/>
  <c r="P1200" i="5"/>
  <c r="P1378" i="5"/>
  <c r="P1181" i="5"/>
  <c r="P1295" i="5"/>
  <c r="P1351" i="5"/>
  <c r="P1357" i="5"/>
  <c r="P1300" i="5"/>
  <c r="P1087" i="5"/>
  <c r="P1416" i="5"/>
  <c r="P1335" i="5"/>
  <c r="P1354" i="5"/>
  <c r="P1396" i="5"/>
  <c r="P1224" i="5"/>
  <c r="P1226" i="5"/>
  <c r="P1079" i="5"/>
  <c r="P1251" i="5"/>
  <c r="P1075" i="5"/>
  <c r="P1397" i="5"/>
  <c r="P1298" i="5"/>
  <c r="P1308" i="5"/>
  <c r="P1395" i="5"/>
  <c r="P1094" i="5"/>
  <c r="P1138" i="5"/>
  <c r="P1310" i="5"/>
  <c r="P1423" i="5"/>
  <c r="P1159" i="5"/>
  <c r="P1170" i="5"/>
  <c r="P1391" i="5"/>
  <c r="P1367" i="5"/>
  <c r="P1160" i="5"/>
  <c r="P1231" i="5"/>
  <c r="P1237" i="5"/>
  <c r="P1311" i="5"/>
  <c r="P1430" i="5"/>
  <c r="P1157" i="5"/>
  <c r="P1389" i="5"/>
  <c r="P1109" i="5"/>
  <c r="P1223" i="5"/>
  <c r="P1305" i="5"/>
  <c r="P1326" i="5"/>
  <c r="P1255" i="5"/>
  <c r="P1344" i="5"/>
  <c r="P1306" i="5"/>
  <c r="P1199" i="5"/>
  <c r="P1241" i="5"/>
  <c r="P1123" i="5"/>
  <c r="P1101" i="5"/>
  <c r="P1127" i="5"/>
  <c r="P1225" i="5"/>
  <c r="P1238" i="5"/>
  <c r="P1373" i="5"/>
  <c r="P1116" i="5"/>
  <c r="P1415" i="5"/>
  <c r="P1204" i="5"/>
  <c r="P1247" i="5"/>
  <c r="P1319" i="5"/>
  <c r="P1388" i="5"/>
  <c r="P1419" i="5"/>
  <c r="P1121" i="5"/>
  <c r="P1256" i="5"/>
  <c r="P1252" i="5"/>
  <c r="P1366" i="5"/>
  <c r="P1198" i="5"/>
  <c r="P1215" i="5"/>
  <c r="P1222" i="5"/>
  <c r="P1340" i="5"/>
  <c r="P1140" i="5"/>
  <c r="P1374" i="5"/>
  <c r="P1371" i="5"/>
  <c r="P1114" i="5"/>
  <c r="P1151" i="5"/>
  <c r="P1163" i="5"/>
  <c r="P1361" i="5"/>
  <c r="P1346" i="5"/>
  <c r="P1417" i="5"/>
  <c r="P1362" i="5"/>
  <c r="P1192" i="5"/>
  <c r="P1236" i="5"/>
  <c r="P1409" i="5"/>
  <c r="P1243" i="5"/>
  <c r="P1098" i="5"/>
  <c r="P1134" i="5"/>
  <c r="P1126" i="5"/>
  <c r="P1220" i="5"/>
  <c r="P1272" i="5"/>
  <c r="P1118" i="5"/>
  <c r="P1161" i="5"/>
  <c r="P1090" i="5"/>
  <c r="P1180" i="5"/>
  <c r="P1330" i="5"/>
  <c r="P1407" i="5"/>
  <c r="P1365" i="5"/>
  <c r="P1070" i="5"/>
  <c r="P1107" i="5"/>
  <c r="P1239" i="5"/>
  <c r="P1275" i="5"/>
  <c r="P1287" i="5"/>
  <c r="P1347" i="5"/>
  <c r="P1400" i="5"/>
  <c r="P1406" i="5"/>
  <c r="P1431" i="5"/>
  <c r="P1214" i="5"/>
  <c r="P1132" i="5"/>
  <c r="P1309" i="5"/>
  <c r="P1408" i="5"/>
  <c r="P1122" i="5"/>
  <c r="P1195" i="5"/>
  <c r="P1245" i="5"/>
  <c r="P1190" i="5"/>
  <c r="P1317" i="5"/>
  <c r="P1392" i="5"/>
  <c r="P1424" i="5"/>
  <c r="P1115" i="5"/>
  <c r="P1143" i="5"/>
  <c r="P1175" i="5"/>
  <c r="P1303" i="5"/>
  <c r="P1350" i="5"/>
  <c r="P1314" i="5"/>
  <c r="P1405" i="5"/>
  <c r="P1260" i="5"/>
  <c r="P1413" i="5"/>
  <c r="P1082" i="5"/>
  <c r="P1125" i="5"/>
  <c r="P1228" i="5"/>
  <c r="P1131" i="5"/>
  <c r="P1394" i="5"/>
  <c r="P1141" i="5"/>
  <c r="P1338" i="5"/>
  <c r="P1421" i="5"/>
  <c r="P1297" i="5"/>
  <c r="P1393" i="5"/>
  <c r="P1248" i="5"/>
  <c r="P1089" i="5"/>
  <c r="P1422" i="5"/>
  <c r="P1148" i="5"/>
  <c r="P1124" i="5"/>
  <c r="P1144" i="5"/>
  <c r="P1162" i="5"/>
  <c r="P1313" i="5"/>
  <c r="P1404" i="5"/>
  <c r="P1399" i="5"/>
  <c r="P1120" i="5"/>
  <c r="P1185" i="5"/>
  <c r="P1296" i="5"/>
  <c r="P1258" i="5"/>
  <c r="P1429" i="5"/>
  <c r="P1213" i="5"/>
  <c r="P1334" i="5"/>
  <c r="P1135" i="5"/>
  <c r="P1322" i="5"/>
  <c r="P1278" i="5"/>
  <c r="P1119" i="5"/>
  <c r="P1168" i="5"/>
  <c r="P1263" i="5"/>
  <c r="P1133" i="5"/>
  <c r="P1381" i="5"/>
  <c r="P1184" i="5"/>
  <c r="P1261" i="5"/>
  <c r="P1265" i="5"/>
  <c r="P1290" i="5"/>
  <c r="P1293" i="5"/>
  <c r="P1398" i="5"/>
  <c r="P1117" i="5"/>
  <c r="P1152" i="5"/>
  <c r="P1341" i="5"/>
  <c r="P1150" i="5"/>
  <c r="P1108" i="5"/>
  <c r="P1254" i="5"/>
  <c r="P1268" i="5"/>
  <c r="P1333" i="5"/>
  <c r="P1191" i="5"/>
  <c r="P1147" i="5"/>
  <c r="P1096" i="5"/>
  <c r="P1219" i="5"/>
  <c r="P1257" i="5"/>
  <c r="P1206" i="5"/>
  <c r="P1099" i="5"/>
  <c r="P1145" i="5"/>
  <c r="P1349" i="5"/>
  <c r="P1302" i="5"/>
  <c r="P1242" i="5"/>
  <c r="P1301" i="5"/>
  <c r="P1337" i="5"/>
  <c r="P1142" i="5"/>
  <c r="P1095" i="5"/>
  <c r="P1154" i="5"/>
  <c r="P1179" i="5"/>
  <c r="P1352" i="5"/>
  <c r="P1249" i="5"/>
  <c r="P1189" i="5"/>
  <c r="P1329" i="5"/>
  <c r="P1086" i="5"/>
  <c r="P1083" i="5"/>
  <c r="P1210" i="5"/>
  <c r="P1186" i="5"/>
  <c r="P1281" i="5"/>
  <c r="P1291" i="5"/>
  <c r="P1130" i="5"/>
  <c r="P1103" i="5"/>
  <c r="P1172" i="5"/>
  <c r="P1332" i="5"/>
  <c r="P1155" i="5"/>
  <c r="P1105" i="5"/>
  <c r="P1325" i="5"/>
  <c r="P1110" i="5"/>
  <c r="P1339" i="5"/>
  <c r="P1299" i="5"/>
  <c r="P1205" i="5"/>
  <c r="P1280" i="5"/>
  <c r="P1250" i="5"/>
  <c r="P1234" i="5"/>
  <c r="P1289" i="5"/>
  <c r="P1331" i="5"/>
  <c r="P1193" i="5"/>
  <c r="P1194" i="5"/>
  <c r="P1274" i="5"/>
  <c r="P1283" i="5"/>
  <c r="P1068" i="5"/>
  <c r="P1227" i="5"/>
  <c r="P1146" i="5"/>
  <c r="P1093" i="5"/>
  <c r="P1097" i="5"/>
  <c r="P1149" i="5"/>
  <c r="P1088" i="5"/>
  <c r="P1343" i="5"/>
  <c r="P1106" i="5"/>
  <c r="P1084" i="5"/>
  <c r="P1176" i="5"/>
  <c r="P1067" i="5"/>
  <c r="P1102" i="5"/>
  <c r="P1196" i="5"/>
  <c r="P1246" i="5"/>
  <c r="P1188" i="5"/>
  <c r="P1203" i="5"/>
  <c r="P1092" i="5"/>
  <c r="P1139" i="5"/>
  <c r="P1187" i="5"/>
  <c r="P1202" i="5"/>
  <c r="P1264" i="5"/>
  <c r="P1345" i="5"/>
  <c r="P1208" i="5"/>
  <c r="P1128" i="5"/>
  <c r="P1327" i="5"/>
  <c r="P1262" i="5"/>
  <c r="P1724" i="5"/>
  <c r="P1476" i="5"/>
  <c r="P1749" i="5"/>
  <c r="P1750" i="5"/>
  <c r="P1509" i="5"/>
  <c r="P1508" i="5"/>
  <c r="P1477" i="5"/>
  <c r="P1569" i="5"/>
  <c r="P1611" i="5"/>
  <c r="P1667" i="5"/>
  <c r="P1438" i="5"/>
  <c r="P1511" i="5"/>
  <c r="P1512" i="5"/>
  <c r="P1510" i="5"/>
  <c r="P1708" i="5"/>
  <c r="P1657" i="5"/>
  <c r="P1573" i="5"/>
  <c r="P1513" i="5"/>
  <c r="P1437" i="5"/>
  <c r="P1503" i="5"/>
  <c r="P1776" i="5"/>
  <c r="P1507" i="5"/>
  <c r="P1777" i="5"/>
  <c r="P1505" i="5"/>
  <c r="P1783" i="5"/>
  <c r="P1504" i="5"/>
  <c r="P1488" i="5"/>
  <c r="P1519" i="5"/>
  <c r="P1707" i="5"/>
  <c r="P1778" i="5"/>
  <c r="P1728" i="5"/>
  <c r="P1502" i="5"/>
  <c r="P1666" i="5"/>
  <c r="P1570" i="5"/>
  <c r="P1506" i="5"/>
  <c r="P1702" i="5"/>
  <c r="P1580" i="5"/>
  <c r="P1782" i="5"/>
  <c r="P1608" i="5"/>
  <c r="P1619" i="5"/>
  <c r="P1668" i="5"/>
  <c r="P1775" i="5"/>
  <c r="P1548" i="5"/>
  <c r="P1717" i="5"/>
  <c r="P1489" i="5"/>
  <c r="P1614" i="5"/>
  <c r="P1615" i="5"/>
  <c r="P1497" i="5"/>
  <c r="P1610" i="5"/>
  <c r="P1654" i="5"/>
  <c r="P1613" i="5"/>
  <c r="P1773" i="5"/>
  <c r="P1715" i="5"/>
  <c r="P1628" i="5"/>
  <c r="P1498" i="5"/>
  <c r="P1606" i="5"/>
  <c r="P1480" i="5"/>
  <c r="P1617" i="5"/>
  <c r="P1629" i="5"/>
  <c r="P1563" i="5"/>
  <c r="P1564" i="5"/>
  <c r="P1705" i="5"/>
  <c r="P1766" i="5"/>
  <c r="P1784" i="5"/>
  <c r="P1552" i="5"/>
  <c r="P1714" i="5"/>
  <c r="P1630" i="5"/>
  <c r="P1770" i="5"/>
  <c r="P1551" i="5"/>
  <c r="P1671" i="5"/>
  <c r="P1781" i="5"/>
  <c r="P1791" i="5"/>
  <c r="P1627" i="5"/>
  <c r="P1479" i="5"/>
  <c r="P1765" i="5"/>
  <c r="P1767" i="5"/>
  <c r="P1696" i="5"/>
  <c r="P1701" i="5"/>
  <c r="P1704" i="5"/>
  <c r="P1768" i="5"/>
  <c r="P1769" i="5"/>
  <c r="P1673" i="5"/>
  <c r="P1461" i="5"/>
  <c r="P1441" i="5"/>
  <c r="P1772" i="5"/>
  <c r="P1481" i="5"/>
  <c r="P1585" i="5"/>
  <c r="P1442" i="5"/>
  <c r="P1771" i="5"/>
  <c r="P1496" i="5"/>
  <c r="P1788" i="5"/>
  <c r="P1487" i="5"/>
  <c r="P1520" i="5"/>
  <c r="P1588" i="5"/>
  <c r="P1684" i="5"/>
  <c r="P1686" i="5"/>
  <c r="P1602" i="5"/>
  <c r="P1539" i="5"/>
  <c r="P1540" i="5"/>
  <c r="P1774" i="5"/>
  <c r="P1706" i="5"/>
  <c r="P1443" i="5"/>
  <c r="P1658" i="5"/>
  <c r="P1436" i="5"/>
  <c r="P1591" i="5"/>
  <c r="P1711" i="5"/>
  <c r="P1779" i="5"/>
  <c r="P1478" i="5"/>
  <c r="P1639" i="5"/>
  <c r="P1662" i="5"/>
  <c r="P1529" i="5"/>
  <c r="P1549" i="5"/>
  <c r="P1587" i="5"/>
  <c r="P1683" i="5"/>
  <c r="P1659" i="5"/>
  <c r="P1721" i="5"/>
  <c r="P1703" i="5"/>
  <c r="P1554" i="5"/>
  <c r="P1644" i="5"/>
  <c r="P1565" i="5"/>
  <c r="P1571" i="5"/>
  <c r="P1607" i="5"/>
  <c r="P1612" i="5"/>
  <c r="P1720" i="5"/>
  <c r="P1560" i="5"/>
  <c r="P1586" i="5"/>
  <c r="P1624" i="5"/>
  <c r="P1633" i="5"/>
  <c r="P1785" i="5"/>
  <c r="P1434" i="5"/>
  <c r="P1566" i="5"/>
  <c r="P1590" i="5"/>
  <c r="P1751" i="5"/>
  <c r="P1640" i="5"/>
  <c r="P1550" i="5"/>
  <c r="P1638" i="5"/>
  <c r="P1524" i="5"/>
  <c r="P1609" i="5"/>
  <c r="P1435" i="5"/>
  <c r="P1532" i="5"/>
  <c r="P1589" i="5"/>
  <c r="P1605" i="5"/>
  <c r="P1625" i="5"/>
  <c r="P1716" i="5"/>
  <c r="P1533" i="5"/>
  <c r="P1752" i="5"/>
  <c r="P1516" i="5"/>
  <c r="P1727" i="5"/>
  <c r="P1553" i="5"/>
  <c r="P1618" i="5"/>
  <c r="P1669" i="5"/>
  <c r="P1485" i="5"/>
  <c r="P1486" i="5"/>
  <c r="P1562" i="5"/>
  <c r="P1621" i="5"/>
  <c r="P1626" i="5"/>
  <c r="P1725" i="5"/>
  <c r="P1616" i="5"/>
  <c r="P1534" i="5"/>
  <c r="P1754" i="5"/>
  <c r="P1535" i="5"/>
  <c r="P1790" i="5"/>
  <c r="P1541" i="5"/>
  <c r="P1600" i="5"/>
  <c r="P1780" i="5"/>
  <c r="P1501" i="5"/>
  <c r="P1631" i="5"/>
  <c r="P1670" i="5"/>
  <c r="P1795" i="5"/>
  <c r="P1557" i="5"/>
  <c r="P1527" i="5"/>
  <c r="P1620" i="5"/>
  <c r="P1762" i="5"/>
  <c r="P1649" i="5"/>
  <c r="P1547" i="5"/>
  <c r="P1495" i="5"/>
  <c r="P1637" i="5"/>
  <c r="P1796" i="5"/>
  <c r="P1484" i="5"/>
  <c r="P1525" i="5"/>
  <c r="P1528" i="5"/>
  <c r="P1594" i="5"/>
  <c r="P1753" i="5"/>
  <c r="P1522" i="5"/>
  <c r="P1542" i="5"/>
  <c r="P1655" i="5"/>
  <c r="P1650" i="5"/>
  <c r="P1599" i="5"/>
  <c r="P1685" i="5"/>
  <c r="P1446" i="5"/>
  <c r="P1518" i="5"/>
  <c r="P1530" i="5"/>
  <c r="P1581" i="5"/>
  <c r="P1763" i="5"/>
  <c r="P1514" i="5"/>
  <c r="P1665" i="5"/>
  <c r="P1660" i="5"/>
  <c r="P1515" i="5"/>
  <c r="P1733" i="5"/>
  <c r="P1462" i="5"/>
  <c r="P1726" i="5"/>
  <c r="P1787" i="5"/>
  <c r="P1473" i="5"/>
  <c r="P1748" i="5"/>
  <c r="P1677" i="5"/>
  <c r="P1523" i="5"/>
  <c r="P1697" i="5"/>
  <c r="P1576" i="5"/>
  <c r="P1675" i="5"/>
  <c r="P1745" i="5"/>
  <c r="P1483" i="5"/>
  <c r="P1531" i="5"/>
  <c r="P1439" i="5"/>
  <c r="P1447" i="5"/>
  <c r="P1463" i="5"/>
  <c r="P1471" i="5"/>
  <c r="P1583" i="5"/>
  <c r="P1634" i="5"/>
  <c r="P1722" i="5"/>
  <c r="P1444" i="5"/>
  <c r="P1493" i="5"/>
  <c r="P1582" i="5"/>
  <c r="P1598" i="5"/>
  <c r="P1687" i="5"/>
  <c r="P1758" i="5"/>
  <c r="P1464" i="5"/>
  <c r="P1467" i="5"/>
  <c r="P1647" i="5"/>
  <c r="P1688" i="5"/>
  <c r="P1544" i="5"/>
  <c r="P1445" i="5"/>
  <c r="P1448" i="5"/>
  <c r="P1469" i="5"/>
  <c r="P1592" i="5"/>
  <c r="P1595" i="5"/>
  <c r="P1648" i="5"/>
  <c r="P1718" i="5"/>
  <c r="P1468" i="5"/>
  <c r="P1786" i="5"/>
  <c r="P1792" i="5"/>
  <c r="P1719" i="5"/>
  <c r="P1466" i="5"/>
  <c r="P1574" i="5"/>
  <c r="P1556" i="5"/>
  <c r="P1661" i="5"/>
  <c r="P1651" i="5"/>
  <c r="P1455" i="5"/>
  <c r="P1526" i="5"/>
  <c r="P1597" i="5"/>
  <c r="P1698" i="5"/>
  <c r="P1709" i="5"/>
  <c r="P1793" i="5"/>
  <c r="P1623" i="5"/>
  <c r="P1642" i="5"/>
  <c r="P1712" i="5"/>
  <c r="P1559" i="5"/>
  <c r="P1723" i="5"/>
  <c r="P1641" i="5"/>
  <c r="P1575" i="5"/>
  <c r="P1584" i="5"/>
  <c r="P1710" i="5"/>
  <c r="P1482" i="5"/>
  <c r="P1561" i="5"/>
  <c r="P1545" i="5"/>
  <c r="P1567" i="5"/>
  <c r="P1794" i="5"/>
  <c r="P1676" i="5"/>
  <c r="P1521" i="5"/>
  <c r="P1494" i="5"/>
  <c r="P1643" i="5"/>
  <c r="P1475" i="5"/>
  <c r="P1558" i="5"/>
  <c r="P1572" i="5"/>
  <c r="P1596" i="5"/>
  <c r="P1789" i="5"/>
  <c r="P1699" i="5"/>
  <c r="P1492" i="5"/>
  <c r="P1764" i="5"/>
  <c r="P1601" i="5"/>
  <c r="P1664" i="5"/>
  <c r="P1578" i="5"/>
  <c r="P1603" i="5"/>
  <c r="P1635" i="5"/>
  <c r="P1700" i="5"/>
  <c r="P1755" i="5"/>
  <c r="P1440" i="5"/>
  <c r="P1646" i="5"/>
  <c r="P1433" i="5"/>
  <c r="P1456" i="5"/>
  <c r="P1470" i="5"/>
  <c r="P1759" i="5"/>
  <c r="P1653" i="5"/>
  <c r="P1472" i="5"/>
  <c r="P1593" i="5"/>
  <c r="P1622" i="5"/>
  <c r="P1674" i="5"/>
  <c r="P1645" i="5"/>
  <c r="P1432" i="5"/>
  <c r="P1757" i="5"/>
  <c r="P1555" i="5"/>
  <c r="P1656" i="5"/>
  <c r="P1536" i="5"/>
  <c r="P1636" i="5"/>
  <c r="P1760" i="5"/>
  <c r="P1761" i="5"/>
  <c r="P1543" i="5"/>
  <c r="P1663" i="5"/>
  <c r="P1579" i="5"/>
  <c r="P1499" i="5"/>
  <c r="P1452" i="5"/>
  <c r="P1465" i="5"/>
  <c r="P1756" i="5"/>
  <c r="P1500" i="5"/>
  <c r="P1490" i="5"/>
  <c r="P1632" i="5"/>
  <c r="P1577" i="5"/>
  <c r="P1491" i="5"/>
  <c r="P1546" i="5"/>
  <c r="P1672" i="5"/>
  <c r="P1537" i="5"/>
  <c r="P1695" i="5"/>
  <c r="P1568" i="5"/>
  <c r="P1739" i="5"/>
  <c r="P1689" i="5"/>
  <c r="P1694" i="5"/>
  <c r="P1451" i="5"/>
  <c r="P1734" i="5"/>
  <c r="P1713" i="5"/>
  <c r="P1730" i="5"/>
  <c r="P1744" i="5"/>
  <c r="P1729" i="5"/>
  <c r="P1693" i="5"/>
  <c r="P1538" i="5"/>
  <c r="P1474" i="5"/>
  <c r="P1743" i="5"/>
  <c r="P1746" i="5"/>
  <c r="P1604" i="5"/>
  <c r="P1737" i="5"/>
  <c r="P1691" i="5"/>
  <c r="P1690" i="5"/>
  <c r="P1454" i="5"/>
  <c r="P1652" i="5"/>
  <c r="P1747" i="5"/>
  <c r="P1453" i="5"/>
  <c r="P1741" i="5"/>
  <c r="P1692" i="5"/>
  <c r="P1678" i="5"/>
  <c r="P1679" i="5"/>
  <c r="P1459" i="5"/>
  <c r="P1457" i="5"/>
  <c r="P1681" i="5"/>
  <c r="P1682" i="5"/>
  <c r="P1731" i="5"/>
  <c r="P1449" i="5"/>
  <c r="P1517" i="5"/>
  <c r="P1680" i="5"/>
  <c r="P1738" i="5"/>
  <c r="P1736" i="5"/>
  <c r="P1458" i="5"/>
  <c r="P1732" i="5"/>
  <c r="P1735" i="5"/>
  <c r="P1742" i="5"/>
  <c r="P1740" i="5"/>
  <c r="P1460" i="5"/>
  <c r="P1450" i="5"/>
  <c r="P2001" i="5"/>
  <c r="P1979" i="5"/>
  <c r="P1980" i="5"/>
  <c r="P2002" i="5"/>
  <c r="P2090" i="5"/>
  <c r="P2003" i="5"/>
  <c r="P2067" i="5"/>
  <c r="P2021" i="5"/>
  <c r="P2013" i="5"/>
  <c r="P2027" i="5"/>
  <c r="P2079" i="5"/>
  <c r="P2091" i="5"/>
  <c r="P2051" i="5"/>
  <c r="P1842" i="5"/>
  <c r="P2004" i="5"/>
  <c r="P1985" i="5"/>
  <c r="P2121" i="5"/>
  <c r="P2008" i="5"/>
  <c r="P1977" i="5"/>
  <c r="P1998" i="5"/>
  <c r="P2107" i="5"/>
  <c r="P2123" i="5"/>
  <c r="P2124" i="5"/>
  <c r="P1976" i="5"/>
  <c r="P2007" i="5"/>
  <c r="P1969" i="5"/>
  <c r="P1997" i="5"/>
  <c r="P2025" i="5"/>
  <c r="P1970" i="5"/>
  <c r="P1917" i="5"/>
  <c r="P1962" i="5"/>
  <c r="P2110" i="5"/>
  <c r="P2162" i="5"/>
  <c r="P1841" i="5"/>
  <c r="P1966" i="5"/>
  <c r="P2046" i="5"/>
  <c r="P1902" i="5"/>
  <c r="P1948" i="5"/>
  <c r="P2118" i="5"/>
  <c r="P1901" i="5"/>
  <c r="P1990" i="5"/>
  <c r="P2062" i="5"/>
  <c r="P2065" i="5"/>
  <c r="P2159" i="5"/>
  <c r="P1938" i="5"/>
  <c r="P1947" i="5"/>
  <c r="P1918" i="5"/>
  <c r="P1932" i="5"/>
  <c r="P1961" i="5"/>
  <c r="P2033" i="5"/>
  <c r="P1978" i="5"/>
  <c r="P2056" i="5"/>
  <c r="P2161" i="5"/>
  <c r="P2066" i="5"/>
  <c r="P2136" i="5"/>
  <c r="P2071" i="5"/>
  <c r="P1889" i="5"/>
  <c r="P1992" i="5"/>
  <c r="P2034" i="5"/>
  <c r="P1865" i="5"/>
  <c r="P1930" i="5"/>
  <c r="P2153" i="5"/>
  <c r="P2068" i="5"/>
  <c r="P1888" i="5"/>
  <c r="P1971" i="5"/>
  <c r="P1931" i="5"/>
  <c r="P1982" i="5"/>
  <c r="P1830" i="5"/>
  <c r="P1831" i="5"/>
  <c r="P1945" i="5"/>
  <c r="P1812" i="5"/>
  <c r="P1963" i="5"/>
  <c r="P1987" i="5"/>
  <c r="P1941" i="5"/>
  <c r="P1942" i="5"/>
  <c r="P2052" i="5"/>
  <c r="P1894" i="5"/>
  <c r="P2158" i="5"/>
  <c r="P1953" i="5"/>
  <c r="P2116" i="5"/>
  <c r="P1910" i="5"/>
  <c r="P1832" i="5"/>
  <c r="P1844" i="5"/>
  <c r="P1951" i="5"/>
  <c r="P2149" i="5"/>
  <c r="P1981" i="5"/>
  <c r="P1993" i="5"/>
  <c r="P2109" i="5"/>
  <c r="P2125" i="5"/>
  <c r="P1908" i="5"/>
  <c r="P2101" i="5"/>
  <c r="P1827" i="5"/>
  <c r="P1846" i="5"/>
  <c r="P1900" i="5"/>
  <c r="P1815" i="5"/>
  <c r="P1906" i="5"/>
  <c r="P1952" i="5"/>
  <c r="P1933" i="5"/>
  <c r="P1885" i="5"/>
  <c r="P1814" i="5"/>
  <c r="P2104" i="5"/>
  <c r="P2105" i="5"/>
  <c r="P1843" i="5"/>
  <c r="P1882" i="5"/>
  <c r="P1859" i="5"/>
  <c r="P1922" i="5"/>
  <c r="P1944" i="5"/>
  <c r="P2069" i="5"/>
  <c r="P2096" i="5"/>
  <c r="P1921" i="5"/>
  <c r="P2077" i="5"/>
  <c r="P1818" i="5"/>
  <c r="P1907" i="5"/>
  <c r="P2018" i="5"/>
  <c r="P2073" i="5"/>
  <c r="P1954" i="5"/>
  <c r="P2074" i="5"/>
  <c r="P2076" i="5"/>
  <c r="P2157" i="5"/>
  <c r="P1919" i="5"/>
  <c r="P2092" i="5"/>
  <c r="P2099" i="5"/>
  <c r="P1915" i="5"/>
  <c r="P1967" i="5"/>
  <c r="P1958" i="5"/>
  <c r="P1886" i="5"/>
  <c r="P1798" i="5"/>
  <c r="P2148" i="5"/>
  <c r="P1909" i="5"/>
  <c r="P1916" i="5"/>
  <c r="P1857" i="5"/>
  <c r="P2045" i="5"/>
  <c r="P1913" i="5"/>
  <c r="P1813" i="5"/>
  <c r="P1825" i="5"/>
  <c r="P1929" i="5"/>
  <c r="P2083" i="5"/>
  <c r="P2113" i="5"/>
  <c r="P1836" i="5"/>
  <c r="P1972" i="5"/>
  <c r="P2042" i="5"/>
  <c r="P1911" i="5"/>
  <c r="P1946" i="5"/>
  <c r="P2029" i="5"/>
  <c r="P2138" i="5"/>
  <c r="P2144" i="5"/>
  <c r="P1880" i="5"/>
  <c r="P1873" i="5"/>
  <c r="P1887" i="5"/>
  <c r="P1939" i="5"/>
  <c r="P1881" i="5"/>
  <c r="P1819" i="5"/>
  <c r="P1823" i="5"/>
  <c r="P1879" i="5"/>
  <c r="P2057" i="5"/>
  <c r="P1826" i="5"/>
  <c r="P1828" i="5"/>
  <c r="P1829" i="5"/>
  <c r="P1891" i="5"/>
  <c r="P1996" i="5"/>
  <c r="P2015" i="5"/>
  <c r="P2059" i="5"/>
  <c r="P2070" i="5"/>
  <c r="P1822" i="5"/>
  <c r="P1936" i="5"/>
  <c r="P1804" i="5"/>
  <c r="P1892" i="5"/>
  <c r="P2012" i="5"/>
  <c r="P2119" i="5"/>
  <c r="P1903" i="5"/>
  <c r="P1893" i="5"/>
  <c r="P2117" i="5"/>
  <c r="P1835" i="5"/>
  <c r="P1864" i="5"/>
  <c r="P1912" i="5"/>
  <c r="P1965" i="5"/>
  <c r="P2036" i="5"/>
  <c r="P2040" i="5"/>
  <c r="P2134" i="5"/>
  <c r="P1816" i="5"/>
  <c r="P1890" i="5"/>
  <c r="P2081" i="5"/>
  <c r="P2098" i="5"/>
  <c r="P1802" i="5"/>
  <c r="P1995" i="5"/>
  <c r="P2146" i="5"/>
  <c r="P1878" i="5"/>
  <c r="P1805" i="5"/>
  <c r="P2019" i="5"/>
  <c r="P2142" i="5"/>
  <c r="P1817" i="5"/>
  <c r="P1850" i="5"/>
  <c r="P1806" i="5"/>
  <c r="P1807" i="5"/>
  <c r="P2103" i="5"/>
  <c r="P2147" i="5"/>
  <c r="P2086" i="5"/>
  <c r="P1821" i="5"/>
  <c r="P1847" i="5"/>
  <c r="P1851" i="5"/>
  <c r="P1856" i="5"/>
  <c r="P1950" i="5"/>
  <c r="P2060" i="5"/>
  <c r="P1904" i="5"/>
  <c r="P1824" i="5"/>
  <c r="P1959" i="5"/>
  <c r="P1994" i="5"/>
  <c r="P1799" i="5"/>
  <c r="P1808" i="5"/>
  <c r="P1964" i="5"/>
  <c r="P2061" i="5"/>
  <c r="P2129" i="5"/>
  <c r="P1797" i="5"/>
  <c r="P2044" i="5"/>
  <c r="P1801" i="5"/>
  <c r="P2141" i="5"/>
  <c r="P2143" i="5"/>
  <c r="P1905" i="5"/>
  <c r="P1872" i="5"/>
  <c r="P1800" i="5"/>
  <c r="P1975" i="5"/>
  <c r="P2038" i="5"/>
  <c r="P2041" i="5"/>
  <c r="P2133" i="5"/>
  <c r="P2037" i="5"/>
  <c r="P1820" i="5"/>
  <c r="P1871" i="5"/>
  <c r="P2039" i="5"/>
  <c r="P1914" i="5"/>
  <c r="P1866" i="5"/>
  <c r="P1809" i="5"/>
  <c r="P1960" i="5"/>
  <c r="P1989" i="5"/>
  <c r="P2094" i="5"/>
  <c r="P1852" i="5"/>
  <c r="P1877" i="5"/>
  <c r="P1810" i="5"/>
  <c r="P1957" i="5"/>
  <c r="P2150" i="5"/>
  <c r="P1811" i="5"/>
  <c r="P1834" i="5"/>
  <c r="P1867" i="5"/>
  <c r="P1943" i="5"/>
  <c r="P1968" i="5"/>
  <c r="P2009" i="5"/>
  <c r="P2022" i="5"/>
  <c r="P2058" i="5"/>
  <c r="P1854" i="5"/>
  <c r="P1855" i="5"/>
  <c r="P2024" i="5"/>
  <c r="P1848" i="5"/>
  <c r="P1974" i="5"/>
  <c r="P2064" i="5"/>
  <c r="P1920" i="5"/>
  <c r="P2087" i="5"/>
  <c r="P1898" i="5"/>
  <c r="P1927" i="5"/>
  <c r="P2023" i="5"/>
  <c r="P2111" i="5"/>
  <c r="P1869" i="5"/>
  <c r="P1926" i="5"/>
  <c r="P1895" i="5"/>
  <c r="P1899" i="5"/>
  <c r="P1923" i="5"/>
  <c r="P1925" i="5"/>
  <c r="P1924" i="5"/>
  <c r="P1935" i="5"/>
  <c r="P2035" i="5"/>
  <c r="P1940" i="5"/>
  <c r="P2112" i="5"/>
  <c r="P2135" i="5"/>
  <c r="P1849" i="5"/>
  <c r="P1858" i="5"/>
  <c r="P1845" i="5"/>
  <c r="P1884" i="5"/>
  <c r="P1928" i="5"/>
  <c r="P2017" i="5"/>
  <c r="P2084" i="5"/>
  <c r="P2095" i="5"/>
  <c r="P2108" i="5"/>
  <c r="P2075" i="5"/>
  <c r="P2137" i="5"/>
  <c r="P1839" i="5"/>
  <c r="P1883" i="5"/>
  <c r="P2115" i="5"/>
  <c r="P2145" i="5"/>
  <c r="P1837" i="5"/>
  <c r="P2026" i="5"/>
  <c r="P2072" i="5"/>
  <c r="P1875" i="5"/>
  <c r="P1838" i="5"/>
  <c r="P2089" i="5"/>
  <c r="P2130" i="5"/>
  <c r="P1840" i="5"/>
  <c r="P1868" i="5"/>
  <c r="P1874" i="5"/>
  <c r="P1949" i="5"/>
  <c r="P2010" i="5"/>
  <c r="P2160" i="5"/>
  <c r="P1876" i="5"/>
  <c r="P2102" i="5"/>
  <c r="P2122" i="5"/>
  <c r="P2128" i="5"/>
  <c r="P2028" i="5"/>
  <c r="P2050" i="5"/>
  <c r="P1973" i="5"/>
  <c r="P2011" i="5"/>
  <c r="P2016" i="5"/>
  <c r="P1833" i="5"/>
  <c r="P1897" i="5"/>
  <c r="P1896" i="5"/>
  <c r="P1988" i="5"/>
  <c r="P1862" i="5"/>
  <c r="P2151" i="5"/>
  <c r="P1956" i="5"/>
  <c r="P2154" i="5"/>
  <c r="P1955" i="5"/>
  <c r="P1861" i="5"/>
  <c r="P1999" i="5"/>
  <c r="P1937" i="5"/>
  <c r="P2152" i="5"/>
  <c r="P2100" i="5"/>
  <c r="P2048" i="5"/>
  <c r="P2106" i="5"/>
  <c r="P2080" i="5"/>
  <c r="P1863" i="5"/>
  <c r="P2043" i="5"/>
  <c r="P2055" i="5"/>
  <c r="P1860" i="5"/>
  <c r="P1934" i="5"/>
  <c r="P2078" i="5"/>
  <c r="P2126" i="5"/>
  <c r="P2139" i="5"/>
  <c r="P1984" i="5"/>
  <c r="P2085" i="5"/>
  <c r="P2088" i="5"/>
  <c r="P1983" i="5"/>
  <c r="P2005" i="5"/>
  <c r="P2131" i="5"/>
  <c r="P2132" i="5"/>
  <c r="P2049" i="5"/>
  <c r="P2155" i="5"/>
  <c r="P1991" i="5"/>
  <c r="P1986" i="5"/>
  <c r="P2082" i="5"/>
  <c r="P2156" i="5"/>
  <c r="P2097" i="5"/>
  <c r="P2063" i="5"/>
  <c r="P2120" i="5"/>
  <c r="P2000" i="5"/>
  <c r="P2093" i="5"/>
  <c r="P2047" i="5"/>
  <c r="P2053" i="5"/>
  <c r="P2054" i="5"/>
  <c r="P1803" i="5"/>
  <c r="P2020" i="5"/>
  <c r="P2140" i="5"/>
  <c r="P1870" i="5"/>
  <c r="P2031" i="5"/>
  <c r="P2030" i="5"/>
  <c r="P2014" i="5"/>
  <c r="P2006" i="5"/>
  <c r="P2127" i="5"/>
  <c r="P1853" i="5"/>
  <c r="P2032" i="5"/>
  <c r="P2114" i="5"/>
  <c r="P2422" i="5"/>
  <c r="P2163" i="5"/>
  <c r="P2423" i="5"/>
  <c r="P2348" i="5"/>
  <c r="P2341" i="5"/>
  <c r="P2462" i="5"/>
  <c r="P2169" i="5"/>
  <c r="P2280" i="5"/>
  <c r="P2508" i="5"/>
  <c r="P2362" i="5"/>
  <c r="P2465" i="5"/>
  <c r="P2420" i="5"/>
  <c r="P2319" i="5"/>
  <c r="P2419" i="5"/>
  <c r="P2305" i="5"/>
  <c r="P2239" i="5"/>
  <c r="P2507" i="5"/>
  <c r="P2252" i="5"/>
  <c r="P2418" i="5"/>
  <c r="P2377" i="5"/>
  <c r="P2449" i="5"/>
  <c r="P2235" i="5"/>
  <c r="P2194" i="5"/>
  <c r="P2225" i="5"/>
  <c r="P2234" i="5"/>
  <c r="P2201" i="5"/>
  <c r="P2383" i="5"/>
  <c r="P2184" i="5"/>
  <c r="P2460" i="5"/>
  <c r="P2206" i="5"/>
  <c r="P2245" i="5"/>
  <c r="P2300" i="5"/>
  <c r="P2301" i="5"/>
  <c r="P2238" i="5"/>
  <c r="P2506" i="5"/>
  <c r="P2486" i="5"/>
  <c r="P2192" i="5"/>
  <c r="P2374" i="5"/>
  <c r="P2214" i="5"/>
  <c r="P2164" i="5"/>
  <c r="P2216" i="5"/>
  <c r="P2503" i="5"/>
  <c r="P2518" i="5"/>
  <c r="P2172" i="5"/>
  <c r="P2416" i="5"/>
  <c r="P2521" i="5"/>
  <c r="P2353" i="5"/>
  <c r="P2251" i="5"/>
  <c r="P2342" i="5"/>
  <c r="P2358" i="5"/>
  <c r="P2250" i="5"/>
  <c r="P2277" i="5"/>
  <c r="P2380" i="5"/>
  <c r="P2417" i="5"/>
  <c r="P2189" i="5"/>
  <c r="P2487" i="5"/>
  <c r="P2168" i="5"/>
  <c r="P2258" i="5"/>
  <c r="P2261" i="5"/>
  <c r="P2406" i="5"/>
  <c r="P2171" i="5"/>
  <c r="P2213" i="5"/>
  <c r="P2281" i="5"/>
  <c r="P2283" i="5"/>
  <c r="P2224" i="5"/>
  <c r="P2325" i="5"/>
  <c r="P2515" i="5"/>
  <c r="P2272" i="5"/>
  <c r="P2275" i="5"/>
  <c r="P2274" i="5"/>
  <c r="P2232" i="5"/>
  <c r="P2509" i="5"/>
  <c r="P2431" i="5"/>
  <c r="P2282" i="5"/>
  <c r="P2352" i="5"/>
  <c r="P2296" i="5"/>
  <c r="P2227" i="5"/>
  <c r="P2323" i="5"/>
  <c r="P2218" i="5"/>
  <c r="P2360" i="5"/>
  <c r="P2395" i="5"/>
  <c r="P2471" i="5"/>
  <c r="P2303" i="5"/>
  <c r="P2336" i="5"/>
  <c r="P2279" i="5"/>
  <c r="P2180" i="5"/>
  <c r="P2182" i="5"/>
  <c r="P2221" i="5"/>
  <c r="P2309" i="5"/>
  <c r="P2205" i="5"/>
  <c r="P2379" i="5"/>
  <c r="P2415" i="5"/>
  <c r="P2311" i="5"/>
  <c r="P2359" i="5"/>
  <c r="P2519" i="5"/>
  <c r="P2175" i="5"/>
  <c r="P2253" i="5"/>
  <c r="P2255" i="5"/>
  <c r="P2167" i="5"/>
  <c r="P2188" i="5"/>
  <c r="P2369" i="5"/>
  <c r="P2249" i="5"/>
  <c r="P2230" i="5"/>
  <c r="P2271" i="5"/>
  <c r="P2459" i="5"/>
  <c r="P2485" i="5"/>
  <c r="P2436" i="5"/>
  <c r="P2438" i="5"/>
  <c r="P2287" i="5"/>
  <c r="P2335" i="5"/>
  <c r="P2437" i="5"/>
  <c r="P2361" i="5"/>
  <c r="P2190" i="5"/>
  <c r="P2440" i="5"/>
  <c r="P2477" i="5"/>
  <c r="P2269" i="5"/>
  <c r="P2495" i="5"/>
  <c r="P2331" i="5"/>
  <c r="P2512" i="5"/>
  <c r="P2525" i="5"/>
  <c r="P2177" i="5"/>
  <c r="P2267" i="5"/>
  <c r="P2294" i="5"/>
  <c r="P2222" i="5"/>
  <c r="P2291" i="5"/>
  <c r="P2428" i="5"/>
  <c r="P2501" i="5"/>
  <c r="P2191" i="5"/>
  <c r="P2334" i="5"/>
  <c r="P2354" i="5"/>
  <c r="P2482" i="5"/>
  <c r="P2491" i="5"/>
  <c r="P2236" i="5"/>
  <c r="P2284" i="5"/>
  <c r="P2295" i="5"/>
  <c r="P2410" i="5"/>
  <c r="P2430" i="5"/>
  <c r="P2496" i="5"/>
  <c r="P2200" i="5"/>
  <c r="P2405" i="5"/>
  <c r="P2297" i="5"/>
  <c r="P2290" i="5"/>
  <c r="P2340" i="5"/>
  <c r="P2429" i="5"/>
  <c r="P2484" i="5"/>
  <c r="P2307" i="5"/>
  <c r="P2320" i="5"/>
  <c r="P2293" i="5"/>
  <c r="P2299" i="5"/>
  <c r="P2391" i="5"/>
  <c r="P2368" i="5"/>
  <c r="P2315" i="5"/>
  <c r="P2349" i="5"/>
  <c r="P2350" i="5"/>
  <c r="P2183" i="5"/>
  <c r="P2219" i="5"/>
  <c r="P2326" i="5"/>
  <c r="P2371" i="5"/>
  <c r="P2439" i="5"/>
  <c r="P2288" i="5"/>
  <c r="P2365" i="5"/>
  <c r="P2443" i="5"/>
  <c r="P2387" i="5"/>
  <c r="P2264" i="5"/>
  <c r="P2212" i="5"/>
  <c r="P2488" i="5"/>
  <c r="P2527" i="5"/>
  <c r="P2483" i="5"/>
  <c r="P2444" i="5"/>
  <c r="P2480" i="5"/>
  <c r="P2306" i="5"/>
  <c r="P2500" i="5"/>
  <c r="P2502" i="5"/>
  <c r="P2516" i="5"/>
  <c r="P2215" i="5"/>
  <c r="P2327" i="5"/>
  <c r="P2400" i="5"/>
  <c r="P2176" i="5"/>
  <c r="P2211" i="5"/>
  <c r="P2473" i="5"/>
  <c r="P2389" i="5"/>
  <c r="P2441" i="5"/>
  <c r="P2181" i="5"/>
  <c r="P2231" i="5"/>
  <c r="P2248" i="5"/>
  <c r="P2273" i="5"/>
  <c r="P2209" i="5"/>
  <c r="P2228" i="5"/>
  <c r="P2447" i="5"/>
  <c r="P2456" i="5"/>
  <c r="P2522" i="5"/>
  <c r="P2514" i="5"/>
  <c r="P2203" i="5"/>
  <c r="P2318" i="5"/>
  <c r="P2442" i="5"/>
  <c r="P2312" i="5"/>
  <c r="P2243" i="5"/>
  <c r="P2286" i="5"/>
  <c r="P2292" i="5"/>
  <c r="P2302" i="5"/>
  <c r="P2328" i="5"/>
  <c r="P2370" i="5"/>
  <c r="P2381" i="5"/>
  <c r="P2414" i="5"/>
  <c r="P2451" i="5"/>
  <c r="P2244" i="5"/>
  <c r="P2404" i="5"/>
  <c r="P2187" i="5"/>
  <c r="P2421" i="5"/>
  <c r="P2505" i="5"/>
  <c r="P2399" i="5"/>
  <c r="P2409" i="5"/>
  <c r="P2523" i="5"/>
  <c r="P2207" i="5"/>
  <c r="P2165" i="5"/>
  <c r="P2178" i="5"/>
  <c r="P2210" i="5"/>
  <c r="P2242" i="5"/>
  <c r="P2263" i="5"/>
  <c r="P2298" i="5"/>
  <c r="P2366" i="5"/>
  <c r="P2396" i="5"/>
  <c r="P2499" i="5"/>
  <c r="P2351" i="5"/>
  <c r="P2392" i="5"/>
  <c r="P2316" i="5"/>
  <c r="P2333" i="5"/>
  <c r="P2398" i="5"/>
  <c r="P2304" i="5"/>
  <c r="P2344" i="5"/>
  <c r="P2346" i="5"/>
  <c r="P2174" i="5"/>
  <c r="P2268" i="5"/>
  <c r="P2357" i="5"/>
  <c r="P2384" i="5"/>
  <c r="P2401" i="5"/>
  <c r="P2166" i="5"/>
  <c r="P2347" i="5"/>
  <c r="P2204" i="5"/>
  <c r="P2375" i="5"/>
  <c r="P2390" i="5"/>
  <c r="P2472" i="5"/>
  <c r="P2193" i="5"/>
  <c r="P2196" i="5"/>
  <c r="P2199" i="5"/>
  <c r="P2403" i="5"/>
  <c r="P2469" i="5"/>
  <c r="P2489" i="5"/>
  <c r="P2494" i="5"/>
  <c r="P2179" i="5"/>
  <c r="P2185" i="5"/>
  <c r="P2265" i="5"/>
  <c r="P2310" i="5"/>
  <c r="P2324" i="5"/>
  <c r="P2364" i="5"/>
  <c r="P2434" i="5"/>
  <c r="P2435" i="5"/>
  <c r="P2246" i="5"/>
  <c r="P2247" i="5"/>
  <c r="P2262" i="5"/>
  <c r="P2314" i="5"/>
  <c r="P2510" i="5"/>
  <c r="P2511" i="5"/>
  <c r="P2386" i="5"/>
  <c r="P2411" i="5"/>
  <c r="P2240" i="5"/>
  <c r="P2276" i="5"/>
  <c r="P2470" i="5"/>
  <c r="P2198" i="5"/>
  <c r="P2223" i="5"/>
  <c r="P2226" i="5"/>
  <c r="P2453" i="5"/>
  <c r="P2467" i="5"/>
  <c r="P2526" i="5"/>
  <c r="P2343" i="5"/>
  <c r="P2394" i="5"/>
  <c r="P2498" i="5"/>
  <c r="P2493" i="5"/>
  <c r="P2475" i="5"/>
  <c r="P2229" i="5"/>
  <c r="P2254" i="5"/>
  <c r="P2393" i="5"/>
  <c r="P2461" i="5"/>
  <c r="P2504" i="5"/>
  <c r="P2388" i="5"/>
  <c r="P2468" i="5"/>
  <c r="P2233" i="5"/>
  <c r="P2408" i="5"/>
  <c r="P2457" i="5"/>
  <c r="P2474" i="5"/>
  <c r="P2186" i="5"/>
  <c r="P2308" i="5"/>
  <c r="P2367" i="5"/>
  <c r="P2450" i="5"/>
  <c r="P2463" i="5"/>
  <c r="P2497" i="5"/>
  <c r="P2517" i="5"/>
  <c r="P2524" i="5"/>
  <c r="P2173" i="5"/>
  <c r="P2363" i="5"/>
  <c r="P2197" i="5"/>
  <c r="P2313" i="5"/>
  <c r="P2345" i="5"/>
  <c r="P2378" i="5"/>
  <c r="P2321" i="5"/>
  <c r="P2195" i="5"/>
  <c r="P2355" i="5"/>
  <c r="P2356" i="5"/>
  <c r="P2382" i="5"/>
  <c r="P2432" i="5"/>
  <c r="P2433" i="5"/>
  <c r="P2372" i="5"/>
  <c r="P2446" i="5"/>
  <c r="P2452" i="5"/>
  <c r="P2220" i="5"/>
  <c r="P2332" i="5"/>
  <c r="P2373" i="5"/>
  <c r="P2397" i="5"/>
  <c r="P2427" i="5"/>
  <c r="P2237" i="5"/>
  <c r="P2208" i="5"/>
  <c r="P2385" i="5"/>
  <c r="P2402" i="5"/>
  <c r="P2257" i="5"/>
  <c r="P2376" i="5"/>
  <c r="P2426" i="5"/>
  <c r="P2466" i="5"/>
  <c r="P2413" i="5"/>
  <c r="P2260" i="5"/>
  <c r="P2424" i="5"/>
  <c r="P2337" i="5"/>
  <c r="P2329" i="5"/>
  <c r="P2448" i="5"/>
  <c r="P2256" i="5"/>
  <c r="P2481" i="5"/>
  <c r="P2520" i="5"/>
  <c r="P2202" i="5"/>
  <c r="P2513" i="5"/>
  <c r="P2322" i="5"/>
  <c r="P2266" i="5"/>
  <c r="P2458" i="5"/>
  <c r="P2259" i="5"/>
  <c r="P2492" i="5"/>
  <c r="P2217" i="5"/>
  <c r="P2317" i="5"/>
  <c r="P2445" i="5"/>
  <c r="P2454" i="5"/>
  <c r="P2476" i="5"/>
  <c r="P2478" i="5"/>
  <c r="P2285" i="5"/>
  <c r="P2455" i="5"/>
  <c r="P2330" i="5"/>
  <c r="P2407" i="5"/>
  <c r="P2479" i="5"/>
  <c r="P2241" i="5"/>
  <c r="P2289" i="5"/>
  <c r="P2412" i="5"/>
  <c r="P2464" i="5"/>
  <c r="P2425" i="5"/>
  <c r="P2278" i="5"/>
  <c r="P2170" i="5"/>
  <c r="P2339" i="5"/>
  <c r="P2490" i="5"/>
  <c r="P2338" i="5"/>
  <c r="P2270" i="5"/>
  <c r="P2759" i="5"/>
  <c r="P2549" i="5"/>
  <c r="P2728" i="5"/>
  <c r="P2671" i="5"/>
  <c r="P2818" i="5"/>
  <c r="P2554" i="5"/>
  <c r="P2821" i="5"/>
  <c r="P2773" i="5"/>
  <c r="P2851" i="5"/>
  <c r="P2655" i="5"/>
  <c r="P2548" i="5"/>
  <c r="P2785" i="5"/>
  <c r="P2782" i="5"/>
  <c r="P2823" i="5"/>
  <c r="P2653" i="5"/>
  <c r="P2683" i="5"/>
  <c r="P2735" i="5"/>
  <c r="P2558" i="5"/>
  <c r="P2700" i="5"/>
  <c r="P2568" i="5"/>
  <c r="P2574" i="5"/>
  <c r="P2730" i="5"/>
  <c r="P2563" i="5"/>
  <c r="P2710" i="5"/>
  <c r="P2724" i="5"/>
  <c r="P2595" i="5"/>
  <c r="P2635" i="5"/>
  <c r="P2636" i="5"/>
  <c r="P2732" i="5"/>
  <c r="P2610" i="5"/>
  <c r="P2882" i="5"/>
  <c r="P2756" i="5"/>
  <c r="P2637" i="5"/>
  <c r="P2859" i="5"/>
  <c r="P2739" i="5"/>
  <c r="P2838" i="5"/>
  <c r="P2531" i="5"/>
  <c r="P2615" i="5"/>
  <c r="P2685" i="5"/>
  <c r="P2791" i="5"/>
  <c r="P2659" i="5"/>
  <c r="P2734" i="5"/>
  <c r="P2825" i="5"/>
  <c r="P2827" i="5"/>
  <c r="P2806" i="5"/>
  <c r="P2802" i="5"/>
  <c r="P2873" i="5"/>
  <c r="P2846" i="5"/>
  <c r="P2850" i="5"/>
  <c r="P2555" i="5"/>
  <c r="P2652" i="5"/>
  <c r="P2814" i="5"/>
  <c r="P2551" i="5"/>
  <c r="P2605" i="5"/>
  <c r="P2810" i="5"/>
  <c r="P2876" i="5"/>
  <c r="P2789" i="5"/>
  <c r="P2837" i="5"/>
  <c r="P2562" i="5"/>
  <c r="P2790" i="5"/>
  <c r="P2879" i="5"/>
  <c r="P2858" i="5"/>
  <c r="P2559" i="5"/>
  <c r="P2656" i="5"/>
  <c r="P2646" i="5"/>
  <c r="P2833" i="5"/>
  <c r="P2822" i="5"/>
  <c r="P2774" i="5"/>
  <c r="P2792" i="5"/>
  <c r="P2870" i="5"/>
  <c r="P2815" i="5"/>
  <c r="P2534" i="5"/>
  <c r="P2580" i="5"/>
  <c r="P2583" i="5"/>
  <c r="P2612" i="5"/>
  <c r="P2786" i="5"/>
  <c r="P2645" i="5"/>
  <c r="P2885" i="5"/>
  <c r="P2582" i="5"/>
  <c r="P2817" i="5"/>
  <c r="P2706" i="5"/>
  <c r="P2626" i="5"/>
  <c r="P2627" i="5"/>
  <c r="P2691" i="5"/>
  <c r="P2697" i="5"/>
  <c r="P2787" i="5"/>
  <c r="P2854" i="5"/>
  <c r="P2804" i="5"/>
  <c r="P2539" i="5"/>
  <c r="P2794" i="5"/>
  <c r="P2625" i="5"/>
  <c r="P2860" i="5"/>
  <c r="P2624" i="5"/>
  <c r="P2765" i="5"/>
  <c r="P2811" i="5"/>
  <c r="P2675" i="5"/>
  <c r="P2887" i="5"/>
  <c r="P2648" i="5"/>
  <c r="P2715" i="5"/>
  <c r="P2736" i="5"/>
  <c r="P2766" i="5"/>
  <c r="P2591" i="5"/>
  <c r="P2593" i="5"/>
  <c r="P2537" i="5"/>
  <c r="P2801" i="5"/>
  <c r="P2872" i="5"/>
  <c r="P2737" i="5"/>
  <c r="P2681" i="5"/>
  <c r="P2618" i="5"/>
  <c r="P2560" i="5"/>
  <c r="P2579" i="5"/>
  <c r="P2690" i="5"/>
  <c r="P2772" i="5"/>
  <c r="P2775" i="5"/>
  <c r="P2778" i="5"/>
  <c r="P2783" i="5"/>
  <c r="P2797" i="5"/>
  <c r="P2819" i="5"/>
  <c r="P2844" i="5"/>
  <c r="P2853" i="5"/>
  <c r="P2793" i="5"/>
  <c r="P2606" i="5"/>
  <c r="P2839" i="5"/>
  <c r="P2676" i="5"/>
  <c r="P2699" i="5"/>
  <c r="P2692" i="5"/>
  <c r="P2708" i="5"/>
  <c r="P2550" i="5"/>
  <c r="P2654" i="5"/>
  <c r="P2688" i="5"/>
  <c r="P2803" i="5"/>
  <c r="P2881" i="5"/>
  <c r="P2722" i="5"/>
  <c r="P2798" i="5"/>
  <c r="P2545" i="5"/>
  <c r="P2705" i="5"/>
  <c r="P2751" i="5"/>
  <c r="P2865" i="5"/>
  <c r="P2567" i="5"/>
  <c r="P2757" i="5"/>
  <c r="P2857" i="5"/>
  <c r="P2890" i="5"/>
  <c r="P2658" i="5"/>
  <c r="P2684" i="5"/>
  <c r="P2809" i="5"/>
  <c r="P2807" i="5"/>
  <c r="P2731" i="5"/>
  <c r="P2841" i="5"/>
  <c r="P2848" i="5"/>
  <c r="P2856" i="5"/>
  <c r="P2874" i="5"/>
  <c r="P2535" i="5"/>
  <c r="P2557" i="5"/>
  <c r="P2638" i="5"/>
  <c r="P2669" i="5"/>
  <c r="P2742" i="5"/>
  <c r="P2805" i="5"/>
  <c r="P2816" i="5"/>
  <c r="P2553" i="5"/>
  <c r="P2743" i="5"/>
  <c r="P2845" i="5"/>
  <c r="P2607" i="5"/>
  <c r="P2753" i="5"/>
  <c r="P2768" i="5"/>
  <c r="P2855" i="5"/>
  <c r="P2617" i="5"/>
  <c r="P2603" i="5"/>
  <c r="P2589" i="5"/>
  <c r="P2566" i="5"/>
  <c r="P2660" i="5"/>
  <c r="P2769" i="5"/>
  <c r="P2776" i="5"/>
  <c r="P2780" i="5"/>
  <c r="P2707" i="5"/>
  <c r="P2529" i="5"/>
  <c r="P2594" i="5"/>
  <c r="P2796" i="5"/>
  <c r="P2590" i="5"/>
  <c r="P2609" i="5"/>
  <c r="P2650" i="5"/>
  <c r="P2661" i="5"/>
  <c r="P2709" i="5"/>
  <c r="P2770" i="5"/>
  <c r="P2863" i="5"/>
  <c r="P2695" i="5"/>
  <c r="P2884" i="5"/>
  <c r="P2820" i="5"/>
  <c r="P2852" i="5"/>
  <c r="P2643" i="5"/>
  <c r="P2679" i="5"/>
  <c r="P2727" i="5"/>
  <c r="P2752" i="5"/>
  <c r="P2634" i="5"/>
  <c r="P2641" i="5"/>
  <c r="P2689" i="5"/>
  <c r="P2738" i="5"/>
  <c r="P2619" i="5"/>
  <c r="P2831" i="5"/>
  <c r="P2597" i="5"/>
  <c r="P2703" i="5"/>
  <c r="P2761" i="5"/>
  <c r="P2561" i="5"/>
  <c r="P2711" i="5"/>
  <c r="P2723" i="5"/>
  <c r="P2541" i="5"/>
  <c r="P2598" i="5"/>
  <c r="P2725" i="5"/>
  <c r="P2800" i="5"/>
  <c r="P2847" i="5"/>
  <c r="P2888" i="5"/>
  <c r="P2835" i="5"/>
  <c r="P2586" i="5"/>
  <c r="P2614" i="5"/>
  <c r="P2726" i="5"/>
  <c r="P2729" i="5"/>
  <c r="P2840" i="5"/>
  <c r="P2585" i="5"/>
  <c r="P2767" i="5"/>
  <c r="P2528" i="5"/>
  <c r="P2596" i="5"/>
  <c r="P2628" i="5"/>
  <c r="P2647" i="5"/>
  <c r="P2781" i="5"/>
  <c r="P2812" i="5"/>
  <c r="P2616" i="5"/>
  <c r="P2721" i="5"/>
  <c r="P2754" i="5"/>
  <c r="P2829" i="5"/>
  <c r="P2875" i="5"/>
  <c r="P2673" i="5"/>
  <c r="P2693" i="5"/>
  <c r="P2784" i="5"/>
  <c r="P2694" i="5"/>
  <c r="P2696" i="5"/>
  <c r="P2532" i="5"/>
  <c r="P2571" i="5"/>
  <c r="P2687" i="5"/>
  <c r="P2828" i="5"/>
  <c r="P2849" i="5"/>
  <c r="P2832" i="5"/>
  <c r="P2640" i="5"/>
  <c r="P2649" i="5"/>
  <c r="P2686" i="5"/>
  <c r="P2745" i="5"/>
  <c r="P2677" i="5"/>
  <c r="P2680" i="5"/>
  <c r="P2843" i="5"/>
  <c r="P2871" i="5"/>
  <c r="P2834" i="5"/>
  <c r="P2630" i="5"/>
  <c r="P2864" i="5"/>
  <c r="P2657" i="5"/>
  <c r="P2892" i="5"/>
  <c r="P2886" i="5"/>
  <c r="P2644" i="5"/>
  <c r="P2576" i="5"/>
  <c r="P2533" i="5"/>
  <c r="P2717" i="5"/>
  <c r="P2758" i="5"/>
  <c r="P2573" i="5"/>
  <c r="P2633" i="5"/>
  <c r="P2750" i="5"/>
  <c r="P2779" i="5"/>
  <c r="P2712" i="5"/>
  <c r="P2716" i="5"/>
  <c r="P2744" i="5"/>
  <c r="P2749" i="5"/>
  <c r="P2748" i="5"/>
  <c r="P2878" i="5"/>
  <c r="P2601" i="5"/>
  <c r="P2623" i="5"/>
  <c r="P2632" i="5"/>
  <c r="P2663" i="5"/>
  <c r="P2536" i="5"/>
  <c r="P2538" i="5"/>
  <c r="P2542" i="5"/>
  <c r="P2755" i="5"/>
  <c r="P2713" i="5"/>
  <c r="P2762" i="5"/>
  <c r="P2799" i="5"/>
  <c r="P2540" i="5"/>
  <c r="P2565" i="5"/>
  <c r="P2581" i="5"/>
  <c r="P2719" i="5"/>
  <c r="P2867" i="5"/>
  <c r="P2604" i="5"/>
  <c r="P2667" i="5"/>
  <c r="P2674" i="5"/>
  <c r="P2547" i="5"/>
  <c r="P2642" i="5"/>
  <c r="P2763" i="5"/>
  <c r="P2704" i="5"/>
  <c r="P2720" i="5"/>
  <c r="P2544" i="5"/>
  <c r="P2575" i="5"/>
  <c r="P2670" i="5"/>
  <c r="P2746" i="5"/>
  <c r="P2747" i="5"/>
  <c r="P2824" i="5"/>
  <c r="P2836" i="5"/>
  <c r="P2714" i="5"/>
  <c r="P2592" i="5"/>
  <c r="P2718" i="5"/>
  <c r="P2570" i="5"/>
  <c r="P2577" i="5"/>
  <c r="P2795" i="5"/>
  <c r="P2556" i="5"/>
  <c r="P2651" i="5"/>
  <c r="P2740" i="5"/>
  <c r="P2631" i="5"/>
  <c r="P2666" i="5"/>
  <c r="P2682" i="5"/>
  <c r="P2702" i="5"/>
  <c r="P2698" i="5"/>
  <c r="P2552" i="5"/>
  <c r="P2543" i="5"/>
  <c r="P2620" i="5"/>
  <c r="P2777" i="5"/>
  <c r="P2877" i="5"/>
  <c r="P2599" i="5"/>
  <c r="P2662" i="5"/>
  <c r="P2866" i="5"/>
  <c r="P2600" i="5"/>
  <c r="P2813" i="5"/>
  <c r="P2868" i="5"/>
  <c r="P2629" i="5"/>
  <c r="P2665" i="5"/>
  <c r="P2564" i="5"/>
  <c r="P2788" i="5"/>
  <c r="P2587" i="5"/>
  <c r="P2622" i="5"/>
  <c r="P2613" i="5"/>
  <c r="P2826" i="5"/>
  <c r="P2830" i="5"/>
  <c r="P2588" i="5"/>
  <c r="P2569" i="5"/>
  <c r="P2664" i="5"/>
  <c r="P2578" i="5"/>
  <c r="P2530" i="5"/>
  <c r="P2862" i="5"/>
  <c r="P2639" i="5"/>
  <c r="P2760" i="5"/>
  <c r="P2808" i="5"/>
  <c r="P2880" i="5"/>
  <c r="P2672" i="5"/>
  <c r="P2621" i="5"/>
  <c r="P2883" i="5"/>
  <c r="P2891" i="5"/>
  <c r="P2572" i="5"/>
  <c r="P2668" i="5"/>
  <c r="P2764" i="5"/>
  <c r="P2678" i="5"/>
  <c r="P2733" i="5"/>
  <c r="P2741" i="5"/>
  <c r="P2584" i="5"/>
  <c r="P2611" i="5"/>
  <c r="P2771" i="5"/>
  <c r="P2842" i="5"/>
  <c r="P2869" i="5"/>
  <c r="P2608" i="5"/>
  <c r="P2602" i="5"/>
  <c r="P2546" i="5"/>
  <c r="P2889" i="5"/>
  <c r="P2861" i="5"/>
  <c r="P2701" i="5"/>
  <c r="P3121" i="5"/>
  <c r="P3194" i="5"/>
  <c r="P3036" i="5"/>
  <c r="P2906" i="5"/>
  <c r="P3043" i="5"/>
  <c r="P3135" i="5"/>
  <c r="P3007" i="5"/>
  <c r="P2931" i="5"/>
  <c r="P3123" i="5"/>
  <c r="P3142" i="5"/>
  <c r="P2918" i="5"/>
  <c r="P2898" i="5"/>
  <c r="P3243" i="5"/>
  <c r="P3040" i="5"/>
  <c r="P3035" i="5"/>
  <c r="P3037" i="5"/>
  <c r="P3021" i="5"/>
  <c r="P3232" i="5"/>
  <c r="P3224" i="5"/>
  <c r="P2901" i="5"/>
  <c r="P2965" i="5"/>
  <c r="P3012" i="5"/>
  <c r="P2895" i="5"/>
  <c r="P2944" i="5"/>
  <c r="P3033" i="5"/>
  <c r="P3183" i="5"/>
  <c r="P3041" i="5"/>
  <c r="P3077" i="5"/>
  <c r="P3056" i="5"/>
  <c r="P3148" i="5"/>
  <c r="P3212" i="5"/>
  <c r="P3187" i="5"/>
  <c r="P3053" i="5"/>
  <c r="P3127" i="5"/>
  <c r="P2943" i="5"/>
  <c r="P3087" i="5"/>
  <c r="P3205" i="5"/>
  <c r="P2915" i="5"/>
  <c r="P3085" i="5"/>
  <c r="P3186" i="5"/>
  <c r="P2919" i="5"/>
  <c r="P3201" i="5"/>
  <c r="P3177" i="5"/>
  <c r="P3195" i="5"/>
  <c r="P2927" i="5"/>
  <c r="P2982" i="5"/>
  <c r="P2986" i="5"/>
  <c r="P2987" i="5"/>
  <c r="P3181" i="5"/>
  <c r="P3100" i="5"/>
  <c r="P3176" i="5"/>
  <c r="P2926" i="5"/>
  <c r="P3255" i="5"/>
  <c r="P3240" i="5"/>
  <c r="P3009" i="5"/>
  <c r="P3131" i="5"/>
  <c r="P3133" i="5"/>
  <c r="P2995" i="5"/>
  <c r="P3171" i="5"/>
  <c r="P3196" i="5"/>
  <c r="P3048" i="5"/>
  <c r="P3210" i="5"/>
  <c r="P3074" i="5"/>
  <c r="P3112" i="5"/>
  <c r="P3014" i="5"/>
  <c r="P3013" i="5"/>
  <c r="P3104" i="5"/>
  <c r="P2950" i="5"/>
  <c r="P2967" i="5"/>
  <c r="P2932" i="5"/>
  <c r="P2969" i="5"/>
  <c r="P3011" i="5"/>
  <c r="P2894" i="5"/>
  <c r="P2961" i="5"/>
  <c r="P3236" i="5"/>
  <c r="P2922" i="5"/>
  <c r="P3082" i="5"/>
  <c r="P3136" i="5"/>
  <c r="P2976" i="5"/>
  <c r="P3081" i="5"/>
  <c r="P3141" i="5"/>
  <c r="P3010" i="5"/>
  <c r="P3122" i="5"/>
  <c r="P3178" i="5"/>
  <c r="P3228" i="5"/>
  <c r="P3147" i="5"/>
  <c r="P2908" i="5"/>
  <c r="P2928" i="5"/>
  <c r="P3052" i="5"/>
  <c r="P2912" i="5"/>
  <c r="P3113" i="5"/>
  <c r="P3257" i="5"/>
  <c r="P2935" i="5"/>
  <c r="P3167" i="5"/>
  <c r="P2958" i="5"/>
  <c r="P3003" i="5"/>
  <c r="P3119" i="5"/>
  <c r="P2980" i="5"/>
  <c r="P3072" i="5"/>
  <c r="P3086" i="5"/>
  <c r="P3097" i="5"/>
  <c r="P2902" i="5"/>
  <c r="P2911" i="5"/>
  <c r="P3098" i="5"/>
  <c r="P3239" i="5"/>
  <c r="P3244" i="5"/>
  <c r="P2903" i="5"/>
  <c r="P3154" i="5"/>
  <c r="P3151" i="5"/>
  <c r="P2989" i="5"/>
  <c r="P3039" i="5"/>
  <c r="P3042" i="5"/>
  <c r="P3095" i="5"/>
  <c r="P2981" i="5"/>
  <c r="P3197" i="5"/>
  <c r="P2945" i="5"/>
  <c r="P2946" i="5"/>
  <c r="P2984" i="5"/>
  <c r="P3088" i="5"/>
  <c r="P3146" i="5"/>
  <c r="P3254" i="5"/>
  <c r="P2949" i="5"/>
  <c r="P3252" i="5"/>
  <c r="P3219" i="5"/>
  <c r="P2924" i="5"/>
  <c r="P2942" i="5"/>
  <c r="P2974" i="5"/>
  <c r="P3006" i="5"/>
  <c r="P3185" i="5"/>
  <c r="P3242" i="5"/>
  <c r="P3137" i="5"/>
  <c r="P2947" i="5"/>
  <c r="P2977" i="5"/>
  <c r="P3253" i="5"/>
  <c r="P3029" i="5"/>
  <c r="P3249" i="5"/>
  <c r="P3075" i="5"/>
  <c r="P2978" i="5"/>
  <c r="P3024" i="5"/>
  <c r="P3025" i="5"/>
  <c r="P3067" i="5"/>
  <c r="P3190" i="5"/>
  <c r="P2994" i="5"/>
  <c r="P3117" i="5"/>
  <c r="P2937" i="5"/>
  <c r="P3172" i="5"/>
  <c r="P2966" i="5"/>
  <c r="P3101" i="5"/>
  <c r="P3218" i="5"/>
  <c r="P3008" i="5"/>
  <c r="P3030" i="5"/>
  <c r="P3031" i="5"/>
  <c r="P3156" i="5"/>
  <c r="P3165" i="5"/>
  <c r="P3180" i="5"/>
  <c r="P3214" i="5"/>
  <c r="P2897" i="5"/>
  <c r="P2921" i="5"/>
  <c r="P2964" i="5"/>
  <c r="P3064" i="5"/>
  <c r="P2990" i="5"/>
  <c r="P3054" i="5"/>
  <c r="P3115" i="5"/>
  <c r="P3161" i="5"/>
  <c r="P3217" i="5"/>
  <c r="P3073" i="5"/>
  <c r="P2979" i="5"/>
  <c r="P3019" i="5"/>
  <c r="P3149" i="5"/>
  <c r="P3231" i="5"/>
  <c r="P3138" i="5"/>
  <c r="P2917" i="5"/>
  <c r="P2934" i="5"/>
  <c r="P2996" i="5"/>
  <c r="P3034" i="5"/>
  <c r="P3068" i="5"/>
  <c r="P3120" i="5"/>
  <c r="P3222" i="5"/>
  <c r="P3175" i="5"/>
  <c r="P2896" i="5"/>
  <c r="P3023" i="5"/>
  <c r="P3158" i="5"/>
  <c r="P3166" i="5"/>
  <c r="P3002" i="5"/>
  <c r="P2938" i="5"/>
  <c r="P2953" i="5"/>
  <c r="P2983" i="5"/>
  <c r="P3220" i="5"/>
  <c r="P3055" i="5"/>
  <c r="P2913" i="5"/>
  <c r="P3051" i="5"/>
  <c r="P3184" i="5"/>
  <c r="P3169" i="5"/>
  <c r="P2910" i="5"/>
  <c r="P2916" i="5"/>
  <c r="P2985" i="5"/>
  <c r="P3044" i="5"/>
  <c r="P3084" i="5"/>
  <c r="P3132" i="5"/>
  <c r="P3191" i="5"/>
  <c r="P3155" i="5"/>
  <c r="P3233" i="5"/>
  <c r="P2941" i="5"/>
  <c r="P3016" i="5"/>
  <c r="P3026" i="5"/>
  <c r="P3027" i="5"/>
  <c r="P3028" i="5"/>
  <c r="P2914" i="5"/>
  <c r="P2925" i="5"/>
  <c r="P3124" i="5"/>
  <c r="P2907" i="5"/>
  <c r="P3227" i="5"/>
  <c r="P3129" i="5"/>
  <c r="P3111" i="5"/>
  <c r="P3199" i="5"/>
  <c r="P3145" i="5"/>
  <c r="P3046" i="5"/>
  <c r="P3099" i="5"/>
  <c r="P3251" i="5"/>
  <c r="P3103" i="5"/>
  <c r="P2936" i="5"/>
  <c r="P3038" i="5"/>
  <c r="P3004" i="5"/>
  <c r="P3050" i="5"/>
  <c r="P3078" i="5"/>
  <c r="P3125" i="5"/>
  <c r="P3164" i="5"/>
  <c r="P3250" i="5"/>
  <c r="P2909" i="5"/>
  <c r="P3096" i="5"/>
  <c r="P3213" i="5"/>
  <c r="P2968" i="5"/>
  <c r="P3020" i="5"/>
  <c r="P3090" i="5"/>
  <c r="P2900" i="5"/>
  <c r="P2948" i="5"/>
  <c r="P3209" i="5"/>
  <c r="P3215" i="5"/>
  <c r="P3221" i="5"/>
  <c r="P3225" i="5"/>
  <c r="P3193" i="5"/>
  <c r="P2955" i="5"/>
  <c r="P2963" i="5"/>
  <c r="P3091" i="5"/>
  <c r="P2923" i="5"/>
  <c r="P3076" i="5"/>
  <c r="P3163" i="5"/>
  <c r="P3188" i="5"/>
  <c r="P3092" i="5"/>
  <c r="P3140" i="5"/>
  <c r="P2893" i="5"/>
  <c r="P3005" i="5"/>
  <c r="P3094" i="5"/>
  <c r="P3105" i="5"/>
  <c r="P2952" i="5"/>
  <c r="P3059" i="5"/>
  <c r="P2933" i="5"/>
  <c r="P2940" i="5"/>
  <c r="P2951" i="5"/>
  <c r="P3157" i="5"/>
  <c r="P2929" i="5"/>
  <c r="P2970" i="5"/>
  <c r="P3057" i="5"/>
  <c r="P3139" i="5"/>
  <c r="P3150" i="5"/>
  <c r="P3179" i="5"/>
  <c r="P3237" i="5"/>
  <c r="P2993" i="5"/>
  <c r="P3144" i="5"/>
  <c r="P3160" i="5"/>
  <c r="P3223" i="5"/>
  <c r="P3001" i="5"/>
  <c r="P3173" i="5"/>
  <c r="P3206" i="5"/>
  <c r="P3060" i="5"/>
  <c r="P3000" i="5"/>
  <c r="P3130" i="5"/>
  <c r="P3162" i="5"/>
  <c r="P3168" i="5"/>
  <c r="P3211" i="5"/>
  <c r="P2957" i="5"/>
  <c r="P3202" i="5"/>
  <c r="P2998" i="5"/>
  <c r="P3069" i="5"/>
  <c r="P3070" i="5"/>
  <c r="P3089" i="5"/>
  <c r="P3256" i="5"/>
  <c r="P2899" i="5"/>
  <c r="P3203" i="5"/>
  <c r="P2905" i="5"/>
  <c r="P2973" i="5"/>
  <c r="P3189" i="5"/>
  <c r="P2920" i="5"/>
  <c r="P2939" i="5"/>
  <c r="P2975" i="5"/>
  <c r="P3058" i="5"/>
  <c r="P3061" i="5"/>
  <c r="P3207" i="5"/>
  <c r="P2960" i="5"/>
  <c r="P3015" i="5"/>
  <c r="P3018" i="5"/>
  <c r="P3062" i="5"/>
  <c r="P3063" i="5"/>
  <c r="P3071" i="5"/>
  <c r="P3134" i="5"/>
  <c r="P3106" i="5"/>
  <c r="P3049" i="5"/>
  <c r="P3066" i="5"/>
  <c r="P3198" i="5"/>
  <c r="P3216" i="5"/>
  <c r="P3143" i="5"/>
  <c r="P2956" i="5"/>
  <c r="P2988" i="5"/>
  <c r="P3080" i="5"/>
  <c r="P3229" i="5"/>
  <c r="P3017" i="5"/>
  <c r="P3047" i="5"/>
  <c r="P3083" i="5"/>
  <c r="P2991" i="5"/>
  <c r="P2962" i="5"/>
  <c r="P3200" i="5"/>
  <c r="P3204" i="5"/>
  <c r="P2959" i="5"/>
  <c r="P2971" i="5"/>
  <c r="P3022" i="5"/>
  <c r="P3108" i="5"/>
  <c r="P2992" i="5"/>
  <c r="P3170" i="5"/>
  <c r="P3241" i="5"/>
  <c r="P3247" i="5"/>
  <c r="P3118" i="5"/>
  <c r="P3174" i="5"/>
  <c r="P3045" i="5"/>
  <c r="P3226" i="5"/>
  <c r="P2930" i="5"/>
  <c r="P3093" i="5"/>
  <c r="P3230" i="5"/>
  <c r="P3107" i="5"/>
  <c r="P3238" i="5"/>
  <c r="P2954" i="5"/>
  <c r="P2972" i="5"/>
  <c r="P3234" i="5"/>
  <c r="P3126" i="5"/>
  <c r="P3182" i="5"/>
  <c r="P3235" i="5"/>
  <c r="P3192" i="5"/>
  <c r="P3153" i="5"/>
  <c r="P3208" i="5"/>
  <c r="P3246" i="5"/>
  <c r="P3065" i="5"/>
  <c r="P3114" i="5"/>
  <c r="P3159" i="5"/>
  <c r="P3102" i="5"/>
  <c r="P3245" i="5"/>
  <c r="P2997" i="5"/>
  <c r="P3110" i="5"/>
  <c r="P3079" i="5"/>
  <c r="P3116" i="5"/>
  <c r="P3152" i="5"/>
  <c r="P2904" i="5"/>
  <c r="P3032" i="5"/>
  <c r="P3248" i="5"/>
  <c r="P3109" i="5"/>
  <c r="P3128" i="5"/>
  <c r="P2999" i="5"/>
  <c r="N229" i="5"/>
  <c r="N6" i="5"/>
  <c r="N99" i="5"/>
  <c r="N232" i="5"/>
  <c r="N140" i="5"/>
  <c r="N75" i="5"/>
  <c r="N30" i="5"/>
  <c r="N251" i="5"/>
  <c r="N209" i="5"/>
  <c r="N141" i="5"/>
  <c r="N206" i="5"/>
  <c r="N85" i="5"/>
  <c r="N8" i="5"/>
  <c r="N158" i="5"/>
  <c r="N302" i="5"/>
  <c r="N103" i="5"/>
  <c r="N160" i="5"/>
  <c r="N266" i="5"/>
  <c r="N122" i="5"/>
  <c r="N274" i="5"/>
  <c r="N82" i="5"/>
  <c r="N173" i="5"/>
  <c r="N231" i="5"/>
  <c r="N295" i="5"/>
  <c r="N54" i="5"/>
  <c r="N163" i="5"/>
  <c r="N199" i="5"/>
  <c r="N124" i="5"/>
  <c r="N17" i="5"/>
  <c r="N244" i="5"/>
  <c r="N125" i="5"/>
  <c r="N269" i="5"/>
  <c r="N320" i="5"/>
  <c r="N321" i="5"/>
  <c r="N48" i="5"/>
  <c r="N114" i="5"/>
  <c r="N193" i="5"/>
  <c r="N298" i="5"/>
  <c r="N257" i="5"/>
  <c r="N93" i="5"/>
  <c r="N113" i="5"/>
  <c r="N248" i="5"/>
  <c r="N253" i="5"/>
  <c r="N270" i="5"/>
  <c r="N283" i="5"/>
  <c r="N97" i="5"/>
  <c r="N281" i="5"/>
  <c r="N333" i="5"/>
  <c r="N170" i="5"/>
  <c r="N234" i="5"/>
  <c r="N213" i="5"/>
  <c r="N132" i="5"/>
  <c r="N36" i="5"/>
  <c r="N291" i="5"/>
  <c r="N34" i="5"/>
  <c r="N174" i="5"/>
  <c r="N195" i="5"/>
  <c r="N64" i="5"/>
  <c r="N119" i="5"/>
  <c r="N57" i="5"/>
  <c r="N208" i="5"/>
  <c r="N259" i="5"/>
  <c r="N200" i="5"/>
  <c r="N211" i="5"/>
  <c r="N201" i="5"/>
  <c r="N284" i="5"/>
  <c r="N108" i="5"/>
  <c r="N275" i="5"/>
  <c r="N74" i="5"/>
  <c r="N162" i="5"/>
  <c r="N192" i="5"/>
  <c r="N218" i="5"/>
  <c r="N267" i="5"/>
  <c r="N164" i="5"/>
  <c r="N279" i="5"/>
  <c r="N126" i="5"/>
  <c r="N334" i="5"/>
  <c r="N12" i="5"/>
  <c r="N212" i="5"/>
  <c r="N276" i="5"/>
  <c r="N84" i="5"/>
  <c r="N210" i="5"/>
  <c r="N255" i="5"/>
  <c r="N323" i="5"/>
  <c r="N169" i="5"/>
  <c r="N286" i="5"/>
  <c r="N165" i="5"/>
  <c r="N316" i="5"/>
  <c r="N27" i="5"/>
  <c r="N287" i="5"/>
  <c r="N92" i="5"/>
  <c r="N264" i="5"/>
  <c r="N299" i="5"/>
  <c r="N297" i="5"/>
  <c r="N313" i="5"/>
  <c r="N319" i="5"/>
  <c r="N271" i="5"/>
  <c r="N324" i="5"/>
  <c r="N272" i="5"/>
  <c r="N219" i="5"/>
  <c r="N180" i="5"/>
  <c r="N24" i="5"/>
  <c r="N86" i="5"/>
  <c r="N309" i="5"/>
  <c r="N16" i="5"/>
  <c r="N223" i="5"/>
  <c r="N20" i="5"/>
  <c r="N230" i="5"/>
  <c r="N256" i="5"/>
  <c r="N120" i="5"/>
  <c r="N161" i="5"/>
  <c r="N142" i="5"/>
  <c r="N60" i="5"/>
  <c r="N301" i="5"/>
  <c r="N485" i="5"/>
  <c r="N388" i="5"/>
  <c r="N492" i="5"/>
  <c r="N585" i="5"/>
  <c r="N569" i="5"/>
  <c r="N382" i="5"/>
  <c r="N605" i="5"/>
  <c r="N647" i="5"/>
  <c r="N682" i="5"/>
  <c r="N409" i="5"/>
  <c r="N448" i="5"/>
  <c r="N495" i="5"/>
  <c r="N414" i="5"/>
  <c r="N343" i="5"/>
  <c r="N550" i="5"/>
  <c r="N489" i="5"/>
  <c r="N507" i="5"/>
  <c r="N607" i="5"/>
  <c r="N412" i="5"/>
  <c r="N416" i="5"/>
  <c r="N543" i="5"/>
  <c r="N411" i="5"/>
  <c r="N431" i="5"/>
  <c r="N484" i="5"/>
  <c r="N559" i="5"/>
  <c r="N520" i="5"/>
  <c r="N415" i="5"/>
  <c r="N545" i="5"/>
  <c r="N560" i="5"/>
  <c r="N648" i="5"/>
  <c r="N451" i="5"/>
  <c r="N679" i="5"/>
  <c r="N413" i="5"/>
  <c r="N480" i="5"/>
  <c r="N582" i="5"/>
  <c r="N410" i="5"/>
  <c r="N623" i="5"/>
  <c r="N548" i="5"/>
  <c r="N658" i="5"/>
  <c r="N352" i="5"/>
  <c r="N442" i="5"/>
  <c r="N356" i="5"/>
  <c r="N432" i="5"/>
  <c r="N533" i="5"/>
  <c r="N453" i="5"/>
  <c r="N511" i="5"/>
  <c r="N521" i="5"/>
  <c r="N676" i="5"/>
  <c r="N700" i="5"/>
  <c r="N428" i="5"/>
  <c r="N378" i="5"/>
  <c r="N538" i="5"/>
  <c r="N626" i="5"/>
  <c r="N486" i="5"/>
  <c r="N629" i="5"/>
  <c r="N358" i="5"/>
  <c r="N417" i="5"/>
  <c r="N502" i="5"/>
  <c r="N630" i="5"/>
  <c r="N688" i="5"/>
  <c r="N689" i="5"/>
  <c r="N348" i="5"/>
  <c r="N392" i="5"/>
  <c r="N393" i="5"/>
  <c r="N433" i="5"/>
  <c r="N690" i="5"/>
  <c r="N452" i="5"/>
  <c r="N646" i="5"/>
  <c r="N478" i="5"/>
  <c r="N686" i="5"/>
  <c r="N639" i="5"/>
  <c r="N642" i="5"/>
  <c r="N434" i="5"/>
  <c r="N342" i="5"/>
  <c r="N470" i="5"/>
  <c r="N617" i="5"/>
  <c r="N467" i="5"/>
  <c r="N589" i="5"/>
  <c r="N678" i="5"/>
  <c r="N687" i="5"/>
  <c r="N360" i="5"/>
  <c r="N396" i="5"/>
  <c r="N694" i="5"/>
  <c r="N385" i="5"/>
  <c r="N514" i="5"/>
  <c r="N564" i="5"/>
  <c r="N593" i="5"/>
  <c r="N651" i="5"/>
  <c r="N612" i="5"/>
  <c r="N541" i="5"/>
  <c r="N551" i="5"/>
  <c r="N539" i="5"/>
  <c r="N406" i="5"/>
  <c r="N640" i="5"/>
  <c r="N671" i="5"/>
  <c r="N362" i="5"/>
  <c r="N494" i="5"/>
  <c r="N552" i="5"/>
  <c r="N591" i="5"/>
  <c r="N621" i="5"/>
  <c r="N637" i="5"/>
  <c r="N579" i="5"/>
  <c r="N386" i="5"/>
  <c r="N684" i="5"/>
  <c r="N524" i="5"/>
  <c r="N692" i="5"/>
  <c r="N698" i="5"/>
  <c r="N466" i="5"/>
  <c r="N650" i="5"/>
  <c r="N474" i="5"/>
  <c r="N468" i="5"/>
  <c r="N397" i="5"/>
  <c r="N408" i="5"/>
  <c r="N636" i="5"/>
  <c r="N399" i="5"/>
  <c r="N544" i="5"/>
  <c r="N368" i="5"/>
  <c r="N683" i="5"/>
  <c r="N435" i="5"/>
  <c r="N357" i="5"/>
  <c r="N673" i="5"/>
  <c r="N570" i="5"/>
  <c r="N522" i="5"/>
  <c r="N657" i="5"/>
  <c r="N349" i="5"/>
  <c r="N592" i="5"/>
  <c r="N430" i="5"/>
  <c r="N672" i="5"/>
  <c r="N455" i="5"/>
  <c r="N675" i="5"/>
  <c r="N419" i="5"/>
  <c r="N571" i="5"/>
  <c r="N575" i="5"/>
  <c r="N598" i="5"/>
  <c r="N390" i="5"/>
  <c r="N661" i="5"/>
  <c r="N394" i="5"/>
  <c r="N366" i="5"/>
  <c r="N441" i="5"/>
  <c r="N654" i="5"/>
  <c r="N655" i="5"/>
  <c r="N440" i="5"/>
  <c r="N615" i="5"/>
  <c r="N505" i="5"/>
  <c r="N407" i="5"/>
  <c r="N338" i="5"/>
  <c r="N350" i="5"/>
  <c r="N353" i="5"/>
  <c r="N568" i="5"/>
  <c r="N685" i="5"/>
  <c r="N693" i="5"/>
  <c r="N660" i="5"/>
  <c r="N638" i="5"/>
  <c r="N364" i="5"/>
  <c r="N481" i="5"/>
  <c r="N400" i="5"/>
  <c r="N695" i="5"/>
  <c r="N656" i="5"/>
  <c r="N627" i="5"/>
  <c r="N403" i="5"/>
  <c r="N602" i="5"/>
  <c r="N345" i="5"/>
  <c r="N423" i="5"/>
  <c r="N581" i="5"/>
  <c r="N618" i="5"/>
  <c r="N659" i="5"/>
  <c r="N391" i="5"/>
  <c r="N488" i="5"/>
  <c r="N491" i="5"/>
  <c r="N493" i="5"/>
  <c r="N373" i="5"/>
  <c r="N405" i="5"/>
  <c r="N487" i="5"/>
  <c r="N535" i="5"/>
  <c r="N577" i="5"/>
  <c r="N631" i="5"/>
  <c r="N380" i="5"/>
  <c r="N341" i="5"/>
  <c r="N534" i="5"/>
  <c r="N379" i="5"/>
  <c r="N501" i="5"/>
  <c r="N664" i="5"/>
  <c r="N389" i="5"/>
  <c r="N427" i="5"/>
  <c r="N641" i="5"/>
  <c r="N477" i="5"/>
  <c r="N429" i="5"/>
  <c r="N526" i="5"/>
  <c r="N665" i="5"/>
  <c r="N359" i="5"/>
  <c r="N680" i="5"/>
  <c r="N436" i="5"/>
  <c r="N490" i="5"/>
  <c r="N620" i="5"/>
  <c r="N465" i="5"/>
  <c r="N587" i="5"/>
  <c r="N588" i="5"/>
  <c r="N528" i="5"/>
  <c r="N454" i="5"/>
  <c r="N635" i="5"/>
  <c r="N625" i="5"/>
  <c r="N674" i="5"/>
  <c r="N608" i="5"/>
  <c r="N632" i="5"/>
  <c r="N503" i="5"/>
  <c r="N336" i="5"/>
  <c r="N447" i="5"/>
  <c r="N527" i="5"/>
  <c r="N536" i="5"/>
  <c r="N611" i="5"/>
  <c r="N401" i="5"/>
  <c r="N450" i="5"/>
  <c r="N459" i="5"/>
  <c r="N518" i="5"/>
  <c r="N566" i="5"/>
  <c r="N670" i="5"/>
  <c r="N604" i="5"/>
  <c r="N516" i="5"/>
  <c r="N523" i="5"/>
  <c r="N610" i="5"/>
  <c r="N634" i="5"/>
  <c r="N376" i="5"/>
  <c r="N381" i="5"/>
  <c r="N426" i="5"/>
  <c r="N530" i="5"/>
  <c r="N558" i="5"/>
  <c r="N652" i="5"/>
  <c r="N662" i="5"/>
  <c r="N461" i="5"/>
  <c r="N371" i="5"/>
  <c r="N475" i="5"/>
  <c r="N476" i="5"/>
  <c r="N374" i="5"/>
  <c r="N395" i="5"/>
  <c r="N542" i="5"/>
  <c r="N553" i="5"/>
  <c r="N563" i="5"/>
  <c r="N624" i="5"/>
  <c r="N697" i="5"/>
  <c r="N404" i="5"/>
  <c r="N584" i="5"/>
  <c r="N699" i="5"/>
  <c r="N402" i="5"/>
  <c r="N574" i="5"/>
  <c r="N365" i="5"/>
  <c r="N633" i="5"/>
  <c r="N606" i="5"/>
  <c r="N344" i="5"/>
  <c r="N562" i="5"/>
  <c r="N367" i="5"/>
  <c r="N387" i="5"/>
  <c r="N666" i="5"/>
  <c r="N420" i="5"/>
  <c r="N506" i="5"/>
  <c r="N421" i="5"/>
  <c r="N422" i="5"/>
  <c r="N424" i="5"/>
  <c r="N596" i="5"/>
  <c r="N663" i="5"/>
  <c r="N681" i="5"/>
  <c r="N471" i="5"/>
  <c r="N555" i="5"/>
  <c r="N464" i="5"/>
  <c r="N462" i="5"/>
  <c r="N418" i="5"/>
  <c r="N508" i="5"/>
  <c r="N529" i="5"/>
  <c r="N691" i="5"/>
  <c r="N628" i="5"/>
  <c r="N669" i="5"/>
  <c r="N372" i="5"/>
  <c r="N667" i="5"/>
  <c r="N499" i="5"/>
  <c r="N377" i="5"/>
  <c r="N460" i="5"/>
  <c r="N546" i="5"/>
  <c r="N547" i="5"/>
  <c r="N557" i="5"/>
  <c r="N463" i="5"/>
  <c r="N619" i="5"/>
  <c r="N425" i="5"/>
  <c r="N513" i="5"/>
  <c r="N504" i="5"/>
  <c r="N614" i="5"/>
  <c r="N346" i="5"/>
  <c r="N600" i="5"/>
  <c r="N383" i="5"/>
  <c r="N601" i="5"/>
  <c r="N609" i="5"/>
  <c r="N473" i="5"/>
  <c r="N573" i="5"/>
  <c r="N446" i="5"/>
  <c r="N355" i="5"/>
  <c r="N457" i="5"/>
  <c r="N531" i="5"/>
  <c r="N696" i="5"/>
  <c r="N701" i="5"/>
  <c r="N479" i="5"/>
  <c r="N613" i="5"/>
  <c r="N496" i="5"/>
  <c r="N668" i="5"/>
  <c r="N398" i="5"/>
  <c r="N500" i="5"/>
  <c r="N643" i="5"/>
  <c r="N644" i="5"/>
  <c r="N469" i="5"/>
  <c r="N363" i="5"/>
  <c r="N532" i="5"/>
  <c r="N580" i="5"/>
  <c r="N354" i="5"/>
  <c r="N472" i="5"/>
  <c r="N510" i="5"/>
  <c r="N590" i="5"/>
  <c r="N445" i="5"/>
  <c r="N616" i="5"/>
  <c r="N370" i="5"/>
  <c r="N576" i="5"/>
  <c r="N603" i="5"/>
  <c r="N384" i="5"/>
  <c r="N340" i="5"/>
  <c r="N456" i="5"/>
  <c r="N375" i="5"/>
  <c r="N517" i="5"/>
  <c r="N537" i="5"/>
  <c r="N339" i="5"/>
  <c r="N351" i="5"/>
  <c r="N497" i="5"/>
  <c r="N519" i="5"/>
  <c r="N645" i="5"/>
  <c r="N361" i="5"/>
  <c r="N369" i="5"/>
  <c r="N443" i="5"/>
  <c r="N567" i="5"/>
  <c r="N597" i="5"/>
  <c r="N622" i="5"/>
  <c r="N439" i="5"/>
  <c r="N438" i="5"/>
  <c r="N444" i="5"/>
  <c r="N498" i="5"/>
  <c r="N653" i="5"/>
  <c r="N561" i="5"/>
  <c r="N578" i="5"/>
  <c r="N512" i="5"/>
  <c r="N677" i="5"/>
  <c r="N437" i="5"/>
  <c r="N586" i="5"/>
  <c r="N594" i="5"/>
  <c r="N337" i="5"/>
  <c r="N540" i="5"/>
  <c r="N556" i="5"/>
  <c r="N572" i="5"/>
  <c r="N595" i="5"/>
  <c r="N649" i="5"/>
  <c r="N583" i="5"/>
  <c r="N449" i="5"/>
  <c r="N347" i="5"/>
  <c r="N515" i="5"/>
  <c r="N458" i="5"/>
  <c r="N525" i="5"/>
  <c r="N599" i="5"/>
  <c r="N549" i="5"/>
  <c r="N509" i="5"/>
  <c r="N482" i="5"/>
  <c r="N483" i="5"/>
  <c r="N554" i="5"/>
  <c r="N565" i="5"/>
  <c r="N971" i="5"/>
  <c r="N815" i="5"/>
  <c r="N1057" i="5"/>
  <c r="N808" i="5"/>
  <c r="N777" i="5"/>
  <c r="N1045" i="5"/>
  <c r="N733" i="5"/>
  <c r="N957" i="5"/>
  <c r="N968" i="5"/>
  <c r="N828" i="5"/>
  <c r="N851" i="5"/>
  <c r="N967" i="5"/>
  <c r="N978" i="5"/>
  <c r="N768" i="5"/>
  <c r="N814" i="5"/>
  <c r="N1052" i="5"/>
  <c r="N982" i="5"/>
  <c r="N859" i="5"/>
  <c r="N800" i="5"/>
  <c r="N845" i="5"/>
  <c r="N1054" i="5"/>
  <c r="N984" i="5"/>
  <c r="N1066" i="5"/>
  <c r="N804" i="5"/>
  <c r="N812" i="5"/>
  <c r="N1060" i="5"/>
  <c r="N959" i="5"/>
  <c r="N734" i="5"/>
  <c r="N969" i="5"/>
  <c r="N811" i="5"/>
  <c r="N894" i="5"/>
  <c r="N966" i="5"/>
  <c r="N990" i="5"/>
  <c r="N1032" i="5"/>
  <c r="N1044" i="5"/>
  <c r="N1059" i="5"/>
  <c r="N730" i="5"/>
  <c r="N799" i="5"/>
  <c r="N1035" i="5"/>
  <c r="N794" i="5"/>
  <c r="N857" i="5"/>
  <c r="N973" i="5"/>
  <c r="N1061" i="5"/>
  <c r="N884" i="5"/>
  <c r="N806" i="5"/>
  <c r="N854" i="5"/>
  <c r="N849" i="5"/>
  <c r="N977" i="5"/>
  <c r="N818" i="5"/>
  <c r="N838" i="5"/>
  <c r="N1055" i="5"/>
  <c r="N958" i="5"/>
  <c r="N1050" i="5"/>
  <c r="N817" i="5"/>
  <c r="N852" i="5"/>
  <c r="N807" i="5"/>
  <c r="N972" i="5"/>
  <c r="N850" i="5"/>
  <c r="N866" i="5"/>
  <c r="N970" i="5"/>
  <c r="N952" i="5"/>
  <c r="N1024" i="5"/>
  <c r="N1053" i="5"/>
  <c r="N948" i="5"/>
  <c r="N855" i="5"/>
  <c r="N912" i="5"/>
  <c r="N871" i="5"/>
  <c r="N954" i="5"/>
  <c r="N975" i="5"/>
  <c r="N746" i="5"/>
  <c r="N940" i="5"/>
  <c r="N865" i="5"/>
  <c r="N813" i="5"/>
  <c r="N950" i="5"/>
  <c r="N960" i="5"/>
  <c r="N825" i="5"/>
  <c r="N1062" i="5"/>
  <c r="N893" i="5"/>
  <c r="N878" i="5"/>
  <c r="N726" i="5"/>
  <c r="N809" i="5"/>
  <c r="N909" i="5"/>
  <c r="N779" i="5"/>
  <c r="N823" i="5"/>
  <c r="N1019" i="5"/>
  <c r="N735" i="5"/>
  <c r="N922" i="5"/>
  <c r="N1040" i="5"/>
  <c r="N846" i="5"/>
  <c r="N869" i="5"/>
  <c r="N925" i="5"/>
  <c r="N862" i="5"/>
  <c r="N1028" i="5"/>
  <c r="N731" i="5"/>
  <c r="N824" i="5"/>
  <c r="N868" i="5"/>
  <c r="N1047" i="5"/>
  <c r="N713" i="5"/>
  <c r="N1042" i="5"/>
  <c r="N1011" i="5"/>
  <c r="N961" i="5"/>
  <c r="N842" i="5"/>
  <c r="N844" i="5"/>
  <c r="N918" i="5"/>
  <c r="N902" i="5"/>
  <c r="N819" i="5"/>
  <c r="N930" i="5"/>
  <c r="N821" i="5"/>
  <c r="N870" i="5"/>
  <c r="N981" i="5"/>
  <c r="N946" i="5"/>
  <c r="N757" i="5"/>
  <c r="N764" i="5"/>
  <c r="N702" i="5"/>
  <c r="N709" i="5"/>
  <c r="N856" i="5"/>
  <c r="N944" i="5"/>
  <c r="N736" i="5"/>
  <c r="N724" i="5"/>
  <c r="N916" i="5"/>
  <c r="N714" i="5"/>
  <c r="N805" i="5"/>
  <c r="N1036" i="5"/>
  <c r="N719" i="5"/>
  <c r="N979" i="5"/>
  <c r="N1012" i="5"/>
  <c r="N1029" i="5"/>
  <c r="N780" i="5"/>
  <c r="N915" i="5"/>
  <c r="N947" i="5"/>
  <c r="N996" i="5"/>
  <c r="N723" i="5"/>
  <c r="N802" i="5"/>
  <c r="N907" i="5"/>
  <c r="N920" i="5"/>
  <c r="N837" i="5"/>
  <c r="N945" i="5"/>
  <c r="N1018" i="5"/>
  <c r="N1046" i="5"/>
  <c r="N877" i="5"/>
  <c r="N816" i="5"/>
  <c r="N853" i="5"/>
  <c r="N943" i="5"/>
  <c r="N860" i="5"/>
  <c r="N803" i="5"/>
  <c r="N752" i="5"/>
  <c r="N921" i="5"/>
  <c r="N876" i="5"/>
  <c r="N900" i="5"/>
  <c r="N962" i="5"/>
  <c r="N830" i="5"/>
  <c r="N863" i="5"/>
  <c r="N1026" i="5"/>
  <c r="N1038" i="5"/>
  <c r="N1058" i="5"/>
  <c r="N988" i="5"/>
  <c r="N761" i="5"/>
  <c r="N882" i="5"/>
  <c r="N751" i="5"/>
  <c r="N784" i="5"/>
  <c r="N980" i="5"/>
  <c r="N927" i="5"/>
  <c r="N929" i="5"/>
  <c r="N745" i="5"/>
  <c r="N864" i="5"/>
  <c r="N917" i="5"/>
  <c r="N933" i="5"/>
  <c r="N949" i="5"/>
  <c r="N956" i="5"/>
  <c r="N793" i="5"/>
  <c r="N820" i="5"/>
  <c r="N965" i="5"/>
  <c r="N1017" i="5"/>
  <c r="N964" i="5"/>
  <c r="N758" i="5"/>
  <c r="N722" i="5"/>
  <c r="N788" i="5"/>
  <c r="N887" i="5"/>
  <c r="N739" i="5"/>
  <c r="N911" i="5"/>
  <c r="N928" i="5"/>
  <c r="N1015" i="5"/>
  <c r="N791" i="5"/>
  <c r="N974" i="5"/>
  <c r="N1007" i="5"/>
  <c r="N765" i="5"/>
  <c r="N942" i="5"/>
  <c r="N1034" i="5"/>
  <c r="N787" i="5"/>
  <c r="N847" i="5"/>
  <c r="N1031" i="5"/>
  <c r="N717" i="5"/>
  <c r="N874" i="5"/>
  <c r="N888" i="5"/>
  <c r="N774" i="5"/>
  <c r="N1039" i="5"/>
  <c r="N740" i="5"/>
  <c r="N760" i="5"/>
  <c r="N861" i="5"/>
  <c r="N1051" i="5"/>
  <c r="N810" i="5"/>
  <c r="N839" i="5"/>
  <c r="N983" i="5"/>
  <c r="N896" i="5"/>
  <c r="N941" i="5"/>
  <c r="N1016" i="5"/>
  <c r="N926" i="5"/>
  <c r="N963" i="5"/>
  <c r="N1048" i="5"/>
  <c r="N976" i="5"/>
  <c r="N769" i="5"/>
  <c r="N848" i="5"/>
  <c r="N890" i="5"/>
  <c r="N1030" i="5"/>
  <c r="N822" i="5"/>
  <c r="N715" i="5"/>
  <c r="N727" i="5"/>
  <c r="N741" i="5"/>
  <c r="N796" i="5"/>
  <c r="N801" i="5"/>
  <c r="N826" i="5"/>
  <c r="N999" i="5"/>
  <c r="N843" i="5"/>
  <c r="N892" i="5"/>
  <c r="N955" i="5"/>
  <c r="N1009" i="5"/>
  <c r="N728" i="5"/>
  <c r="N993" i="5"/>
  <c r="N1043" i="5"/>
  <c r="N710" i="5"/>
  <c r="N778" i="5"/>
  <c r="N790" i="5"/>
  <c r="N867" i="5"/>
  <c r="N903" i="5"/>
  <c r="N992" i="5"/>
  <c r="N836" i="5"/>
  <c r="N991" i="5"/>
  <c r="N886" i="5"/>
  <c r="N1004" i="5"/>
  <c r="N873" i="5"/>
  <c r="N1001" i="5"/>
  <c r="N1049" i="5"/>
  <c r="N789" i="5"/>
  <c r="N832" i="5"/>
  <c r="N997" i="5"/>
  <c r="N776" i="5"/>
  <c r="N935" i="5"/>
  <c r="N998" i="5"/>
  <c r="N1003" i="5"/>
  <c r="N1020" i="5"/>
  <c r="N742" i="5"/>
  <c r="N743" i="5"/>
  <c r="N994" i="5"/>
  <c r="N1005" i="5"/>
  <c r="N1065" i="5"/>
  <c r="N951" i="5"/>
  <c r="N987" i="5"/>
  <c r="N721" i="5"/>
  <c r="N756" i="5"/>
  <c r="N898" i="5"/>
  <c r="N901" i="5"/>
  <c r="N1033" i="5"/>
  <c r="N953" i="5"/>
  <c r="N872" i="5"/>
  <c r="N729" i="5"/>
  <c r="N767" i="5"/>
  <c r="N889" i="5"/>
  <c r="N1023" i="5"/>
  <c r="N934" i="5"/>
  <c r="N786" i="5"/>
  <c r="N718" i="5"/>
  <c r="N755" i="5"/>
  <c r="N904" i="5"/>
  <c r="N1002" i="5"/>
  <c r="N1010" i="5"/>
  <c r="N1056" i="5"/>
  <c r="N924" i="5"/>
  <c r="N989" i="5"/>
  <c r="N763" i="5"/>
  <c r="N829" i="5"/>
  <c r="N781" i="5"/>
  <c r="N897" i="5"/>
  <c r="N762" i="5"/>
  <c r="N906" i="5"/>
  <c r="N750" i="5"/>
  <c r="N725" i="5"/>
  <c r="N792" i="5"/>
  <c r="N858" i="5"/>
  <c r="N881" i="5"/>
  <c r="N939" i="5"/>
  <c r="N1025" i="5"/>
  <c r="N936" i="5"/>
  <c r="N883" i="5"/>
  <c r="N995" i="5"/>
  <c r="N770" i="5"/>
  <c r="N797" i="5"/>
  <c r="N834" i="5"/>
  <c r="N835" i="5"/>
  <c r="N747" i="5"/>
  <c r="N772" i="5"/>
  <c r="N1064" i="5"/>
  <c r="N798" i="5"/>
  <c r="N891" i="5"/>
  <c r="N1013" i="5"/>
  <c r="N785" i="5"/>
  <c r="N986" i="5"/>
  <c r="N1000" i="5"/>
  <c r="N707" i="5"/>
  <c r="N749" i="5"/>
  <c r="N908" i="5"/>
  <c r="N932" i="5"/>
  <c r="N1006" i="5"/>
  <c r="N711" i="5"/>
  <c r="N759" i="5"/>
  <c r="N1014" i="5"/>
  <c r="N831" i="5"/>
  <c r="N706" i="5"/>
  <c r="N783" i="5"/>
  <c r="N875" i="5"/>
  <c r="N913" i="5"/>
  <c r="N937" i="5"/>
  <c r="N1008" i="5"/>
  <c r="N737" i="5"/>
  <c r="N827" i="5"/>
  <c r="N899" i="5"/>
  <c r="N910" i="5"/>
  <c r="N795" i="5"/>
  <c r="N738" i="5"/>
  <c r="N744" i="5"/>
  <c r="N773" i="5"/>
  <c r="N914" i="5"/>
  <c r="N919" i="5"/>
  <c r="N905" i="5"/>
  <c r="N923" i="5"/>
  <c r="N938" i="5"/>
  <c r="N1021" i="5"/>
  <c r="N1022" i="5"/>
  <c r="N712" i="5"/>
  <c r="N1027" i="5"/>
  <c r="N703" i="5"/>
  <c r="N705" i="5"/>
  <c r="N1063" i="5"/>
  <c r="N985" i="5"/>
  <c r="N720" i="5"/>
  <c r="N766" i="5"/>
  <c r="N880" i="5"/>
  <c r="N833" i="5"/>
  <c r="N879" i="5"/>
  <c r="N753" i="5"/>
  <c r="N771" i="5"/>
  <c r="N1041" i="5"/>
  <c r="N708" i="5"/>
  <c r="N1037" i="5"/>
  <c r="N704" i="5"/>
  <c r="N895" i="5"/>
  <c r="N782" i="5"/>
  <c r="N775" i="5"/>
  <c r="N885" i="5"/>
  <c r="N840" i="5"/>
  <c r="N754" i="5"/>
  <c r="N931" i="5"/>
  <c r="N841" i="5"/>
  <c r="N716" i="5"/>
  <c r="N732" i="5"/>
  <c r="N748" i="5"/>
  <c r="N1091" i="5"/>
  <c r="N1221" i="5"/>
  <c r="N1078" i="5"/>
  <c r="N1177" i="5"/>
  <c r="N1209" i="5"/>
  <c r="N1217" i="5"/>
  <c r="N1320" i="5"/>
  <c r="N1071" i="5"/>
  <c r="N1072" i="5"/>
  <c r="N1164" i="5"/>
  <c r="N1321" i="5"/>
  <c r="N1384" i="5"/>
  <c r="N1382" i="5"/>
  <c r="N1324" i="5"/>
  <c r="N1111" i="5"/>
  <c r="N1370" i="5"/>
  <c r="N1076" i="5"/>
  <c r="N1212" i="5"/>
  <c r="N1336" i="5"/>
  <c r="N1167" i="5"/>
  <c r="N1073" i="5"/>
  <c r="N1267" i="5"/>
  <c r="N1178" i="5"/>
  <c r="N1342" i="5"/>
  <c r="N1271" i="5"/>
  <c r="N1235" i="5"/>
  <c r="N1113" i="5"/>
  <c r="N1368" i="5"/>
  <c r="N1112" i="5"/>
  <c r="N1284" i="5"/>
  <c r="N1403" i="5"/>
  <c r="N1080" i="5"/>
  <c r="N1173" i="5"/>
  <c r="N1294" i="5"/>
  <c r="N1318" i="5"/>
  <c r="N1323" i="5"/>
  <c r="N1069" i="5"/>
  <c r="N1277" i="5"/>
  <c r="N1285" i="5"/>
  <c r="N1401" i="5"/>
  <c r="N1129" i="5"/>
  <c r="N1369" i="5"/>
  <c r="N1282" i="5"/>
  <c r="N1387" i="5"/>
  <c r="N1153" i="5"/>
  <c r="N1232" i="5"/>
  <c r="N1270" i="5"/>
  <c r="N1288" i="5"/>
  <c r="N1359" i="5"/>
  <c r="N1166" i="5"/>
  <c r="N1386" i="5"/>
  <c r="N1376" i="5"/>
  <c r="N1174" i="5"/>
  <c r="N1348" i="5"/>
  <c r="N1375" i="5"/>
  <c r="N1383" i="5"/>
  <c r="N1100" i="5"/>
  <c r="N1385" i="5"/>
  <c r="N1104" i="5"/>
  <c r="N1156" i="5"/>
  <c r="N1259" i="5"/>
  <c r="N1136" i="5"/>
  <c r="N1171" i="5"/>
  <c r="N1418" i="5"/>
  <c r="N1426" i="5"/>
  <c r="N1211" i="5"/>
  <c r="N1074" i="5"/>
  <c r="N1169" i="5"/>
  <c r="N1240" i="5"/>
  <c r="N1372" i="5"/>
  <c r="N1425" i="5"/>
  <c r="N1077" i="5"/>
  <c r="N1356" i="5"/>
  <c r="N1427" i="5"/>
  <c r="N1420" i="5"/>
  <c r="N1360" i="5"/>
  <c r="N1244" i="5"/>
  <c r="N1304" i="5"/>
  <c r="N1230" i="5"/>
  <c r="N1358" i="5"/>
  <c r="N1182" i="5"/>
  <c r="N1307" i="5"/>
  <c r="N1197" i="5"/>
  <c r="N1269" i="5"/>
  <c r="N1081" i="5"/>
  <c r="N1201" i="5"/>
  <c r="N1380" i="5"/>
  <c r="N1229" i="5"/>
  <c r="N1312" i="5"/>
  <c r="N1379" i="5"/>
  <c r="N1364" i="5"/>
  <c r="N1328" i="5"/>
  <c r="N1353" i="5"/>
  <c r="N1355" i="5"/>
  <c r="N1165" i="5"/>
  <c r="N1218" i="5"/>
  <c r="N1233" i="5"/>
  <c r="N1273" i="5"/>
  <c r="N1292" i="5"/>
  <c r="N1428" i="5"/>
  <c r="N1286" i="5"/>
  <c r="N1402" i="5"/>
  <c r="N1085" i="5"/>
  <c r="N1279" i="5"/>
  <c r="N1363" i="5"/>
  <c r="N1412" i="5"/>
  <c r="N1137" i="5"/>
  <c r="N1266" i="5"/>
  <c r="N1207" i="5"/>
  <c r="N1158" i="5"/>
  <c r="N1390" i="5"/>
  <c r="N1410" i="5"/>
  <c r="N1183" i="5"/>
  <c r="N1276" i="5"/>
  <c r="N1315" i="5"/>
  <c r="N1377" i="5"/>
  <c r="N1414" i="5"/>
  <c r="N1253" i="5"/>
  <c r="N1411" i="5"/>
  <c r="N1216" i="5"/>
  <c r="N1316" i="5"/>
  <c r="N1200" i="5"/>
  <c r="N1378" i="5"/>
  <c r="N1181" i="5"/>
  <c r="N1295" i="5"/>
  <c r="N1351" i="5"/>
  <c r="N1357" i="5"/>
  <c r="N1300" i="5"/>
  <c r="N1087" i="5"/>
  <c r="N1416" i="5"/>
  <c r="N1335" i="5"/>
  <c r="N1354" i="5"/>
  <c r="N1396" i="5"/>
  <c r="N1224" i="5"/>
  <c r="N1226" i="5"/>
  <c r="N1079" i="5"/>
  <c r="N1251" i="5"/>
  <c r="N1075" i="5"/>
  <c r="N1397" i="5"/>
  <c r="N1298" i="5"/>
  <c r="N1308" i="5"/>
  <c r="N1395" i="5"/>
  <c r="N1094" i="5"/>
  <c r="N1138" i="5"/>
  <c r="N1310" i="5"/>
  <c r="N1423" i="5"/>
  <c r="N1159" i="5"/>
  <c r="N1170" i="5"/>
  <c r="N1391" i="5"/>
  <c r="N1367" i="5"/>
  <c r="N1160" i="5"/>
  <c r="N1231" i="5"/>
  <c r="N1237" i="5"/>
  <c r="N1311" i="5"/>
  <c r="N1430" i="5"/>
  <c r="N1157" i="5"/>
  <c r="N1389" i="5"/>
  <c r="N1109" i="5"/>
  <c r="N1223" i="5"/>
  <c r="N1305" i="5"/>
  <c r="N1326" i="5"/>
  <c r="N1255" i="5"/>
  <c r="N1344" i="5"/>
  <c r="N1306" i="5"/>
  <c r="N1199" i="5"/>
  <c r="N1241" i="5"/>
  <c r="N1123" i="5"/>
  <c r="N1101" i="5"/>
  <c r="N1127" i="5"/>
  <c r="N1225" i="5"/>
  <c r="N1238" i="5"/>
  <c r="N1373" i="5"/>
  <c r="N1116" i="5"/>
  <c r="N1415" i="5"/>
  <c r="N1204" i="5"/>
  <c r="N1247" i="5"/>
  <c r="N1319" i="5"/>
  <c r="N1388" i="5"/>
  <c r="N1419" i="5"/>
  <c r="N1121" i="5"/>
  <c r="N1256" i="5"/>
  <c r="N1252" i="5"/>
  <c r="N1366" i="5"/>
  <c r="N1198" i="5"/>
  <c r="N1215" i="5"/>
  <c r="N1222" i="5"/>
  <c r="N1340" i="5"/>
  <c r="N1140" i="5"/>
  <c r="N1374" i="5"/>
  <c r="N1371" i="5"/>
  <c r="N1114" i="5"/>
  <c r="N1151" i="5"/>
  <c r="N1163" i="5"/>
  <c r="N1361" i="5"/>
  <c r="N1346" i="5"/>
  <c r="N1417" i="5"/>
  <c r="N1362" i="5"/>
  <c r="N1192" i="5"/>
  <c r="N1236" i="5"/>
  <c r="N1409" i="5"/>
  <c r="N1243" i="5"/>
  <c r="N1098" i="5"/>
  <c r="N1134" i="5"/>
  <c r="N1126" i="5"/>
  <c r="N1220" i="5"/>
  <c r="N1272" i="5"/>
  <c r="N1118" i="5"/>
  <c r="N1161" i="5"/>
  <c r="N1090" i="5"/>
  <c r="N1180" i="5"/>
  <c r="N1330" i="5"/>
  <c r="N1407" i="5"/>
  <c r="N1365" i="5"/>
  <c r="N1070" i="5"/>
  <c r="N1107" i="5"/>
  <c r="N1239" i="5"/>
  <c r="N1275" i="5"/>
  <c r="N1287" i="5"/>
  <c r="N1347" i="5"/>
  <c r="N1400" i="5"/>
  <c r="N1406" i="5"/>
  <c r="N1431" i="5"/>
  <c r="N1214" i="5"/>
  <c r="N1132" i="5"/>
  <c r="N1309" i="5"/>
  <c r="N1408" i="5"/>
  <c r="N1122" i="5"/>
  <c r="N1195" i="5"/>
  <c r="N1245" i="5"/>
  <c r="N1190" i="5"/>
  <c r="N1317" i="5"/>
  <c r="N1392" i="5"/>
  <c r="N1424" i="5"/>
  <c r="N1115" i="5"/>
  <c r="N1143" i="5"/>
  <c r="N1175" i="5"/>
  <c r="N1303" i="5"/>
  <c r="N1350" i="5"/>
  <c r="N1314" i="5"/>
  <c r="N1405" i="5"/>
  <c r="N1260" i="5"/>
  <c r="N1413" i="5"/>
  <c r="N1082" i="5"/>
  <c r="N1125" i="5"/>
  <c r="N1228" i="5"/>
  <c r="N1131" i="5"/>
  <c r="N1394" i="5"/>
  <c r="N1141" i="5"/>
  <c r="N1338" i="5"/>
  <c r="N1421" i="5"/>
  <c r="N1297" i="5"/>
  <c r="N1393" i="5"/>
  <c r="N1248" i="5"/>
  <c r="N1089" i="5"/>
  <c r="N1422" i="5"/>
  <c r="N1148" i="5"/>
  <c r="N1124" i="5"/>
  <c r="N1144" i="5"/>
  <c r="N1162" i="5"/>
  <c r="N1313" i="5"/>
  <c r="N1404" i="5"/>
  <c r="N1399" i="5"/>
  <c r="N1120" i="5"/>
  <c r="N1185" i="5"/>
  <c r="N1296" i="5"/>
  <c r="N1258" i="5"/>
  <c r="N1429" i="5"/>
  <c r="N1213" i="5"/>
  <c r="N1334" i="5"/>
  <c r="N1135" i="5"/>
  <c r="N1322" i="5"/>
  <c r="N1278" i="5"/>
  <c r="N1119" i="5"/>
  <c r="N1168" i="5"/>
  <c r="N1263" i="5"/>
  <c r="N1133" i="5"/>
  <c r="N1381" i="5"/>
  <c r="N1184" i="5"/>
  <c r="N1261" i="5"/>
  <c r="N1265" i="5"/>
  <c r="N1290" i="5"/>
  <c r="N1293" i="5"/>
  <c r="N1398" i="5"/>
  <c r="N1117" i="5"/>
  <c r="N1152" i="5"/>
  <c r="N1341" i="5"/>
  <c r="N1150" i="5"/>
  <c r="N1108" i="5"/>
  <c r="N1254" i="5"/>
  <c r="N1268" i="5"/>
  <c r="N1333" i="5"/>
  <c r="N1191" i="5"/>
  <c r="N1147" i="5"/>
  <c r="N1096" i="5"/>
  <c r="N1219" i="5"/>
  <c r="N1257" i="5"/>
  <c r="N1206" i="5"/>
  <c r="N1099" i="5"/>
  <c r="N1145" i="5"/>
  <c r="N1349" i="5"/>
  <c r="N1302" i="5"/>
  <c r="N1242" i="5"/>
  <c r="N1301" i="5"/>
  <c r="N1337" i="5"/>
  <c r="N1142" i="5"/>
  <c r="N1095" i="5"/>
  <c r="N1154" i="5"/>
  <c r="N1179" i="5"/>
  <c r="N1352" i="5"/>
  <c r="N1249" i="5"/>
  <c r="N1189" i="5"/>
  <c r="N1329" i="5"/>
  <c r="N1086" i="5"/>
  <c r="N1083" i="5"/>
  <c r="N1210" i="5"/>
  <c r="N1186" i="5"/>
  <c r="N1281" i="5"/>
  <c r="N1291" i="5"/>
  <c r="N1130" i="5"/>
  <c r="N1103" i="5"/>
  <c r="N1172" i="5"/>
  <c r="N1332" i="5"/>
  <c r="N1155" i="5"/>
  <c r="N1105" i="5"/>
  <c r="N1325" i="5"/>
  <c r="N1110" i="5"/>
  <c r="N1339" i="5"/>
  <c r="N1299" i="5"/>
  <c r="N1205" i="5"/>
  <c r="N1280" i="5"/>
  <c r="N1250" i="5"/>
  <c r="N1234" i="5"/>
  <c r="N1289" i="5"/>
  <c r="N1331" i="5"/>
  <c r="N1193" i="5"/>
  <c r="N1194" i="5"/>
  <c r="N1274" i="5"/>
  <c r="N1283" i="5"/>
  <c r="N1068" i="5"/>
  <c r="N1227" i="5"/>
  <c r="N1146" i="5"/>
  <c r="N1093" i="5"/>
  <c r="N1097" i="5"/>
  <c r="N1149" i="5"/>
  <c r="N1088" i="5"/>
  <c r="N1343" i="5"/>
  <c r="N1106" i="5"/>
  <c r="N1084" i="5"/>
  <c r="N1176" i="5"/>
  <c r="N1067" i="5"/>
  <c r="N1102" i="5"/>
  <c r="N1196" i="5"/>
  <c r="N1246" i="5"/>
  <c r="N1188" i="5"/>
  <c r="N1203" i="5"/>
  <c r="N1092" i="5"/>
  <c r="N1139" i="5"/>
  <c r="N1187" i="5"/>
  <c r="N1202" i="5"/>
  <c r="N1264" i="5"/>
  <c r="N1345" i="5"/>
  <c r="N1208" i="5"/>
  <c r="N1128" i="5"/>
  <c r="N1327" i="5"/>
  <c r="N1262" i="5"/>
  <c r="N1724" i="5"/>
  <c r="N1476" i="5"/>
  <c r="N1749" i="5"/>
  <c r="N1750" i="5"/>
  <c r="N1509" i="5"/>
  <c r="N1508" i="5"/>
  <c r="N1477" i="5"/>
  <c r="N1569" i="5"/>
  <c r="N1611" i="5"/>
  <c r="N1667" i="5"/>
  <c r="N1438" i="5"/>
  <c r="N1511" i="5"/>
  <c r="N1512" i="5"/>
  <c r="N1510" i="5"/>
  <c r="N1708" i="5"/>
  <c r="N1657" i="5"/>
  <c r="N1573" i="5"/>
  <c r="N1513" i="5"/>
  <c r="N1437" i="5"/>
  <c r="N1503" i="5"/>
  <c r="N1776" i="5"/>
  <c r="N1507" i="5"/>
  <c r="N1777" i="5"/>
  <c r="N1505" i="5"/>
  <c r="N1783" i="5"/>
  <c r="N1504" i="5"/>
  <c r="N1488" i="5"/>
  <c r="N1519" i="5"/>
  <c r="N1707" i="5"/>
  <c r="N1778" i="5"/>
  <c r="N1728" i="5"/>
  <c r="N1502" i="5"/>
  <c r="N1666" i="5"/>
  <c r="N1570" i="5"/>
  <c r="N1506" i="5"/>
  <c r="N1702" i="5"/>
  <c r="N1580" i="5"/>
  <c r="N1782" i="5"/>
  <c r="N1608" i="5"/>
  <c r="N1619" i="5"/>
  <c r="N1668" i="5"/>
  <c r="N1775" i="5"/>
  <c r="N1548" i="5"/>
  <c r="N1717" i="5"/>
  <c r="N1489" i="5"/>
  <c r="N1614" i="5"/>
  <c r="N1615" i="5"/>
  <c r="N1497" i="5"/>
  <c r="N1610" i="5"/>
  <c r="N1654" i="5"/>
  <c r="N1613" i="5"/>
  <c r="N1773" i="5"/>
  <c r="N1715" i="5"/>
  <c r="N1628" i="5"/>
  <c r="N1498" i="5"/>
  <c r="N1606" i="5"/>
  <c r="N1480" i="5"/>
  <c r="N1617" i="5"/>
  <c r="N1629" i="5"/>
  <c r="N1563" i="5"/>
  <c r="N1564" i="5"/>
  <c r="N1705" i="5"/>
  <c r="N1766" i="5"/>
  <c r="N1784" i="5"/>
  <c r="N1552" i="5"/>
  <c r="N1714" i="5"/>
  <c r="N1630" i="5"/>
  <c r="N1770" i="5"/>
  <c r="N1551" i="5"/>
  <c r="N1671" i="5"/>
  <c r="N1781" i="5"/>
  <c r="N1791" i="5"/>
  <c r="N1627" i="5"/>
  <c r="N1479" i="5"/>
  <c r="N1765" i="5"/>
  <c r="N1767" i="5"/>
  <c r="N1696" i="5"/>
  <c r="N1701" i="5"/>
  <c r="N1704" i="5"/>
  <c r="N1768" i="5"/>
  <c r="N1769" i="5"/>
  <c r="N1673" i="5"/>
  <c r="N1461" i="5"/>
  <c r="N1441" i="5"/>
  <c r="N1772" i="5"/>
  <c r="N1481" i="5"/>
  <c r="N1585" i="5"/>
  <c r="N1442" i="5"/>
  <c r="N1771" i="5"/>
  <c r="N1496" i="5"/>
  <c r="N1788" i="5"/>
  <c r="N1487" i="5"/>
  <c r="N1520" i="5"/>
  <c r="N1588" i="5"/>
  <c r="N1684" i="5"/>
  <c r="N1686" i="5"/>
  <c r="N1602" i="5"/>
  <c r="N1539" i="5"/>
  <c r="N1540" i="5"/>
  <c r="N1774" i="5"/>
  <c r="N1706" i="5"/>
  <c r="N1443" i="5"/>
  <c r="N1658" i="5"/>
  <c r="N1436" i="5"/>
  <c r="N1591" i="5"/>
  <c r="N1711" i="5"/>
  <c r="N1779" i="5"/>
  <c r="N1478" i="5"/>
  <c r="N1639" i="5"/>
  <c r="N1662" i="5"/>
  <c r="N1529" i="5"/>
  <c r="N1549" i="5"/>
  <c r="N1587" i="5"/>
  <c r="N1683" i="5"/>
  <c r="N1659" i="5"/>
  <c r="N1721" i="5"/>
  <c r="N1703" i="5"/>
  <c r="N1554" i="5"/>
  <c r="N1644" i="5"/>
  <c r="N1565" i="5"/>
  <c r="N1571" i="5"/>
  <c r="N1607" i="5"/>
  <c r="N1612" i="5"/>
  <c r="N1720" i="5"/>
  <c r="N1560" i="5"/>
  <c r="N1586" i="5"/>
  <c r="N1624" i="5"/>
  <c r="N1633" i="5"/>
  <c r="N1785" i="5"/>
  <c r="N1434" i="5"/>
  <c r="N1566" i="5"/>
  <c r="N1590" i="5"/>
  <c r="N1751" i="5"/>
  <c r="N1640" i="5"/>
  <c r="N1550" i="5"/>
  <c r="N1638" i="5"/>
  <c r="N1524" i="5"/>
  <c r="N1609" i="5"/>
  <c r="N1435" i="5"/>
  <c r="N1532" i="5"/>
  <c r="N1589" i="5"/>
  <c r="N1605" i="5"/>
  <c r="N1625" i="5"/>
  <c r="N1716" i="5"/>
  <c r="N1533" i="5"/>
  <c r="N1752" i="5"/>
  <c r="N1516" i="5"/>
  <c r="N1727" i="5"/>
  <c r="N1553" i="5"/>
  <c r="N1618" i="5"/>
  <c r="N1669" i="5"/>
  <c r="N1485" i="5"/>
  <c r="N1486" i="5"/>
  <c r="N1562" i="5"/>
  <c r="N1621" i="5"/>
  <c r="N1626" i="5"/>
  <c r="N1725" i="5"/>
  <c r="N1616" i="5"/>
  <c r="N1534" i="5"/>
  <c r="N1754" i="5"/>
  <c r="N1535" i="5"/>
  <c r="N1790" i="5"/>
  <c r="N1541" i="5"/>
  <c r="N1600" i="5"/>
  <c r="N1780" i="5"/>
  <c r="N1501" i="5"/>
  <c r="N1631" i="5"/>
  <c r="N1670" i="5"/>
  <c r="N1795" i="5"/>
  <c r="N1557" i="5"/>
  <c r="N1527" i="5"/>
  <c r="N1620" i="5"/>
  <c r="N1762" i="5"/>
  <c r="N1649" i="5"/>
  <c r="N1547" i="5"/>
  <c r="N1495" i="5"/>
  <c r="N1637" i="5"/>
  <c r="N1796" i="5"/>
  <c r="N1484" i="5"/>
  <c r="N1525" i="5"/>
  <c r="N1528" i="5"/>
  <c r="N1594" i="5"/>
  <c r="N1753" i="5"/>
  <c r="N1522" i="5"/>
  <c r="N1542" i="5"/>
  <c r="N1655" i="5"/>
  <c r="N1650" i="5"/>
  <c r="N1599" i="5"/>
  <c r="N1685" i="5"/>
  <c r="N1446" i="5"/>
  <c r="N1518" i="5"/>
  <c r="N1530" i="5"/>
  <c r="N1581" i="5"/>
  <c r="N1763" i="5"/>
  <c r="N1514" i="5"/>
  <c r="N1665" i="5"/>
  <c r="N1660" i="5"/>
  <c r="N1515" i="5"/>
  <c r="N1733" i="5"/>
  <c r="N1462" i="5"/>
  <c r="N1726" i="5"/>
  <c r="N1787" i="5"/>
  <c r="N1473" i="5"/>
  <c r="N1748" i="5"/>
  <c r="N1677" i="5"/>
  <c r="N1523" i="5"/>
  <c r="N1697" i="5"/>
  <c r="N1576" i="5"/>
  <c r="N1675" i="5"/>
  <c r="N1745" i="5"/>
  <c r="N1483" i="5"/>
  <c r="N1531" i="5"/>
  <c r="N1439" i="5"/>
  <c r="N1447" i="5"/>
  <c r="N1463" i="5"/>
  <c r="N1471" i="5"/>
  <c r="N1583" i="5"/>
  <c r="N1634" i="5"/>
  <c r="N1722" i="5"/>
  <c r="N1444" i="5"/>
  <c r="N1493" i="5"/>
  <c r="N1582" i="5"/>
  <c r="N1598" i="5"/>
  <c r="N1687" i="5"/>
  <c r="N1758" i="5"/>
  <c r="N1464" i="5"/>
  <c r="N1467" i="5"/>
  <c r="N1647" i="5"/>
  <c r="N1688" i="5"/>
  <c r="N1544" i="5"/>
  <c r="N1445" i="5"/>
  <c r="N1448" i="5"/>
  <c r="N1469" i="5"/>
  <c r="N1592" i="5"/>
  <c r="N1595" i="5"/>
  <c r="N1648" i="5"/>
  <c r="N1718" i="5"/>
  <c r="N1468" i="5"/>
  <c r="N1786" i="5"/>
  <c r="N1792" i="5"/>
  <c r="N1719" i="5"/>
  <c r="N1466" i="5"/>
  <c r="N1574" i="5"/>
  <c r="N1556" i="5"/>
  <c r="N1661" i="5"/>
  <c r="N1651" i="5"/>
  <c r="N1455" i="5"/>
  <c r="N1526" i="5"/>
  <c r="N1597" i="5"/>
  <c r="N1698" i="5"/>
  <c r="N1709" i="5"/>
  <c r="N1793" i="5"/>
  <c r="N1623" i="5"/>
  <c r="N1642" i="5"/>
  <c r="N1712" i="5"/>
  <c r="N1559" i="5"/>
  <c r="N1723" i="5"/>
  <c r="N1641" i="5"/>
  <c r="N1575" i="5"/>
  <c r="N1584" i="5"/>
  <c r="N1710" i="5"/>
  <c r="N1482" i="5"/>
  <c r="N1561" i="5"/>
  <c r="N1545" i="5"/>
  <c r="N1567" i="5"/>
  <c r="N1794" i="5"/>
  <c r="N1676" i="5"/>
  <c r="N1521" i="5"/>
  <c r="N1494" i="5"/>
  <c r="N1643" i="5"/>
  <c r="N1475" i="5"/>
  <c r="N1558" i="5"/>
  <c r="N1572" i="5"/>
  <c r="N1596" i="5"/>
  <c r="N1789" i="5"/>
  <c r="N1699" i="5"/>
  <c r="N1492" i="5"/>
  <c r="N1764" i="5"/>
  <c r="N1601" i="5"/>
  <c r="N1664" i="5"/>
  <c r="N1578" i="5"/>
  <c r="N1603" i="5"/>
  <c r="N1635" i="5"/>
  <c r="N1700" i="5"/>
  <c r="N1755" i="5"/>
  <c r="N1440" i="5"/>
  <c r="N1646" i="5"/>
  <c r="N1433" i="5"/>
  <c r="N1456" i="5"/>
  <c r="N1470" i="5"/>
  <c r="N1759" i="5"/>
  <c r="N1653" i="5"/>
  <c r="N1472" i="5"/>
  <c r="N1593" i="5"/>
  <c r="N1622" i="5"/>
  <c r="N1674" i="5"/>
  <c r="N1645" i="5"/>
  <c r="N1432" i="5"/>
  <c r="N1757" i="5"/>
  <c r="N1555" i="5"/>
  <c r="N1656" i="5"/>
  <c r="N1536" i="5"/>
  <c r="N1636" i="5"/>
  <c r="N1760" i="5"/>
  <c r="N1761" i="5"/>
  <c r="N1543" i="5"/>
  <c r="N1663" i="5"/>
  <c r="N1579" i="5"/>
  <c r="N1499" i="5"/>
  <c r="N1452" i="5"/>
  <c r="N1465" i="5"/>
  <c r="N1756" i="5"/>
  <c r="N1500" i="5"/>
  <c r="N1490" i="5"/>
  <c r="N1632" i="5"/>
  <c r="N1577" i="5"/>
  <c r="N1491" i="5"/>
  <c r="N1546" i="5"/>
  <c r="N1672" i="5"/>
  <c r="N1537" i="5"/>
  <c r="N1695" i="5"/>
  <c r="N1568" i="5"/>
  <c r="N1739" i="5"/>
  <c r="N1689" i="5"/>
  <c r="N1694" i="5"/>
  <c r="N1451" i="5"/>
  <c r="N1734" i="5"/>
  <c r="N1713" i="5"/>
  <c r="N1730" i="5"/>
  <c r="N1744" i="5"/>
  <c r="N1729" i="5"/>
  <c r="N1693" i="5"/>
  <c r="N1538" i="5"/>
  <c r="N1474" i="5"/>
  <c r="N1743" i="5"/>
  <c r="N1746" i="5"/>
  <c r="N1604" i="5"/>
  <c r="N1737" i="5"/>
  <c r="N1691" i="5"/>
  <c r="N1690" i="5"/>
  <c r="N1454" i="5"/>
  <c r="N1652" i="5"/>
  <c r="N1747" i="5"/>
  <c r="N1453" i="5"/>
  <c r="N1741" i="5"/>
  <c r="N1692" i="5"/>
  <c r="N1678" i="5"/>
  <c r="N1679" i="5"/>
  <c r="N1459" i="5"/>
  <c r="N1457" i="5"/>
  <c r="N1681" i="5"/>
  <c r="N1682" i="5"/>
  <c r="N1731" i="5"/>
  <c r="N1449" i="5"/>
  <c r="N1517" i="5"/>
  <c r="N1680" i="5"/>
  <c r="N1738" i="5"/>
  <c r="N1736" i="5"/>
  <c r="N1458" i="5"/>
  <c r="N1732" i="5"/>
  <c r="N1735" i="5"/>
  <c r="N1742" i="5"/>
  <c r="N1740" i="5"/>
  <c r="N1460" i="5"/>
  <c r="N1450" i="5"/>
  <c r="N2001" i="5"/>
  <c r="N1979" i="5"/>
  <c r="N1980" i="5"/>
  <c r="N2002" i="5"/>
  <c r="N2090" i="5"/>
  <c r="N2003" i="5"/>
  <c r="N2067" i="5"/>
  <c r="N2021" i="5"/>
  <c r="N2013" i="5"/>
  <c r="N2027" i="5"/>
  <c r="N2079" i="5"/>
  <c r="N2091" i="5"/>
  <c r="N2051" i="5"/>
  <c r="N1842" i="5"/>
  <c r="N2004" i="5"/>
  <c r="N1985" i="5"/>
  <c r="N2121" i="5"/>
  <c r="N2008" i="5"/>
  <c r="N1977" i="5"/>
  <c r="N1998" i="5"/>
  <c r="N2107" i="5"/>
  <c r="N2123" i="5"/>
  <c r="N2124" i="5"/>
  <c r="N1976" i="5"/>
  <c r="N2007" i="5"/>
  <c r="N1969" i="5"/>
  <c r="N1997" i="5"/>
  <c r="N2025" i="5"/>
  <c r="N1970" i="5"/>
  <c r="N1917" i="5"/>
  <c r="N1962" i="5"/>
  <c r="N2110" i="5"/>
  <c r="N2162" i="5"/>
  <c r="N1841" i="5"/>
  <c r="N1966" i="5"/>
  <c r="N2046" i="5"/>
  <c r="N1902" i="5"/>
  <c r="N1948" i="5"/>
  <c r="N2118" i="5"/>
  <c r="N1901" i="5"/>
  <c r="N1990" i="5"/>
  <c r="N2062" i="5"/>
  <c r="N2065" i="5"/>
  <c r="N2159" i="5"/>
  <c r="N1938" i="5"/>
  <c r="N1947" i="5"/>
  <c r="N1918" i="5"/>
  <c r="N1932" i="5"/>
  <c r="N1961" i="5"/>
  <c r="N2033" i="5"/>
  <c r="N1978" i="5"/>
  <c r="N2056" i="5"/>
  <c r="N2161" i="5"/>
  <c r="N2066" i="5"/>
  <c r="N2136" i="5"/>
  <c r="N2071" i="5"/>
  <c r="N1889" i="5"/>
  <c r="N1992" i="5"/>
  <c r="N2034" i="5"/>
  <c r="N1865" i="5"/>
  <c r="N1930" i="5"/>
  <c r="N2153" i="5"/>
  <c r="N2068" i="5"/>
  <c r="N1888" i="5"/>
  <c r="N1971" i="5"/>
  <c r="N1931" i="5"/>
  <c r="N1982" i="5"/>
  <c r="N1830" i="5"/>
  <c r="N1831" i="5"/>
  <c r="N1945" i="5"/>
  <c r="N1812" i="5"/>
  <c r="N1963" i="5"/>
  <c r="N1987" i="5"/>
  <c r="N1941" i="5"/>
  <c r="N1942" i="5"/>
  <c r="N2052" i="5"/>
  <c r="N1894" i="5"/>
  <c r="N2158" i="5"/>
  <c r="N1953" i="5"/>
  <c r="N2116" i="5"/>
  <c r="N1910" i="5"/>
  <c r="N1832" i="5"/>
  <c r="N1844" i="5"/>
  <c r="N1951" i="5"/>
  <c r="N2149" i="5"/>
  <c r="N1981" i="5"/>
  <c r="N1993" i="5"/>
  <c r="N2109" i="5"/>
  <c r="N2125" i="5"/>
  <c r="N1908" i="5"/>
  <c r="N2101" i="5"/>
  <c r="N1827" i="5"/>
  <c r="N1846" i="5"/>
  <c r="N1900" i="5"/>
  <c r="N1815" i="5"/>
  <c r="N1906" i="5"/>
  <c r="N1952" i="5"/>
  <c r="N1933" i="5"/>
  <c r="N1885" i="5"/>
  <c r="N1814" i="5"/>
  <c r="N2104" i="5"/>
  <c r="N2105" i="5"/>
  <c r="N1843" i="5"/>
  <c r="N1882" i="5"/>
  <c r="N1859" i="5"/>
  <c r="N1922" i="5"/>
  <c r="N1944" i="5"/>
  <c r="N2069" i="5"/>
  <c r="N2096" i="5"/>
  <c r="N1921" i="5"/>
  <c r="N2077" i="5"/>
  <c r="N1818" i="5"/>
  <c r="N1907" i="5"/>
  <c r="N2018" i="5"/>
  <c r="N2073" i="5"/>
  <c r="N1954" i="5"/>
  <c r="N2074" i="5"/>
  <c r="N2076" i="5"/>
  <c r="N2157" i="5"/>
  <c r="N1919" i="5"/>
  <c r="N2092" i="5"/>
  <c r="N2099" i="5"/>
  <c r="N1915" i="5"/>
  <c r="N1967" i="5"/>
  <c r="N1958" i="5"/>
  <c r="N1886" i="5"/>
  <c r="N1798" i="5"/>
  <c r="N2148" i="5"/>
  <c r="N1909" i="5"/>
  <c r="N1916" i="5"/>
  <c r="N1857" i="5"/>
  <c r="N2045" i="5"/>
  <c r="N1913" i="5"/>
  <c r="N1813" i="5"/>
  <c r="N1825" i="5"/>
  <c r="N1929" i="5"/>
  <c r="N2083" i="5"/>
  <c r="N2113" i="5"/>
  <c r="N1836" i="5"/>
  <c r="N1972" i="5"/>
  <c r="N2042" i="5"/>
  <c r="N1911" i="5"/>
  <c r="N1946" i="5"/>
  <c r="N2029" i="5"/>
  <c r="N2138" i="5"/>
  <c r="N2144" i="5"/>
  <c r="N1880" i="5"/>
  <c r="N1873" i="5"/>
  <c r="N1887" i="5"/>
  <c r="N1939" i="5"/>
  <c r="N1881" i="5"/>
  <c r="N1819" i="5"/>
  <c r="N1823" i="5"/>
  <c r="N1879" i="5"/>
  <c r="N2057" i="5"/>
  <c r="N1826" i="5"/>
  <c r="N1828" i="5"/>
  <c r="N1829" i="5"/>
  <c r="N1891" i="5"/>
  <c r="N1996" i="5"/>
  <c r="N2015" i="5"/>
  <c r="N2059" i="5"/>
  <c r="N2070" i="5"/>
  <c r="N1822" i="5"/>
  <c r="N1936" i="5"/>
  <c r="N1804" i="5"/>
  <c r="N1892" i="5"/>
  <c r="N2012" i="5"/>
  <c r="N2119" i="5"/>
  <c r="N1903" i="5"/>
  <c r="N1893" i="5"/>
  <c r="N2117" i="5"/>
  <c r="N1835" i="5"/>
  <c r="N1864" i="5"/>
  <c r="N1912" i="5"/>
  <c r="N1965" i="5"/>
  <c r="N2036" i="5"/>
  <c r="N2040" i="5"/>
  <c r="N2134" i="5"/>
  <c r="N1816" i="5"/>
  <c r="N1890" i="5"/>
  <c r="N2081" i="5"/>
  <c r="N2098" i="5"/>
  <c r="N1802" i="5"/>
  <c r="N1995" i="5"/>
  <c r="N2146" i="5"/>
  <c r="N1878" i="5"/>
  <c r="N1805" i="5"/>
  <c r="N2019" i="5"/>
  <c r="N2142" i="5"/>
  <c r="N1817" i="5"/>
  <c r="N1850" i="5"/>
  <c r="N1806" i="5"/>
  <c r="N1807" i="5"/>
  <c r="N2103" i="5"/>
  <c r="N2147" i="5"/>
  <c r="N2086" i="5"/>
  <c r="N1821" i="5"/>
  <c r="N1847" i="5"/>
  <c r="N1851" i="5"/>
  <c r="N1856" i="5"/>
  <c r="N1950" i="5"/>
  <c r="N2060" i="5"/>
  <c r="N1904" i="5"/>
  <c r="N1824" i="5"/>
  <c r="N1959" i="5"/>
  <c r="N1994" i="5"/>
  <c r="N1799" i="5"/>
  <c r="N1808" i="5"/>
  <c r="N1964" i="5"/>
  <c r="N2061" i="5"/>
  <c r="N2129" i="5"/>
  <c r="N1797" i="5"/>
  <c r="N2044" i="5"/>
  <c r="N1801" i="5"/>
  <c r="N2141" i="5"/>
  <c r="N2143" i="5"/>
  <c r="N1905" i="5"/>
  <c r="N1872" i="5"/>
  <c r="N1800" i="5"/>
  <c r="N1975" i="5"/>
  <c r="N2038" i="5"/>
  <c r="N2041" i="5"/>
  <c r="N2133" i="5"/>
  <c r="N2037" i="5"/>
  <c r="N1820" i="5"/>
  <c r="N1871" i="5"/>
  <c r="N2039" i="5"/>
  <c r="N1914" i="5"/>
  <c r="N1866" i="5"/>
  <c r="N1809" i="5"/>
  <c r="N1960" i="5"/>
  <c r="N1989" i="5"/>
  <c r="N2094" i="5"/>
  <c r="N1852" i="5"/>
  <c r="N1877" i="5"/>
  <c r="N1810" i="5"/>
  <c r="N1957" i="5"/>
  <c r="N2150" i="5"/>
  <c r="N1811" i="5"/>
  <c r="N1834" i="5"/>
  <c r="N1867" i="5"/>
  <c r="N1943" i="5"/>
  <c r="N1968" i="5"/>
  <c r="N2009" i="5"/>
  <c r="N2022" i="5"/>
  <c r="N2058" i="5"/>
  <c r="N1854" i="5"/>
  <c r="N1855" i="5"/>
  <c r="N2024" i="5"/>
  <c r="N1848" i="5"/>
  <c r="N1974" i="5"/>
  <c r="N2064" i="5"/>
  <c r="N1920" i="5"/>
  <c r="N2087" i="5"/>
  <c r="N1898" i="5"/>
  <c r="N1927" i="5"/>
  <c r="N2023" i="5"/>
  <c r="N2111" i="5"/>
  <c r="N1869" i="5"/>
  <c r="N1926" i="5"/>
  <c r="N1895" i="5"/>
  <c r="N1899" i="5"/>
  <c r="N1923" i="5"/>
  <c r="N1925" i="5"/>
  <c r="N1924" i="5"/>
  <c r="N1935" i="5"/>
  <c r="N2035" i="5"/>
  <c r="N1940" i="5"/>
  <c r="N2112" i="5"/>
  <c r="N2135" i="5"/>
  <c r="N1849" i="5"/>
  <c r="N1858" i="5"/>
  <c r="N1845" i="5"/>
  <c r="N1884" i="5"/>
  <c r="N1928" i="5"/>
  <c r="N2017" i="5"/>
  <c r="N2084" i="5"/>
  <c r="N2095" i="5"/>
  <c r="N2108" i="5"/>
  <c r="N2075" i="5"/>
  <c r="N2137" i="5"/>
  <c r="N1839" i="5"/>
  <c r="N1883" i="5"/>
  <c r="N2115" i="5"/>
  <c r="N2145" i="5"/>
  <c r="N1837" i="5"/>
  <c r="N2026" i="5"/>
  <c r="N2072" i="5"/>
  <c r="N1875" i="5"/>
  <c r="N1838" i="5"/>
  <c r="N2089" i="5"/>
  <c r="N2130" i="5"/>
  <c r="N1840" i="5"/>
  <c r="N1868" i="5"/>
  <c r="N1874" i="5"/>
  <c r="N1949" i="5"/>
  <c r="N2010" i="5"/>
  <c r="N2160" i="5"/>
  <c r="N1876" i="5"/>
  <c r="N2102" i="5"/>
  <c r="N2122" i="5"/>
  <c r="N2128" i="5"/>
  <c r="N2028" i="5"/>
  <c r="N2050" i="5"/>
  <c r="N1973" i="5"/>
  <c r="N2011" i="5"/>
  <c r="N2016" i="5"/>
  <c r="N1833" i="5"/>
  <c r="N1897" i="5"/>
  <c r="N1896" i="5"/>
  <c r="N1988" i="5"/>
  <c r="N1862" i="5"/>
  <c r="N2151" i="5"/>
  <c r="N1956" i="5"/>
  <c r="N2154" i="5"/>
  <c r="N1955" i="5"/>
  <c r="N1861" i="5"/>
  <c r="N1999" i="5"/>
  <c r="N1937" i="5"/>
  <c r="N2152" i="5"/>
  <c r="N2100" i="5"/>
  <c r="N2048" i="5"/>
  <c r="N2106" i="5"/>
  <c r="N2080" i="5"/>
  <c r="N1863" i="5"/>
  <c r="N2043" i="5"/>
  <c r="N2055" i="5"/>
  <c r="N1860" i="5"/>
  <c r="N1934" i="5"/>
  <c r="N2078" i="5"/>
  <c r="N2126" i="5"/>
  <c r="N2139" i="5"/>
  <c r="N1984" i="5"/>
  <c r="N2085" i="5"/>
  <c r="N2088" i="5"/>
  <c r="N1983" i="5"/>
  <c r="N2005" i="5"/>
  <c r="N2131" i="5"/>
  <c r="N2132" i="5"/>
  <c r="N2049" i="5"/>
  <c r="N2155" i="5"/>
  <c r="N1991" i="5"/>
  <c r="N1986" i="5"/>
  <c r="N2082" i="5"/>
  <c r="N2156" i="5"/>
  <c r="N2097" i="5"/>
  <c r="N2063" i="5"/>
  <c r="N2120" i="5"/>
  <c r="N2000" i="5"/>
  <c r="N2093" i="5"/>
  <c r="N2047" i="5"/>
  <c r="N2053" i="5"/>
  <c r="N2054" i="5"/>
  <c r="N1803" i="5"/>
  <c r="N2020" i="5"/>
  <c r="N2140" i="5"/>
  <c r="N1870" i="5"/>
  <c r="N2031" i="5"/>
  <c r="N2030" i="5"/>
  <c r="N2014" i="5"/>
  <c r="N2006" i="5"/>
  <c r="N2127" i="5"/>
  <c r="N1853" i="5"/>
  <c r="N2032" i="5"/>
  <c r="N2114" i="5"/>
  <c r="N2422" i="5"/>
  <c r="N2163" i="5"/>
  <c r="N2423" i="5"/>
  <c r="N2348" i="5"/>
  <c r="N2341" i="5"/>
  <c r="N2462" i="5"/>
  <c r="N2169" i="5"/>
  <c r="N2280" i="5"/>
  <c r="N2508" i="5"/>
  <c r="N2362" i="5"/>
  <c r="N2465" i="5"/>
  <c r="N2420" i="5"/>
  <c r="N2319" i="5"/>
  <c r="N2419" i="5"/>
  <c r="N2305" i="5"/>
  <c r="N2239" i="5"/>
  <c r="N2507" i="5"/>
  <c r="N2252" i="5"/>
  <c r="N2418" i="5"/>
  <c r="N2377" i="5"/>
  <c r="N2449" i="5"/>
  <c r="N2235" i="5"/>
  <c r="N2194" i="5"/>
  <c r="N2225" i="5"/>
  <c r="N2234" i="5"/>
  <c r="N2201" i="5"/>
  <c r="N2383" i="5"/>
  <c r="N2184" i="5"/>
  <c r="N2460" i="5"/>
  <c r="N2206" i="5"/>
  <c r="N2245" i="5"/>
  <c r="N2300" i="5"/>
  <c r="N2301" i="5"/>
  <c r="N2238" i="5"/>
  <c r="N2506" i="5"/>
  <c r="N2486" i="5"/>
  <c r="N2192" i="5"/>
  <c r="N2374" i="5"/>
  <c r="N2214" i="5"/>
  <c r="N2164" i="5"/>
  <c r="N2216" i="5"/>
  <c r="N2503" i="5"/>
  <c r="N2518" i="5"/>
  <c r="N2172" i="5"/>
  <c r="N2416" i="5"/>
  <c r="N2521" i="5"/>
  <c r="N2353" i="5"/>
  <c r="N2251" i="5"/>
  <c r="N2342" i="5"/>
  <c r="N2358" i="5"/>
  <c r="N2250" i="5"/>
  <c r="N2277" i="5"/>
  <c r="N2380" i="5"/>
  <c r="N2417" i="5"/>
  <c r="N2189" i="5"/>
  <c r="N2487" i="5"/>
  <c r="N2168" i="5"/>
  <c r="N2258" i="5"/>
  <c r="N2261" i="5"/>
  <c r="N2406" i="5"/>
  <c r="N2171" i="5"/>
  <c r="N2213" i="5"/>
  <c r="N2281" i="5"/>
  <c r="N2283" i="5"/>
  <c r="N2224" i="5"/>
  <c r="N2325" i="5"/>
  <c r="N2515" i="5"/>
  <c r="N2272" i="5"/>
  <c r="N2275" i="5"/>
  <c r="N2274" i="5"/>
  <c r="N2232" i="5"/>
  <c r="N2509" i="5"/>
  <c r="N2431" i="5"/>
  <c r="N2282" i="5"/>
  <c r="N2352" i="5"/>
  <c r="N2296" i="5"/>
  <c r="N2227" i="5"/>
  <c r="N2323" i="5"/>
  <c r="N2218" i="5"/>
  <c r="N2360" i="5"/>
  <c r="N2395" i="5"/>
  <c r="N2471" i="5"/>
  <c r="N2303" i="5"/>
  <c r="N2336" i="5"/>
  <c r="N2279" i="5"/>
  <c r="N2180" i="5"/>
  <c r="N2182" i="5"/>
  <c r="N2221" i="5"/>
  <c r="N2309" i="5"/>
  <c r="N2205" i="5"/>
  <c r="N2379" i="5"/>
  <c r="N2415" i="5"/>
  <c r="N2311" i="5"/>
  <c r="N2359" i="5"/>
  <c r="N2519" i="5"/>
  <c r="N2175" i="5"/>
  <c r="N2253" i="5"/>
  <c r="N2255" i="5"/>
  <c r="N2167" i="5"/>
  <c r="N2188" i="5"/>
  <c r="N2369" i="5"/>
  <c r="N2249" i="5"/>
  <c r="N2230" i="5"/>
  <c r="N2271" i="5"/>
  <c r="N2459" i="5"/>
  <c r="N2485" i="5"/>
  <c r="N2436" i="5"/>
  <c r="N2438" i="5"/>
  <c r="N2287" i="5"/>
  <c r="N2335" i="5"/>
  <c r="N2437" i="5"/>
  <c r="N2361" i="5"/>
  <c r="N2190" i="5"/>
  <c r="N2440" i="5"/>
  <c r="N2477" i="5"/>
  <c r="N2269" i="5"/>
  <c r="N2495" i="5"/>
  <c r="N2331" i="5"/>
  <c r="N2512" i="5"/>
  <c r="N2525" i="5"/>
  <c r="N2177" i="5"/>
  <c r="N2267" i="5"/>
  <c r="N2294" i="5"/>
  <c r="N2222" i="5"/>
  <c r="N2291" i="5"/>
  <c r="N2428" i="5"/>
  <c r="N2501" i="5"/>
  <c r="N2191" i="5"/>
  <c r="N2334" i="5"/>
  <c r="N2354" i="5"/>
  <c r="N2482" i="5"/>
  <c r="N2491" i="5"/>
  <c r="N2236" i="5"/>
  <c r="N2284" i="5"/>
  <c r="N2295" i="5"/>
  <c r="N2410" i="5"/>
  <c r="N2430" i="5"/>
  <c r="N2496" i="5"/>
  <c r="N2200" i="5"/>
  <c r="N2405" i="5"/>
  <c r="N2297" i="5"/>
  <c r="N2290" i="5"/>
  <c r="N2340" i="5"/>
  <c r="N2429" i="5"/>
  <c r="N2484" i="5"/>
  <c r="N2307" i="5"/>
  <c r="N2320" i="5"/>
  <c r="N2293" i="5"/>
  <c r="N2299" i="5"/>
  <c r="N2391" i="5"/>
  <c r="N2368" i="5"/>
  <c r="N2315" i="5"/>
  <c r="N2349" i="5"/>
  <c r="N2350" i="5"/>
  <c r="N2183" i="5"/>
  <c r="N2219" i="5"/>
  <c r="N2326" i="5"/>
  <c r="N2371" i="5"/>
  <c r="N2439" i="5"/>
  <c r="N2288" i="5"/>
  <c r="N2365" i="5"/>
  <c r="N2443" i="5"/>
  <c r="N2387" i="5"/>
  <c r="N2264" i="5"/>
  <c r="N2212" i="5"/>
  <c r="N2488" i="5"/>
  <c r="N2527" i="5"/>
  <c r="N2483" i="5"/>
  <c r="N2444" i="5"/>
  <c r="N2480" i="5"/>
  <c r="N2306" i="5"/>
  <c r="N2500" i="5"/>
  <c r="N2502" i="5"/>
  <c r="N2516" i="5"/>
  <c r="N2215" i="5"/>
  <c r="N2327" i="5"/>
  <c r="N2400" i="5"/>
  <c r="N2176" i="5"/>
  <c r="N2211" i="5"/>
  <c r="N2473" i="5"/>
  <c r="N2389" i="5"/>
  <c r="N2441" i="5"/>
  <c r="N2181" i="5"/>
  <c r="N2231" i="5"/>
  <c r="N2248" i="5"/>
  <c r="N2273" i="5"/>
  <c r="N2209" i="5"/>
  <c r="N2228" i="5"/>
  <c r="N2447" i="5"/>
  <c r="N2456" i="5"/>
  <c r="N2522" i="5"/>
  <c r="N2514" i="5"/>
  <c r="N2203" i="5"/>
  <c r="N2318" i="5"/>
  <c r="N2442" i="5"/>
  <c r="N2312" i="5"/>
  <c r="N2243" i="5"/>
  <c r="N2286" i="5"/>
  <c r="N2292" i="5"/>
  <c r="N2302" i="5"/>
  <c r="N2328" i="5"/>
  <c r="N2370" i="5"/>
  <c r="N2381" i="5"/>
  <c r="N2414" i="5"/>
  <c r="N2451" i="5"/>
  <c r="N2244" i="5"/>
  <c r="N2404" i="5"/>
  <c r="N2187" i="5"/>
  <c r="N2421" i="5"/>
  <c r="N2505" i="5"/>
  <c r="N2399" i="5"/>
  <c r="N2409" i="5"/>
  <c r="N2523" i="5"/>
  <c r="N2207" i="5"/>
  <c r="N2165" i="5"/>
  <c r="N2178" i="5"/>
  <c r="N2210" i="5"/>
  <c r="N2242" i="5"/>
  <c r="N2263" i="5"/>
  <c r="N2298" i="5"/>
  <c r="N2366" i="5"/>
  <c r="N2396" i="5"/>
  <c r="N2499" i="5"/>
  <c r="N2351" i="5"/>
  <c r="N2392" i="5"/>
  <c r="N2316" i="5"/>
  <c r="N2333" i="5"/>
  <c r="N2398" i="5"/>
  <c r="N2304" i="5"/>
  <c r="N2344" i="5"/>
  <c r="N2346" i="5"/>
  <c r="N2174" i="5"/>
  <c r="N2268" i="5"/>
  <c r="N2357" i="5"/>
  <c r="N2384" i="5"/>
  <c r="N2401" i="5"/>
  <c r="N2166" i="5"/>
  <c r="N2347" i="5"/>
  <c r="N2204" i="5"/>
  <c r="N2375" i="5"/>
  <c r="N2390" i="5"/>
  <c r="N2472" i="5"/>
  <c r="N2193" i="5"/>
  <c r="N2196" i="5"/>
  <c r="N2199" i="5"/>
  <c r="N2403" i="5"/>
  <c r="N2469" i="5"/>
  <c r="N2489" i="5"/>
  <c r="N2494" i="5"/>
  <c r="N2179" i="5"/>
  <c r="N2185" i="5"/>
  <c r="N2265" i="5"/>
  <c r="N2310" i="5"/>
  <c r="N2324" i="5"/>
  <c r="N2364" i="5"/>
  <c r="N2434" i="5"/>
  <c r="N2435" i="5"/>
  <c r="N2246" i="5"/>
  <c r="N2247" i="5"/>
  <c r="N2262" i="5"/>
  <c r="N2314" i="5"/>
  <c r="N2510" i="5"/>
  <c r="N2511" i="5"/>
  <c r="N2386" i="5"/>
  <c r="N2411" i="5"/>
  <c r="N2240" i="5"/>
  <c r="N2276" i="5"/>
  <c r="N2470" i="5"/>
  <c r="N2198" i="5"/>
  <c r="N2223" i="5"/>
  <c r="N2226" i="5"/>
  <c r="N2453" i="5"/>
  <c r="N2467" i="5"/>
  <c r="N2526" i="5"/>
  <c r="N2343" i="5"/>
  <c r="N2394" i="5"/>
  <c r="N2498" i="5"/>
  <c r="N2493" i="5"/>
  <c r="N2475" i="5"/>
  <c r="N2229" i="5"/>
  <c r="N2254" i="5"/>
  <c r="N2393" i="5"/>
  <c r="N2461" i="5"/>
  <c r="N2504" i="5"/>
  <c r="N2388" i="5"/>
  <c r="N2468" i="5"/>
  <c r="N2233" i="5"/>
  <c r="N2408" i="5"/>
  <c r="N2457" i="5"/>
  <c r="N2474" i="5"/>
  <c r="N2186" i="5"/>
  <c r="N2308" i="5"/>
  <c r="N2367" i="5"/>
  <c r="N2450" i="5"/>
  <c r="N2463" i="5"/>
  <c r="N2497" i="5"/>
  <c r="N2517" i="5"/>
  <c r="N2524" i="5"/>
  <c r="N2173" i="5"/>
  <c r="N2363" i="5"/>
  <c r="N2197" i="5"/>
  <c r="N2313" i="5"/>
  <c r="N2345" i="5"/>
  <c r="N2378" i="5"/>
  <c r="N2321" i="5"/>
  <c r="N2195" i="5"/>
  <c r="N2355" i="5"/>
  <c r="N2356" i="5"/>
  <c r="N2382" i="5"/>
  <c r="N2432" i="5"/>
  <c r="N2433" i="5"/>
  <c r="N2372" i="5"/>
  <c r="N2446" i="5"/>
  <c r="N2452" i="5"/>
  <c r="N2220" i="5"/>
  <c r="N2332" i="5"/>
  <c r="N2373" i="5"/>
  <c r="N2397" i="5"/>
  <c r="N2427" i="5"/>
  <c r="N2237" i="5"/>
  <c r="N2208" i="5"/>
  <c r="N2385" i="5"/>
  <c r="N2402" i="5"/>
  <c r="N2257" i="5"/>
  <c r="N2376" i="5"/>
  <c r="N2426" i="5"/>
  <c r="N2466" i="5"/>
  <c r="N2413" i="5"/>
  <c r="N2260" i="5"/>
  <c r="N2424" i="5"/>
  <c r="N2337" i="5"/>
  <c r="N2329" i="5"/>
  <c r="N2448" i="5"/>
  <c r="N2256" i="5"/>
  <c r="N2481" i="5"/>
  <c r="N2520" i="5"/>
  <c r="N2202" i="5"/>
  <c r="N2513" i="5"/>
  <c r="N2322" i="5"/>
  <c r="N2266" i="5"/>
  <c r="N2458" i="5"/>
  <c r="N2259" i="5"/>
  <c r="N2492" i="5"/>
  <c r="N2217" i="5"/>
  <c r="N2317" i="5"/>
  <c r="N2445" i="5"/>
  <c r="N2454" i="5"/>
  <c r="N2476" i="5"/>
  <c r="N2478" i="5"/>
  <c r="N2285" i="5"/>
  <c r="N2455" i="5"/>
  <c r="N2330" i="5"/>
  <c r="N2407" i="5"/>
  <c r="N2479" i="5"/>
  <c r="N2241" i="5"/>
  <c r="N2289" i="5"/>
  <c r="N2412" i="5"/>
  <c r="N2464" i="5"/>
  <c r="N2425" i="5"/>
  <c r="N2278" i="5"/>
  <c r="N2170" i="5"/>
  <c r="N2339" i="5"/>
  <c r="N2490" i="5"/>
  <c r="N2338" i="5"/>
  <c r="N2270" i="5"/>
  <c r="N2759" i="5"/>
  <c r="N2549" i="5"/>
  <c r="N2728" i="5"/>
  <c r="N2671" i="5"/>
  <c r="N2818" i="5"/>
  <c r="N2554" i="5"/>
  <c r="N2821" i="5"/>
  <c r="N2773" i="5"/>
  <c r="N2851" i="5"/>
  <c r="N2655" i="5"/>
  <c r="N2548" i="5"/>
  <c r="N2785" i="5"/>
  <c r="N2782" i="5"/>
  <c r="N2823" i="5"/>
  <c r="N2653" i="5"/>
  <c r="N2683" i="5"/>
  <c r="N2735" i="5"/>
  <c r="N2558" i="5"/>
  <c r="N2700" i="5"/>
  <c r="N2568" i="5"/>
  <c r="N2574" i="5"/>
  <c r="N2730" i="5"/>
  <c r="N2563" i="5"/>
  <c r="N2710" i="5"/>
  <c r="N2724" i="5"/>
  <c r="N2595" i="5"/>
  <c r="N2635" i="5"/>
  <c r="N2636" i="5"/>
  <c r="N2732" i="5"/>
  <c r="N2610" i="5"/>
  <c r="N2882" i="5"/>
  <c r="N2756" i="5"/>
  <c r="N2637" i="5"/>
  <c r="N2859" i="5"/>
  <c r="N2739" i="5"/>
  <c r="N2838" i="5"/>
  <c r="N2531" i="5"/>
  <c r="N2615" i="5"/>
  <c r="N2685" i="5"/>
  <c r="N2791" i="5"/>
  <c r="N2659" i="5"/>
  <c r="N2734" i="5"/>
  <c r="N2825" i="5"/>
  <c r="N2827" i="5"/>
  <c r="N2806" i="5"/>
  <c r="N2802" i="5"/>
  <c r="N2873" i="5"/>
  <c r="N2846" i="5"/>
  <c r="N2850" i="5"/>
  <c r="N2555" i="5"/>
  <c r="N2652" i="5"/>
  <c r="N2814" i="5"/>
  <c r="N2551" i="5"/>
  <c r="N2605" i="5"/>
  <c r="N2810" i="5"/>
  <c r="N2876" i="5"/>
  <c r="N2789" i="5"/>
  <c r="N2837" i="5"/>
  <c r="N2562" i="5"/>
  <c r="N2790" i="5"/>
  <c r="N2879" i="5"/>
  <c r="N2858" i="5"/>
  <c r="N2559" i="5"/>
  <c r="N2656" i="5"/>
  <c r="N2646" i="5"/>
  <c r="N2833" i="5"/>
  <c r="N2822" i="5"/>
  <c r="N2774" i="5"/>
  <c r="N2792" i="5"/>
  <c r="N2870" i="5"/>
  <c r="N2815" i="5"/>
  <c r="N2534" i="5"/>
  <c r="N2580" i="5"/>
  <c r="N2583" i="5"/>
  <c r="N2612" i="5"/>
  <c r="N2786" i="5"/>
  <c r="N2645" i="5"/>
  <c r="N2885" i="5"/>
  <c r="N2582" i="5"/>
  <c r="N2817" i="5"/>
  <c r="N2706" i="5"/>
  <c r="N2626" i="5"/>
  <c r="N2627" i="5"/>
  <c r="N2691" i="5"/>
  <c r="N2697" i="5"/>
  <c r="N2787" i="5"/>
  <c r="N2854" i="5"/>
  <c r="N2804" i="5"/>
  <c r="N2539" i="5"/>
  <c r="N2794" i="5"/>
  <c r="N2625" i="5"/>
  <c r="N2860" i="5"/>
  <c r="N2624" i="5"/>
  <c r="N2765" i="5"/>
  <c r="N2811" i="5"/>
  <c r="N2675" i="5"/>
  <c r="N2887" i="5"/>
  <c r="N2648" i="5"/>
  <c r="N2715" i="5"/>
  <c r="N2736" i="5"/>
  <c r="N2766" i="5"/>
  <c r="N2591" i="5"/>
  <c r="N2593" i="5"/>
  <c r="N2537" i="5"/>
  <c r="N2801" i="5"/>
  <c r="N2872" i="5"/>
  <c r="N2737" i="5"/>
  <c r="N2681" i="5"/>
  <c r="N2618" i="5"/>
  <c r="N2560" i="5"/>
  <c r="N2579" i="5"/>
  <c r="N2690" i="5"/>
  <c r="N2772" i="5"/>
  <c r="N2775" i="5"/>
  <c r="N2778" i="5"/>
  <c r="N2783" i="5"/>
  <c r="N2797" i="5"/>
  <c r="N2819" i="5"/>
  <c r="N2844" i="5"/>
  <c r="N2853" i="5"/>
  <c r="N2793" i="5"/>
  <c r="N2606" i="5"/>
  <c r="N2839" i="5"/>
  <c r="N2676" i="5"/>
  <c r="N2699" i="5"/>
  <c r="N2692" i="5"/>
  <c r="N2708" i="5"/>
  <c r="N2550" i="5"/>
  <c r="N2654" i="5"/>
  <c r="N2688" i="5"/>
  <c r="N2803" i="5"/>
  <c r="N2881" i="5"/>
  <c r="N2722" i="5"/>
  <c r="N2798" i="5"/>
  <c r="N2545" i="5"/>
  <c r="N2705" i="5"/>
  <c r="N2751" i="5"/>
  <c r="N2865" i="5"/>
  <c r="N2567" i="5"/>
  <c r="N2757" i="5"/>
  <c r="N2857" i="5"/>
  <c r="N2890" i="5"/>
  <c r="N2658" i="5"/>
  <c r="N2684" i="5"/>
  <c r="N2809" i="5"/>
  <c r="N2807" i="5"/>
  <c r="N2731" i="5"/>
  <c r="N2841" i="5"/>
  <c r="N2848" i="5"/>
  <c r="N2856" i="5"/>
  <c r="N2874" i="5"/>
  <c r="N2535" i="5"/>
  <c r="N2557" i="5"/>
  <c r="N2638" i="5"/>
  <c r="N2669" i="5"/>
  <c r="N2742" i="5"/>
  <c r="N2805" i="5"/>
  <c r="N2816" i="5"/>
  <c r="N2553" i="5"/>
  <c r="N2743" i="5"/>
  <c r="N2845" i="5"/>
  <c r="N2607" i="5"/>
  <c r="N2753" i="5"/>
  <c r="N2768" i="5"/>
  <c r="N2855" i="5"/>
  <c r="N2617" i="5"/>
  <c r="N2603" i="5"/>
  <c r="N2589" i="5"/>
  <c r="N2566" i="5"/>
  <c r="N2660" i="5"/>
  <c r="N2769" i="5"/>
  <c r="N2776" i="5"/>
  <c r="N2780" i="5"/>
  <c r="N2707" i="5"/>
  <c r="N2529" i="5"/>
  <c r="N2594" i="5"/>
  <c r="N2796" i="5"/>
  <c r="N2590" i="5"/>
  <c r="N2609" i="5"/>
  <c r="N2650" i="5"/>
  <c r="N2661" i="5"/>
  <c r="N2709" i="5"/>
  <c r="N2770" i="5"/>
  <c r="N2863" i="5"/>
  <c r="N2695" i="5"/>
  <c r="N2884" i="5"/>
  <c r="N2820" i="5"/>
  <c r="N2852" i="5"/>
  <c r="N2643" i="5"/>
  <c r="N2679" i="5"/>
  <c r="N2727" i="5"/>
  <c r="N2752" i="5"/>
  <c r="N2634" i="5"/>
  <c r="N2641" i="5"/>
  <c r="N2689" i="5"/>
  <c r="N2738" i="5"/>
  <c r="N2619" i="5"/>
  <c r="N2831" i="5"/>
  <c r="N2597" i="5"/>
  <c r="N2703" i="5"/>
  <c r="N2761" i="5"/>
  <c r="N2561" i="5"/>
  <c r="N2711" i="5"/>
  <c r="N2723" i="5"/>
  <c r="N2541" i="5"/>
  <c r="N2598" i="5"/>
  <c r="N2725" i="5"/>
  <c r="N2800" i="5"/>
  <c r="N2847" i="5"/>
  <c r="N2888" i="5"/>
  <c r="N2835" i="5"/>
  <c r="N2586" i="5"/>
  <c r="N2614" i="5"/>
  <c r="N2726" i="5"/>
  <c r="N2729" i="5"/>
  <c r="N2840" i="5"/>
  <c r="N2585" i="5"/>
  <c r="N2767" i="5"/>
  <c r="N2528" i="5"/>
  <c r="N2596" i="5"/>
  <c r="N2628" i="5"/>
  <c r="N2647" i="5"/>
  <c r="N2781" i="5"/>
  <c r="N2812" i="5"/>
  <c r="N2616" i="5"/>
  <c r="N2721" i="5"/>
  <c r="N2754" i="5"/>
  <c r="N2829" i="5"/>
  <c r="N2875" i="5"/>
  <c r="N2673" i="5"/>
  <c r="N2693" i="5"/>
  <c r="N2784" i="5"/>
  <c r="N2694" i="5"/>
  <c r="N2696" i="5"/>
  <c r="N2532" i="5"/>
  <c r="N2571" i="5"/>
  <c r="N2687" i="5"/>
  <c r="N2828" i="5"/>
  <c r="N2849" i="5"/>
  <c r="N2832" i="5"/>
  <c r="N2640" i="5"/>
  <c r="N2649" i="5"/>
  <c r="N2686" i="5"/>
  <c r="N2745" i="5"/>
  <c r="N2677" i="5"/>
  <c r="N2680" i="5"/>
  <c r="N2843" i="5"/>
  <c r="N2871" i="5"/>
  <c r="N2834" i="5"/>
  <c r="N2630" i="5"/>
  <c r="N2864" i="5"/>
  <c r="N2657" i="5"/>
  <c r="N2892" i="5"/>
  <c r="N2886" i="5"/>
  <c r="N2644" i="5"/>
  <c r="N2576" i="5"/>
  <c r="N2533" i="5"/>
  <c r="N2717" i="5"/>
  <c r="N2758" i="5"/>
  <c r="N2573" i="5"/>
  <c r="N2633" i="5"/>
  <c r="N2750" i="5"/>
  <c r="N2779" i="5"/>
  <c r="N2712" i="5"/>
  <c r="N2716" i="5"/>
  <c r="N2744" i="5"/>
  <c r="N2749" i="5"/>
  <c r="N2748" i="5"/>
  <c r="N2878" i="5"/>
  <c r="N2601" i="5"/>
  <c r="N2623" i="5"/>
  <c r="N2632" i="5"/>
  <c r="N2663" i="5"/>
  <c r="N2536" i="5"/>
  <c r="N2538" i="5"/>
  <c r="N2542" i="5"/>
  <c r="N2755" i="5"/>
  <c r="N2713" i="5"/>
  <c r="N2762" i="5"/>
  <c r="N2799" i="5"/>
  <c r="N2540" i="5"/>
  <c r="N2565" i="5"/>
  <c r="N2581" i="5"/>
  <c r="N2719" i="5"/>
  <c r="N2867" i="5"/>
  <c r="N2604" i="5"/>
  <c r="N2667" i="5"/>
  <c r="N2674" i="5"/>
  <c r="N2547" i="5"/>
  <c r="N2642" i="5"/>
  <c r="N2763" i="5"/>
  <c r="N2704" i="5"/>
  <c r="N2720" i="5"/>
  <c r="N2544" i="5"/>
  <c r="N2575" i="5"/>
  <c r="N2670" i="5"/>
  <c r="N2746" i="5"/>
  <c r="N2747" i="5"/>
  <c r="N2824" i="5"/>
  <c r="N2836" i="5"/>
  <c r="N2714" i="5"/>
  <c r="N2592" i="5"/>
  <c r="N2718" i="5"/>
  <c r="N2570" i="5"/>
  <c r="N2577" i="5"/>
  <c r="N2795" i="5"/>
  <c r="N2556" i="5"/>
  <c r="N2651" i="5"/>
  <c r="N2740" i="5"/>
  <c r="N2631" i="5"/>
  <c r="N2666" i="5"/>
  <c r="N2682" i="5"/>
  <c r="N2702" i="5"/>
  <c r="N2698" i="5"/>
  <c r="N2552" i="5"/>
  <c r="N2543" i="5"/>
  <c r="N2620" i="5"/>
  <c r="N2777" i="5"/>
  <c r="N2877" i="5"/>
  <c r="N2599" i="5"/>
  <c r="N2662" i="5"/>
  <c r="N2866" i="5"/>
  <c r="N2600" i="5"/>
  <c r="N2813" i="5"/>
  <c r="N2868" i="5"/>
  <c r="N2629" i="5"/>
  <c r="N2665" i="5"/>
  <c r="N2564" i="5"/>
  <c r="N2788" i="5"/>
  <c r="N2587" i="5"/>
  <c r="N2622" i="5"/>
  <c r="N2613" i="5"/>
  <c r="N2826" i="5"/>
  <c r="N2830" i="5"/>
  <c r="N2588" i="5"/>
  <c r="N2569" i="5"/>
  <c r="N2664" i="5"/>
  <c r="N2578" i="5"/>
  <c r="N2530" i="5"/>
  <c r="N2862" i="5"/>
  <c r="N2639" i="5"/>
  <c r="N2760" i="5"/>
  <c r="N2808" i="5"/>
  <c r="N2880" i="5"/>
  <c r="N2672" i="5"/>
  <c r="N2621" i="5"/>
  <c r="N2883" i="5"/>
  <c r="N2891" i="5"/>
  <c r="N2572" i="5"/>
  <c r="N2668" i="5"/>
  <c r="N2764" i="5"/>
  <c r="N2678" i="5"/>
  <c r="N2733" i="5"/>
  <c r="N2741" i="5"/>
  <c r="N2584" i="5"/>
  <c r="N2611" i="5"/>
  <c r="N2771" i="5"/>
  <c r="N2842" i="5"/>
  <c r="N2869" i="5"/>
  <c r="N2608" i="5"/>
  <c r="N2602" i="5"/>
  <c r="N2546" i="5"/>
  <c r="N2889" i="5"/>
  <c r="N2861" i="5"/>
  <c r="N2701" i="5"/>
  <c r="N3121" i="5"/>
  <c r="N3194" i="5"/>
  <c r="N3036" i="5"/>
  <c r="N2906" i="5"/>
  <c r="N3043" i="5"/>
  <c r="N3135" i="5"/>
  <c r="N3007" i="5"/>
  <c r="N2931" i="5"/>
  <c r="N3123" i="5"/>
  <c r="N3142" i="5"/>
  <c r="N2918" i="5"/>
  <c r="N2898" i="5"/>
  <c r="N3243" i="5"/>
  <c r="N3040" i="5"/>
  <c r="N3035" i="5"/>
  <c r="N3037" i="5"/>
  <c r="N3021" i="5"/>
  <c r="N3232" i="5"/>
  <c r="N3224" i="5"/>
  <c r="N2901" i="5"/>
  <c r="N2965" i="5"/>
  <c r="N3012" i="5"/>
  <c r="N2895" i="5"/>
  <c r="N2944" i="5"/>
  <c r="N3033" i="5"/>
  <c r="N3183" i="5"/>
  <c r="N3041" i="5"/>
  <c r="N3077" i="5"/>
  <c r="N3056" i="5"/>
  <c r="N3148" i="5"/>
  <c r="N3212" i="5"/>
  <c r="N3187" i="5"/>
  <c r="N3053" i="5"/>
  <c r="N3127" i="5"/>
  <c r="N2943" i="5"/>
  <c r="N3087" i="5"/>
  <c r="N3205" i="5"/>
  <c r="N2915" i="5"/>
  <c r="N3085" i="5"/>
  <c r="N3186" i="5"/>
  <c r="N2919" i="5"/>
  <c r="N3201" i="5"/>
  <c r="N3177" i="5"/>
  <c r="N3195" i="5"/>
  <c r="N2927" i="5"/>
  <c r="N2982" i="5"/>
  <c r="N2986" i="5"/>
  <c r="N2987" i="5"/>
  <c r="N3181" i="5"/>
  <c r="N3100" i="5"/>
  <c r="N3176" i="5"/>
  <c r="N2926" i="5"/>
  <c r="N3255" i="5"/>
  <c r="N3240" i="5"/>
  <c r="N3009" i="5"/>
  <c r="N3131" i="5"/>
  <c r="N3133" i="5"/>
  <c r="N2995" i="5"/>
  <c r="N3171" i="5"/>
  <c r="N3196" i="5"/>
  <c r="N3048" i="5"/>
  <c r="N3210" i="5"/>
  <c r="N3074" i="5"/>
  <c r="N3112" i="5"/>
  <c r="N3014" i="5"/>
  <c r="N3013" i="5"/>
  <c r="N3104" i="5"/>
  <c r="N2950" i="5"/>
  <c r="N2967" i="5"/>
  <c r="N2932" i="5"/>
  <c r="N2969" i="5"/>
  <c r="N3011" i="5"/>
  <c r="N2894" i="5"/>
  <c r="N2961" i="5"/>
  <c r="N3236" i="5"/>
  <c r="N2922" i="5"/>
  <c r="N3082" i="5"/>
  <c r="N3136" i="5"/>
  <c r="N2976" i="5"/>
  <c r="N3081" i="5"/>
  <c r="N3141" i="5"/>
  <c r="N3010" i="5"/>
  <c r="N3122" i="5"/>
  <c r="N3178" i="5"/>
  <c r="N3228" i="5"/>
  <c r="N3147" i="5"/>
  <c r="N2908" i="5"/>
  <c r="N2928" i="5"/>
  <c r="N3052" i="5"/>
  <c r="N2912" i="5"/>
  <c r="N3113" i="5"/>
  <c r="N3257" i="5"/>
  <c r="N2935" i="5"/>
  <c r="N3167" i="5"/>
  <c r="N2958" i="5"/>
  <c r="N3003" i="5"/>
  <c r="N3119" i="5"/>
  <c r="N2980" i="5"/>
  <c r="N3072" i="5"/>
  <c r="N3086" i="5"/>
  <c r="N3097" i="5"/>
  <c r="N2902" i="5"/>
  <c r="N2911" i="5"/>
  <c r="N3098" i="5"/>
  <c r="N3239" i="5"/>
  <c r="N3244" i="5"/>
  <c r="N2903" i="5"/>
  <c r="N3154" i="5"/>
  <c r="N3151" i="5"/>
  <c r="N2989" i="5"/>
  <c r="N3039" i="5"/>
  <c r="N3042" i="5"/>
  <c r="N3095" i="5"/>
  <c r="N2981" i="5"/>
  <c r="N3197" i="5"/>
  <c r="N2945" i="5"/>
  <c r="N2946" i="5"/>
  <c r="N2984" i="5"/>
  <c r="N3088" i="5"/>
  <c r="N3146" i="5"/>
  <c r="N3254" i="5"/>
  <c r="N2949" i="5"/>
  <c r="N3252" i="5"/>
  <c r="N3219" i="5"/>
  <c r="N2924" i="5"/>
  <c r="N2942" i="5"/>
  <c r="N2974" i="5"/>
  <c r="N3006" i="5"/>
  <c r="N3185" i="5"/>
  <c r="N3242" i="5"/>
  <c r="N3137" i="5"/>
  <c r="N2947" i="5"/>
  <c r="N2977" i="5"/>
  <c r="N3253" i="5"/>
  <c r="N3029" i="5"/>
  <c r="N3249" i="5"/>
  <c r="N3075" i="5"/>
  <c r="N2978" i="5"/>
  <c r="N3024" i="5"/>
  <c r="N3025" i="5"/>
  <c r="N3067" i="5"/>
  <c r="N3190" i="5"/>
  <c r="N2994" i="5"/>
  <c r="N3117" i="5"/>
  <c r="N2937" i="5"/>
  <c r="N3172" i="5"/>
  <c r="N2966" i="5"/>
  <c r="N3101" i="5"/>
  <c r="N3218" i="5"/>
  <c r="N3008" i="5"/>
  <c r="N3030" i="5"/>
  <c r="N3031" i="5"/>
  <c r="N3156" i="5"/>
  <c r="N3165" i="5"/>
  <c r="N3180" i="5"/>
  <c r="N3214" i="5"/>
  <c r="N2897" i="5"/>
  <c r="N2921" i="5"/>
  <c r="N2964" i="5"/>
  <c r="N3064" i="5"/>
  <c r="N2990" i="5"/>
  <c r="N3054" i="5"/>
  <c r="N3115" i="5"/>
  <c r="N3161" i="5"/>
  <c r="N3217" i="5"/>
  <c r="N3073" i="5"/>
  <c r="N2979" i="5"/>
  <c r="N3019" i="5"/>
  <c r="N3149" i="5"/>
  <c r="N3231" i="5"/>
  <c r="N3138" i="5"/>
  <c r="N2917" i="5"/>
  <c r="N2934" i="5"/>
  <c r="N2996" i="5"/>
  <c r="N3034" i="5"/>
  <c r="N3068" i="5"/>
  <c r="N3120" i="5"/>
  <c r="N3222" i="5"/>
  <c r="N3175" i="5"/>
  <c r="N2896" i="5"/>
  <c r="N3023" i="5"/>
  <c r="N3158" i="5"/>
  <c r="N3166" i="5"/>
  <c r="N3002" i="5"/>
  <c r="N2938" i="5"/>
  <c r="N2953" i="5"/>
  <c r="N2983" i="5"/>
  <c r="N3220" i="5"/>
  <c r="N3055" i="5"/>
  <c r="N2913" i="5"/>
  <c r="N3051" i="5"/>
  <c r="N3184" i="5"/>
  <c r="N3169" i="5"/>
  <c r="N2910" i="5"/>
  <c r="N2916" i="5"/>
  <c r="N2985" i="5"/>
  <c r="N3044" i="5"/>
  <c r="N3084" i="5"/>
  <c r="N3132" i="5"/>
  <c r="N3191" i="5"/>
  <c r="N3155" i="5"/>
  <c r="N3233" i="5"/>
  <c r="N2941" i="5"/>
  <c r="N3016" i="5"/>
  <c r="N3026" i="5"/>
  <c r="N3027" i="5"/>
  <c r="N3028" i="5"/>
  <c r="N2914" i="5"/>
  <c r="N2925" i="5"/>
  <c r="N3124" i="5"/>
  <c r="N2907" i="5"/>
  <c r="N3227" i="5"/>
  <c r="N3129" i="5"/>
  <c r="N3111" i="5"/>
  <c r="N3199" i="5"/>
  <c r="N3145" i="5"/>
  <c r="N3046" i="5"/>
  <c r="N3099" i="5"/>
  <c r="N3251" i="5"/>
  <c r="N3103" i="5"/>
  <c r="N2936" i="5"/>
  <c r="N3038" i="5"/>
  <c r="N3004" i="5"/>
  <c r="N3050" i="5"/>
  <c r="N3078" i="5"/>
  <c r="N3125" i="5"/>
  <c r="N3164" i="5"/>
  <c r="N3250" i="5"/>
  <c r="N2909" i="5"/>
  <c r="N3096" i="5"/>
  <c r="N3213" i="5"/>
  <c r="N2968" i="5"/>
  <c r="N3020" i="5"/>
  <c r="N3090" i="5"/>
  <c r="N2900" i="5"/>
  <c r="N2948" i="5"/>
  <c r="N3209" i="5"/>
  <c r="N3215" i="5"/>
  <c r="N3221" i="5"/>
  <c r="N3225" i="5"/>
  <c r="N3193" i="5"/>
  <c r="N2955" i="5"/>
  <c r="N2963" i="5"/>
  <c r="N3091" i="5"/>
  <c r="N2923" i="5"/>
  <c r="N3076" i="5"/>
  <c r="N3163" i="5"/>
  <c r="N3188" i="5"/>
  <c r="N3092" i="5"/>
  <c r="N3140" i="5"/>
  <c r="N2893" i="5"/>
  <c r="N3005" i="5"/>
  <c r="N3094" i="5"/>
  <c r="N3105" i="5"/>
  <c r="N2952" i="5"/>
  <c r="N3059" i="5"/>
  <c r="N2933" i="5"/>
  <c r="N2940" i="5"/>
  <c r="N2951" i="5"/>
  <c r="N3157" i="5"/>
  <c r="N2929" i="5"/>
  <c r="N2970" i="5"/>
  <c r="N3057" i="5"/>
  <c r="N3139" i="5"/>
  <c r="N3150" i="5"/>
  <c r="N3179" i="5"/>
  <c r="N3237" i="5"/>
  <c r="N2993" i="5"/>
  <c r="N3144" i="5"/>
  <c r="N3160" i="5"/>
  <c r="N3223" i="5"/>
  <c r="N3001" i="5"/>
  <c r="N3173" i="5"/>
  <c r="N3206" i="5"/>
  <c r="N3060" i="5"/>
  <c r="N3000" i="5"/>
  <c r="N3130" i="5"/>
  <c r="N3162" i="5"/>
  <c r="N3168" i="5"/>
  <c r="N3211" i="5"/>
  <c r="N2957" i="5"/>
  <c r="N3202" i="5"/>
  <c r="N2998" i="5"/>
  <c r="N3069" i="5"/>
  <c r="N3070" i="5"/>
  <c r="N3089" i="5"/>
  <c r="N3256" i="5"/>
  <c r="N2899" i="5"/>
  <c r="N3203" i="5"/>
  <c r="N2905" i="5"/>
  <c r="N2973" i="5"/>
  <c r="N3189" i="5"/>
  <c r="N2920" i="5"/>
  <c r="N2939" i="5"/>
  <c r="N2975" i="5"/>
  <c r="N3058" i="5"/>
  <c r="N3061" i="5"/>
  <c r="N3207" i="5"/>
  <c r="N2960" i="5"/>
  <c r="N3015" i="5"/>
  <c r="N3018" i="5"/>
  <c r="N3062" i="5"/>
  <c r="N3063" i="5"/>
  <c r="N3071" i="5"/>
  <c r="N3134" i="5"/>
  <c r="N3106" i="5"/>
  <c r="N3049" i="5"/>
  <c r="N3066" i="5"/>
  <c r="N3198" i="5"/>
  <c r="N3216" i="5"/>
  <c r="N3143" i="5"/>
  <c r="N2956" i="5"/>
  <c r="N2988" i="5"/>
  <c r="N3080" i="5"/>
  <c r="N3229" i="5"/>
  <c r="N3017" i="5"/>
  <c r="N3047" i="5"/>
  <c r="N3083" i="5"/>
  <c r="N2991" i="5"/>
  <c r="N2962" i="5"/>
  <c r="N3200" i="5"/>
  <c r="N3204" i="5"/>
  <c r="N2959" i="5"/>
  <c r="N2971" i="5"/>
  <c r="N3022" i="5"/>
  <c r="N3108" i="5"/>
  <c r="N2992" i="5"/>
  <c r="N3170" i="5"/>
  <c r="N3241" i="5"/>
  <c r="N3247" i="5"/>
  <c r="N3118" i="5"/>
  <c r="N3174" i="5"/>
  <c r="N3045" i="5"/>
  <c r="N3226" i="5"/>
  <c r="N2930" i="5"/>
  <c r="N3093" i="5"/>
  <c r="N3230" i="5"/>
  <c r="N3107" i="5"/>
  <c r="N3238" i="5"/>
  <c r="N2954" i="5"/>
  <c r="N2972" i="5"/>
  <c r="N3234" i="5"/>
  <c r="N3126" i="5"/>
  <c r="N3182" i="5"/>
  <c r="N3235" i="5"/>
  <c r="N3192" i="5"/>
  <c r="N3153" i="5"/>
  <c r="N3208" i="5"/>
  <c r="N3246" i="5"/>
  <c r="N3065" i="5"/>
  <c r="N3114" i="5"/>
  <c r="N3159" i="5"/>
  <c r="N3102" i="5"/>
  <c r="N3245" i="5"/>
  <c r="N2997" i="5"/>
  <c r="N3110" i="5"/>
  <c r="N3079" i="5"/>
  <c r="N3116" i="5"/>
  <c r="N3152" i="5"/>
  <c r="N2904" i="5"/>
  <c r="N3032" i="5"/>
  <c r="N3248" i="5"/>
  <c r="N3109" i="5"/>
  <c r="N3128" i="5"/>
  <c r="N2999" i="5"/>
  <c r="N215" i="5"/>
  <c r="N121" i="5"/>
  <c r="N217" i="5"/>
  <c r="N335" i="5"/>
  <c r="N112" i="5"/>
  <c r="N293" i="5"/>
  <c r="N52" i="5"/>
  <c r="N222" i="5"/>
  <c r="N2" i="5"/>
  <c r="N330" i="5"/>
  <c r="N184" i="5"/>
  <c r="N220" i="5"/>
  <c r="N62" i="5"/>
  <c r="N315" i="5"/>
  <c r="N221" i="5"/>
  <c r="N46" i="5"/>
  <c r="N290" i="5"/>
  <c r="N53" i="5"/>
  <c r="N288" i="5"/>
  <c r="N3" i="5"/>
  <c r="N51" i="5"/>
  <c r="N73" i="5"/>
  <c r="N261" i="5"/>
  <c r="N72" i="5"/>
  <c r="N198" i="5"/>
  <c r="N55" i="5"/>
  <c r="N155" i="5"/>
  <c r="N294" i="5"/>
  <c r="N110" i="5"/>
  <c r="N39" i="5"/>
  <c r="N63" i="5"/>
  <c r="N311" i="5"/>
  <c r="N129" i="5"/>
  <c r="N263" i="5"/>
  <c r="N328" i="5"/>
  <c r="N197" i="5"/>
  <c r="N252" i="5"/>
  <c r="N305" i="5"/>
  <c r="N98" i="5"/>
  <c r="N152" i="5"/>
  <c r="N135" i="5"/>
  <c r="N178" i="5"/>
  <c r="N67" i="5"/>
  <c r="N157" i="5"/>
  <c r="N235" i="5"/>
  <c r="N58" i="5"/>
  <c r="N68" i="5"/>
  <c r="N128" i="5"/>
  <c r="N289" i="5"/>
  <c r="N318" i="5"/>
  <c r="N80" i="5"/>
  <c r="N96" i="5"/>
  <c r="N183" i="5"/>
  <c r="N69" i="5"/>
  <c r="N136" i="5"/>
  <c r="N181" i="5"/>
  <c r="N314" i="5"/>
  <c r="N23" i="5"/>
  <c r="N130" i="5"/>
  <c r="N101" i="5"/>
  <c r="N228" i="5"/>
  <c r="N325" i="5"/>
  <c r="N29" i="5"/>
  <c r="N78" i="5"/>
  <c r="N45" i="5"/>
  <c r="N207" i="5"/>
  <c r="N327" i="5"/>
  <c r="N237" i="5"/>
  <c r="N138" i="5"/>
  <c r="N89" i="5"/>
  <c r="N172" i="5"/>
  <c r="N18" i="5"/>
  <c r="N37" i="5"/>
  <c r="N147" i="5"/>
  <c r="N188" i="5"/>
  <c r="N247" i="5"/>
  <c r="N310" i="5"/>
  <c r="N50" i="5"/>
  <c r="N77" i="5"/>
  <c r="N245" i="5"/>
  <c r="N226" i="5"/>
  <c r="N238" i="5"/>
  <c r="N317" i="5"/>
  <c r="N65" i="5"/>
  <c r="N143" i="5"/>
  <c r="N308" i="5"/>
  <c r="N171" i="5"/>
  <c r="N21" i="5"/>
  <c r="N95" i="5"/>
  <c r="N150" i="5"/>
  <c r="N203" i="5"/>
  <c r="N19" i="5"/>
  <c r="N44" i="5"/>
  <c r="N105" i="5"/>
  <c r="N90" i="5"/>
  <c r="N145" i="5"/>
  <c r="N250" i="5"/>
  <c r="N273" i="5"/>
  <c r="N312" i="5"/>
  <c r="N15" i="5"/>
  <c r="N28" i="5"/>
  <c r="N137" i="5"/>
  <c r="N189" i="5"/>
  <c r="N205" i="5"/>
  <c r="N242" i="5"/>
  <c r="N59" i="5"/>
  <c r="N167" i="5"/>
  <c r="N331" i="5"/>
  <c r="N33" i="5"/>
  <c r="N277" i="5"/>
  <c r="N106" i="5"/>
  <c r="N134" i="5"/>
  <c r="N296" i="5"/>
  <c r="N326" i="5"/>
  <c r="N176" i="5"/>
  <c r="N262" i="5"/>
  <c r="N151" i="5"/>
  <c r="N156" i="5"/>
  <c r="N258" i="5"/>
  <c r="N144" i="5"/>
  <c r="N204" i="5"/>
  <c r="N83" i="5"/>
  <c r="N278" i="5"/>
  <c r="N332" i="5"/>
  <c r="N177" i="5"/>
  <c r="N25" i="5"/>
  <c r="N71" i="5"/>
  <c r="N280" i="5"/>
  <c r="N322" i="5"/>
  <c r="N7" i="5"/>
  <c r="N13" i="5"/>
  <c r="N38" i="5"/>
  <c r="N94" i="5"/>
  <c r="N131" i="5"/>
  <c r="N239" i="5"/>
  <c r="N240" i="5"/>
  <c r="N76" i="5"/>
  <c r="N127" i="5"/>
  <c r="N104" i="5"/>
  <c r="N11" i="5"/>
  <c r="N42" i="5"/>
  <c r="N214" i="5"/>
  <c r="N303" i="5"/>
  <c r="N40" i="5"/>
  <c r="N49" i="5"/>
  <c r="N87" i="5"/>
  <c r="N249" i="5"/>
  <c r="N22" i="5"/>
  <c r="N260" i="5"/>
  <c r="N32" i="5"/>
  <c r="N116" i="5"/>
  <c r="N31" i="5"/>
  <c r="N241" i="5"/>
  <c r="N307" i="5"/>
  <c r="N179" i="5"/>
  <c r="N14" i="5"/>
  <c r="N111" i="5"/>
  <c r="N225" i="5"/>
  <c r="N149" i="5"/>
  <c r="N81" i="5"/>
  <c r="N182" i="5"/>
  <c r="N159" i="5"/>
  <c r="N148" i="5"/>
  <c r="N146" i="5"/>
  <c r="N153" i="5"/>
  <c r="N282" i="5"/>
  <c r="N9" i="5"/>
  <c r="N102" i="5"/>
  <c r="N154" i="5"/>
  <c r="N246" i="5"/>
  <c r="N254" i="5"/>
  <c r="N4" i="5"/>
  <c r="N166" i="5"/>
  <c r="N233" i="5"/>
  <c r="N26" i="5"/>
  <c r="N66" i="5"/>
  <c r="N194" i="5"/>
  <c r="N265" i="5"/>
  <c r="N43" i="5"/>
  <c r="N191" i="5"/>
  <c r="N243" i="5"/>
  <c r="N190" i="5"/>
  <c r="N202" i="5"/>
  <c r="N236" i="5"/>
  <c r="N285" i="5"/>
  <c r="N41" i="5"/>
  <c r="N61" i="5"/>
  <c r="N123" i="5"/>
  <c r="N268" i="5"/>
  <c r="N185" i="5"/>
  <c r="N224" i="5"/>
  <c r="N35" i="5"/>
  <c r="N117" i="5"/>
  <c r="N329" i="5"/>
  <c r="N100" i="5"/>
  <c r="N107" i="5"/>
  <c r="N133" i="5"/>
  <c r="N70" i="5"/>
  <c r="N118" i="5"/>
  <c r="N56" i="5"/>
  <c r="N115" i="5"/>
  <c r="N300" i="5"/>
  <c r="N47" i="5"/>
  <c r="N139" i="5"/>
  <c r="N175" i="5"/>
  <c r="N187" i="5"/>
  <c r="N227" i="5"/>
  <c r="N292" i="5"/>
  <c r="N186" i="5"/>
  <c r="N5" i="5"/>
  <c r="N10" i="5"/>
  <c r="N91" i="5"/>
  <c r="N168" i="5"/>
  <c r="N304" i="5"/>
  <c r="N109" i="5"/>
  <c r="N88" i="5"/>
  <c r="N79" i="5"/>
  <c r="N306" i="5"/>
  <c r="N196" i="5"/>
  <c r="B216" i="5"/>
  <c r="B1091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1255" i="5"/>
  <c r="Q1256" i="5"/>
  <c r="Q1257" i="5"/>
  <c r="Q1258" i="5"/>
  <c r="Q1259" i="5"/>
  <c r="Q1260" i="5"/>
  <c r="Q1261" i="5"/>
  <c r="Q1262" i="5"/>
  <c r="Q1263" i="5"/>
  <c r="Q1264" i="5"/>
  <c r="Q1265" i="5"/>
  <c r="Q1266" i="5"/>
  <c r="Q1267" i="5"/>
  <c r="Q1268" i="5"/>
  <c r="Q1269" i="5"/>
  <c r="Q1270" i="5"/>
  <c r="Q1271" i="5"/>
  <c r="Q1272" i="5"/>
  <c r="Q1273" i="5"/>
  <c r="Q1274" i="5"/>
  <c r="Q1275" i="5"/>
  <c r="Q1276" i="5"/>
  <c r="Q1277" i="5"/>
  <c r="Q1278" i="5"/>
  <c r="Q1279" i="5"/>
  <c r="Q1280" i="5"/>
  <c r="Q1281" i="5"/>
  <c r="Q1282" i="5"/>
  <c r="Q1283" i="5"/>
  <c r="Q1284" i="5"/>
  <c r="Q1285" i="5"/>
  <c r="Q1286" i="5"/>
  <c r="Q1287" i="5"/>
  <c r="Q1288" i="5"/>
  <c r="Q1289" i="5"/>
  <c r="Q1290" i="5"/>
  <c r="Q1291" i="5"/>
  <c r="Q1292" i="5"/>
  <c r="Q1293" i="5"/>
  <c r="Q1294" i="5"/>
  <c r="Q1295" i="5"/>
  <c r="Q1296" i="5"/>
  <c r="Q1297" i="5"/>
  <c r="Q1298" i="5"/>
  <c r="Q1299" i="5"/>
  <c r="Q1300" i="5"/>
  <c r="Q1301" i="5"/>
  <c r="Q1302" i="5"/>
  <c r="Q1303" i="5"/>
  <c r="Q1304" i="5"/>
  <c r="Q1305" i="5"/>
  <c r="Q1306" i="5"/>
  <c r="Q1307" i="5"/>
  <c r="Q1308" i="5"/>
  <c r="Q1309" i="5"/>
  <c r="Q1310" i="5"/>
  <c r="Q1311" i="5"/>
  <c r="Q1312" i="5"/>
  <c r="Q1313" i="5"/>
  <c r="Q1314" i="5"/>
  <c r="Q1315" i="5"/>
  <c r="Q1316" i="5"/>
  <c r="Q1317" i="5"/>
  <c r="Q1318" i="5"/>
  <c r="Q1319" i="5"/>
  <c r="Q1320" i="5"/>
  <c r="Q1321" i="5"/>
  <c r="Q1322" i="5"/>
  <c r="Q1323" i="5"/>
  <c r="Q1324" i="5"/>
  <c r="Q1325" i="5"/>
  <c r="Q1326" i="5"/>
  <c r="Q1327" i="5"/>
  <c r="Q1328" i="5"/>
  <c r="Q1329" i="5"/>
  <c r="Q1330" i="5"/>
  <c r="Q1331" i="5"/>
  <c r="Q1332" i="5"/>
  <c r="Q1333" i="5"/>
  <c r="Q1334" i="5"/>
  <c r="Q1335" i="5"/>
  <c r="Q1336" i="5"/>
  <c r="Q1337" i="5"/>
  <c r="Q1338" i="5"/>
  <c r="Q1339" i="5"/>
  <c r="Q1340" i="5"/>
  <c r="Q1341" i="5"/>
  <c r="Q1342" i="5"/>
  <c r="Q1343" i="5"/>
  <c r="Q1344" i="5"/>
  <c r="Q1345" i="5"/>
  <c r="Q1346" i="5"/>
  <c r="Q1347" i="5"/>
  <c r="Q1348" i="5"/>
  <c r="Q1349" i="5"/>
  <c r="Q1350" i="5"/>
  <c r="Q1351" i="5"/>
  <c r="Q1352" i="5"/>
  <c r="Q1353" i="5"/>
  <c r="Q1354" i="5"/>
  <c r="Q1355" i="5"/>
  <c r="Q1356" i="5"/>
  <c r="Q1357" i="5"/>
  <c r="Q1358" i="5"/>
  <c r="Q1359" i="5"/>
  <c r="Q1360" i="5"/>
  <c r="Q1361" i="5"/>
  <c r="Q1362" i="5"/>
  <c r="Q1363" i="5"/>
  <c r="Q1364" i="5"/>
  <c r="Q1365" i="5"/>
  <c r="Q1366" i="5"/>
  <c r="Q1367" i="5"/>
  <c r="Q1368" i="5"/>
  <c r="Q1369" i="5"/>
  <c r="Q1370" i="5"/>
  <c r="Q1371" i="5"/>
  <c r="Q1372" i="5"/>
  <c r="Q1373" i="5"/>
  <c r="Q1374" i="5"/>
  <c r="Q1375" i="5"/>
  <c r="Q1376" i="5"/>
  <c r="Q1377" i="5"/>
  <c r="Q1378" i="5"/>
  <c r="Q1379" i="5"/>
  <c r="Q1380" i="5"/>
  <c r="Q1381" i="5"/>
  <c r="Q1382" i="5"/>
  <c r="Q1383" i="5"/>
  <c r="Q1384" i="5"/>
  <c r="Q1385" i="5"/>
  <c r="Q1386" i="5"/>
  <c r="Q1387" i="5"/>
  <c r="Q1388" i="5"/>
  <c r="Q1389" i="5"/>
  <c r="Q1390" i="5"/>
  <c r="Q1391" i="5"/>
  <c r="Q1392" i="5"/>
  <c r="Q1393" i="5"/>
  <c r="Q1394" i="5"/>
  <c r="Q1395" i="5"/>
  <c r="Q1396" i="5"/>
  <c r="Q1397" i="5"/>
  <c r="Q1398" i="5"/>
  <c r="Q1399" i="5"/>
  <c r="Q1400" i="5"/>
  <c r="Q1401" i="5"/>
  <c r="Q1402" i="5"/>
  <c r="Q1403" i="5"/>
  <c r="Q1404" i="5"/>
  <c r="Q1405" i="5"/>
  <c r="Q1406" i="5"/>
  <c r="Q1407" i="5"/>
  <c r="Q1408" i="5"/>
  <c r="Q1409" i="5"/>
  <c r="Q1410" i="5"/>
  <c r="Q1411" i="5"/>
  <c r="Q1412" i="5"/>
  <c r="Q1413" i="5"/>
  <c r="Q1414" i="5"/>
  <c r="Q1415" i="5"/>
  <c r="Q1416" i="5"/>
  <c r="Q1417" i="5"/>
  <c r="Q1418" i="5"/>
  <c r="Q1419" i="5"/>
  <c r="Q1420" i="5"/>
  <c r="Q1421" i="5"/>
  <c r="Q1422" i="5"/>
  <c r="Q1423" i="5"/>
  <c r="Q1424" i="5"/>
  <c r="Q1425" i="5"/>
  <c r="Q1426" i="5"/>
  <c r="Q1427" i="5"/>
  <c r="Q1428" i="5"/>
  <c r="Q1429" i="5"/>
  <c r="Q1430" i="5"/>
  <c r="Q1431" i="5"/>
  <c r="Q1432" i="5"/>
  <c r="Q1433" i="5"/>
  <c r="Q1434" i="5"/>
  <c r="Q1435" i="5"/>
  <c r="Q1436" i="5"/>
  <c r="Q1437" i="5"/>
  <c r="Q1438" i="5"/>
  <c r="Q1439" i="5"/>
  <c r="Q1440" i="5"/>
  <c r="Q1441" i="5"/>
  <c r="Q1442" i="5"/>
  <c r="Q1443" i="5"/>
  <c r="Q1444" i="5"/>
  <c r="Q1445" i="5"/>
  <c r="Q1446" i="5"/>
  <c r="Q1447" i="5"/>
  <c r="Q1448" i="5"/>
  <c r="Q1449" i="5"/>
  <c r="Q1450" i="5"/>
  <c r="Q1451" i="5"/>
  <c r="Q1452" i="5"/>
  <c r="Q1453" i="5"/>
  <c r="Q1454" i="5"/>
  <c r="Q1455" i="5"/>
  <c r="Q1456" i="5"/>
  <c r="Q1457" i="5"/>
  <c r="Q1458" i="5"/>
  <c r="Q1459" i="5"/>
  <c r="Q1460" i="5"/>
  <c r="Q1461" i="5"/>
  <c r="Q1462" i="5"/>
  <c r="Q1463" i="5"/>
  <c r="Q1464" i="5"/>
  <c r="Q1465" i="5"/>
  <c r="Q1466" i="5"/>
  <c r="Q1467" i="5"/>
  <c r="Q1468" i="5"/>
  <c r="Q1469" i="5"/>
  <c r="Q1470" i="5"/>
  <c r="Q1471" i="5"/>
  <c r="Q1472" i="5"/>
  <c r="Q1473" i="5"/>
  <c r="Q1474" i="5"/>
  <c r="Q1475" i="5"/>
  <c r="Q1476" i="5"/>
  <c r="Q1477" i="5"/>
  <c r="Q1478" i="5"/>
  <c r="Q1479" i="5"/>
  <c r="Q1480" i="5"/>
  <c r="Q1481" i="5"/>
  <c r="Q1482" i="5"/>
  <c r="Q1483" i="5"/>
  <c r="Q1484" i="5"/>
  <c r="Q1485" i="5"/>
  <c r="Q1486" i="5"/>
  <c r="Q1487" i="5"/>
  <c r="Q1488" i="5"/>
  <c r="Q1489" i="5"/>
  <c r="Q1490" i="5"/>
  <c r="Q1491" i="5"/>
  <c r="Q1492" i="5"/>
  <c r="Q1493" i="5"/>
  <c r="Q1494" i="5"/>
  <c r="Q1495" i="5"/>
  <c r="Q1496" i="5"/>
  <c r="Q1497" i="5"/>
  <c r="Q1498" i="5"/>
  <c r="Q1499" i="5"/>
  <c r="Q1500" i="5"/>
  <c r="Q1501" i="5"/>
  <c r="Q1502" i="5"/>
  <c r="Q1503" i="5"/>
  <c r="Q1504" i="5"/>
  <c r="Q1505" i="5"/>
  <c r="Q1506" i="5"/>
  <c r="Q1507" i="5"/>
  <c r="Q1508" i="5"/>
  <c r="Q1509" i="5"/>
  <c r="Q1510" i="5"/>
  <c r="Q1511" i="5"/>
  <c r="Q1512" i="5"/>
  <c r="Q1513" i="5"/>
  <c r="Q1514" i="5"/>
  <c r="Q1515" i="5"/>
  <c r="Q1516" i="5"/>
  <c r="Q1517" i="5"/>
  <c r="Q1518" i="5"/>
  <c r="Q1519" i="5"/>
  <c r="Q1520" i="5"/>
  <c r="Q1521" i="5"/>
  <c r="Q1522" i="5"/>
  <c r="Q1523" i="5"/>
  <c r="Q1524" i="5"/>
  <c r="Q1525" i="5"/>
  <c r="Q1526" i="5"/>
  <c r="Q1527" i="5"/>
  <c r="Q1528" i="5"/>
  <c r="Q1529" i="5"/>
  <c r="Q1530" i="5"/>
  <c r="Q1531" i="5"/>
  <c r="Q1532" i="5"/>
  <c r="Q1533" i="5"/>
  <c r="Q1534" i="5"/>
  <c r="Q1535" i="5"/>
  <c r="Q1536" i="5"/>
  <c r="Q1537" i="5"/>
  <c r="Q1538" i="5"/>
  <c r="Q1539" i="5"/>
  <c r="Q1540" i="5"/>
  <c r="Q1541" i="5"/>
  <c r="Q1542" i="5"/>
  <c r="Q1543" i="5"/>
  <c r="Q1544" i="5"/>
  <c r="Q1545" i="5"/>
  <c r="Q1546" i="5"/>
  <c r="Q1547" i="5"/>
  <c r="Q1548" i="5"/>
  <c r="Q1549" i="5"/>
  <c r="Q1550" i="5"/>
  <c r="Q1551" i="5"/>
  <c r="Q1552" i="5"/>
  <c r="Q1553" i="5"/>
  <c r="Q1554" i="5"/>
  <c r="Q1555" i="5"/>
  <c r="Q1556" i="5"/>
  <c r="Q1557" i="5"/>
  <c r="Q1558" i="5"/>
  <c r="Q1559" i="5"/>
  <c r="Q1560" i="5"/>
  <c r="Q1561" i="5"/>
  <c r="Q1562" i="5"/>
  <c r="Q1563" i="5"/>
  <c r="Q1564" i="5"/>
  <c r="Q1565" i="5"/>
  <c r="Q1566" i="5"/>
  <c r="Q1567" i="5"/>
  <c r="Q1568" i="5"/>
  <c r="Q1569" i="5"/>
  <c r="Q1570" i="5"/>
  <c r="Q1571" i="5"/>
  <c r="Q1572" i="5"/>
  <c r="Q1573" i="5"/>
  <c r="Q1574" i="5"/>
  <c r="Q1575" i="5"/>
  <c r="Q1576" i="5"/>
  <c r="Q1577" i="5"/>
  <c r="Q1578" i="5"/>
  <c r="Q1579" i="5"/>
  <c r="Q1580" i="5"/>
  <c r="Q1581" i="5"/>
  <c r="Q1582" i="5"/>
  <c r="Q1583" i="5"/>
  <c r="Q1584" i="5"/>
  <c r="Q1585" i="5"/>
  <c r="Q1586" i="5"/>
  <c r="Q1587" i="5"/>
  <c r="Q1588" i="5"/>
  <c r="Q1589" i="5"/>
  <c r="Q1590" i="5"/>
  <c r="Q1591" i="5"/>
  <c r="Q1592" i="5"/>
  <c r="Q1593" i="5"/>
  <c r="Q1594" i="5"/>
  <c r="Q1595" i="5"/>
  <c r="Q1596" i="5"/>
  <c r="Q1597" i="5"/>
  <c r="Q1598" i="5"/>
  <c r="Q1599" i="5"/>
  <c r="Q1600" i="5"/>
  <c r="Q1601" i="5"/>
  <c r="Q1602" i="5"/>
  <c r="Q1603" i="5"/>
  <c r="Q1604" i="5"/>
  <c r="Q1605" i="5"/>
  <c r="Q1606" i="5"/>
  <c r="Q1607" i="5"/>
  <c r="Q1608" i="5"/>
  <c r="Q1609" i="5"/>
  <c r="Q1610" i="5"/>
  <c r="Q1611" i="5"/>
  <c r="Q1612" i="5"/>
  <c r="Q1613" i="5"/>
  <c r="Q1614" i="5"/>
  <c r="Q1615" i="5"/>
  <c r="Q1616" i="5"/>
  <c r="Q1617" i="5"/>
  <c r="Q1618" i="5"/>
  <c r="Q1619" i="5"/>
  <c r="Q1620" i="5"/>
  <c r="Q1621" i="5"/>
  <c r="Q1622" i="5"/>
  <c r="Q1623" i="5"/>
  <c r="Q1624" i="5"/>
  <c r="Q1625" i="5"/>
  <c r="Q1626" i="5"/>
  <c r="Q1627" i="5"/>
  <c r="Q1628" i="5"/>
  <c r="Q1629" i="5"/>
  <c r="Q1630" i="5"/>
  <c r="Q1631" i="5"/>
  <c r="Q1632" i="5"/>
  <c r="Q1633" i="5"/>
  <c r="Q1634" i="5"/>
  <c r="Q1635" i="5"/>
  <c r="Q1636" i="5"/>
  <c r="Q1637" i="5"/>
  <c r="Q1638" i="5"/>
  <c r="Q1639" i="5"/>
  <c r="Q1640" i="5"/>
  <c r="Q1641" i="5"/>
  <c r="Q1642" i="5"/>
  <c r="Q1643" i="5"/>
  <c r="Q1644" i="5"/>
  <c r="Q1645" i="5"/>
  <c r="Q1646" i="5"/>
  <c r="Q1647" i="5"/>
  <c r="Q1648" i="5"/>
  <c r="Q1649" i="5"/>
  <c r="Q1650" i="5"/>
  <c r="Q1651" i="5"/>
  <c r="Q1652" i="5"/>
  <c r="Q1653" i="5"/>
  <c r="Q1654" i="5"/>
  <c r="Q1655" i="5"/>
  <c r="Q1656" i="5"/>
  <c r="Q1657" i="5"/>
  <c r="Q1658" i="5"/>
  <c r="Q1659" i="5"/>
  <c r="Q1660" i="5"/>
  <c r="Q1661" i="5"/>
  <c r="Q1662" i="5"/>
  <c r="Q1663" i="5"/>
  <c r="Q1664" i="5"/>
  <c r="Q1665" i="5"/>
  <c r="Q1666" i="5"/>
  <c r="Q1667" i="5"/>
  <c r="Q1668" i="5"/>
  <c r="Q1669" i="5"/>
  <c r="Q1670" i="5"/>
  <c r="Q1671" i="5"/>
  <c r="Q1672" i="5"/>
  <c r="Q1673" i="5"/>
  <c r="Q1674" i="5"/>
  <c r="Q1675" i="5"/>
  <c r="Q1676" i="5"/>
  <c r="Q1677" i="5"/>
  <c r="Q1678" i="5"/>
  <c r="Q1679" i="5"/>
  <c r="Q1680" i="5"/>
  <c r="Q1681" i="5"/>
  <c r="Q1682" i="5"/>
  <c r="Q1683" i="5"/>
  <c r="Q1684" i="5"/>
  <c r="Q1685" i="5"/>
  <c r="Q1686" i="5"/>
  <c r="Q1687" i="5"/>
  <c r="Q1688" i="5"/>
  <c r="Q1689" i="5"/>
  <c r="Q1690" i="5"/>
  <c r="Q1691" i="5"/>
  <c r="Q1692" i="5"/>
  <c r="Q1693" i="5"/>
  <c r="Q1694" i="5"/>
  <c r="Q1695" i="5"/>
  <c r="Q1696" i="5"/>
  <c r="Q1697" i="5"/>
  <c r="Q1698" i="5"/>
  <c r="Q1699" i="5"/>
  <c r="Q1700" i="5"/>
  <c r="Q1701" i="5"/>
  <c r="Q1702" i="5"/>
  <c r="Q1703" i="5"/>
  <c r="Q1704" i="5"/>
  <c r="Q1705" i="5"/>
  <c r="Q1706" i="5"/>
  <c r="Q1707" i="5"/>
  <c r="Q1708" i="5"/>
  <c r="Q1709" i="5"/>
  <c r="Q1710" i="5"/>
  <c r="Q1711" i="5"/>
  <c r="Q1712" i="5"/>
  <c r="Q1713" i="5"/>
  <c r="Q1714" i="5"/>
  <c r="Q1715" i="5"/>
  <c r="Q1716" i="5"/>
  <c r="Q1717" i="5"/>
  <c r="Q1718" i="5"/>
  <c r="Q1719" i="5"/>
  <c r="Q1720" i="5"/>
  <c r="Q1721" i="5"/>
  <c r="Q1722" i="5"/>
  <c r="Q1723" i="5"/>
  <c r="Q1724" i="5"/>
  <c r="Q1725" i="5"/>
  <c r="Q1726" i="5"/>
  <c r="Q1727" i="5"/>
  <c r="Q1728" i="5"/>
  <c r="Q1729" i="5"/>
  <c r="Q1730" i="5"/>
  <c r="Q1731" i="5"/>
  <c r="Q1732" i="5"/>
  <c r="Q1733" i="5"/>
  <c r="Q1734" i="5"/>
  <c r="Q1735" i="5"/>
  <c r="Q1736" i="5"/>
  <c r="Q1737" i="5"/>
  <c r="Q1738" i="5"/>
  <c r="Q1739" i="5"/>
  <c r="Q1740" i="5"/>
  <c r="Q1741" i="5"/>
  <c r="Q1742" i="5"/>
  <c r="Q1743" i="5"/>
  <c r="Q1744" i="5"/>
  <c r="Q1745" i="5"/>
  <c r="Q1746" i="5"/>
  <c r="Q1747" i="5"/>
  <c r="Q1748" i="5"/>
  <c r="Q1749" i="5"/>
  <c r="Q1750" i="5"/>
  <c r="Q1751" i="5"/>
  <c r="Q1752" i="5"/>
  <c r="Q1753" i="5"/>
  <c r="Q1754" i="5"/>
  <c r="Q1755" i="5"/>
  <c r="Q1756" i="5"/>
  <c r="Q1757" i="5"/>
  <c r="Q1758" i="5"/>
  <c r="Q1759" i="5"/>
  <c r="Q1760" i="5"/>
  <c r="Q1761" i="5"/>
  <c r="Q1762" i="5"/>
  <c r="Q1763" i="5"/>
  <c r="Q1764" i="5"/>
  <c r="Q1765" i="5"/>
  <c r="Q1766" i="5"/>
  <c r="Q1767" i="5"/>
  <c r="Q1768" i="5"/>
  <c r="Q1769" i="5"/>
  <c r="Q1770" i="5"/>
  <c r="Q1771" i="5"/>
  <c r="Q1772" i="5"/>
  <c r="Q1773" i="5"/>
  <c r="Q1774" i="5"/>
  <c r="Q1775" i="5"/>
  <c r="Q1776" i="5"/>
  <c r="Q1777" i="5"/>
  <c r="Q1778" i="5"/>
  <c r="Q1779" i="5"/>
  <c r="Q1780" i="5"/>
  <c r="Q1781" i="5"/>
  <c r="Q1782" i="5"/>
  <c r="Q1783" i="5"/>
  <c r="Q1784" i="5"/>
  <c r="Q1785" i="5"/>
  <c r="Q1786" i="5"/>
  <c r="Q1787" i="5"/>
  <c r="Q1788" i="5"/>
  <c r="Q1789" i="5"/>
  <c r="Q1790" i="5"/>
  <c r="Q1791" i="5"/>
  <c r="Q1792" i="5"/>
  <c r="Q1793" i="5"/>
  <c r="Q1794" i="5"/>
  <c r="Q1795" i="5"/>
  <c r="Q1796" i="5"/>
  <c r="Q1797" i="5"/>
  <c r="Q1798" i="5"/>
  <c r="Q1799" i="5"/>
  <c r="Q1800" i="5"/>
  <c r="Q1801" i="5"/>
  <c r="Q1802" i="5"/>
  <c r="Q1803" i="5"/>
  <c r="Q1804" i="5"/>
  <c r="Q1805" i="5"/>
  <c r="Q1806" i="5"/>
  <c r="Q1807" i="5"/>
  <c r="Q1808" i="5"/>
  <c r="Q1809" i="5"/>
  <c r="Q1810" i="5"/>
  <c r="Q1811" i="5"/>
  <c r="Q1812" i="5"/>
  <c r="Q1813" i="5"/>
  <c r="Q1814" i="5"/>
  <c r="Q1815" i="5"/>
  <c r="Q1816" i="5"/>
  <c r="Q1817" i="5"/>
  <c r="Q1818" i="5"/>
  <c r="Q1819" i="5"/>
  <c r="Q1820" i="5"/>
  <c r="Q1821" i="5"/>
  <c r="Q1822" i="5"/>
  <c r="Q1823" i="5"/>
  <c r="Q1824" i="5"/>
  <c r="Q1825" i="5"/>
  <c r="Q1826" i="5"/>
  <c r="Q1827" i="5"/>
  <c r="Q1828" i="5"/>
  <c r="Q1829" i="5"/>
  <c r="Q1830" i="5"/>
  <c r="Q1831" i="5"/>
  <c r="Q1832" i="5"/>
  <c r="Q1833" i="5"/>
  <c r="Q1834" i="5"/>
  <c r="Q1835" i="5"/>
  <c r="Q1836" i="5"/>
  <c r="Q1837" i="5"/>
  <c r="Q1838" i="5"/>
  <c r="Q1839" i="5"/>
  <c r="Q1840" i="5"/>
  <c r="Q1841" i="5"/>
  <c r="Q1842" i="5"/>
  <c r="Q1843" i="5"/>
  <c r="Q1844" i="5"/>
  <c r="Q1845" i="5"/>
  <c r="Q1846" i="5"/>
  <c r="Q1847" i="5"/>
  <c r="Q1848" i="5"/>
  <c r="Q1849" i="5"/>
  <c r="Q1850" i="5"/>
  <c r="Q1851" i="5"/>
  <c r="Q1852" i="5"/>
  <c r="Q1853" i="5"/>
  <c r="Q1854" i="5"/>
  <c r="Q1855" i="5"/>
  <c r="Q1856" i="5"/>
  <c r="Q1857" i="5"/>
  <c r="Q1858" i="5"/>
  <c r="Q1859" i="5"/>
  <c r="Q1860" i="5"/>
  <c r="Q1861" i="5"/>
  <c r="Q1862" i="5"/>
  <c r="Q1863" i="5"/>
  <c r="Q1864" i="5"/>
  <c r="Q1865" i="5"/>
  <c r="Q1866" i="5"/>
  <c r="Q1867" i="5"/>
  <c r="Q1868" i="5"/>
  <c r="Q1869" i="5"/>
  <c r="Q1870" i="5"/>
  <c r="Q1871" i="5"/>
  <c r="Q1872" i="5"/>
  <c r="Q1873" i="5"/>
  <c r="Q1874" i="5"/>
  <c r="Q1875" i="5"/>
  <c r="Q1876" i="5"/>
  <c r="Q1877" i="5"/>
  <c r="Q1878" i="5"/>
  <c r="Q1879" i="5"/>
  <c r="Q1880" i="5"/>
  <c r="Q1881" i="5"/>
  <c r="Q1882" i="5"/>
  <c r="Q1883" i="5"/>
  <c r="Q1884" i="5"/>
  <c r="Q1885" i="5"/>
  <c r="Q1886" i="5"/>
  <c r="Q1887" i="5"/>
  <c r="Q1888" i="5"/>
  <c r="Q1889" i="5"/>
  <c r="Q1890" i="5"/>
  <c r="Q1891" i="5"/>
  <c r="Q1892" i="5"/>
  <c r="Q1893" i="5"/>
  <c r="Q1894" i="5"/>
  <c r="Q1895" i="5"/>
  <c r="Q1896" i="5"/>
  <c r="Q1897" i="5"/>
  <c r="Q1898" i="5"/>
  <c r="Q1899" i="5"/>
  <c r="Q1900" i="5"/>
  <c r="Q1901" i="5"/>
  <c r="Q1902" i="5"/>
  <c r="Q1903" i="5"/>
  <c r="Q1904" i="5"/>
  <c r="Q1905" i="5"/>
  <c r="Q1906" i="5"/>
  <c r="Q1907" i="5"/>
  <c r="Q1908" i="5"/>
  <c r="Q1909" i="5"/>
  <c r="Q1910" i="5"/>
  <c r="Q1911" i="5"/>
  <c r="Q1912" i="5"/>
  <c r="Q1913" i="5"/>
  <c r="Q1914" i="5"/>
  <c r="Q1915" i="5"/>
  <c r="Q1916" i="5"/>
  <c r="Q1917" i="5"/>
  <c r="Q1918" i="5"/>
  <c r="Q1919" i="5"/>
  <c r="Q1920" i="5"/>
  <c r="Q1921" i="5"/>
  <c r="Q1922" i="5"/>
  <c r="Q1923" i="5"/>
  <c r="Q1924" i="5"/>
  <c r="Q1925" i="5"/>
  <c r="Q1926" i="5"/>
  <c r="Q1927" i="5"/>
  <c r="Q1928" i="5"/>
  <c r="Q1929" i="5"/>
  <c r="Q1930" i="5"/>
  <c r="Q1931" i="5"/>
  <c r="Q1932" i="5"/>
  <c r="Q1933" i="5"/>
  <c r="Q1934" i="5"/>
  <c r="Q1935" i="5"/>
  <c r="Q1936" i="5"/>
  <c r="Q1937" i="5"/>
  <c r="Q1938" i="5"/>
  <c r="Q1939" i="5"/>
  <c r="Q1940" i="5"/>
  <c r="Q1941" i="5"/>
  <c r="Q1942" i="5"/>
  <c r="Q1943" i="5"/>
  <c r="Q1944" i="5"/>
  <c r="Q1945" i="5"/>
  <c r="Q1946" i="5"/>
  <c r="Q1947" i="5"/>
  <c r="Q1948" i="5"/>
  <c r="Q1949" i="5"/>
  <c r="Q1950" i="5"/>
  <c r="Q1951" i="5"/>
  <c r="Q1952" i="5"/>
  <c r="Q1953" i="5"/>
  <c r="Q1954" i="5"/>
  <c r="Q1955" i="5"/>
  <c r="Q1956" i="5"/>
  <c r="Q1957" i="5"/>
  <c r="Q1958" i="5"/>
  <c r="Q1959" i="5"/>
  <c r="Q1960" i="5"/>
  <c r="Q1961" i="5"/>
  <c r="Q1962" i="5"/>
  <c r="Q1963" i="5"/>
  <c r="Q1964" i="5"/>
  <c r="Q1965" i="5"/>
  <c r="Q1966" i="5"/>
  <c r="Q1967" i="5"/>
  <c r="Q1968" i="5"/>
  <c r="Q1969" i="5"/>
  <c r="Q1970" i="5"/>
  <c r="Q1971" i="5"/>
  <c r="Q1972" i="5"/>
  <c r="Q1973" i="5"/>
  <c r="Q1974" i="5"/>
  <c r="Q1975" i="5"/>
  <c r="Q1976" i="5"/>
  <c r="Q1977" i="5"/>
  <c r="Q1978" i="5"/>
  <c r="Q1979" i="5"/>
  <c r="Q1980" i="5"/>
  <c r="Q1981" i="5"/>
  <c r="Q1982" i="5"/>
  <c r="Q1983" i="5"/>
  <c r="Q1984" i="5"/>
  <c r="Q1985" i="5"/>
  <c r="Q1986" i="5"/>
  <c r="Q1987" i="5"/>
  <c r="Q1988" i="5"/>
  <c r="Q1989" i="5"/>
  <c r="Q1990" i="5"/>
  <c r="Q1991" i="5"/>
  <c r="Q1992" i="5"/>
  <c r="Q1993" i="5"/>
  <c r="Q1994" i="5"/>
  <c r="Q1995" i="5"/>
  <c r="Q1996" i="5"/>
  <c r="Q1997" i="5"/>
  <c r="Q1998" i="5"/>
  <c r="Q1999" i="5"/>
  <c r="Q2000" i="5"/>
  <c r="Q2001" i="5"/>
  <c r="Q2002" i="5"/>
  <c r="Q2003" i="5"/>
  <c r="Q2004" i="5"/>
  <c r="Q2005" i="5"/>
  <c r="Q2006" i="5"/>
  <c r="Q2007" i="5"/>
  <c r="Q2008" i="5"/>
  <c r="Q2009" i="5"/>
  <c r="Q2010" i="5"/>
  <c r="Q2011" i="5"/>
  <c r="Q2012" i="5"/>
  <c r="Q2013" i="5"/>
  <c r="Q2014" i="5"/>
  <c r="Q2015" i="5"/>
  <c r="Q2016" i="5"/>
  <c r="Q2017" i="5"/>
  <c r="Q2018" i="5"/>
  <c r="Q2019" i="5"/>
  <c r="Q2020" i="5"/>
  <c r="Q2021" i="5"/>
  <c r="Q2022" i="5"/>
  <c r="Q2023" i="5"/>
  <c r="Q2024" i="5"/>
  <c r="Q2025" i="5"/>
  <c r="Q2026" i="5"/>
  <c r="Q2027" i="5"/>
  <c r="Q2028" i="5"/>
  <c r="Q2029" i="5"/>
  <c r="Q2030" i="5"/>
  <c r="Q2031" i="5"/>
  <c r="Q2032" i="5"/>
  <c r="Q2033" i="5"/>
  <c r="Q2034" i="5"/>
  <c r="Q2035" i="5"/>
  <c r="Q2036" i="5"/>
  <c r="Q2037" i="5"/>
  <c r="Q2038" i="5"/>
  <c r="Q2039" i="5"/>
  <c r="Q2040" i="5"/>
  <c r="Q2041" i="5"/>
  <c r="Q2042" i="5"/>
  <c r="Q2043" i="5"/>
  <c r="Q2044" i="5"/>
  <c r="Q2045" i="5"/>
  <c r="Q2046" i="5"/>
  <c r="Q2047" i="5"/>
  <c r="Q2048" i="5"/>
  <c r="Q2049" i="5"/>
  <c r="Q2050" i="5"/>
  <c r="Q2051" i="5"/>
  <c r="Q2052" i="5"/>
  <c r="Q2053" i="5"/>
  <c r="Q2054" i="5"/>
  <c r="Q2055" i="5"/>
  <c r="Q2056" i="5"/>
  <c r="Q2057" i="5"/>
  <c r="Q2058" i="5"/>
  <c r="Q2059" i="5"/>
  <c r="Q2060" i="5"/>
  <c r="Q2061" i="5"/>
  <c r="Q2062" i="5"/>
  <c r="Q2063" i="5"/>
  <c r="Q2064" i="5"/>
  <c r="Q2065" i="5"/>
  <c r="Q2066" i="5"/>
  <c r="Q2067" i="5"/>
  <c r="Q2068" i="5"/>
  <c r="Q2069" i="5"/>
  <c r="Q2070" i="5"/>
  <c r="Q2071" i="5"/>
  <c r="Q2072" i="5"/>
  <c r="Q2073" i="5"/>
  <c r="Q2074" i="5"/>
  <c r="Q2075" i="5"/>
  <c r="Q2076" i="5"/>
  <c r="Q2077" i="5"/>
  <c r="Q2078" i="5"/>
  <c r="Q2079" i="5"/>
  <c r="Q2080" i="5"/>
  <c r="Q2081" i="5"/>
  <c r="Q2082" i="5"/>
  <c r="Q2083" i="5"/>
  <c r="Q2084" i="5"/>
  <c r="Q2085" i="5"/>
  <c r="Q2086" i="5"/>
  <c r="Q2087" i="5"/>
  <c r="Q2088" i="5"/>
  <c r="Q2089" i="5"/>
  <c r="Q2090" i="5"/>
  <c r="Q2091" i="5"/>
  <c r="Q2092" i="5"/>
  <c r="Q2093" i="5"/>
  <c r="Q2094" i="5"/>
  <c r="Q2095" i="5"/>
  <c r="Q2096" i="5"/>
  <c r="Q2097" i="5"/>
  <c r="Q2098" i="5"/>
  <c r="Q2099" i="5"/>
  <c r="Q2100" i="5"/>
  <c r="Q2101" i="5"/>
  <c r="Q2102" i="5"/>
  <c r="Q2103" i="5"/>
  <c r="Q2104" i="5"/>
  <c r="Q2105" i="5"/>
  <c r="Q2106" i="5"/>
  <c r="Q2107" i="5"/>
  <c r="Q2108" i="5"/>
  <c r="Q2109" i="5"/>
  <c r="Q2110" i="5"/>
  <c r="Q2111" i="5"/>
  <c r="Q2112" i="5"/>
  <c r="Q2113" i="5"/>
  <c r="Q2114" i="5"/>
  <c r="Q2115" i="5"/>
  <c r="Q2116" i="5"/>
  <c r="Q2117" i="5"/>
  <c r="Q2118" i="5"/>
  <c r="Q2119" i="5"/>
  <c r="Q2120" i="5"/>
  <c r="Q2121" i="5"/>
  <c r="Q2122" i="5"/>
  <c r="Q2123" i="5"/>
  <c r="Q2124" i="5"/>
  <c r="Q2125" i="5"/>
  <c r="Q2126" i="5"/>
  <c r="Q2127" i="5"/>
  <c r="Q2128" i="5"/>
  <c r="Q2129" i="5"/>
  <c r="Q2130" i="5"/>
  <c r="Q2131" i="5"/>
  <c r="Q2132" i="5"/>
  <c r="Q2133" i="5"/>
  <c r="Q2134" i="5"/>
  <c r="Q2135" i="5"/>
  <c r="Q2136" i="5"/>
  <c r="Q2137" i="5"/>
  <c r="Q2138" i="5"/>
  <c r="Q2139" i="5"/>
  <c r="Q2140" i="5"/>
  <c r="Q2141" i="5"/>
  <c r="Q2142" i="5"/>
  <c r="Q2143" i="5"/>
  <c r="Q2144" i="5"/>
  <c r="Q2145" i="5"/>
  <c r="Q2146" i="5"/>
  <c r="Q2147" i="5"/>
  <c r="Q2148" i="5"/>
  <c r="Q2149" i="5"/>
  <c r="Q2150" i="5"/>
  <c r="Q2151" i="5"/>
  <c r="Q2152" i="5"/>
  <c r="Q2153" i="5"/>
  <c r="Q2154" i="5"/>
  <c r="Q2155" i="5"/>
  <c r="Q2156" i="5"/>
  <c r="Q2157" i="5"/>
  <c r="Q2158" i="5"/>
  <c r="Q2159" i="5"/>
  <c r="Q2160" i="5"/>
  <c r="Q2161" i="5"/>
  <c r="Q2162" i="5"/>
  <c r="Q2163" i="5"/>
  <c r="Q2164" i="5"/>
  <c r="Q2165" i="5"/>
  <c r="Q2166" i="5"/>
  <c r="Q2167" i="5"/>
  <c r="Q2168" i="5"/>
  <c r="Q2169" i="5"/>
  <c r="Q2170" i="5"/>
  <c r="Q2171" i="5"/>
  <c r="Q2172" i="5"/>
  <c r="Q2173" i="5"/>
  <c r="Q2174" i="5"/>
  <c r="Q2175" i="5"/>
  <c r="Q2176" i="5"/>
  <c r="Q2177" i="5"/>
  <c r="Q2178" i="5"/>
  <c r="Q2179" i="5"/>
  <c r="Q2180" i="5"/>
  <c r="Q2181" i="5"/>
  <c r="Q2182" i="5"/>
  <c r="Q2183" i="5"/>
  <c r="Q2184" i="5"/>
  <c r="Q2185" i="5"/>
  <c r="Q2186" i="5"/>
  <c r="Q2187" i="5"/>
  <c r="Q2188" i="5"/>
  <c r="Q2189" i="5"/>
  <c r="Q2190" i="5"/>
  <c r="Q2191" i="5"/>
  <c r="Q2192" i="5"/>
  <c r="Q2193" i="5"/>
  <c r="Q2194" i="5"/>
  <c r="Q2195" i="5"/>
  <c r="Q2196" i="5"/>
  <c r="Q2197" i="5"/>
  <c r="Q2198" i="5"/>
  <c r="Q2199" i="5"/>
  <c r="Q2200" i="5"/>
  <c r="Q2201" i="5"/>
  <c r="Q2202" i="5"/>
  <c r="Q2203" i="5"/>
  <c r="Q2204" i="5"/>
  <c r="Q2205" i="5"/>
  <c r="Q2206" i="5"/>
  <c r="Q2207" i="5"/>
  <c r="Q2208" i="5"/>
  <c r="Q2209" i="5"/>
  <c r="Q2210" i="5"/>
  <c r="Q2211" i="5"/>
  <c r="Q2212" i="5"/>
  <c r="Q2213" i="5"/>
  <c r="Q2214" i="5"/>
  <c r="Q2215" i="5"/>
  <c r="Q2216" i="5"/>
  <c r="Q2217" i="5"/>
  <c r="Q2218" i="5"/>
  <c r="Q2219" i="5"/>
  <c r="Q2220" i="5"/>
  <c r="Q2221" i="5"/>
  <c r="Q2222" i="5"/>
  <c r="Q2223" i="5"/>
  <c r="Q2224" i="5"/>
  <c r="Q2225" i="5"/>
  <c r="Q2226" i="5"/>
  <c r="Q2227" i="5"/>
  <c r="Q2228" i="5"/>
  <c r="Q2229" i="5"/>
  <c r="Q2230" i="5"/>
  <c r="Q2231" i="5"/>
  <c r="Q2232" i="5"/>
  <c r="Q2233" i="5"/>
  <c r="Q2234" i="5"/>
  <c r="Q2235" i="5"/>
  <c r="Q2236" i="5"/>
  <c r="Q2237" i="5"/>
  <c r="Q2238" i="5"/>
  <c r="Q2239" i="5"/>
  <c r="Q2240" i="5"/>
  <c r="Q2241" i="5"/>
  <c r="Q2242" i="5"/>
  <c r="Q2243" i="5"/>
  <c r="Q2244" i="5"/>
  <c r="Q2245" i="5"/>
  <c r="Q2246" i="5"/>
  <c r="Q2247" i="5"/>
  <c r="Q2248" i="5"/>
  <c r="Q2249" i="5"/>
  <c r="Q2250" i="5"/>
  <c r="Q2251" i="5"/>
  <c r="Q2252" i="5"/>
  <c r="Q2253" i="5"/>
  <c r="Q2254" i="5"/>
  <c r="Q2255" i="5"/>
  <c r="Q2256" i="5"/>
  <c r="Q2257" i="5"/>
  <c r="Q2258" i="5"/>
  <c r="Q2259" i="5"/>
  <c r="Q2260" i="5"/>
  <c r="Q2261" i="5"/>
  <c r="Q2262" i="5"/>
  <c r="Q2263" i="5"/>
  <c r="Q2264" i="5"/>
  <c r="Q2265" i="5"/>
  <c r="Q2266" i="5"/>
  <c r="Q2267" i="5"/>
  <c r="Q2268" i="5"/>
  <c r="Q2269" i="5"/>
  <c r="Q2270" i="5"/>
  <c r="Q2271" i="5"/>
  <c r="Q2272" i="5"/>
  <c r="Q2273" i="5"/>
  <c r="Q2274" i="5"/>
  <c r="Q2275" i="5"/>
  <c r="Q2276" i="5"/>
  <c r="Q2277" i="5"/>
  <c r="Q2278" i="5"/>
  <c r="Q2279" i="5"/>
  <c r="Q2280" i="5"/>
  <c r="Q2281" i="5"/>
  <c r="Q2282" i="5"/>
  <c r="Q2283" i="5"/>
  <c r="Q2284" i="5"/>
  <c r="Q2285" i="5"/>
  <c r="Q2286" i="5"/>
  <c r="Q2287" i="5"/>
  <c r="Q2288" i="5"/>
  <c r="Q2289" i="5"/>
  <c r="Q2290" i="5"/>
  <c r="Q2291" i="5"/>
  <c r="Q2292" i="5"/>
  <c r="Q2293" i="5"/>
  <c r="Q2294" i="5"/>
  <c r="Q2295" i="5"/>
  <c r="Q2296" i="5"/>
  <c r="Q2297" i="5"/>
  <c r="Q2298" i="5"/>
  <c r="Q2299" i="5"/>
  <c r="Q2300" i="5"/>
  <c r="Q2301" i="5"/>
  <c r="Q2302" i="5"/>
  <c r="Q2303" i="5"/>
  <c r="Q2304" i="5"/>
  <c r="Q2305" i="5"/>
  <c r="Q2306" i="5"/>
  <c r="Q2307" i="5"/>
  <c r="Q2308" i="5"/>
  <c r="Q2309" i="5"/>
  <c r="Q2310" i="5"/>
  <c r="Q2311" i="5"/>
  <c r="Q2312" i="5"/>
  <c r="Q2313" i="5"/>
  <c r="Q2314" i="5"/>
  <c r="Q2315" i="5"/>
  <c r="Q2316" i="5"/>
  <c r="Q2317" i="5"/>
  <c r="Q2318" i="5"/>
  <c r="Q2319" i="5"/>
  <c r="Q2320" i="5"/>
  <c r="Q2321" i="5"/>
  <c r="Q2322" i="5"/>
  <c r="Q2323" i="5"/>
  <c r="Q2324" i="5"/>
  <c r="Q2325" i="5"/>
  <c r="Q2326" i="5"/>
  <c r="Q2327" i="5"/>
  <c r="Q2328" i="5"/>
  <c r="Q2329" i="5"/>
  <c r="Q2330" i="5"/>
  <c r="Q2331" i="5"/>
  <c r="Q2332" i="5"/>
  <c r="Q2333" i="5"/>
  <c r="Q2334" i="5"/>
  <c r="Q2335" i="5"/>
  <c r="Q2336" i="5"/>
  <c r="Q2337" i="5"/>
  <c r="Q2338" i="5"/>
  <c r="Q2339" i="5"/>
  <c r="Q2340" i="5"/>
  <c r="Q2341" i="5"/>
  <c r="Q2342" i="5"/>
  <c r="Q2343" i="5"/>
  <c r="Q2344" i="5"/>
  <c r="Q2345" i="5"/>
  <c r="Q2346" i="5"/>
  <c r="Q2347" i="5"/>
  <c r="Q2348" i="5"/>
  <c r="Q2349" i="5"/>
  <c r="Q2350" i="5"/>
  <c r="Q2351" i="5"/>
  <c r="Q2352" i="5"/>
  <c r="Q2353" i="5"/>
  <c r="Q2354" i="5"/>
  <c r="Q2355" i="5"/>
  <c r="Q2356" i="5"/>
  <c r="Q2357" i="5"/>
  <c r="Q2358" i="5"/>
  <c r="Q2359" i="5"/>
  <c r="Q2360" i="5"/>
  <c r="Q2361" i="5"/>
  <c r="Q2362" i="5"/>
  <c r="Q2363" i="5"/>
  <c r="Q2364" i="5"/>
  <c r="Q2365" i="5"/>
  <c r="Q2366" i="5"/>
  <c r="Q2367" i="5"/>
  <c r="Q2368" i="5"/>
  <c r="Q2369" i="5"/>
  <c r="Q2370" i="5"/>
  <c r="Q2371" i="5"/>
  <c r="Q2372" i="5"/>
  <c r="Q2373" i="5"/>
  <c r="Q2374" i="5"/>
  <c r="Q2375" i="5"/>
  <c r="Q2376" i="5"/>
  <c r="Q2377" i="5"/>
  <c r="Q2378" i="5"/>
  <c r="Q2379" i="5"/>
  <c r="Q2380" i="5"/>
  <c r="Q2381" i="5"/>
  <c r="Q2382" i="5"/>
  <c r="Q2383" i="5"/>
  <c r="Q2384" i="5"/>
  <c r="Q2385" i="5"/>
  <c r="Q2386" i="5"/>
  <c r="Q2387" i="5"/>
  <c r="Q2388" i="5"/>
  <c r="Q2389" i="5"/>
  <c r="Q2390" i="5"/>
  <c r="Q2391" i="5"/>
  <c r="Q2392" i="5"/>
  <c r="Q2393" i="5"/>
  <c r="Q2394" i="5"/>
  <c r="Q2395" i="5"/>
  <c r="Q2396" i="5"/>
  <c r="Q2397" i="5"/>
  <c r="Q2398" i="5"/>
  <c r="Q2399" i="5"/>
  <c r="Q2400" i="5"/>
  <c r="Q2401" i="5"/>
  <c r="Q2402" i="5"/>
  <c r="Q2403" i="5"/>
  <c r="Q2404" i="5"/>
  <c r="Q2405" i="5"/>
  <c r="Q2406" i="5"/>
  <c r="Q2407" i="5"/>
  <c r="Q2408" i="5"/>
  <c r="Q2409" i="5"/>
  <c r="Q2410" i="5"/>
  <c r="Q2411" i="5"/>
  <c r="Q2412" i="5"/>
  <c r="Q2413" i="5"/>
  <c r="Q2414" i="5"/>
  <c r="Q2415" i="5"/>
  <c r="Q2416" i="5"/>
  <c r="Q2417" i="5"/>
  <c r="Q2418" i="5"/>
  <c r="Q2419" i="5"/>
  <c r="Q2420" i="5"/>
  <c r="Q2421" i="5"/>
  <c r="Q2422" i="5"/>
  <c r="Q2423" i="5"/>
  <c r="Q2424" i="5"/>
  <c r="Q2425" i="5"/>
  <c r="Q2426" i="5"/>
  <c r="Q2427" i="5"/>
  <c r="Q2428" i="5"/>
  <c r="Q2429" i="5"/>
  <c r="Q2430" i="5"/>
  <c r="Q2431" i="5"/>
  <c r="Q2432" i="5"/>
  <c r="Q2433" i="5"/>
  <c r="Q2434" i="5"/>
  <c r="Q2435" i="5"/>
  <c r="Q2436" i="5"/>
  <c r="Q2437" i="5"/>
  <c r="Q2438" i="5"/>
  <c r="Q2439" i="5"/>
  <c r="Q2440" i="5"/>
  <c r="Q2441" i="5"/>
  <c r="Q2442" i="5"/>
  <c r="Q2443" i="5"/>
  <c r="Q2444" i="5"/>
  <c r="Q2445" i="5"/>
  <c r="Q2446" i="5"/>
  <c r="Q2447" i="5"/>
  <c r="Q2448" i="5"/>
  <c r="Q2449" i="5"/>
  <c r="Q2450" i="5"/>
  <c r="Q2451" i="5"/>
  <c r="Q2452" i="5"/>
  <c r="Q2453" i="5"/>
  <c r="Q2454" i="5"/>
  <c r="Q2455" i="5"/>
  <c r="Q2456" i="5"/>
  <c r="Q2457" i="5"/>
  <c r="Q2458" i="5"/>
  <c r="Q2459" i="5"/>
  <c r="Q2460" i="5"/>
  <c r="Q2461" i="5"/>
  <c r="Q2462" i="5"/>
  <c r="Q2463" i="5"/>
  <c r="Q2464" i="5"/>
  <c r="Q2465" i="5"/>
  <c r="Q2466" i="5"/>
  <c r="Q2467" i="5"/>
  <c r="Q2468" i="5"/>
  <c r="Q2469" i="5"/>
  <c r="Q2470" i="5"/>
  <c r="Q2471" i="5"/>
  <c r="Q2472" i="5"/>
  <c r="Q2473" i="5"/>
  <c r="Q2474" i="5"/>
  <c r="Q2475" i="5"/>
  <c r="Q2476" i="5"/>
  <c r="Q2477" i="5"/>
  <c r="Q2478" i="5"/>
  <c r="Q2479" i="5"/>
  <c r="Q2480" i="5"/>
  <c r="Q2481" i="5"/>
  <c r="Q2482" i="5"/>
  <c r="Q2483" i="5"/>
  <c r="Q2484" i="5"/>
  <c r="Q2485" i="5"/>
  <c r="Q2486" i="5"/>
  <c r="Q2487" i="5"/>
  <c r="Q2488" i="5"/>
  <c r="Q2489" i="5"/>
  <c r="Q2490" i="5"/>
  <c r="Q2491" i="5"/>
  <c r="Q2492" i="5"/>
  <c r="Q2493" i="5"/>
  <c r="Q2494" i="5"/>
  <c r="Q2495" i="5"/>
  <c r="Q2496" i="5"/>
  <c r="Q2497" i="5"/>
  <c r="Q2498" i="5"/>
  <c r="Q2499" i="5"/>
  <c r="Q2500" i="5"/>
  <c r="Q2501" i="5"/>
  <c r="Q2502" i="5"/>
  <c r="Q2503" i="5"/>
  <c r="Q2504" i="5"/>
  <c r="Q2505" i="5"/>
  <c r="Q2506" i="5"/>
  <c r="Q2507" i="5"/>
  <c r="Q2508" i="5"/>
  <c r="Q2509" i="5"/>
  <c r="Q2510" i="5"/>
  <c r="Q2511" i="5"/>
  <c r="Q2512" i="5"/>
  <c r="Q2513" i="5"/>
  <c r="Q2514" i="5"/>
  <c r="Q2515" i="5"/>
  <c r="Q2516" i="5"/>
  <c r="Q2517" i="5"/>
  <c r="Q2518" i="5"/>
  <c r="Q2519" i="5"/>
  <c r="Q2520" i="5"/>
  <c r="Q2521" i="5"/>
  <c r="Q2522" i="5"/>
  <c r="Q2523" i="5"/>
  <c r="Q2524" i="5"/>
  <c r="Q2525" i="5"/>
  <c r="Q2526" i="5"/>
  <c r="Q2527" i="5"/>
  <c r="Q2528" i="5"/>
  <c r="Q2529" i="5"/>
  <c r="Q2530" i="5"/>
  <c r="Q2531" i="5"/>
  <c r="Q2532" i="5"/>
  <c r="Q2533" i="5"/>
  <c r="Q2534" i="5"/>
  <c r="Q2535" i="5"/>
  <c r="Q2536" i="5"/>
  <c r="Q2537" i="5"/>
  <c r="Q2538" i="5"/>
  <c r="Q2539" i="5"/>
  <c r="Q2540" i="5"/>
  <c r="Q2541" i="5"/>
  <c r="Q2542" i="5"/>
  <c r="Q2543" i="5"/>
  <c r="Q2544" i="5"/>
  <c r="Q2545" i="5"/>
  <c r="Q2546" i="5"/>
  <c r="Q2547" i="5"/>
  <c r="Q2548" i="5"/>
  <c r="Q2549" i="5"/>
  <c r="Q2550" i="5"/>
  <c r="Q2551" i="5"/>
  <c r="Q2552" i="5"/>
  <c r="Q2553" i="5"/>
  <c r="Q2554" i="5"/>
  <c r="Q2555" i="5"/>
  <c r="Q2556" i="5"/>
  <c r="Q2557" i="5"/>
  <c r="Q2558" i="5"/>
  <c r="Q2559" i="5"/>
  <c r="Q2560" i="5"/>
  <c r="Q2561" i="5"/>
  <c r="Q2562" i="5"/>
  <c r="Q2563" i="5"/>
  <c r="Q2564" i="5"/>
  <c r="Q2565" i="5"/>
  <c r="Q2566" i="5"/>
  <c r="Q2567" i="5"/>
  <c r="Q2568" i="5"/>
  <c r="Q2569" i="5"/>
  <c r="Q2570" i="5"/>
  <c r="Q2571" i="5"/>
  <c r="Q2572" i="5"/>
  <c r="Q2573" i="5"/>
  <c r="Q2574" i="5"/>
  <c r="Q2575" i="5"/>
  <c r="Q2576" i="5"/>
  <c r="Q2577" i="5"/>
  <c r="Q2578" i="5"/>
  <c r="Q2579" i="5"/>
  <c r="Q2580" i="5"/>
  <c r="Q2581" i="5"/>
  <c r="Q2582" i="5"/>
  <c r="Q2583" i="5"/>
  <c r="Q2584" i="5"/>
  <c r="Q2585" i="5"/>
  <c r="Q2586" i="5"/>
  <c r="Q2587" i="5"/>
  <c r="Q2588" i="5"/>
  <c r="Q2589" i="5"/>
  <c r="Q2590" i="5"/>
  <c r="Q2591" i="5"/>
  <c r="Q2592" i="5"/>
  <c r="Q2593" i="5"/>
  <c r="Q2594" i="5"/>
  <c r="Q2595" i="5"/>
  <c r="Q2596" i="5"/>
  <c r="Q2597" i="5"/>
  <c r="Q2598" i="5"/>
  <c r="Q2599" i="5"/>
  <c r="Q2600" i="5"/>
  <c r="Q2601" i="5"/>
  <c r="Q2602" i="5"/>
  <c r="Q2603" i="5"/>
  <c r="Q2604" i="5"/>
  <c r="Q2605" i="5"/>
  <c r="Q2606" i="5"/>
  <c r="Q2607" i="5"/>
  <c r="Q2608" i="5"/>
  <c r="Q2609" i="5"/>
  <c r="Q2610" i="5"/>
  <c r="Q2611" i="5"/>
  <c r="Q2612" i="5"/>
  <c r="Q2613" i="5"/>
  <c r="Q2614" i="5"/>
  <c r="Q2615" i="5"/>
  <c r="Q2616" i="5"/>
  <c r="Q2617" i="5"/>
  <c r="Q2618" i="5"/>
  <c r="Q2619" i="5"/>
  <c r="Q2620" i="5"/>
  <c r="Q2621" i="5"/>
  <c r="Q2622" i="5"/>
  <c r="Q2623" i="5"/>
  <c r="Q2624" i="5"/>
  <c r="Q2625" i="5"/>
  <c r="Q2626" i="5"/>
  <c r="Q2627" i="5"/>
  <c r="Q2628" i="5"/>
  <c r="Q2629" i="5"/>
  <c r="Q2630" i="5"/>
  <c r="Q2631" i="5"/>
  <c r="Q2632" i="5"/>
  <c r="Q2633" i="5"/>
  <c r="Q2634" i="5"/>
  <c r="Q2635" i="5"/>
  <c r="Q2636" i="5"/>
  <c r="Q2637" i="5"/>
  <c r="Q2638" i="5"/>
  <c r="Q2639" i="5"/>
  <c r="Q2640" i="5"/>
  <c r="Q2641" i="5"/>
  <c r="Q2642" i="5"/>
  <c r="Q2643" i="5"/>
  <c r="Q2644" i="5"/>
  <c r="Q2645" i="5"/>
  <c r="Q2646" i="5"/>
  <c r="Q2647" i="5"/>
  <c r="Q2648" i="5"/>
  <c r="Q2649" i="5"/>
  <c r="Q2650" i="5"/>
  <c r="Q2651" i="5"/>
  <c r="Q2652" i="5"/>
  <c r="Q2653" i="5"/>
  <c r="Q2654" i="5"/>
  <c r="Q2655" i="5"/>
  <c r="Q2656" i="5"/>
  <c r="Q2657" i="5"/>
  <c r="Q2658" i="5"/>
  <c r="Q2659" i="5"/>
  <c r="Q2660" i="5"/>
  <c r="Q2661" i="5"/>
  <c r="Q2662" i="5"/>
  <c r="Q2663" i="5"/>
  <c r="Q2664" i="5"/>
  <c r="Q2665" i="5"/>
  <c r="Q2666" i="5"/>
  <c r="Q2667" i="5"/>
  <c r="Q2668" i="5"/>
  <c r="Q2669" i="5"/>
  <c r="Q2670" i="5"/>
  <c r="Q2671" i="5"/>
  <c r="Q2672" i="5"/>
  <c r="Q2673" i="5"/>
  <c r="Q2674" i="5"/>
  <c r="Q2675" i="5"/>
  <c r="Q2676" i="5"/>
  <c r="Q2677" i="5"/>
  <c r="Q2678" i="5"/>
  <c r="Q2679" i="5"/>
  <c r="Q2680" i="5"/>
  <c r="Q2681" i="5"/>
  <c r="Q2682" i="5"/>
  <c r="Q2683" i="5"/>
  <c r="Q2684" i="5"/>
  <c r="Q2685" i="5"/>
  <c r="Q2686" i="5"/>
  <c r="Q2687" i="5"/>
  <c r="Q2688" i="5"/>
  <c r="Q2689" i="5"/>
  <c r="Q2690" i="5"/>
  <c r="Q2691" i="5"/>
  <c r="Q2692" i="5"/>
  <c r="Q2693" i="5"/>
  <c r="Q2694" i="5"/>
  <c r="Q2695" i="5"/>
  <c r="Q2696" i="5"/>
  <c r="Q2697" i="5"/>
  <c r="Q2698" i="5"/>
  <c r="Q2699" i="5"/>
  <c r="Q2700" i="5"/>
  <c r="Q2701" i="5"/>
  <c r="Q2702" i="5"/>
  <c r="Q2703" i="5"/>
  <c r="Q2704" i="5"/>
  <c r="Q2705" i="5"/>
  <c r="Q2706" i="5"/>
  <c r="Q2707" i="5"/>
  <c r="Q2708" i="5"/>
  <c r="Q2709" i="5"/>
  <c r="Q2710" i="5"/>
  <c r="Q2711" i="5"/>
  <c r="Q2712" i="5"/>
  <c r="Q2713" i="5"/>
  <c r="Q2714" i="5"/>
  <c r="Q2715" i="5"/>
  <c r="Q2716" i="5"/>
  <c r="Q2717" i="5"/>
  <c r="Q2718" i="5"/>
  <c r="Q2719" i="5"/>
  <c r="Q2720" i="5"/>
  <c r="Q2721" i="5"/>
  <c r="Q2722" i="5"/>
  <c r="Q2723" i="5"/>
  <c r="Q2724" i="5"/>
  <c r="Q2725" i="5"/>
  <c r="Q2726" i="5"/>
  <c r="Q2727" i="5"/>
  <c r="Q2728" i="5"/>
  <c r="Q2729" i="5"/>
  <c r="Q2730" i="5"/>
  <c r="Q2731" i="5"/>
  <c r="Q2732" i="5"/>
  <c r="Q2733" i="5"/>
  <c r="Q2734" i="5"/>
  <c r="Q2735" i="5"/>
  <c r="Q2736" i="5"/>
  <c r="Q2737" i="5"/>
  <c r="Q2738" i="5"/>
  <c r="Q2739" i="5"/>
  <c r="Q2740" i="5"/>
  <c r="Q2741" i="5"/>
  <c r="Q2742" i="5"/>
  <c r="Q2743" i="5"/>
  <c r="Q2744" i="5"/>
  <c r="Q2745" i="5"/>
  <c r="Q2746" i="5"/>
  <c r="Q2747" i="5"/>
  <c r="Q2748" i="5"/>
  <c r="Q2749" i="5"/>
  <c r="Q2750" i="5"/>
  <c r="Q2751" i="5"/>
  <c r="Q2752" i="5"/>
  <c r="Q2753" i="5"/>
  <c r="Q2754" i="5"/>
  <c r="Q2755" i="5"/>
  <c r="Q2756" i="5"/>
  <c r="Q2757" i="5"/>
  <c r="Q2758" i="5"/>
  <c r="Q2759" i="5"/>
  <c r="Q2760" i="5"/>
  <c r="Q2761" i="5"/>
  <c r="Q2762" i="5"/>
  <c r="Q2763" i="5"/>
  <c r="Q2764" i="5"/>
  <c r="Q2765" i="5"/>
  <c r="Q2766" i="5"/>
  <c r="Q2767" i="5"/>
  <c r="Q2768" i="5"/>
  <c r="Q2769" i="5"/>
  <c r="Q2770" i="5"/>
  <c r="Q2771" i="5"/>
  <c r="Q2772" i="5"/>
  <c r="Q2773" i="5"/>
  <c r="Q2774" i="5"/>
  <c r="Q2775" i="5"/>
  <c r="Q2776" i="5"/>
  <c r="Q2777" i="5"/>
  <c r="Q2778" i="5"/>
  <c r="Q2779" i="5"/>
  <c r="Q2780" i="5"/>
  <c r="Q2781" i="5"/>
  <c r="Q2782" i="5"/>
  <c r="Q2783" i="5"/>
  <c r="Q2784" i="5"/>
  <c r="Q2785" i="5"/>
  <c r="Q2786" i="5"/>
  <c r="Q2787" i="5"/>
  <c r="Q2788" i="5"/>
  <c r="Q2789" i="5"/>
  <c r="Q2790" i="5"/>
  <c r="Q2791" i="5"/>
  <c r="Q2792" i="5"/>
  <c r="Q2793" i="5"/>
  <c r="Q2794" i="5"/>
  <c r="Q2795" i="5"/>
  <c r="Q2796" i="5"/>
  <c r="Q2797" i="5"/>
  <c r="Q2798" i="5"/>
  <c r="Q2799" i="5"/>
  <c r="Q2800" i="5"/>
  <c r="Q2801" i="5"/>
  <c r="Q2802" i="5"/>
  <c r="Q2803" i="5"/>
  <c r="Q2804" i="5"/>
  <c r="Q2805" i="5"/>
  <c r="Q2806" i="5"/>
  <c r="Q2807" i="5"/>
  <c r="Q2808" i="5"/>
  <c r="Q2809" i="5"/>
  <c r="Q2810" i="5"/>
  <c r="Q2811" i="5"/>
  <c r="Q2812" i="5"/>
  <c r="Q2813" i="5"/>
  <c r="Q2814" i="5"/>
  <c r="Q2815" i="5"/>
  <c r="Q2816" i="5"/>
  <c r="Q2817" i="5"/>
  <c r="Q2818" i="5"/>
  <c r="Q2819" i="5"/>
  <c r="Q2820" i="5"/>
  <c r="Q2821" i="5"/>
  <c r="Q2822" i="5"/>
  <c r="Q2823" i="5"/>
  <c r="Q2824" i="5"/>
  <c r="Q2825" i="5"/>
  <c r="Q2826" i="5"/>
  <c r="Q2827" i="5"/>
  <c r="Q2828" i="5"/>
  <c r="Q2829" i="5"/>
  <c r="Q2830" i="5"/>
  <c r="Q2831" i="5"/>
  <c r="Q2832" i="5"/>
  <c r="Q2833" i="5"/>
  <c r="Q2834" i="5"/>
  <c r="Q2835" i="5"/>
  <c r="Q2836" i="5"/>
  <c r="Q2837" i="5"/>
  <c r="Q2838" i="5"/>
  <c r="Q2839" i="5"/>
  <c r="Q2840" i="5"/>
  <c r="Q2841" i="5"/>
  <c r="Q2842" i="5"/>
  <c r="Q2843" i="5"/>
  <c r="Q2844" i="5"/>
  <c r="Q2845" i="5"/>
  <c r="Q2846" i="5"/>
  <c r="Q2847" i="5"/>
  <c r="Q2848" i="5"/>
  <c r="Q2849" i="5"/>
  <c r="Q2850" i="5"/>
  <c r="Q2851" i="5"/>
  <c r="Q2852" i="5"/>
  <c r="Q2853" i="5"/>
  <c r="Q2854" i="5"/>
  <c r="Q2855" i="5"/>
  <c r="Q2856" i="5"/>
  <c r="Q2857" i="5"/>
  <c r="Q2858" i="5"/>
  <c r="Q2859" i="5"/>
  <c r="Q2860" i="5"/>
  <c r="Q2861" i="5"/>
  <c r="Q2862" i="5"/>
  <c r="Q2863" i="5"/>
  <c r="Q2864" i="5"/>
  <c r="Q2865" i="5"/>
  <c r="Q2866" i="5"/>
  <c r="Q2867" i="5"/>
  <c r="Q2868" i="5"/>
  <c r="Q2869" i="5"/>
  <c r="Q2870" i="5"/>
  <c r="Q2871" i="5"/>
  <c r="Q2872" i="5"/>
  <c r="Q2873" i="5"/>
  <c r="Q2874" i="5"/>
  <c r="Q2875" i="5"/>
  <c r="Q2876" i="5"/>
  <c r="Q2877" i="5"/>
  <c r="Q2878" i="5"/>
  <c r="Q2879" i="5"/>
  <c r="Q2880" i="5"/>
  <c r="Q2881" i="5"/>
  <c r="Q2882" i="5"/>
  <c r="Q2883" i="5"/>
  <c r="Q2884" i="5"/>
  <c r="Q2885" i="5"/>
  <c r="Q2886" i="5"/>
  <c r="Q2887" i="5"/>
  <c r="Q2888" i="5"/>
  <c r="Q2889" i="5"/>
  <c r="Q2890" i="5"/>
  <c r="Q2891" i="5"/>
  <c r="Q2892" i="5"/>
  <c r="Q2893" i="5"/>
  <c r="Q2894" i="5"/>
  <c r="Q2895" i="5"/>
  <c r="Q2896" i="5"/>
  <c r="Q2897" i="5"/>
  <c r="Q2898" i="5"/>
  <c r="Q2899" i="5"/>
  <c r="Q2900" i="5"/>
  <c r="Q2901" i="5"/>
  <c r="Q2902" i="5"/>
  <c r="Q2903" i="5"/>
  <c r="Q2904" i="5"/>
  <c r="Q2905" i="5"/>
  <c r="Q2906" i="5"/>
  <c r="Q2907" i="5"/>
  <c r="Q2908" i="5"/>
  <c r="Q2909" i="5"/>
  <c r="Q2910" i="5"/>
  <c r="Q2911" i="5"/>
  <c r="Q2912" i="5"/>
  <c r="Q2913" i="5"/>
  <c r="Q2914" i="5"/>
  <c r="Q2915" i="5"/>
  <c r="Q2916" i="5"/>
  <c r="Q2917" i="5"/>
  <c r="Q2918" i="5"/>
  <c r="Q2919" i="5"/>
  <c r="Q2920" i="5"/>
  <c r="Q2921" i="5"/>
  <c r="Q2922" i="5"/>
  <c r="Q2923" i="5"/>
  <c r="Q2924" i="5"/>
  <c r="Q2925" i="5"/>
  <c r="Q2926" i="5"/>
  <c r="Q2927" i="5"/>
  <c r="Q2928" i="5"/>
  <c r="Q2929" i="5"/>
  <c r="Q2930" i="5"/>
  <c r="Q2931" i="5"/>
  <c r="Q2932" i="5"/>
  <c r="Q2933" i="5"/>
  <c r="Q2934" i="5"/>
  <c r="Q2935" i="5"/>
  <c r="Q2936" i="5"/>
  <c r="Q2937" i="5"/>
  <c r="Q2938" i="5"/>
  <c r="Q2939" i="5"/>
  <c r="Q2940" i="5"/>
  <c r="Q2941" i="5"/>
  <c r="Q2942" i="5"/>
  <c r="Q2943" i="5"/>
  <c r="Q2944" i="5"/>
  <c r="Q2945" i="5"/>
  <c r="Q2946" i="5"/>
  <c r="Q2947" i="5"/>
  <c r="Q2948" i="5"/>
  <c r="Q2949" i="5"/>
  <c r="Q2950" i="5"/>
  <c r="Q2951" i="5"/>
  <c r="Q2952" i="5"/>
  <c r="Q2953" i="5"/>
  <c r="Q2954" i="5"/>
  <c r="Q2955" i="5"/>
  <c r="Q2956" i="5"/>
  <c r="Q2957" i="5"/>
  <c r="Q2958" i="5"/>
  <c r="Q2959" i="5"/>
  <c r="Q2960" i="5"/>
  <c r="Q2961" i="5"/>
  <c r="Q2962" i="5"/>
  <c r="Q2963" i="5"/>
  <c r="Q2964" i="5"/>
  <c r="Q2965" i="5"/>
  <c r="Q2966" i="5"/>
  <c r="Q2967" i="5"/>
  <c r="Q2968" i="5"/>
  <c r="Q2969" i="5"/>
  <c r="Q2970" i="5"/>
  <c r="Q2971" i="5"/>
  <c r="Q2972" i="5"/>
  <c r="Q2973" i="5"/>
  <c r="Q2974" i="5"/>
  <c r="Q2975" i="5"/>
  <c r="Q2976" i="5"/>
  <c r="Q2977" i="5"/>
  <c r="Q2978" i="5"/>
  <c r="Q2979" i="5"/>
  <c r="Q2980" i="5"/>
  <c r="Q2981" i="5"/>
  <c r="Q2982" i="5"/>
  <c r="Q2983" i="5"/>
  <c r="Q2984" i="5"/>
  <c r="Q2985" i="5"/>
  <c r="Q2986" i="5"/>
  <c r="Q2987" i="5"/>
  <c r="Q2988" i="5"/>
  <c r="Q2989" i="5"/>
  <c r="Q2990" i="5"/>
  <c r="Q2991" i="5"/>
  <c r="Q2992" i="5"/>
  <c r="Q2993" i="5"/>
  <c r="Q2994" i="5"/>
  <c r="Q2995" i="5"/>
  <c r="Q2996" i="5"/>
  <c r="Q2997" i="5"/>
  <c r="Q2998" i="5"/>
  <c r="Q2999" i="5"/>
  <c r="Q3000" i="5"/>
  <c r="Q3001" i="5"/>
  <c r="Q3002" i="5"/>
  <c r="Q3003" i="5"/>
  <c r="Q3004" i="5"/>
  <c r="Q3005" i="5"/>
  <c r="Q3006" i="5"/>
  <c r="Q3007" i="5"/>
  <c r="Q3008" i="5"/>
  <c r="Q3009" i="5"/>
  <c r="Q3010" i="5"/>
  <c r="Q3011" i="5"/>
  <c r="Q3012" i="5"/>
  <c r="Q3013" i="5"/>
  <c r="Q3014" i="5"/>
  <c r="Q3015" i="5"/>
  <c r="Q3016" i="5"/>
  <c r="Q3017" i="5"/>
  <c r="Q3018" i="5"/>
  <c r="Q3019" i="5"/>
  <c r="Q3020" i="5"/>
  <c r="Q3021" i="5"/>
  <c r="Q3022" i="5"/>
  <c r="Q3023" i="5"/>
  <c r="Q3024" i="5"/>
  <c r="Q3025" i="5"/>
  <c r="Q3026" i="5"/>
  <c r="Q3027" i="5"/>
  <c r="Q3028" i="5"/>
  <c r="Q3029" i="5"/>
  <c r="Q3030" i="5"/>
  <c r="Q3031" i="5"/>
  <c r="Q3032" i="5"/>
  <c r="Q3033" i="5"/>
  <c r="Q3034" i="5"/>
  <c r="Q3035" i="5"/>
  <c r="Q3036" i="5"/>
  <c r="Q3037" i="5"/>
  <c r="Q3038" i="5"/>
  <c r="Q3039" i="5"/>
  <c r="Q3040" i="5"/>
  <c r="Q3041" i="5"/>
  <c r="Q3042" i="5"/>
  <c r="Q3043" i="5"/>
  <c r="Q3044" i="5"/>
  <c r="Q3045" i="5"/>
  <c r="Q3046" i="5"/>
  <c r="Q3047" i="5"/>
  <c r="Q3048" i="5"/>
  <c r="Q3049" i="5"/>
  <c r="Q3050" i="5"/>
  <c r="Q3051" i="5"/>
  <c r="Q3052" i="5"/>
  <c r="Q3053" i="5"/>
  <c r="Q3054" i="5"/>
  <c r="Q3055" i="5"/>
  <c r="Q3056" i="5"/>
  <c r="Q3057" i="5"/>
  <c r="Q3058" i="5"/>
  <c r="Q3059" i="5"/>
  <c r="Q3060" i="5"/>
  <c r="Q3061" i="5"/>
  <c r="Q3062" i="5"/>
  <c r="Q3063" i="5"/>
  <c r="Q3064" i="5"/>
  <c r="Q3065" i="5"/>
  <c r="Q3066" i="5"/>
  <c r="Q3067" i="5"/>
  <c r="Q3068" i="5"/>
  <c r="Q3069" i="5"/>
  <c r="Q3070" i="5"/>
  <c r="Q3071" i="5"/>
  <c r="Q3072" i="5"/>
  <c r="Q3073" i="5"/>
  <c r="Q3074" i="5"/>
  <c r="Q3075" i="5"/>
  <c r="Q3076" i="5"/>
  <c r="Q3077" i="5"/>
  <c r="Q3078" i="5"/>
  <c r="Q3079" i="5"/>
  <c r="Q3080" i="5"/>
  <c r="Q3081" i="5"/>
  <c r="Q3082" i="5"/>
  <c r="Q3083" i="5"/>
  <c r="Q3084" i="5"/>
  <c r="Q3085" i="5"/>
  <c r="Q3086" i="5"/>
  <c r="Q3087" i="5"/>
  <c r="Q3088" i="5"/>
  <c r="Q3089" i="5"/>
  <c r="Q3090" i="5"/>
  <c r="Q3091" i="5"/>
  <c r="Q3092" i="5"/>
  <c r="Q3093" i="5"/>
  <c r="Q3094" i="5"/>
  <c r="Q3095" i="5"/>
  <c r="Q3096" i="5"/>
  <c r="Q3097" i="5"/>
  <c r="Q3098" i="5"/>
  <c r="Q3099" i="5"/>
  <c r="Q3100" i="5"/>
  <c r="Q3101" i="5"/>
  <c r="Q3102" i="5"/>
  <c r="Q3103" i="5"/>
  <c r="Q3104" i="5"/>
  <c r="Q3105" i="5"/>
  <c r="Q3106" i="5"/>
  <c r="Q3107" i="5"/>
  <c r="Q3108" i="5"/>
  <c r="Q3109" i="5"/>
  <c r="Q3110" i="5"/>
  <c r="Q3111" i="5"/>
  <c r="Q3112" i="5"/>
  <c r="Q3113" i="5"/>
  <c r="Q3114" i="5"/>
  <c r="Q3115" i="5"/>
  <c r="Q3116" i="5"/>
  <c r="Q3117" i="5"/>
  <c r="Q3118" i="5"/>
  <c r="Q3119" i="5"/>
  <c r="Q3120" i="5"/>
  <c r="Q3121" i="5"/>
  <c r="Q3122" i="5"/>
  <c r="Q3123" i="5"/>
  <c r="Q3124" i="5"/>
  <c r="Q3125" i="5"/>
  <c r="Q3126" i="5"/>
  <c r="Q3127" i="5"/>
  <c r="Q3128" i="5"/>
  <c r="Q3129" i="5"/>
  <c r="Q3130" i="5"/>
  <c r="Q3131" i="5"/>
  <c r="Q3132" i="5"/>
  <c r="Q3133" i="5"/>
  <c r="Q3134" i="5"/>
  <c r="Q3135" i="5"/>
  <c r="Q3136" i="5"/>
  <c r="Q3137" i="5"/>
  <c r="Q3138" i="5"/>
  <c r="Q3139" i="5"/>
  <c r="Q3140" i="5"/>
  <c r="Q3141" i="5"/>
  <c r="Q3142" i="5"/>
  <c r="Q3143" i="5"/>
  <c r="Q3144" i="5"/>
  <c r="Q3145" i="5"/>
  <c r="Q3146" i="5"/>
  <c r="Q3147" i="5"/>
  <c r="Q3148" i="5"/>
  <c r="Q3149" i="5"/>
  <c r="Q3150" i="5"/>
  <c r="Q3151" i="5"/>
  <c r="Q3152" i="5"/>
  <c r="Q3153" i="5"/>
  <c r="Q3154" i="5"/>
  <c r="Q3155" i="5"/>
  <c r="Q3156" i="5"/>
  <c r="Q3157" i="5"/>
  <c r="Q3158" i="5"/>
  <c r="Q3159" i="5"/>
  <c r="Q3160" i="5"/>
  <c r="Q3161" i="5"/>
  <c r="Q3162" i="5"/>
  <c r="Q3163" i="5"/>
  <c r="Q3164" i="5"/>
  <c r="Q3165" i="5"/>
  <c r="Q3166" i="5"/>
  <c r="Q3167" i="5"/>
  <c r="Q3168" i="5"/>
  <c r="Q3169" i="5"/>
  <c r="Q3170" i="5"/>
  <c r="Q3171" i="5"/>
  <c r="Q3172" i="5"/>
  <c r="Q3173" i="5"/>
  <c r="Q3174" i="5"/>
  <c r="Q3175" i="5"/>
  <c r="Q3176" i="5"/>
  <c r="Q3177" i="5"/>
  <c r="Q3178" i="5"/>
  <c r="Q3179" i="5"/>
  <c r="Q3180" i="5"/>
  <c r="Q3181" i="5"/>
  <c r="Q3182" i="5"/>
  <c r="Q3183" i="5"/>
  <c r="Q3184" i="5"/>
  <c r="Q3185" i="5"/>
  <c r="Q3186" i="5"/>
  <c r="Q3187" i="5"/>
  <c r="Q3188" i="5"/>
  <c r="Q3189" i="5"/>
  <c r="Q3190" i="5"/>
  <c r="Q3191" i="5"/>
  <c r="Q3192" i="5"/>
  <c r="Q3193" i="5"/>
  <c r="Q3194" i="5"/>
  <c r="Q3195" i="5"/>
  <c r="Q3196" i="5"/>
  <c r="Q3197" i="5"/>
  <c r="Q3198" i="5"/>
  <c r="Q3199" i="5"/>
  <c r="Q3200" i="5"/>
  <c r="Q3201" i="5"/>
  <c r="Q3202" i="5"/>
  <c r="Q3203" i="5"/>
  <c r="Q3204" i="5"/>
  <c r="Q3205" i="5"/>
  <c r="Q3206" i="5"/>
  <c r="Q3207" i="5"/>
  <c r="Q3208" i="5"/>
  <c r="Q3209" i="5"/>
  <c r="Q3210" i="5"/>
  <c r="Q3211" i="5"/>
  <c r="Q3212" i="5"/>
  <c r="Q3213" i="5"/>
  <c r="Q3214" i="5"/>
  <c r="Q3215" i="5"/>
  <c r="Q3216" i="5"/>
  <c r="Q3217" i="5"/>
  <c r="Q3218" i="5"/>
  <c r="Q3219" i="5"/>
  <c r="Q3220" i="5"/>
  <c r="Q3221" i="5"/>
  <c r="Q3222" i="5"/>
  <c r="Q3223" i="5"/>
  <c r="Q3224" i="5"/>
  <c r="Q3225" i="5"/>
  <c r="Q3226" i="5"/>
  <c r="Q3227" i="5"/>
  <c r="Q3228" i="5"/>
  <c r="Q3229" i="5"/>
  <c r="Q3230" i="5"/>
  <c r="Q3231" i="5"/>
  <c r="Q3232" i="5"/>
  <c r="Q3233" i="5"/>
  <c r="Q3234" i="5"/>
  <c r="Q3235" i="5"/>
  <c r="Q3236" i="5"/>
  <c r="Q3237" i="5"/>
  <c r="Q3238" i="5"/>
  <c r="Q3239" i="5"/>
  <c r="Q3240" i="5"/>
  <c r="Q3241" i="5"/>
  <c r="Q3242" i="5"/>
  <c r="Q3243" i="5"/>
  <c r="Q3244" i="5"/>
  <c r="Q3245" i="5"/>
  <c r="Q3246" i="5"/>
  <c r="Q3247" i="5"/>
  <c r="Q3248" i="5"/>
  <c r="Q3249" i="5"/>
  <c r="Q3250" i="5"/>
  <c r="Q3251" i="5"/>
  <c r="Q3252" i="5"/>
  <c r="Q3253" i="5"/>
  <c r="Q3254" i="5"/>
  <c r="Q3255" i="5"/>
  <c r="Q3256" i="5"/>
  <c r="Q3257" i="5"/>
  <c r="B49" i="12"/>
  <c r="B47" i="12"/>
  <c r="B48" i="12"/>
  <c r="C48" i="12"/>
  <c r="C47" i="12"/>
  <c r="C49" i="12"/>
  <c r="U11" i="5" l="1"/>
  <c r="U7" i="5"/>
  <c r="N216" i="5"/>
  <c r="T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arcelona_Idealista" description="Conexión a la consulta 'Barcelona_Idealista' en el libro." type="5" refreshedVersion="8" background="1" saveData="1">
    <dbPr connection="Provider=Microsoft.Mashup.OleDb.1;Data Source=$Workbook$;Location=Barcelona_Idealista;Extended Properties=&quot;&quot;" command="SELECT * FROM [Barcelona_Idealista]"/>
  </connection>
  <connection id="2" xr16:uid="{58ABF9E7-0635-4D4F-A2BC-F8DC4A3A15D2}" keepAlive="1" name="Consulta - Barcelona_Idealista (2)" description="Conexión a la consulta 'Barcelona_Idealista (2)' en el libro." type="5" refreshedVersion="8" background="1" saveData="1">
    <dbPr connection="Provider=Microsoft.Mashup.OleDb.1;Data Source=$Workbook$;Location=&quot;Barcelona_Idealista (2)&quot;;Extended Properties=&quot;&quot;" command="SELECT * FROM [Barcelona_Idealista (2)]"/>
  </connection>
  <connection id="3" xr16:uid="{0ACAB9CE-EFAB-6744-B933-09F744E62EDD}" keepAlive="1" name="Consulta - Barcelona_Idealista (3)" description="Conexión a la consulta 'Barcelona_Idealista (3)' en el libro." type="5" refreshedVersion="8" background="1" saveData="1">
    <dbPr connection="Provider=Microsoft.Mashup.OleDb.1;Data Source=$Workbook$;Location=&quot;Barcelona_Idealista (3)&quot;;Extended Properties=&quot;&quot;" command="SELECT * FROM [Barcelona_Idealista (3)]"/>
  </connection>
  <connection id="4" xr16:uid="{A25FE52B-4092-BC46-AA04-CB2B02707F58}" keepAlive="1" name="Consulta - Barcelona_Idealista (4)" description="Conexión a la consulta 'Barcelona_Idealista (4)' en el libro." type="5" refreshedVersion="8" background="1" saveData="1">
    <dbPr connection="Provider=Microsoft.Mashup.OleDb.1;Data Source=$Workbook$;Location=&quot;Barcelona_Idealista (4)&quot;;Extended Properties=&quot;&quot;" command="SELECT * FROM [Barcelona_Idealista (4)]"/>
  </connection>
  <connection id="5" xr16:uid="{129B50C7-8E8D-6B4F-9C7B-A12F2BFAB422}" keepAlive="1" name="Consulta - Barcelona_Idealista (5)" description="Conexión a la consulta 'Barcelona_Idealista (5)' en el libro." type="5" refreshedVersion="8" background="1" saveData="1">
    <dbPr connection="Provider=Microsoft.Mashup.OleDb.1;Data Source=$Workbook$;Location=&quot;Barcelona_Idealista (5)&quot;;Extended Properties=&quot;&quot;" command="SELECT * FROM [Barcelona_Idealista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<sst xmlns="http://schemas.openxmlformats.org/spreadsheetml/2006/main" count="58785" uniqueCount="3406">
  <si>
    <t>city</t>
  </si>
  <si>
    <t>district</t>
  </si>
  <si>
    <t>neighborhood</t>
  </si>
  <si>
    <t>condition</t>
  </si>
  <si>
    <t>type</t>
  </si>
  <si>
    <t>rooms</t>
  </si>
  <si>
    <t>area_m2</t>
  </si>
  <si>
    <t>lift</t>
  </si>
  <si>
    <t>views</t>
  </si>
  <si>
    <t>floor</t>
  </si>
  <si>
    <t>prices</t>
  </si>
  <si>
    <t>Barcelona</t>
  </si>
  <si>
    <t>Eixample</t>
  </si>
  <si>
    <t>la Dreta de l'Eixample</t>
  </si>
  <si>
    <t>good condition</t>
  </si>
  <si>
    <t>Flat</t>
  </si>
  <si>
    <t>Yes</t>
  </si>
  <si>
    <t>exterior</t>
  </si>
  <si>
    <t xml:space="preserve"> floor 1</t>
  </si>
  <si>
    <t>Sarrià-Sant Gervasi</t>
  </si>
  <si>
    <t>Sant Gervasi - Galvany</t>
  </si>
  <si>
    <t xml:space="preserve"> floor 3</t>
  </si>
  <si>
    <t>Sant Antoni</t>
  </si>
  <si>
    <t>Penthouse</t>
  </si>
  <si>
    <t xml:space="preserve"> floor 7</t>
  </si>
  <si>
    <t>Horta-Guinardó</t>
  </si>
  <si>
    <t>Can Baró</t>
  </si>
  <si>
    <t>Terraced</t>
  </si>
  <si>
    <t>No</t>
  </si>
  <si>
    <t>Multiple</t>
  </si>
  <si>
    <t>el Fort Pienc</t>
  </si>
  <si>
    <t>la Sagrada Família</t>
  </si>
  <si>
    <t>Duplex</t>
  </si>
  <si>
    <t>la Nova Esquerra de l'Eixample</t>
  </si>
  <si>
    <t>Les Corts</t>
  </si>
  <si>
    <t>Pedralbes</t>
  </si>
  <si>
    <t xml:space="preserve"> floor 5</t>
  </si>
  <si>
    <t>Ciutat Vella</t>
  </si>
  <si>
    <t>Sant Pere - Santa Caterina i la Ribera</t>
  </si>
  <si>
    <t>el Guinardó</t>
  </si>
  <si>
    <t xml:space="preserve"> floor 2</t>
  </si>
  <si>
    <t>l'Antiga Esquerra de l'Eixample</t>
  </si>
  <si>
    <t>Sant Martí</t>
  </si>
  <si>
    <t>el Poblenou</t>
  </si>
  <si>
    <t>les Corts</t>
  </si>
  <si>
    <t>Sant Gervasi - la Bonanova</t>
  </si>
  <si>
    <t xml:space="preserve"> floor 8</t>
  </si>
  <si>
    <t>Sants-Montjuïc</t>
  </si>
  <si>
    <t>el Poble Sec - AEI Parc de Montjuïc</t>
  </si>
  <si>
    <t>el Barri Gòtic</t>
  </si>
  <si>
    <t>Gràcia</t>
  </si>
  <si>
    <t>la Vila de Gràcia</t>
  </si>
  <si>
    <t>ground floor</t>
  </si>
  <si>
    <t xml:space="preserve"> floor 25</t>
  </si>
  <si>
    <t>Sant Andreu</t>
  </si>
  <si>
    <t>el Congrés i els Indians</t>
  </si>
  <si>
    <t>la Vila Olímpica del Poblenou</t>
  </si>
  <si>
    <t>mezzanine</t>
  </si>
  <si>
    <t xml:space="preserve"> floor 4</t>
  </si>
  <si>
    <t>Sant Martí de Provençals</t>
  </si>
  <si>
    <t xml:space="preserve"> floor 6</t>
  </si>
  <si>
    <t>el Clot</t>
  </si>
  <si>
    <t>el Camp de l'Arpa del Clot</t>
  </si>
  <si>
    <t>la Bordeta</t>
  </si>
  <si>
    <t>Detached</t>
  </si>
  <si>
    <t xml:space="preserve"> floor 9</t>
  </si>
  <si>
    <t>el Camp d'en Grassot i Gràcia Nova</t>
  </si>
  <si>
    <t>interior</t>
  </si>
  <si>
    <t>Sarrià</t>
  </si>
  <si>
    <t>House</t>
  </si>
  <si>
    <t>el Carmel</t>
  </si>
  <si>
    <t>la Maternitat i Sant Ramon</t>
  </si>
  <si>
    <t xml:space="preserve"> floor 11</t>
  </si>
  <si>
    <t>el Putxet i el Farró</t>
  </si>
  <si>
    <t>el Raval</t>
  </si>
  <si>
    <t>Vallvidrera - el Tibidabo i les Planes</t>
  </si>
  <si>
    <t>Semi-detached</t>
  </si>
  <si>
    <t>les Tres Torres</t>
  </si>
  <si>
    <t>el Besòs i el Maresme</t>
  </si>
  <si>
    <t>la Font d'en Fargues</t>
  </si>
  <si>
    <t>Rustic</t>
  </si>
  <si>
    <t>Provençals del Poblenou</t>
  </si>
  <si>
    <t>Vallcarca i els Penitents</t>
  </si>
  <si>
    <t>Diagonal Mar i el Front Marítim del Poblenou</t>
  </si>
  <si>
    <t>la Salut</t>
  </si>
  <si>
    <t>la Barceloneta</t>
  </si>
  <si>
    <t>Sants</t>
  </si>
  <si>
    <t>la Verneda i la Pau</t>
  </si>
  <si>
    <t>el Parc i la Llacuna del Poblenou</t>
  </si>
  <si>
    <t>Nou Barris</t>
  </si>
  <si>
    <t>les Roquetes</t>
  </si>
  <si>
    <t>el Baix Guinardó</t>
  </si>
  <si>
    <t>la Prosperitat</t>
  </si>
  <si>
    <t>Vilapicina i la Torre Llobeta</t>
  </si>
  <si>
    <t>la Teixonera</t>
  </si>
  <si>
    <t>la Trinitat Nova</t>
  </si>
  <si>
    <t>la Marina de Port</t>
  </si>
  <si>
    <t>Navas</t>
  </si>
  <si>
    <t>Hostafrancs</t>
  </si>
  <si>
    <t>Horta</t>
  </si>
  <si>
    <t xml:space="preserve"> floor 10</t>
  </si>
  <si>
    <t>Sant Genís dels Agudells</t>
  </si>
  <si>
    <t>Sants - Badal</t>
  </si>
  <si>
    <t>Porta</t>
  </si>
  <si>
    <t xml:space="preserve"> floor 14</t>
  </si>
  <si>
    <t>la Guineueta</t>
  </si>
  <si>
    <t xml:space="preserve"> floor 12</t>
  </si>
  <si>
    <t xml:space="preserve"> floor 19</t>
  </si>
  <si>
    <t>la Sagrera</t>
  </si>
  <si>
    <t>Verdun</t>
  </si>
  <si>
    <t>Can Peguera</t>
  </si>
  <si>
    <t>el Bon Pastor</t>
  </si>
  <si>
    <t>la Font de la Guatlla</t>
  </si>
  <si>
    <t>la Vall d'Hebron</t>
  </si>
  <si>
    <t>el Coll</t>
  </si>
  <si>
    <t>Canyelles</t>
  </si>
  <si>
    <t xml:space="preserve"> floor 21</t>
  </si>
  <si>
    <t>Ciutat Meridiana</t>
  </si>
  <si>
    <t xml:space="preserve"> floor 16</t>
  </si>
  <si>
    <t>new</t>
  </si>
  <si>
    <t>needs refurb</t>
  </si>
  <si>
    <t>ID Inmueble</t>
  </si>
  <si>
    <t>Fecha</t>
  </si>
  <si>
    <t>54B36</t>
  </si>
  <si>
    <t>54B37</t>
  </si>
  <si>
    <t>54B38</t>
  </si>
  <si>
    <t>54B39</t>
  </si>
  <si>
    <t>54B40</t>
  </si>
  <si>
    <t>54B41</t>
  </si>
  <si>
    <t>54B42</t>
  </si>
  <si>
    <t>54B43</t>
  </si>
  <si>
    <t>54B44</t>
  </si>
  <si>
    <t>54B45</t>
  </si>
  <si>
    <t>54B46</t>
  </si>
  <si>
    <t>54B47</t>
  </si>
  <si>
    <t>54B48</t>
  </si>
  <si>
    <t>54B49</t>
  </si>
  <si>
    <t>54B50</t>
  </si>
  <si>
    <t>54B51</t>
  </si>
  <si>
    <t>54B52</t>
  </si>
  <si>
    <t>54B53</t>
  </si>
  <si>
    <t>54B54</t>
  </si>
  <si>
    <t>54B55</t>
  </si>
  <si>
    <t>54B56</t>
  </si>
  <si>
    <t>54B57</t>
  </si>
  <si>
    <t>54B58</t>
  </si>
  <si>
    <t>54B59</t>
  </si>
  <si>
    <t>54B60</t>
  </si>
  <si>
    <t>54B61</t>
  </si>
  <si>
    <t>54B62</t>
  </si>
  <si>
    <t>54B63</t>
  </si>
  <si>
    <t>54B64</t>
  </si>
  <si>
    <t>54B65</t>
  </si>
  <si>
    <t>54B66</t>
  </si>
  <si>
    <t>54B67</t>
  </si>
  <si>
    <t>54B68</t>
  </si>
  <si>
    <t>54B69</t>
  </si>
  <si>
    <t>54B70</t>
  </si>
  <si>
    <t>54B71</t>
  </si>
  <si>
    <t>54B72</t>
  </si>
  <si>
    <t>54B73</t>
  </si>
  <si>
    <t>54B74</t>
  </si>
  <si>
    <t>54B75</t>
  </si>
  <si>
    <t>54B76</t>
  </si>
  <si>
    <t>54B77</t>
  </si>
  <si>
    <t>54B78</t>
  </si>
  <si>
    <t>54B79</t>
  </si>
  <si>
    <t>54B80</t>
  </si>
  <si>
    <t>54B81</t>
  </si>
  <si>
    <t>54B82</t>
  </si>
  <si>
    <t>54B83</t>
  </si>
  <si>
    <t>54B84</t>
  </si>
  <si>
    <t>54B85</t>
  </si>
  <si>
    <t>54B86</t>
  </si>
  <si>
    <t>54B87</t>
  </si>
  <si>
    <t>54B88</t>
  </si>
  <si>
    <t>54B89</t>
  </si>
  <si>
    <t>54B90</t>
  </si>
  <si>
    <t>54B91</t>
  </si>
  <si>
    <t>54B92</t>
  </si>
  <si>
    <t>54B93</t>
  </si>
  <si>
    <t>54B94</t>
  </si>
  <si>
    <t>54B95</t>
  </si>
  <si>
    <t>54B96</t>
  </si>
  <si>
    <t>54B97</t>
  </si>
  <si>
    <t>54B98</t>
  </si>
  <si>
    <t>54B99</t>
  </si>
  <si>
    <t>54B100</t>
  </si>
  <si>
    <t>54B101</t>
  </si>
  <si>
    <t>54B102</t>
  </si>
  <si>
    <t>54B103</t>
  </si>
  <si>
    <t>54B104</t>
  </si>
  <si>
    <t>54B105</t>
  </si>
  <si>
    <t>54B106</t>
  </si>
  <si>
    <t>54B107</t>
  </si>
  <si>
    <t>54B108</t>
  </si>
  <si>
    <t>54B109</t>
  </si>
  <si>
    <t>54B110</t>
  </si>
  <si>
    <t>54B111</t>
  </si>
  <si>
    <t>54B112</t>
  </si>
  <si>
    <t>54B113</t>
  </si>
  <si>
    <t>54B114</t>
  </si>
  <si>
    <t>54B115</t>
  </si>
  <si>
    <t>54B116</t>
  </si>
  <si>
    <t>54B117</t>
  </si>
  <si>
    <t>54B118</t>
  </si>
  <si>
    <t>54B119</t>
  </si>
  <si>
    <t>54B120</t>
  </si>
  <si>
    <t>54B121</t>
  </si>
  <si>
    <t>54B122</t>
  </si>
  <si>
    <t>54B123</t>
  </si>
  <si>
    <t>54B124</t>
  </si>
  <si>
    <t>54B125</t>
  </si>
  <si>
    <t>54B126</t>
  </si>
  <si>
    <t>54B127</t>
  </si>
  <si>
    <t>54B128</t>
  </si>
  <si>
    <t>54B129</t>
  </si>
  <si>
    <t>54B130</t>
  </si>
  <si>
    <t>54B131</t>
  </si>
  <si>
    <t>54B132</t>
  </si>
  <si>
    <t>54B133</t>
  </si>
  <si>
    <t>54B134</t>
  </si>
  <si>
    <t>54B135</t>
  </si>
  <si>
    <t>54B136</t>
  </si>
  <si>
    <t>54B137</t>
  </si>
  <si>
    <t>54B138</t>
  </si>
  <si>
    <t>54B139</t>
  </si>
  <si>
    <t>54B140</t>
  </si>
  <si>
    <t>54B141</t>
  </si>
  <si>
    <t>54B142</t>
  </si>
  <si>
    <t>54B143</t>
  </si>
  <si>
    <t>54B144</t>
  </si>
  <si>
    <t>54B145</t>
  </si>
  <si>
    <t>54B146</t>
  </si>
  <si>
    <t>54B147</t>
  </si>
  <si>
    <t>54B148</t>
  </si>
  <si>
    <t>54B149</t>
  </si>
  <si>
    <t>54B150</t>
  </si>
  <si>
    <t>54B151</t>
  </si>
  <si>
    <t>54B152</t>
  </si>
  <si>
    <t>54B153</t>
  </si>
  <si>
    <t>54B154</t>
  </si>
  <si>
    <t>54B155</t>
  </si>
  <si>
    <t>54B156</t>
  </si>
  <si>
    <t>54B157</t>
  </si>
  <si>
    <t>54B158</t>
  </si>
  <si>
    <t>54B159</t>
  </si>
  <si>
    <t>54B160</t>
  </si>
  <si>
    <t>54B161</t>
  </si>
  <si>
    <t>54B162</t>
  </si>
  <si>
    <t>54B163</t>
  </si>
  <si>
    <t>54B164</t>
  </si>
  <si>
    <t>54B165</t>
  </si>
  <si>
    <t>54B166</t>
  </si>
  <si>
    <t>54B167</t>
  </si>
  <si>
    <t>54B168</t>
  </si>
  <si>
    <t>54B169</t>
  </si>
  <si>
    <t>54B170</t>
  </si>
  <si>
    <t>54B171</t>
  </si>
  <si>
    <t>54B172</t>
  </si>
  <si>
    <t>54B173</t>
  </si>
  <si>
    <t>54B174</t>
  </si>
  <si>
    <t>54B175</t>
  </si>
  <si>
    <t>54B176</t>
  </si>
  <si>
    <t>54B177</t>
  </si>
  <si>
    <t>54B178</t>
  </si>
  <si>
    <t>54B179</t>
  </si>
  <si>
    <t>54B180</t>
  </si>
  <si>
    <t>54B181</t>
  </si>
  <si>
    <t>54B182</t>
  </si>
  <si>
    <t>54B183</t>
  </si>
  <si>
    <t>54B184</t>
  </si>
  <si>
    <t>54B185</t>
  </si>
  <si>
    <t>54B186</t>
  </si>
  <si>
    <t>54B187</t>
  </si>
  <si>
    <t>54B188</t>
  </si>
  <si>
    <t>54B189</t>
  </si>
  <si>
    <t>54B190</t>
  </si>
  <si>
    <t>54B191</t>
  </si>
  <si>
    <t>54B192</t>
  </si>
  <si>
    <t>54B193</t>
  </si>
  <si>
    <t>54B194</t>
  </si>
  <si>
    <t>54B195</t>
  </si>
  <si>
    <t>54B196</t>
  </si>
  <si>
    <t>54B197</t>
  </si>
  <si>
    <t>54B198</t>
  </si>
  <si>
    <t>54B199</t>
  </si>
  <si>
    <t>54B200</t>
  </si>
  <si>
    <t>54B201</t>
  </si>
  <si>
    <t>54B202</t>
  </si>
  <si>
    <t>54B203</t>
  </si>
  <si>
    <t>54B204</t>
  </si>
  <si>
    <t>54B205</t>
  </si>
  <si>
    <t>54B206</t>
  </si>
  <si>
    <t>54B207</t>
  </si>
  <si>
    <t>54B208</t>
  </si>
  <si>
    <t>54B209</t>
  </si>
  <si>
    <t>54B210</t>
  </si>
  <si>
    <t>54B211</t>
  </si>
  <si>
    <t>54B212</t>
  </si>
  <si>
    <t>54B213</t>
  </si>
  <si>
    <t>54B214</t>
  </si>
  <si>
    <t>54B215</t>
  </si>
  <si>
    <t>54B216</t>
  </si>
  <si>
    <t>54B217</t>
  </si>
  <si>
    <t>54B218</t>
  </si>
  <si>
    <t>54B219</t>
  </si>
  <si>
    <t>54B220</t>
  </si>
  <si>
    <t>54B221</t>
  </si>
  <si>
    <t>54B222</t>
  </si>
  <si>
    <t>54B223</t>
  </si>
  <si>
    <t>54B224</t>
  </si>
  <si>
    <t>54B225</t>
  </si>
  <si>
    <t>54B226</t>
  </si>
  <si>
    <t>54B227</t>
  </si>
  <si>
    <t>54B228</t>
  </si>
  <si>
    <t>54B229</t>
  </si>
  <si>
    <t>54B230</t>
  </si>
  <si>
    <t>54B231</t>
  </si>
  <si>
    <t>54B232</t>
  </si>
  <si>
    <t>54B233</t>
  </si>
  <si>
    <t>54B234</t>
  </si>
  <si>
    <t>54B235</t>
  </si>
  <si>
    <t>54B236</t>
  </si>
  <si>
    <t>54B237</t>
  </si>
  <si>
    <t>54B238</t>
  </si>
  <si>
    <t>54B239</t>
  </si>
  <si>
    <t>54B240</t>
  </si>
  <si>
    <t>54B241</t>
  </si>
  <si>
    <t>54B242</t>
  </si>
  <si>
    <t>54B243</t>
  </si>
  <si>
    <t>54B244</t>
  </si>
  <si>
    <t>54B245</t>
  </si>
  <si>
    <t>54B246</t>
  </si>
  <si>
    <t>54B247</t>
  </si>
  <si>
    <t>54B248</t>
  </si>
  <si>
    <t>54B249</t>
  </si>
  <si>
    <t>54B250</t>
  </si>
  <si>
    <t>54B251</t>
  </si>
  <si>
    <t>54B252</t>
  </si>
  <si>
    <t>54B253</t>
  </si>
  <si>
    <t>54B254</t>
  </si>
  <si>
    <t>54B255</t>
  </si>
  <si>
    <t>54B256</t>
  </si>
  <si>
    <t>54B257</t>
  </si>
  <si>
    <t>54B258</t>
  </si>
  <si>
    <t>54B259</t>
  </si>
  <si>
    <t>54B260</t>
  </si>
  <si>
    <t>54B261</t>
  </si>
  <si>
    <t>54B262</t>
  </si>
  <si>
    <t>54B263</t>
  </si>
  <si>
    <t>54B264</t>
  </si>
  <si>
    <t>54B265</t>
  </si>
  <si>
    <t>54B266</t>
  </si>
  <si>
    <t>54B267</t>
  </si>
  <si>
    <t>54B268</t>
  </si>
  <si>
    <t>54B269</t>
  </si>
  <si>
    <t>54B270</t>
  </si>
  <si>
    <t>54B271</t>
  </si>
  <si>
    <t>54B272</t>
  </si>
  <si>
    <t>54B273</t>
  </si>
  <si>
    <t>54B274</t>
  </si>
  <si>
    <t>54B275</t>
  </si>
  <si>
    <t>54B276</t>
  </si>
  <si>
    <t>54B277</t>
  </si>
  <si>
    <t>54B278</t>
  </si>
  <si>
    <t>54B279</t>
  </si>
  <si>
    <t>54B280</t>
  </si>
  <si>
    <t>54B281</t>
  </si>
  <si>
    <t>54B282</t>
  </si>
  <si>
    <t>54B283</t>
  </si>
  <si>
    <t>54B284</t>
  </si>
  <si>
    <t>54B285</t>
  </si>
  <si>
    <t>54B286</t>
  </si>
  <si>
    <t>54B287</t>
  </si>
  <si>
    <t>54B288</t>
  </si>
  <si>
    <t>54B289</t>
  </si>
  <si>
    <t>54B290</t>
  </si>
  <si>
    <t>54B291</t>
  </si>
  <si>
    <t>54B292</t>
  </si>
  <si>
    <t>54B293</t>
  </si>
  <si>
    <t>54B294</t>
  </si>
  <si>
    <t>54B295</t>
  </si>
  <si>
    <t>54B296</t>
  </si>
  <si>
    <t>54B297</t>
  </si>
  <si>
    <t>54B298</t>
  </si>
  <si>
    <t>54B299</t>
  </si>
  <si>
    <t>54B300</t>
  </si>
  <si>
    <t>54B301</t>
  </si>
  <si>
    <t>54B302</t>
  </si>
  <si>
    <t>54B303</t>
  </si>
  <si>
    <t>54B304</t>
  </si>
  <si>
    <t>54B305</t>
  </si>
  <si>
    <t>54B306</t>
  </si>
  <si>
    <t>54B307</t>
  </si>
  <si>
    <t>54B308</t>
  </si>
  <si>
    <t>54B309</t>
  </si>
  <si>
    <t>54B310</t>
  </si>
  <si>
    <t>54B311</t>
  </si>
  <si>
    <t>54B312</t>
  </si>
  <si>
    <t>54B313</t>
  </si>
  <si>
    <t>54B314</t>
  </si>
  <si>
    <t>54B315</t>
  </si>
  <si>
    <t>54B316</t>
  </si>
  <si>
    <t>54B317</t>
  </si>
  <si>
    <t>54B318</t>
  </si>
  <si>
    <t>54B319</t>
  </si>
  <si>
    <t>54B320</t>
  </si>
  <si>
    <t>54B321</t>
  </si>
  <si>
    <t>54B322</t>
  </si>
  <si>
    <t>54B323</t>
  </si>
  <si>
    <t>54B324</t>
  </si>
  <si>
    <t>54B325</t>
  </si>
  <si>
    <t>54B326</t>
  </si>
  <si>
    <t>54B327</t>
  </si>
  <si>
    <t>54B328</t>
  </si>
  <si>
    <t>54B329</t>
  </si>
  <si>
    <t>54B330</t>
  </si>
  <si>
    <t>54B331</t>
  </si>
  <si>
    <t>54B332</t>
  </si>
  <si>
    <t>54B333</t>
  </si>
  <si>
    <t>54B334</t>
  </si>
  <si>
    <t>54B335</t>
  </si>
  <si>
    <t>54B336</t>
  </si>
  <si>
    <t>54B337</t>
  </si>
  <si>
    <t>54B338</t>
  </si>
  <si>
    <t>54B339</t>
  </si>
  <si>
    <t>54B340</t>
  </si>
  <si>
    <t>54B341</t>
  </si>
  <si>
    <t>54B342</t>
  </si>
  <si>
    <t>54B343</t>
  </si>
  <si>
    <t>54B344</t>
  </si>
  <si>
    <t>54B345</t>
  </si>
  <si>
    <t>54B346</t>
  </si>
  <si>
    <t>54B347</t>
  </si>
  <si>
    <t>54B348</t>
  </si>
  <si>
    <t>54B349</t>
  </si>
  <si>
    <t>54B350</t>
  </si>
  <si>
    <t>54B351</t>
  </si>
  <si>
    <t>54B352</t>
  </si>
  <si>
    <t>54B353</t>
  </si>
  <si>
    <t>54B354</t>
  </si>
  <si>
    <t>54B355</t>
  </si>
  <si>
    <t>54B356</t>
  </si>
  <si>
    <t>54B357</t>
  </si>
  <si>
    <t>54B358</t>
  </si>
  <si>
    <t>54B359</t>
  </si>
  <si>
    <t>54B360</t>
  </si>
  <si>
    <t>54B361</t>
  </si>
  <si>
    <t>54B362</t>
  </si>
  <si>
    <t>54B363</t>
  </si>
  <si>
    <t>54B364</t>
  </si>
  <si>
    <t>54B365</t>
  </si>
  <si>
    <t>54B366</t>
  </si>
  <si>
    <t>54B367</t>
  </si>
  <si>
    <t>54B368</t>
  </si>
  <si>
    <t>54B369</t>
  </si>
  <si>
    <t>54B370</t>
  </si>
  <si>
    <t>54B371</t>
  </si>
  <si>
    <t>54B372</t>
  </si>
  <si>
    <t>54B373</t>
  </si>
  <si>
    <t>54B374</t>
  </si>
  <si>
    <t>54B375</t>
  </si>
  <si>
    <t>54B376</t>
  </si>
  <si>
    <t>54B377</t>
  </si>
  <si>
    <t>54B378</t>
  </si>
  <si>
    <t>54B379</t>
  </si>
  <si>
    <t>54B380</t>
  </si>
  <si>
    <t>54B381</t>
  </si>
  <si>
    <t>54B382</t>
  </si>
  <si>
    <t>54B383</t>
  </si>
  <si>
    <t>54B384</t>
  </si>
  <si>
    <t>54B385</t>
  </si>
  <si>
    <t>54B386</t>
  </si>
  <si>
    <t>54B387</t>
  </si>
  <si>
    <t>54B388</t>
  </si>
  <si>
    <t>54B389</t>
  </si>
  <si>
    <t>54B390</t>
  </si>
  <si>
    <t>54B391</t>
  </si>
  <si>
    <t>54B392</t>
  </si>
  <si>
    <t>54B393</t>
  </si>
  <si>
    <t>54B394</t>
  </si>
  <si>
    <t>54B395</t>
  </si>
  <si>
    <t>54B396</t>
  </si>
  <si>
    <t>54B397</t>
  </si>
  <si>
    <t>54B398</t>
  </si>
  <si>
    <t>54B399</t>
  </si>
  <si>
    <t>54B400</t>
  </si>
  <si>
    <t>54B401</t>
  </si>
  <si>
    <t>54B402</t>
  </si>
  <si>
    <t>54B403</t>
  </si>
  <si>
    <t>54B404</t>
  </si>
  <si>
    <t>54B405</t>
  </si>
  <si>
    <t>54B406</t>
  </si>
  <si>
    <t>54B407</t>
  </si>
  <si>
    <t>54B408</t>
  </si>
  <si>
    <t>54B409</t>
  </si>
  <si>
    <t>54B410</t>
  </si>
  <si>
    <t>54B411</t>
  </si>
  <si>
    <t>54B412</t>
  </si>
  <si>
    <t>54B413</t>
  </si>
  <si>
    <t>54B414</t>
  </si>
  <si>
    <t>54B415</t>
  </si>
  <si>
    <t>54B416</t>
  </si>
  <si>
    <t>54B417</t>
  </si>
  <si>
    <t>54B418</t>
  </si>
  <si>
    <t>54B419</t>
  </si>
  <si>
    <t>54B420</t>
  </si>
  <si>
    <t>54B421</t>
  </si>
  <si>
    <t>54B422</t>
  </si>
  <si>
    <t>54B423</t>
  </si>
  <si>
    <t>54B424</t>
  </si>
  <si>
    <t>54B425</t>
  </si>
  <si>
    <t>54B426</t>
  </si>
  <si>
    <t>54B427</t>
  </si>
  <si>
    <t>54B428</t>
  </si>
  <si>
    <t>54B429</t>
  </si>
  <si>
    <t>54B430</t>
  </si>
  <si>
    <t>54B431</t>
  </si>
  <si>
    <t>54B432</t>
  </si>
  <si>
    <t>54B433</t>
  </si>
  <si>
    <t>54B434</t>
  </si>
  <si>
    <t>54B435</t>
  </si>
  <si>
    <t>54B436</t>
  </si>
  <si>
    <t>54B437</t>
  </si>
  <si>
    <t>54B438</t>
  </si>
  <si>
    <t>54B439</t>
  </si>
  <si>
    <t>54B440</t>
  </si>
  <si>
    <t>54B441</t>
  </si>
  <si>
    <t>54B442</t>
  </si>
  <si>
    <t>54B443</t>
  </si>
  <si>
    <t>54B444</t>
  </si>
  <si>
    <t>54B445</t>
  </si>
  <si>
    <t>54B446</t>
  </si>
  <si>
    <t>54B447</t>
  </si>
  <si>
    <t>54B448</t>
  </si>
  <si>
    <t>54B449</t>
  </si>
  <si>
    <t>54B450</t>
  </si>
  <si>
    <t>54B451</t>
  </si>
  <si>
    <t>54B452</t>
  </si>
  <si>
    <t>54B453</t>
  </si>
  <si>
    <t>54B454</t>
  </si>
  <si>
    <t>54B455</t>
  </si>
  <si>
    <t>54B456</t>
  </si>
  <si>
    <t>54B457</t>
  </si>
  <si>
    <t>54B458</t>
  </si>
  <si>
    <t>54B459</t>
  </si>
  <si>
    <t>54B460</t>
  </si>
  <si>
    <t>54B461</t>
  </si>
  <si>
    <t>54B462</t>
  </si>
  <si>
    <t>54B463</t>
  </si>
  <si>
    <t>54B464</t>
  </si>
  <si>
    <t>54B465</t>
  </si>
  <si>
    <t>54B466</t>
  </si>
  <si>
    <t>54B467</t>
  </si>
  <si>
    <t>54B468</t>
  </si>
  <si>
    <t>54B469</t>
  </si>
  <si>
    <t>54B470</t>
  </si>
  <si>
    <t>54B471</t>
  </si>
  <si>
    <t>54B472</t>
  </si>
  <si>
    <t>54B473</t>
  </si>
  <si>
    <t>54B474</t>
  </si>
  <si>
    <t>54B475</t>
  </si>
  <si>
    <t>54B476</t>
  </si>
  <si>
    <t>54B477</t>
  </si>
  <si>
    <t>54B478</t>
  </si>
  <si>
    <t>54B479</t>
  </si>
  <si>
    <t>54B480</t>
  </si>
  <si>
    <t>54B481</t>
  </si>
  <si>
    <t>54B482</t>
  </si>
  <si>
    <t>54B483</t>
  </si>
  <si>
    <t>54B484</t>
  </si>
  <si>
    <t>54B485</t>
  </si>
  <si>
    <t>54B486</t>
  </si>
  <si>
    <t>54B487</t>
  </si>
  <si>
    <t>54B488</t>
  </si>
  <si>
    <t>54B489</t>
  </si>
  <si>
    <t>54B490</t>
  </si>
  <si>
    <t>54B491</t>
  </si>
  <si>
    <t>54B492</t>
  </si>
  <si>
    <t>54B493</t>
  </si>
  <si>
    <t>54B494</t>
  </si>
  <si>
    <t>54B495</t>
  </si>
  <si>
    <t>54B496</t>
  </si>
  <si>
    <t>54B497</t>
  </si>
  <si>
    <t>54B498</t>
  </si>
  <si>
    <t>54B499</t>
  </si>
  <si>
    <t>54B500</t>
  </si>
  <si>
    <t>54B501</t>
  </si>
  <si>
    <t>54B502</t>
  </si>
  <si>
    <t>54B503</t>
  </si>
  <si>
    <t>54B504</t>
  </si>
  <si>
    <t>54B505</t>
  </si>
  <si>
    <t>54B506</t>
  </si>
  <si>
    <t>54B507</t>
  </si>
  <si>
    <t>54B508</t>
  </si>
  <si>
    <t>54B509</t>
  </si>
  <si>
    <t>54B510</t>
  </si>
  <si>
    <t>54B511</t>
  </si>
  <si>
    <t>54B512</t>
  </si>
  <si>
    <t>54B513</t>
  </si>
  <si>
    <t>54B514</t>
  </si>
  <si>
    <t>54B515</t>
  </si>
  <si>
    <t>54B516</t>
  </si>
  <si>
    <t>54B517</t>
  </si>
  <si>
    <t>54B518</t>
  </si>
  <si>
    <t>54B519</t>
  </si>
  <si>
    <t>54B520</t>
  </si>
  <si>
    <t>54B521</t>
  </si>
  <si>
    <t>54B522</t>
  </si>
  <si>
    <t>54B523</t>
  </si>
  <si>
    <t>54B524</t>
  </si>
  <si>
    <t>54B525</t>
  </si>
  <si>
    <t>54B526</t>
  </si>
  <si>
    <t>54B527</t>
  </si>
  <si>
    <t>54B528</t>
  </si>
  <si>
    <t>54B529</t>
  </si>
  <si>
    <t>54B530</t>
  </si>
  <si>
    <t>54B531</t>
  </si>
  <si>
    <t>54B532</t>
  </si>
  <si>
    <t>54B533</t>
  </si>
  <si>
    <t>54B534</t>
  </si>
  <si>
    <t>54B535</t>
  </si>
  <si>
    <t>54B536</t>
  </si>
  <si>
    <t>54B537</t>
  </si>
  <si>
    <t>54B538</t>
  </si>
  <si>
    <t>54B539</t>
  </si>
  <si>
    <t>54B540</t>
  </si>
  <si>
    <t>54B541</t>
  </si>
  <si>
    <t>54B542</t>
  </si>
  <si>
    <t>54B543</t>
  </si>
  <si>
    <t>54B544</t>
  </si>
  <si>
    <t>54B545</t>
  </si>
  <si>
    <t>54B546</t>
  </si>
  <si>
    <t>54B547</t>
  </si>
  <si>
    <t>54B548</t>
  </si>
  <si>
    <t>54B549</t>
  </si>
  <si>
    <t>54B550</t>
  </si>
  <si>
    <t>54B551</t>
  </si>
  <si>
    <t>54B552</t>
  </si>
  <si>
    <t>54B553</t>
  </si>
  <si>
    <t>54B554</t>
  </si>
  <si>
    <t>54B555</t>
  </si>
  <si>
    <t>54B556</t>
  </si>
  <si>
    <t>54B557</t>
  </si>
  <si>
    <t>54B558</t>
  </si>
  <si>
    <t>54B559</t>
  </si>
  <si>
    <t>54B560</t>
  </si>
  <si>
    <t>54B561</t>
  </si>
  <si>
    <t>54B562</t>
  </si>
  <si>
    <t>54B563</t>
  </si>
  <si>
    <t>54B564</t>
  </si>
  <si>
    <t>54B565</t>
  </si>
  <si>
    <t>54B566</t>
  </si>
  <si>
    <t>54B567</t>
  </si>
  <si>
    <t>54B568</t>
  </si>
  <si>
    <t>54B569</t>
  </si>
  <si>
    <t>54B570</t>
  </si>
  <si>
    <t>54B571</t>
  </si>
  <si>
    <t>54B572</t>
  </si>
  <si>
    <t>54B573</t>
  </si>
  <si>
    <t>54B574</t>
  </si>
  <si>
    <t>54B575</t>
  </si>
  <si>
    <t>54B576</t>
  </si>
  <si>
    <t>54B577</t>
  </si>
  <si>
    <t>54B578</t>
  </si>
  <si>
    <t>54B579</t>
  </si>
  <si>
    <t>54B580</t>
  </si>
  <si>
    <t>54B581</t>
  </si>
  <si>
    <t>54B582</t>
  </si>
  <si>
    <t>54B583</t>
  </si>
  <si>
    <t>54B584</t>
  </si>
  <si>
    <t>54B585</t>
  </si>
  <si>
    <t>54B586</t>
  </si>
  <si>
    <t>54B587</t>
  </si>
  <si>
    <t>54B588</t>
  </si>
  <si>
    <t>54B589</t>
  </si>
  <si>
    <t>54B590</t>
  </si>
  <si>
    <t>54B591</t>
  </si>
  <si>
    <t>54B592</t>
  </si>
  <si>
    <t>54B593</t>
  </si>
  <si>
    <t>54B594</t>
  </si>
  <si>
    <t>54B595</t>
  </si>
  <si>
    <t>54B596</t>
  </si>
  <si>
    <t>54B597</t>
  </si>
  <si>
    <t>54B598</t>
  </si>
  <si>
    <t>54B599</t>
  </si>
  <si>
    <t>54B600</t>
  </si>
  <si>
    <t>54B601</t>
  </si>
  <si>
    <t>54B602</t>
  </si>
  <si>
    <t>54B603</t>
  </si>
  <si>
    <t>54B604</t>
  </si>
  <si>
    <t>54B605</t>
  </si>
  <si>
    <t>54B606</t>
  </si>
  <si>
    <t>54B607</t>
  </si>
  <si>
    <t>54B608</t>
  </si>
  <si>
    <t>54B609</t>
  </si>
  <si>
    <t>54B610</t>
  </si>
  <si>
    <t>54B611</t>
  </si>
  <si>
    <t>54B612</t>
  </si>
  <si>
    <t>54B613</t>
  </si>
  <si>
    <t>54B614</t>
  </si>
  <si>
    <t>54B615</t>
  </si>
  <si>
    <t>54B616</t>
  </si>
  <si>
    <t>54B617</t>
  </si>
  <si>
    <t>54B618</t>
  </si>
  <si>
    <t>54B619</t>
  </si>
  <si>
    <t>54B620</t>
  </si>
  <si>
    <t>54B621</t>
  </si>
  <si>
    <t>54B622</t>
  </si>
  <si>
    <t>54B623</t>
  </si>
  <si>
    <t>54B624</t>
  </si>
  <si>
    <t>54B625</t>
  </si>
  <si>
    <t>54B626</t>
  </si>
  <si>
    <t>54B627</t>
  </si>
  <si>
    <t>54B628</t>
  </si>
  <si>
    <t>54B629</t>
  </si>
  <si>
    <t>54B630</t>
  </si>
  <si>
    <t>54B631</t>
  </si>
  <si>
    <t>54B632</t>
  </si>
  <si>
    <t>54B633</t>
  </si>
  <si>
    <t>54B634</t>
  </si>
  <si>
    <t>54B635</t>
  </si>
  <si>
    <t>54B636</t>
  </si>
  <si>
    <t>54B637</t>
  </si>
  <si>
    <t>54B638</t>
  </si>
  <si>
    <t>54B639</t>
  </si>
  <si>
    <t>54B640</t>
  </si>
  <si>
    <t>54B641</t>
  </si>
  <si>
    <t>54B642</t>
  </si>
  <si>
    <t>54B643</t>
  </si>
  <si>
    <t>54B644</t>
  </si>
  <si>
    <t>54B645</t>
  </si>
  <si>
    <t>54B646</t>
  </si>
  <si>
    <t>54B647</t>
  </si>
  <si>
    <t>54B648</t>
  </si>
  <si>
    <t>54B649</t>
  </si>
  <si>
    <t>54B650</t>
  </si>
  <si>
    <t>54B651</t>
  </si>
  <si>
    <t>54B652</t>
  </si>
  <si>
    <t>54B653</t>
  </si>
  <si>
    <t>54B654</t>
  </si>
  <si>
    <t>54B655</t>
  </si>
  <si>
    <t>54B656</t>
  </si>
  <si>
    <t>54B657</t>
  </si>
  <si>
    <t>54B658</t>
  </si>
  <si>
    <t>54B659</t>
  </si>
  <si>
    <t>54B660</t>
  </si>
  <si>
    <t>54B661</t>
  </si>
  <si>
    <t>54B662</t>
  </si>
  <si>
    <t>54B663</t>
  </si>
  <si>
    <t>54B664</t>
  </si>
  <si>
    <t>54B665</t>
  </si>
  <si>
    <t>54B666</t>
  </si>
  <si>
    <t>54B667</t>
  </si>
  <si>
    <t>54B668</t>
  </si>
  <si>
    <t>54B669</t>
  </si>
  <si>
    <t>54B670</t>
  </si>
  <si>
    <t>54B671</t>
  </si>
  <si>
    <t>54B672</t>
  </si>
  <si>
    <t>54B673</t>
  </si>
  <si>
    <t>54B674</t>
  </si>
  <si>
    <t>54B675</t>
  </si>
  <si>
    <t>54B676</t>
  </si>
  <si>
    <t>54B677</t>
  </si>
  <si>
    <t>54B678</t>
  </si>
  <si>
    <t>54B679</t>
  </si>
  <si>
    <t>54B680</t>
  </si>
  <si>
    <t>54B681</t>
  </si>
  <si>
    <t>54B682</t>
  </si>
  <si>
    <t>54B683</t>
  </si>
  <si>
    <t>54B684</t>
  </si>
  <si>
    <t>54B685</t>
  </si>
  <si>
    <t>54B686</t>
  </si>
  <si>
    <t>54B687</t>
  </si>
  <si>
    <t>54B688</t>
  </si>
  <si>
    <t>54B689</t>
  </si>
  <si>
    <t>54B690</t>
  </si>
  <si>
    <t>54B691</t>
  </si>
  <si>
    <t>54B692</t>
  </si>
  <si>
    <t>54B693</t>
  </si>
  <si>
    <t>54B694</t>
  </si>
  <si>
    <t>54B695</t>
  </si>
  <si>
    <t>54B696</t>
  </si>
  <si>
    <t>54B697</t>
  </si>
  <si>
    <t>54B698</t>
  </si>
  <si>
    <t>54B699</t>
  </si>
  <si>
    <t>54B700</t>
  </si>
  <si>
    <t>54B701</t>
  </si>
  <si>
    <t>54B702</t>
  </si>
  <si>
    <t>54B703</t>
  </si>
  <si>
    <t>54B704</t>
  </si>
  <si>
    <t>54B705</t>
  </si>
  <si>
    <t>54B706</t>
  </si>
  <si>
    <t>54B707</t>
  </si>
  <si>
    <t>54B708</t>
  </si>
  <si>
    <t>54B709</t>
  </si>
  <si>
    <t>54B710</t>
  </si>
  <si>
    <t>54B711</t>
  </si>
  <si>
    <t>54B712</t>
  </si>
  <si>
    <t>54B713</t>
  </si>
  <si>
    <t>54B714</t>
  </si>
  <si>
    <t>54B715</t>
  </si>
  <si>
    <t>54B716</t>
  </si>
  <si>
    <t>54B717</t>
  </si>
  <si>
    <t>54B718</t>
  </si>
  <si>
    <t>54B719</t>
  </si>
  <si>
    <t>54B720</t>
  </si>
  <si>
    <t>54B721</t>
  </si>
  <si>
    <t>54B722</t>
  </si>
  <si>
    <t>54B723</t>
  </si>
  <si>
    <t>54B724</t>
  </si>
  <si>
    <t>54B725</t>
  </si>
  <si>
    <t>54B726</t>
  </si>
  <si>
    <t>54B727</t>
  </si>
  <si>
    <t>54B728</t>
  </si>
  <si>
    <t>54B729</t>
  </si>
  <si>
    <t>54B730</t>
  </si>
  <si>
    <t>54B731</t>
  </si>
  <si>
    <t>54B732</t>
  </si>
  <si>
    <t>54B733</t>
  </si>
  <si>
    <t>54B734</t>
  </si>
  <si>
    <t>54B735</t>
  </si>
  <si>
    <t>54B736</t>
  </si>
  <si>
    <t>54B737</t>
  </si>
  <si>
    <t>54B738</t>
  </si>
  <si>
    <t>54B739</t>
  </si>
  <si>
    <t>54B740</t>
  </si>
  <si>
    <t>54B741</t>
  </si>
  <si>
    <t>54B742</t>
  </si>
  <si>
    <t>54B743</t>
  </si>
  <si>
    <t>54B744</t>
  </si>
  <si>
    <t>54B745</t>
  </si>
  <si>
    <t>54B746</t>
  </si>
  <si>
    <t>54B747</t>
  </si>
  <si>
    <t>54B748</t>
  </si>
  <si>
    <t>54B749</t>
  </si>
  <si>
    <t>54B750</t>
  </si>
  <si>
    <t>54B751</t>
  </si>
  <si>
    <t>54B752</t>
  </si>
  <si>
    <t>54B753</t>
  </si>
  <si>
    <t>54B754</t>
  </si>
  <si>
    <t>54B755</t>
  </si>
  <si>
    <t>54B756</t>
  </si>
  <si>
    <t>54B757</t>
  </si>
  <si>
    <t>54B758</t>
  </si>
  <si>
    <t>54B759</t>
  </si>
  <si>
    <t>54B760</t>
  </si>
  <si>
    <t>54B761</t>
  </si>
  <si>
    <t>54B762</t>
  </si>
  <si>
    <t>54B763</t>
  </si>
  <si>
    <t>54B764</t>
  </si>
  <si>
    <t>54B765</t>
  </si>
  <si>
    <t>54B766</t>
  </si>
  <si>
    <t>54B767</t>
  </si>
  <si>
    <t>54B768</t>
  </si>
  <si>
    <t>54B769</t>
  </si>
  <si>
    <t>54B770</t>
  </si>
  <si>
    <t>54B771</t>
  </si>
  <si>
    <t>54B772</t>
  </si>
  <si>
    <t>54B773</t>
  </si>
  <si>
    <t>54B774</t>
  </si>
  <si>
    <t>54B775</t>
  </si>
  <si>
    <t>54B776</t>
  </si>
  <si>
    <t>54B777</t>
  </si>
  <si>
    <t>54B778</t>
  </si>
  <si>
    <t>54B779</t>
  </si>
  <si>
    <t>54B780</t>
  </si>
  <si>
    <t>54B781</t>
  </si>
  <si>
    <t>54B782</t>
  </si>
  <si>
    <t>54B783</t>
  </si>
  <si>
    <t>54B784</t>
  </si>
  <si>
    <t>54B785</t>
  </si>
  <si>
    <t>54B786</t>
  </si>
  <si>
    <t>54B787</t>
  </si>
  <si>
    <t>54B788</t>
  </si>
  <si>
    <t>54B789</t>
  </si>
  <si>
    <t>54B790</t>
  </si>
  <si>
    <t>54B791</t>
  </si>
  <si>
    <t>54B792</t>
  </si>
  <si>
    <t>54B793</t>
  </si>
  <si>
    <t>54B794</t>
  </si>
  <si>
    <t>54B795</t>
  </si>
  <si>
    <t>54B796</t>
  </si>
  <si>
    <t>54B797</t>
  </si>
  <si>
    <t>54B798</t>
  </si>
  <si>
    <t>54B799</t>
  </si>
  <si>
    <t>54B800</t>
  </si>
  <si>
    <t>54B801</t>
  </si>
  <si>
    <t>54B802</t>
  </si>
  <si>
    <t>54B803</t>
  </si>
  <si>
    <t>54B804</t>
  </si>
  <si>
    <t>54B805</t>
  </si>
  <si>
    <t>54B806</t>
  </si>
  <si>
    <t>54B807</t>
  </si>
  <si>
    <t>54B808</t>
  </si>
  <si>
    <t>54B809</t>
  </si>
  <si>
    <t>54B810</t>
  </si>
  <si>
    <t>54B811</t>
  </si>
  <si>
    <t>54B812</t>
  </si>
  <si>
    <t>54B813</t>
  </si>
  <si>
    <t>54B814</t>
  </si>
  <si>
    <t>54B815</t>
  </si>
  <si>
    <t>54B816</t>
  </si>
  <si>
    <t>54B817</t>
  </si>
  <si>
    <t>54B818</t>
  </si>
  <si>
    <t>54B819</t>
  </si>
  <si>
    <t>54B820</t>
  </si>
  <si>
    <t>54B821</t>
  </si>
  <si>
    <t>54B822</t>
  </si>
  <si>
    <t>54B823</t>
  </si>
  <si>
    <t>54B824</t>
  </si>
  <si>
    <t>54B825</t>
  </si>
  <si>
    <t>54B826</t>
  </si>
  <si>
    <t>54B827</t>
  </si>
  <si>
    <t>54B828</t>
  </si>
  <si>
    <t>54B829</t>
  </si>
  <si>
    <t>54B830</t>
  </si>
  <si>
    <t>54B831</t>
  </si>
  <si>
    <t>54B832</t>
  </si>
  <si>
    <t>54B833</t>
  </si>
  <si>
    <t>54B834</t>
  </si>
  <si>
    <t>54B835</t>
  </si>
  <si>
    <t>54B836</t>
  </si>
  <si>
    <t>54B837</t>
  </si>
  <si>
    <t>54B838</t>
  </si>
  <si>
    <t>54B839</t>
  </si>
  <si>
    <t>54B840</t>
  </si>
  <si>
    <t>54B841</t>
  </si>
  <si>
    <t>54B842</t>
  </si>
  <si>
    <t>54B843</t>
  </si>
  <si>
    <t>54B844</t>
  </si>
  <si>
    <t>54B845</t>
  </si>
  <si>
    <t>54B846</t>
  </si>
  <si>
    <t>54B847</t>
  </si>
  <si>
    <t>54B848</t>
  </si>
  <si>
    <t>54B849</t>
  </si>
  <si>
    <t>54B850</t>
  </si>
  <si>
    <t>54B851</t>
  </si>
  <si>
    <t>54B852</t>
  </si>
  <si>
    <t>54B853</t>
  </si>
  <si>
    <t>54B854</t>
  </si>
  <si>
    <t>54B855</t>
  </si>
  <si>
    <t>54B856</t>
  </si>
  <si>
    <t>54B857</t>
  </si>
  <si>
    <t>54B858</t>
  </si>
  <si>
    <t>54B859</t>
  </si>
  <si>
    <t>54B860</t>
  </si>
  <si>
    <t>54B861</t>
  </si>
  <si>
    <t>54B862</t>
  </si>
  <si>
    <t>54B863</t>
  </si>
  <si>
    <t>54B864</t>
  </si>
  <si>
    <t>54B865</t>
  </si>
  <si>
    <t>54B866</t>
  </si>
  <si>
    <t>54B867</t>
  </si>
  <si>
    <t>54B868</t>
  </si>
  <si>
    <t>54B869</t>
  </si>
  <si>
    <t>54B870</t>
  </si>
  <si>
    <t>54B871</t>
  </si>
  <si>
    <t>54B872</t>
  </si>
  <si>
    <t>54B873</t>
  </si>
  <si>
    <t>54B874</t>
  </si>
  <si>
    <t>54B875</t>
  </si>
  <si>
    <t>54B876</t>
  </si>
  <si>
    <t>54B877</t>
  </si>
  <si>
    <t>54B878</t>
  </si>
  <si>
    <t>54B879</t>
  </si>
  <si>
    <t>54B880</t>
  </si>
  <si>
    <t>54B881</t>
  </si>
  <si>
    <t>54B882</t>
  </si>
  <si>
    <t>54B883</t>
  </si>
  <si>
    <t>54B884</t>
  </si>
  <si>
    <t>54B885</t>
  </si>
  <si>
    <t>54B886</t>
  </si>
  <si>
    <t>54B887</t>
  </si>
  <si>
    <t>54B888</t>
  </si>
  <si>
    <t>54B889</t>
  </si>
  <si>
    <t>54B890</t>
  </si>
  <si>
    <t>54B891</t>
  </si>
  <si>
    <t>54B892</t>
  </si>
  <si>
    <t>54B893</t>
  </si>
  <si>
    <t>54B894</t>
  </si>
  <si>
    <t>54B895</t>
  </si>
  <si>
    <t>54B896</t>
  </si>
  <si>
    <t>54B897</t>
  </si>
  <si>
    <t>54B898</t>
  </si>
  <si>
    <t>54B899</t>
  </si>
  <si>
    <t>54B900</t>
  </si>
  <si>
    <t>54B901</t>
  </si>
  <si>
    <t>54B902</t>
  </si>
  <si>
    <t>54B903</t>
  </si>
  <si>
    <t>54B904</t>
  </si>
  <si>
    <t>54B905</t>
  </si>
  <si>
    <t>54B906</t>
  </si>
  <si>
    <t>54B907</t>
  </si>
  <si>
    <t>54B908</t>
  </si>
  <si>
    <t>54B909</t>
  </si>
  <si>
    <t>54B910</t>
  </si>
  <si>
    <t>54B911</t>
  </si>
  <si>
    <t>54B912</t>
  </si>
  <si>
    <t>54B913</t>
  </si>
  <si>
    <t>54B914</t>
  </si>
  <si>
    <t>54B915</t>
  </si>
  <si>
    <t>54B916</t>
  </si>
  <si>
    <t>54B917</t>
  </si>
  <si>
    <t>54B918</t>
  </si>
  <si>
    <t>54B919</t>
  </si>
  <si>
    <t>54B920</t>
  </si>
  <si>
    <t>54B921</t>
  </si>
  <si>
    <t>54B922</t>
  </si>
  <si>
    <t>54B923</t>
  </si>
  <si>
    <t>54B924</t>
  </si>
  <si>
    <t>54B925</t>
  </si>
  <si>
    <t>54B926</t>
  </si>
  <si>
    <t>54B927</t>
  </si>
  <si>
    <t>54B928</t>
  </si>
  <si>
    <t>54B929</t>
  </si>
  <si>
    <t>54B930</t>
  </si>
  <si>
    <t>54B931</t>
  </si>
  <si>
    <t>54B932</t>
  </si>
  <si>
    <t>54B933</t>
  </si>
  <si>
    <t>54B934</t>
  </si>
  <si>
    <t>54B935</t>
  </si>
  <si>
    <t>54B936</t>
  </si>
  <si>
    <t>54B937</t>
  </si>
  <si>
    <t>54B938</t>
  </si>
  <si>
    <t>54B939</t>
  </si>
  <si>
    <t>54B940</t>
  </si>
  <si>
    <t>54B941</t>
  </si>
  <si>
    <t>54B942</t>
  </si>
  <si>
    <t>54B943</t>
  </si>
  <si>
    <t>54B944</t>
  </si>
  <si>
    <t>54B945</t>
  </si>
  <si>
    <t>54B946</t>
  </si>
  <si>
    <t>54B947</t>
  </si>
  <si>
    <t>54B948</t>
  </si>
  <si>
    <t>54B949</t>
  </si>
  <si>
    <t>54B950</t>
  </si>
  <si>
    <t>54B951</t>
  </si>
  <si>
    <t>54B952</t>
  </si>
  <si>
    <t>54B953</t>
  </si>
  <si>
    <t>54B954</t>
  </si>
  <si>
    <t>54B955</t>
  </si>
  <si>
    <t>54B956</t>
  </si>
  <si>
    <t>54B957</t>
  </si>
  <si>
    <t>54B958</t>
  </si>
  <si>
    <t>54B959</t>
  </si>
  <si>
    <t>54B960</t>
  </si>
  <si>
    <t>54B961</t>
  </si>
  <si>
    <t>54B962</t>
  </si>
  <si>
    <t>54B963</t>
  </si>
  <si>
    <t>54B964</t>
  </si>
  <si>
    <t>54B965</t>
  </si>
  <si>
    <t>54B966</t>
  </si>
  <si>
    <t>54B967</t>
  </si>
  <si>
    <t>54B968</t>
  </si>
  <si>
    <t>54B969</t>
  </si>
  <si>
    <t>54B970</t>
  </si>
  <si>
    <t>54B971</t>
  </si>
  <si>
    <t>54B972</t>
  </si>
  <si>
    <t>54B973</t>
  </si>
  <si>
    <t>54B974</t>
  </si>
  <si>
    <t>54B975</t>
  </si>
  <si>
    <t>54B976</t>
  </si>
  <si>
    <t>54B977</t>
  </si>
  <si>
    <t>54B978</t>
  </si>
  <si>
    <t>54B979</t>
  </si>
  <si>
    <t>54B980</t>
  </si>
  <si>
    <t>54B981</t>
  </si>
  <si>
    <t>54B982</t>
  </si>
  <si>
    <t>54B983</t>
  </si>
  <si>
    <t>54B984</t>
  </si>
  <si>
    <t>54B985</t>
  </si>
  <si>
    <t>54B986</t>
  </si>
  <si>
    <t>54B987</t>
  </si>
  <si>
    <t>54B988</t>
  </si>
  <si>
    <t>54B989</t>
  </si>
  <si>
    <t>54B990</t>
  </si>
  <si>
    <t>54B991</t>
  </si>
  <si>
    <t>54B992</t>
  </si>
  <si>
    <t>54B993</t>
  </si>
  <si>
    <t>54B994</t>
  </si>
  <si>
    <t>54B995</t>
  </si>
  <si>
    <t>54B996</t>
  </si>
  <si>
    <t>54B997</t>
  </si>
  <si>
    <t>54B998</t>
  </si>
  <si>
    <t>54B999</t>
  </si>
  <si>
    <t>54B1000</t>
  </si>
  <si>
    <t>54B1001</t>
  </si>
  <si>
    <t>54B1002</t>
  </si>
  <si>
    <t>54B1003</t>
  </si>
  <si>
    <t>54B1004</t>
  </si>
  <si>
    <t>54B1005</t>
  </si>
  <si>
    <t>54B1006</t>
  </si>
  <si>
    <t>54B1007</t>
  </si>
  <si>
    <t>54B1008</t>
  </si>
  <si>
    <t>54B1009</t>
  </si>
  <si>
    <t>54B1010</t>
  </si>
  <si>
    <t>54B1011</t>
  </si>
  <si>
    <t>54B1012</t>
  </si>
  <si>
    <t>54B1013</t>
  </si>
  <si>
    <t>54B1014</t>
  </si>
  <si>
    <t>54B1015</t>
  </si>
  <si>
    <t>54B1016</t>
  </si>
  <si>
    <t>54B1017</t>
  </si>
  <si>
    <t>54B1018</t>
  </si>
  <si>
    <t>54B1019</t>
  </si>
  <si>
    <t>54B1020</t>
  </si>
  <si>
    <t>54B1021</t>
  </si>
  <si>
    <t>54B1022</t>
  </si>
  <si>
    <t>54B1023</t>
  </si>
  <si>
    <t>54B1024</t>
  </si>
  <si>
    <t>54B1025</t>
  </si>
  <si>
    <t>54B1026</t>
  </si>
  <si>
    <t>54B1027</t>
  </si>
  <si>
    <t>54B1028</t>
  </si>
  <si>
    <t>54B1029</t>
  </si>
  <si>
    <t>54B1030</t>
  </si>
  <si>
    <t>54B1031</t>
  </si>
  <si>
    <t>54B1032</t>
  </si>
  <si>
    <t>54B1033</t>
  </si>
  <si>
    <t>54B1034</t>
  </si>
  <si>
    <t>54B1035</t>
  </si>
  <si>
    <t>54B1036</t>
  </si>
  <si>
    <t>54B1037</t>
  </si>
  <si>
    <t>54B1038</t>
  </si>
  <si>
    <t>54B1039</t>
  </si>
  <si>
    <t>54B1040</t>
  </si>
  <si>
    <t>54B1041</t>
  </si>
  <si>
    <t>54B1042</t>
  </si>
  <si>
    <t>54B1043</t>
  </si>
  <si>
    <t>54B1044</t>
  </si>
  <si>
    <t>54B1045</t>
  </si>
  <si>
    <t>54B1046</t>
  </si>
  <si>
    <t>54B1047</t>
  </si>
  <si>
    <t>54B1048</t>
  </si>
  <si>
    <t>54B1049</t>
  </si>
  <si>
    <t>54B1050</t>
  </si>
  <si>
    <t>54B1051</t>
  </si>
  <si>
    <t>54B1052</t>
  </si>
  <si>
    <t>54B1053</t>
  </si>
  <si>
    <t>54B1054</t>
  </si>
  <si>
    <t>54B1055</t>
  </si>
  <si>
    <t>54B1056</t>
  </si>
  <si>
    <t>54B1057</t>
  </si>
  <si>
    <t>54B1058</t>
  </si>
  <si>
    <t>54B1059</t>
  </si>
  <si>
    <t>54B1060</t>
  </si>
  <si>
    <t>54B1061</t>
  </si>
  <si>
    <t>54B1062</t>
  </si>
  <si>
    <t>54B1063</t>
  </si>
  <si>
    <t>54B1064</t>
  </si>
  <si>
    <t>54B1065</t>
  </si>
  <si>
    <t>54B1066</t>
  </si>
  <si>
    <t>54B1067</t>
  </si>
  <si>
    <t>54B1068</t>
  </si>
  <si>
    <t>54B1069</t>
  </si>
  <si>
    <t>54B1070</t>
  </si>
  <si>
    <t>54B1071</t>
  </si>
  <si>
    <t>54B1072</t>
  </si>
  <si>
    <t>54B1073</t>
  </si>
  <si>
    <t>54B1074</t>
  </si>
  <si>
    <t>54B1075</t>
  </si>
  <si>
    <t>54B1076</t>
  </si>
  <si>
    <t>54B1077</t>
  </si>
  <si>
    <t>54B1078</t>
  </si>
  <si>
    <t>54B1079</t>
  </si>
  <si>
    <t>54B1080</t>
  </si>
  <si>
    <t>54B1081</t>
  </si>
  <si>
    <t>54B1082</t>
  </si>
  <si>
    <t>54B1083</t>
  </si>
  <si>
    <t>54B1084</t>
  </si>
  <si>
    <t>54B1085</t>
  </si>
  <si>
    <t>54B1086</t>
  </si>
  <si>
    <t>54B1087</t>
  </si>
  <si>
    <t>54B1088</t>
  </si>
  <si>
    <t>54B1089</t>
  </si>
  <si>
    <t>54B1090</t>
  </si>
  <si>
    <t>54B1091</t>
  </si>
  <si>
    <t>54B1092</t>
  </si>
  <si>
    <t>54B1093</t>
  </si>
  <si>
    <t>54B1094</t>
  </si>
  <si>
    <t>54B1095</t>
  </si>
  <si>
    <t>54B1096</t>
  </si>
  <si>
    <t>54B1097</t>
  </si>
  <si>
    <t>54B1098</t>
  </si>
  <si>
    <t>54B1099</t>
  </si>
  <si>
    <t>54B1100</t>
  </si>
  <si>
    <t>54B1101</t>
  </si>
  <si>
    <t>54B1102</t>
  </si>
  <si>
    <t>54B1103</t>
  </si>
  <si>
    <t>54B1104</t>
  </si>
  <si>
    <t>54B1105</t>
  </si>
  <si>
    <t>54B1106</t>
  </si>
  <si>
    <t>54B1107</t>
  </si>
  <si>
    <t>54B1108</t>
  </si>
  <si>
    <t>54B1109</t>
  </si>
  <si>
    <t>54B1110</t>
  </si>
  <si>
    <t>54B1111</t>
  </si>
  <si>
    <t>54B1112</t>
  </si>
  <si>
    <t>54B1113</t>
  </si>
  <si>
    <t>54B1114</t>
  </si>
  <si>
    <t>54B1115</t>
  </si>
  <si>
    <t>54B1116</t>
  </si>
  <si>
    <t>54B1117</t>
  </si>
  <si>
    <t>54B1118</t>
  </si>
  <si>
    <t>54B1119</t>
  </si>
  <si>
    <t>54B1120</t>
  </si>
  <si>
    <t>54B1121</t>
  </si>
  <si>
    <t>54B1122</t>
  </si>
  <si>
    <t>54B1123</t>
  </si>
  <si>
    <t>54B1124</t>
  </si>
  <si>
    <t>54B1125</t>
  </si>
  <si>
    <t>54B1126</t>
  </si>
  <si>
    <t>54B1127</t>
  </si>
  <si>
    <t>54B1128</t>
  </si>
  <si>
    <t>54B1129</t>
  </si>
  <si>
    <t>54B1130</t>
  </si>
  <si>
    <t>54B1131</t>
  </si>
  <si>
    <t>54B1132</t>
  </si>
  <si>
    <t>54B1133</t>
  </si>
  <si>
    <t>54B1134</t>
  </si>
  <si>
    <t>54B1135</t>
  </si>
  <si>
    <t>54B1136</t>
  </si>
  <si>
    <t>54B1137</t>
  </si>
  <si>
    <t>54B1138</t>
  </si>
  <si>
    <t>54B1139</t>
  </si>
  <si>
    <t>54B1140</t>
  </si>
  <si>
    <t>54B1141</t>
  </si>
  <si>
    <t>54B1142</t>
  </si>
  <si>
    <t>54B1143</t>
  </si>
  <si>
    <t>54B1144</t>
  </si>
  <si>
    <t>54B1145</t>
  </si>
  <si>
    <t>54B1146</t>
  </si>
  <si>
    <t>54B1147</t>
  </si>
  <si>
    <t>54B1148</t>
  </si>
  <si>
    <t>54B1149</t>
  </si>
  <si>
    <t>54B1150</t>
  </si>
  <si>
    <t>54B1151</t>
  </si>
  <si>
    <t>54B1152</t>
  </si>
  <si>
    <t>54B1153</t>
  </si>
  <si>
    <t>54B1154</t>
  </si>
  <si>
    <t>54B1155</t>
  </si>
  <si>
    <t>54B1156</t>
  </si>
  <si>
    <t>54B1157</t>
  </si>
  <si>
    <t>54B1158</t>
  </si>
  <si>
    <t>54B1159</t>
  </si>
  <si>
    <t>54B1160</t>
  </si>
  <si>
    <t>54B1161</t>
  </si>
  <si>
    <t>54B1162</t>
  </si>
  <si>
    <t>54B1163</t>
  </si>
  <si>
    <t>54B1164</t>
  </si>
  <si>
    <t>54B1165</t>
  </si>
  <si>
    <t>54B1166</t>
  </si>
  <si>
    <t>54B1167</t>
  </si>
  <si>
    <t>54B1168</t>
  </si>
  <si>
    <t>54B1169</t>
  </si>
  <si>
    <t>54B1170</t>
  </si>
  <si>
    <t>54B1171</t>
  </si>
  <si>
    <t>54B1172</t>
  </si>
  <si>
    <t>54B1173</t>
  </si>
  <si>
    <t>54B1174</t>
  </si>
  <si>
    <t>54B1175</t>
  </si>
  <si>
    <t>54B1176</t>
  </si>
  <si>
    <t>54B1177</t>
  </si>
  <si>
    <t>54B1178</t>
  </si>
  <si>
    <t>54B1179</t>
  </si>
  <si>
    <t>54B1180</t>
  </si>
  <si>
    <t>54B1181</t>
  </si>
  <si>
    <t>54B1182</t>
  </si>
  <si>
    <t>54B1183</t>
  </si>
  <si>
    <t>54B1184</t>
  </si>
  <si>
    <t>54B1185</t>
  </si>
  <si>
    <t>54B1186</t>
  </si>
  <si>
    <t>54B1187</t>
  </si>
  <si>
    <t>54B1188</t>
  </si>
  <si>
    <t>54B1189</t>
  </si>
  <si>
    <t>54B1190</t>
  </si>
  <si>
    <t>54B1191</t>
  </si>
  <si>
    <t>54B1192</t>
  </si>
  <si>
    <t>54B1193</t>
  </si>
  <si>
    <t>54B1194</t>
  </si>
  <si>
    <t>54B1195</t>
  </si>
  <si>
    <t>54B1196</t>
  </si>
  <si>
    <t>54B1197</t>
  </si>
  <si>
    <t>54B1198</t>
  </si>
  <si>
    <t>54B1199</t>
  </si>
  <si>
    <t>54B1200</t>
  </si>
  <si>
    <t>54B1201</t>
  </si>
  <si>
    <t>54B1202</t>
  </si>
  <si>
    <t>54B1203</t>
  </si>
  <si>
    <t>54B1204</t>
  </si>
  <si>
    <t>54B1205</t>
  </si>
  <si>
    <t>54B1206</t>
  </si>
  <si>
    <t>54B1207</t>
  </si>
  <si>
    <t>54B1208</t>
  </si>
  <si>
    <t>54B1209</t>
  </si>
  <si>
    <t>54B1210</t>
  </si>
  <si>
    <t>54B1211</t>
  </si>
  <si>
    <t>54B1212</t>
  </si>
  <si>
    <t>54B1213</t>
  </si>
  <si>
    <t>54B1214</t>
  </si>
  <si>
    <t>54B1215</t>
  </si>
  <si>
    <t>54B1216</t>
  </si>
  <si>
    <t>54B1217</t>
  </si>
  <si>
    <t>54B1218</t>
  </si>
  <si>
    <t>54B1219</t>
  </si>
  <si>
    <t>54B1220</t>
  </si>
  <si>
    <t>54B1221</t>
  </si>
  <si>
    <t>54B1222</t>
  </si>
  <si>
    <t>54B1223</t>
  </si>
  <si>
    <t>54B1224</t>
  </si>
  <si>
    <t>54B1225</t>
  </si>
  <si>
    <t>54B1226</t>
  </si>
  <si>
    <t>54B1227</t>
  </si>
  <si>
    <t>54B1228</t>
  </si>
  <si>
    <t>54B1229</t>
  </si>
  <si>
    <t>54B1230</t>
  </si>
  <si>
    <t>54B1231</t>
  </si>
  <si>
    <t>54B1232</t>
  </si>
  <si>
    <t>54B1233</t>
  </si>
  <si>
    <t>54B1234</t>
  </si>
  <si>
    <t>54B1235</t>
  </si>
  <si>
    <t>54B1236</t>
  </si>
  <si>
    <t>54B1237</t>
  </si>
  <si>
    <t>54B1238</t>
  </si>
  <si>
    <t>54B1239</t>
  </si>
  <si>
    <t>54B1240</t>
  </si>
  <si>
    <t>54B1241</t>
  </si>
  <si>
    <t>54B1242</t>
  </si>
  <si>
    <t>54B1243</t>
  </si>
  <si>
    <t>54B1244</t>
  </si>
  <si>
    <t>54B1245</t>
  </si>
  <si>
    <t>54B1246</t>
  </si>
  <si>
    <t>54B1247</t>
  </si>
  <si>
    <t>54B1248</t>
  </si>
  <si>
    <t>54B1249</t>
  </si>
  <si>
    <t>54B1250</t>
  </si>
  <si>
    <t>54B1251</t>
  </si>
  <si>
    <t>54B1252</t>
  </si>
  <si>
    <t>54B1253</t>
  </si>
  <si>
    <t>54B1254</t>
  </si>
  <si>
    <t>54B1255</t>
  </si>
  <si>
    <t>54B1256</t>
  </si>
  <si>
    <t>54B1257</t>
  </si>
  <si>
    <t>54B1258</t>
  </si>
  <si>
    <t>54B1259</t>
  </si>
  <si>
    <t>54B1260</t>
  </si>
  <si>
    <t>54B1261</t>
  </si>
  <si>
    <t>54B1262</t>
  </si>
  <si>
    <t>54B1263</t>
  </si>
  <si>
    <t>54B1264</t>
  </si>
  <si>
    <t>54B1265</t>
  </si>
  <si>
    <t>54B1266</t>
  </si>
  <si>
    <t>54B1267</t>
  </si>
  <si>
    <t>54B1268</t>
  </si>
  <si>
    <t>54B1269</t>
  </si>
  <si>
    <t>54B1270</t>
  </si>
  <si>
    <t>54B1271</t>
  </si>
  <si>
    <t>54B1272</t>
  </si>
  <si>
    <t>54B1273</t>
  </si>
  <si>
    <t>54B1274</t>
  </si>
  <si>
    <t>54B1275</t>
  </si>
  <si>
    <t>54B1276</t>
  </si>
  <si>
    <t>54B1277</t>
  </si>
  <si>
    <t>54B1278</t>
  </si>
  <si>
    <t>54B1279</t>
  </si>
  <si>
    <t>54B1280</t>
  </si>
  <si>
    <t>54B1281</t>
  </si>
  <si>
    <t>54B1282</t>
  </si>
  <si>
    <t>54B1283</t>
  </si>
  <si>
    <t>54B1284</t>
  </si>
  <si>
    <t>54B1285</t>
  </si>
  <si>
    <t>54B1286</t>
  </si>
  <si>
    <t>54B1287</t>
  </si>
  <si>
    <t>54B1288</t>
  </si>
  <si>
    <t>54B1289</t>
  </si>
  <si>
    <t>54B1290</t>
  </si>
  <si>
    <t>54B1291</t>
  </si>
  <si>
    <t>54B1292</t>
  </si>
  <si>
    <t>54B1293</t>
  </si>
  <si>
    <t>54B1294</t>
  </si>
  <si>
    <t>54B1295</t>
  </si>
  <si>
    <t>54B1296</t>
  </si>
  <si>
    <t>54B1297</t>
  </si>
  <si>
    <t>54B1298</t>
  </si>
  <si>
    <t>54B1299</t>
  </si>
  <si>
    <t>54B1300</t>
  </si>
  <si>
    <t>54B1301</t>
  </si>
  <si>
    <t>54B1302</t>
  </si>
  <si>
    <t>54B1303</t>
  </si>
  <si>
    <t>54B1304</t>
  </si>
  <si>
    <t>54B1305</t>
  </si>
  <si>
    <t>54B1306</t>
  </si>
  <si>
    <t>54B1307</t>
  </si>
  <si>
    <t>54B1308</t>
  </si>
  <si>
    <t>54B1309</t>
  </si>
  <si>
    <t>54B1310</t>
  </si>
  <si>
    <t>54B1311</t>
  </si>
  <si>
    <t>54B1312</t>
  </si>
  <si>
    <t>54B1313</t>
  </si>
  <si>
    <t>54B1314</t>
  </si>
  <si>
    <t>54B1315</t>
  </si>
  <si>
    <t>54B1316</t>
  </si>
  <si>
    <t>54B1317</t>
  </si>
  <si>
    <t>54B1318</t>
  </si>
  <si>
    <t>54B1319</t>
  </si>
  <si>
    <t>54B1320</t>
  </si>
  <si>
    <t>54B1321</t>
  </si>
  <si>
    <t>54B1322</t>
  </si>
  <si>
    <t>54B1323</t>
  </si>
  <si>
    <t>54B1324</t>
  </si>
  <si>
    <t>54B1325</t>
  </si>
  <si>
    <t>54B1326</t>
  </si>
  <si>
    <t>54B1327</t>
  </si>
  <si>
    <t>54B1328</t>
  </si>
  <si>
    <t>54B1329</t>
  </si>
  <si>
    <t>54B1330</t>
  </si>
  <si>
    <t>54B1331</t>
  </si>
  <si>
    <t>54B1332</t>
  </si>
  <si>
    <t>54B1333</t>
  </si>
  <si>
    <t>54B1334</t>
  </si>
  <si>
    <t>54B1335</t>
  </si>
  <si>
    <t>54B1336</t>
  </si>
  <si>
    <t>54B1337</t>
  </si>
  <si>
    <t>54B1338</t>
  </si>
  <si>
    <t>54B1339</t>
  </si>
  <si>
    <t>54B1340</t>
  </si>
  <si>
    <t>54B1341</t>
  </si>
  <si>
    <t>54B1342</t>
  </si>
  <si>
    <t>54B1343</t>
  </si>
  <si>
    <t>54B1344</t>
  </si>
  <si>
    <t>54B1345</t>
  </si>
  <si>
    <t>54B1346</t>
  </si>
  <si>
    <t>54B1347</t>
  </si>
  <si>
    <t>54B1348</t>
  </si>
  <si>
    <t>54B1349</t>
  </si>
  <si>
    <t>54B1350</t>
  </si>
  <si>
    <t>54B1351</t>
  </si>
  <si>
    <t>54B1352</t>
  </si>
  <si>
    <t>54B1353</t>
  </si>
  <si>
    <t>54B1354</t>
  </si>
  <si>
    <t>54B1355</t>
  </si>
  <si>
    <t>54B1356</t>
  </si>
  <si>
    <t>54B1357</t>
  </si>
  <si>
    <t>54B1358</t>
  </si>
  <si>
    <t>54B1359</t>
  </si>
  <si>
    <t>54B1360</t>
  </si>
  <si>
    <t>54B1361</t>
  </si>
  <si>
    <t>54B1362</t>
  </si>
  <si>
    <t>54B1363</t>
  </si>
  <si>
    <t>54B1364</t>
  </si>
  <si>
    <t>54B1365</t>
  </si>
  <si>
    <t>54B1366</t>
  </si>
  <si>
    <t>54B1367</t>
  </si>
  <si>
    <t>54B1368</t>
  </si>
  <si>
    <t>54B1369</t>
  </si>
  <si>
    <t>54B1370</t>
  </si>
  <si>
    <t>54B1371</t>
  </si>
  <si>
    <t>54B1372</t>
  </si>
  <si>
    <t>54B1373</t>
  </si>
  <si>
    <t>54B1374</t>
  </si>
  <si>
    <t>54B1375</t>
  </si>
  <si>
    <t>54B1376</t>
  </si>
  <si>
    <t>54B1377</t>
  </si>
  <si>
    <t>54B1378</t>
  </si>
  <si>
    <t>54B1379</t>
  </si>
  <si>
    <t>54B1380</t>
  </si>
  <si>
    <t>54B1381</t>
  </si>
  <si>
    <t>54B1382</t>
  </si>
  <si>
    <t>54B1383</t>
  </si>
  <si>
    <t>54B1384</t>
  </si>
  <si>
    <t>54B1385</t>
  </si>
  <si>
    <t>54B1386</t>
  </si>
  <si>
    <t>54B1387</t>
  </si>
  <si>
    <t>54B1388</t>
  </si>
  <si>
    <t>54B1389</t>
  </si>
  <si>
    <t>54B1390</t>
  </si>
  <si>
    <t>54B1391</t>
  </si>
  <si>
    <t>54B1392</t>
  </si>
  <si>
    <t>54B1393</t>
  </si>
  <si>
    <t>54B1394</t>
  </si>
  <si>
    <t>54B1395</t>
  </si>
  <si>
    <t>54B1396</t>
  </si>
  <si>
    <t>54B1397</t>
  </si>
  <si>
    <t>54B1398</t>
  </si>
  <si>
    <t>54B1399</t>
  </si>
  <si>
    <t>54B1400</t>
  </si>
  <si>
    <t>54B1401</t>
  </si>
  <si>
    <t>54B1402</t>
  </si>
  <si>
    <t>54B1403</t>
  </si>
  <si>
    <t>54B1404</t>
  </si>
  <si>
    <t>54B1405</t>
  </si>
  <si>
    <t>54B1406</t>
  </si>
  <si>
    <t>54B1407</t>
  </si>
  <si>
    <t>54B1408</t>
  </si>
  <si>
    <t>54B1409</t>
  </si>
  <si>
    <t>54B1410</t>
  </si>
  <si>
    <t>54B1411</t>
  </si>
  <si>
    <t>54B1412</t>
  </si>
  <si>
    <t>54B1413</t>
  </si>
  <si>
    <t>54B1414</t>
  </si>
  <si>
    <t>54B1415</t>
  </si>
  <si>
    <t>54B1416</t>
  </si>
  <si>
    <t>54B1417</t>
  </si>
  <si>
    <t>54B1418</t>
  </si>
  <si>
    <t>54B1419</t>
  </si>
  <si>
    <t>54B1420</t>
  </si>
  <si>
    <t>54B1421</t>
  </si>
  <si>
    <t>54B1422</t>
  </si>
  <si>
    <t>54B1423</t>
  </si>
  <si>
    <t>54B1424</t>
  </si>
  <si>
    <t>54B1425</t>
  </si>
  <si>
    <t>54B1426</t>
  </si>
  <si>
    <t>54B1427</t>
  </si>
  <si>
    <t>54B1428</t>
  </si>
  <si>
    <t>54B1429</t>
  </si>
  <si>
    <t>54B1430</t>
  </si>
  <si>
    <t>54B1431</t>
  </si>
  <si>
    <t>54B1432</t>
  </si>
  <si>
    <t>54B1433</t>
  </si>
  <si>
    <t>54B1434</t>
  </si>
  <si>
    <t>54B1435</t>
  </si>
  <si>
    <t>54B1436</t>
  </si>
  <si>
    <t>54B1437</t>
  </si>
  <si>
    <t>54B1438</t>
  </si>
  <si>
    <t>54B1439</t>
  </si>
  <si>
    <t>54B1440</t>
  </si>
  <si>
    <t>54B1441</t>
  </si>
  <si>
    <t>54B1442</t>
  </si>
  <si>
    <t>54B1443</t>
  </si>
  <si>
    <t>54B1444</t>
  </si>
  <si>
    <t>54B1445</t>
  </si>
  <si>
    <t>54B1446</t>
  </si>
  <si>
    <t>54B1447</t>
  </si>
  <si>
    <t>54B1448</t>
  </si>
  <si>
    <t>54B1449</t>
  </si>
  <si>
    <t>54B1450</t>
  </si>
  <si>
    <t>54B1451</t>
  </si>
  <si>
    <t>54B1452</t>
  </si>
  <si>
    <t>54B1453</t>
  </si>
  <si>
    <t>54B1454</t>
  </si>
  <si>
    <t>54B1455</t>
  </si>
  <si>
    <t>54B1456</t>
  </si>
  <si>
    <t>54B1457</t>
  </si>
  <si>
    <t>54B1458</t>
  </si>
  <si>
    <t>54B1459</t>
  </si>
  <si>
    <t>54B1460</t>
  </si>
  <si>
    <t>54B1461</t>
  </si>
  <si>
    <t>54B1462</t>
  </si>
  <si>
    <t>54B1463</t>
  </si>
  <si>
    <t>54B1464</t>
  </si>
  <si>
    <t>54B1465</t>
  </si>
  <si>
    <t>54B1466</t>
  </si>
  <si>
    <t>54B1467</t>
  </si>
  <si>
    <t>54B1468</t>
  </si>
  <si>
    <t>54B1469</t>
  </si>
  <si>
    <t>54B1470</t>
  </si>
  <si>
    <t>54B1471</t>
  </si>
  <si>
    <t>54B1472</t>
  </si>
  <si>
    <t>54B1473</t>
  </si>
  <si>
    <t>54B1474</t>
  </si>
  <si>
    <t>54B1475</t>
  </si>
  <si>
    <t>54B1476</t>
  </si>
  <si>
    <t>54B1477</t>
  </si>
  <si>
    <t>54B1478</t>
  </si>
  <si>
    <t>54B1479</t>
  </si>
  <si>
    <t>54B1480</t>
  </si>
  <si>
    <t>54B1481</t>
  </si>
  <si>
    <t>54B1482</t>
  </si>
  <si>
    <t>54B1483</t>
  </si>
  <si>
    <t>54B1484</t>
  </si>
  <si>
    <t>54B1485</t>
  </si>
  <si>
    <t>54B1486</t>
  </si>
  <si>
    <t>54B1487</t>
  </si>
  <si>
    <t>54B1488</t>
  </si>
  <si>
    <t>54B1489</t>
  </si>
  <si>
    <t>54B1490</t>
  </si>
  <si>
    <t>54B1491</t>
  </si>
  <si>
    <t>54B1492</t>
  </si>
  <si>
    <t>54B1493</t>
  </si>
  <si>
    <t>54B1494</t>
  </si>
  <si>
    <t>54B1495</t>
  </si>
  <si>
    <t>54B1496</t>
  </si>
  <si>
    <t>54B1497</t>
  </si>
  <si>
    <t>54B1498</t>
  </si>
  <si>
    <t>54B1499</t>
  </si>
  <si>
    <t>54B1500</t>
  </si>
  <si>
    <t>54B1501</t>
  </si>
  <si>
    <t>54B1502</t>
  </si>
  <si>
    <t>54B1503</t>
  </si>
  <si>
    <t>54B1504</t>
  </si>
  <si>
    <t>54B1505</t>
  </si>
  <si>
    <t>54B1506</t>
  </si>
  <si>
    <t>54B1507</t>
  </si>
  <si>
    <t>54B1508</t>
  </si>
  <si>
    <t>54B1509</t>
  </si>
  <si>
    <t>54B1510</t>
  </si>
  <si>
    <t>54B1511</t>
  </si>
  <si>
    <t>54B1512</t>
  </si>
  <si>
    <t>54B1513</t>
  </si>
  <si>
    <t>54B1514</t>
  </si>
  <si>
    <t>54B1515</t>
  </si>
  <si>
    <t>54B1516</t>
  </si>
  <si>
    <t>54B1517</t>
  </si>
  <si>
    <t>54B1518</t>
  </si>
  <si>
    <t>54B1519</t>
  </si>
  <si>
    <t>54B1520</t>
  </si>
  <si>
    <t>54B1521</t>
  </si>
  <si>
    <t>54B1522</t>
  </si>
  <si>
    <t>54B1523</t>
  </si>
  <si>
    <t>54B1524</t>
  </si>
  <si>
    <t>54B1525</t>
  </si>
  <si>
    <t>54B1526</t>
  </si>
  <si>
    <t>54B1527</t>
  </si>
  <si>
    <t>54B1528</t>
  </si>
  <si>
    <t>54B1529</t>
  </si>
  <si>
    <t>54B1530</t>
  </si>
  <si>
    <t>54B1531</t>
  </si>
  <si>
    <t>54B1532</t>
  </si>
  <si>
    <t>54B1533</t>
  </si>
  <si>
    <t>54B1534</t>
  </si>
  <si>
    <t>54B1535</t>
  </si>
  <si>
    <t>54B1536</t>
  </si>
  <si>
    <t>54B1537</t>
  </si>
  <si>
    <t>54B1538</t>
  </si>
  <si>
    <t>54B1539</t>
  </si>
  <si>
    <t>54B1540</t>
  </si>
  <si>
    <t>54B1541</t>
  </si>
  <si>
    <t>54B1542</t>
  </si>
  <si>
    <t>54B1543</t>
  </si>
  <si>
    <t>54B1544</t>
  </si>
  <si>
    <t>54B1545</t>
  </si>
  <si>
    <t>54B1546</t>
  </si>
  <si>
    <t>54B1547</t>
  </si>
  <si>
    <t>54B1548</t>
  </si>
  <si>
    <t>54B1549</t>
  </si>
  <si>
    <t>54B1550</t>
  </si>
  <si>
    <t>54B1551</t>
  </si>
  <si>
    <t>54B1552</t>
  </si>
  <si>
    <t>54B1553</t>
  </si>
  <si>
    <t>54B1554</t>
  </si>
  <si>
    <t>54B1555</t>
  </si>
  <si>
    <t>54B1556</t>
  </si>
  <si>
    <t>54B1557</t>
  </si>
  <si>
    <t>54B1558</t>
  </si>
  <si>
    <t>54B1559</t>
  </si>
  <si>
    <t>54B1560</t>
  </si>
  <si>
    <t>54B1561</t>
  </si>
  <si>
    <t>54B1562</t>
  </si>
  <si>
    <t>54B1563</t>
  </si>
  <si>
    <t>54B1564</t>
  </si>
  <si>
    <t>54B1565</t>
  </si>
  <si>
    <t>54B1566</t>
  </si>
  <si>
    <t>54B1567</t>
  </si>
  <si>
    <t>54B1568</t>
  </si>
  <si>
    <t>54B1569</t>
  </si>
  <si>
    <t>54B1570</t>
  </si>
  <si>
    <t>54B1571</t>
  </si>
  <si>
    <t>54B1572</t>
  </si>
  <si>
    <t>54B1573</t>
  </si>
  <si>
    <t>54B1574</t>
  </si>
  <si>
    <t>54B1575</t>
  </si>
  <si>
    <t>54B1576</t>
  </si>
  <si>
    <t>54B1577</t>
  </si>
  <si>
    <t>54B1578</t>
  </si>
  <si>
    <t>54B1579</t>
  </si>
  <si>
    <t>54B1580</t>
  </si>
  <si>
    <t>54B1581</t>
  </si>
  <si>
    <t>54B1582</t>
  </si>
  <si>
    <t>54B1583</t>
  </si>
  <si>
    <t>54B1584</t>
  </si>
  <si>
    <t>54B1585</t>
  </si>
  <si>
    <t>54B1586</t>
  </si>
  <si>
    <t>54B1587</t>
  </si>
  <si>
    <t>54B1588</t>
  </si>
  <si>
    <t>54B1589</t>
  </si>
  <si>
    <t>54B1590</t>
  </si>
  <si>
    <t>54B1591</t>
  </si>
  <si>
    <t>54B1592</t>
  </si>
  <si>
    <t>54B1593</t>
  </si>
  <si>
    <t>54B1594</t>
  </si>
  <si>
    <t>54B1595</t>
  </si>
  <si>
    <t>54B1596</t>
  </si>
  <si>
    <t>54B1597</t>
  </si>
  <si>
    <t>54B1598</t>
  </si>
  <si>
    <t>54B1599</t>
  </si>
  <si>
    <t>54B1600</t>
  </si>
  <si>
    <t>54B1601</t>
  </si>
  <si>
    <t>54B1602</t>
  </si>
  <si>
    <t>54B1603</t>
  </si>
  <si>
    <t>54B1604</t>
  </si>
  <si>
    <t>54B1605</t>
  </si>
  <si>
    <t>54B1606</t>
  </si>
  <si>
    <t>54B1607</t>
  </si>
  <si>
    <t>54B1608</t>
  </si>
  <si>
    <t>54B1609</t>
  </si>
  <si>
    <t>54B1610</t>
  </si>
  <si>
    <t>54B1611</t>
  </si>
  <si>
    <t>54B1612</t>
  </si>
  <si>
    <t>54B1613</t>
  </si>
  <si>
    <t>54B1614</t>
  </si>
  <si>
    <t>54B1615</t>
  </si>
  <si>
    <t>54B1616</t>
  </si>
  <si>
    <t>54B1617</t>
  </si>
  <si>
    <t>54B1618</t>
  </si>
  <si>
    <t>54B1619</t>
  </si>
  <si>
    <t>54B1620</t>
  </si>
  <si>
    <t>54B1621</t>
  </si>
  <si>
    <t>54B1622</t>
  </si>
  <si>
    <t>54B1623</t>
  </si>
  <si>
    <t>54B1624</t>
  </si>
  <si>
    <t>54B1625</t>
  </si>
  <si>
    <t>54B1626</t>
  </si>
  <si>
    <t>54B1627</t>
  </si>
  <si>
    <t>54B1628</t>
  </si>
  <si>
    <t>54B1629</t>
  </si>
  <si>
    <t>54B1630</t>
  </si>
  <si>
    <t>54B1631</t>
  </si>
  <si>
    <t>54B1632</t>
  </si>
  <si>
    <t>54B1633</t>
  </si>
  <si>
    <t>54B1634</t>
  </si>
  <si>
    <t>54B1635</t>
  </si>
  <si>
    <t>54B1636</t>
  </si>
  <si>
    <t>54B1637</t>
  </si>
  <si>
    <t>54B1638</t>
  </si>
  <si>
    <t>54B1639</t>
  </si>
  <si>
    <t>54B1640</t>
  </si>
  <si>
    <t>54B1641</t>
  </si>
  <si>
    <t>54B1642</t>
  </si>
  <si>
    <t>54B1643</t>
  </si>
  <si>
    <t>54B1644</t>
  </si>
  <si>
    <t>54B1645</t>
  </si>
  <si>
    <t>54B1646</t>
  </si>
  <si>
    <t>54B1647</t>
  </si>
  <si>
    <t>54B1648</t>
  </si>
  <si>
    <t>54B1649</t>
  </si>
  <si>
    <t>54B1650</t>
  </si>
  <si>
    <t>54B1651</t>
  </si>
  <si>
    <t>54B1652</t>
  </si>
  <si>
    <t>54B1653</t>
  </si>
  <si>
    <t>54B1654</t>
  </si>
  <si>
    <t>54B1655</t>
  </si>
  <si>
    <t>54B1656</t>
  </si>
  <si>
    <t>54B1657</t>
  </si>
  <si>
    <t>54B1658</t>
  </si>
  <si>
    <t>54B1659</t>
  </si>
  <si>
    <t>54B1660</t>
  </si>
  <si>
    <t>54B1661</t>
  </si>
  <si>
    <t>54B1662</t>
  </si>
  <si>
    <t>54B1663</t>
  </si>
  <si>
    <t>54B1664</t>
  </si>
  <si>
    <t>54B1665</t>
  </si>
  <si>
    <t>54B1666</t>
  </si>
  <si>
    <t>54B1667</t>
  </si>
  <si>
    <t>54B1668</t>
  </si>
  <si>
    <t>54B1669</t>
  </si>
  <si>
    <t>54B1670</t>
  </si>
  <si>
    <t>54B1671</t>
  </si>
  <si>
    <t>54B1672</t>
  </si>
  <si>
    <t>54B1673</t>
  </si>
  <si>
    <t>54B1674</t>
  </si>
  <si>
    <t>54B1675</t>
  </si>
  <si>
    <t>54B1676</t>
  </si>
  <si>
    <t>54B1677</t>
  </si>
  <si>
    <t>54B1678</t>
  </si>
  <si>
    <t>54B1679</t>
  </si>
  <si>
    <t>54B1680</t>
  </si>
  <si>
    <t>54B1681</t>
  </si>
  <si>
    <t>54B1682</t>
  </si>
  <si>
    <t>54B1683</t>
  </si>
  <si>
    <t>54B1684</t>
  </si>
  <si>
    <t>54B1685</t>
  </si>
  <si>
    <t>54B1686</t>
  </si>
  <si>
    <t>54B1687</t>
  </si>
  <si>
    <t>54B1688</t>
  </si>
  <si>
    <t>54B1689</t>
  </si>
  <si>
    <t>54B1690</t>
  </si>
  <si>
    <t>54B1691</t>
  </si>
  <si>
    <t>54B1692</t>
  </si>
  <si>
    <t>54B1693</t>
  </si>
  <si>
    <t>54B1694</t>
  </si>
  <si>
    <t>54B1695</t>
  </si>
  <si>
    <t>54B1696</t>
  </si>
  <si>
    <t>54B1697</t>
  </si>
  <si>
    <t>54B1698</t>
  </si>
  <si>
    <t>54B1699</t>
  </si>
  <si>
    <t>54B1700</t>
  </si>
  <si>
    <t>54B1701</t>
  </si>
  <si>
    <t>54B1702</t>
  </si>
  <si>
    <t>54B1703</t>
  </si>
  <si>
    <t>54B1704</t>
  </si>
  <si>
    <t>54B1705</t>
  </si>
  <si>
    <t>54B1706</t>
  </si>
  <si>
    <t>54B1707</t>
  </si>
  <si>
    <t>54B1708</t>
  </si>
  <si>
    <t>54B1709</t>
  </si>
  <si>
    <t>54B1710</t>
  </si>
  <si>
    <t>54B1711</t>
  </si>
  <si>
    <t>54B1712</t>
  </si>
  <si>
    <t>54B1713</t>
  </si>
  <si>
    <t>54B1714</t>
  </si>
  <si>
    <t>54B1715</t>
  </si>
  <si>
    <t>54B1716</t>
  </si>
  <si>
    <t>54B1717</t>
  </si>
  <si>
    <t>54B1718</t>
  </si>
  <si>
    <t>54B1719</t>
  </si>
  <si>
    <t>54B1720</t>
  </si>
  <si>
    <t>54B1721</t>
  </si>
  <si>
    <t>54B1722</t>
  </si>
  <si>
    <t>54B1723</t>
  </si>
  <si>
    <t>54B1724</t>
  </si>
  <si>
    <t>54B1725</t>
  </si>
  <si>
    <t>54B1726</t>
  </si>
  <si>
    <t>54B1727</t>
  </si>
  <si>
    <t>54B1728</t>
  </si>
  <si>
    <t>54B1729</t>
  </si>
  <si>
    <t>54B1730</t>
  </si>
  <si>
    <t>54B1731</t>
  </si>
  <si>
    <t>54B1732</t>
  </si>
  <si>
    <t>54B1733</t>
  </si>
  <si>
    <t>54B1734</t>
  </si>
  <si>
    <t>54B1735</t>
  </si>
  <si>
    <t>54B1736</t>
  </si>
  <si>
    <t>54B1737</t>
  </si>
  <si>
    <t>54B1738</t>
  </si>
  <si>
    <t>54B1739</t>
  </si>
  <si>
    <t>54B1740</t>
  </si>
  <si>
    <t>54B1741</t>
  </si>
  <si>
    <t>54B1742</t>
  </si>
  <si>
    <t>54B1743</t>
  </si>
  <si>
    <t>54B1744</t>
  </si>
  <si>
    <t>54B1745</t>
  </si>
  <si>
    <t>54B1746</t>
  </si>
  <si>
    <t>54B1747</t>
  </si>
  <si>
    <t>54B1748</t>
  </si>
  <si>
    <t>54B1749</t>
  </si>
  <si>
    <t>54B1750</t>
  </si>
  <si>
    <t>54B1751</t>
  </si>
  <si>
    <t>54B1752</t>
  </si>
  <si>
    <t>54B1753</t>
  </si>
  <si>
    <t>54B1754</t>
  </si>
  <si>
    <t>54B1755</t>
  </si>
  <si>
    <t>54B1756</t>
  </si>
  <si>
    <t>54B1757</t>
  </si>
  <si>
    <t>54B1758</t>
  </si>
  <si>
    <t>54B1759</t>
  </si>
  <si>
    <t>54B1760</t>
  </si>
  <si>
    <t>54B1761</t>
  </si>
  <si>
    <t>54B1762</t>
  </si>
  <si>
    <t>54B1763</t>
  </si>
  <si>
    <t>54B1764</t>
  </si>
  <si>
    <t>54B1765</t>
  </si>
  <si>
    <t>54B1766</t>
  </si>
  <si>
    <t>54B1767</t>
  </si>
  <si>
    <t>54B1768</t>
  </si>
  <si>
    <t>54B1769</t>
  </si>
  <si>
    <t>54B1770</t>
  </si>
  <si>
    <t>54B1771</t>
  </si>
  <si>
    <t>54B1772</t>
  </si>
  <si>
    <t>54B1773</t>
  </si>
  <si>
    <t>54B1774</t>
  </si>
  <si>
    <t>54B1775</t>
  </si>
  <si>
    <t>54B1776</t>
  </si>
  <si>
    <t>54B1777</t>
  </si>
  <si>
    <t>54B1778</t>
  </si>
  <si>
    <t>54B1779</t>
  </si>
  <si>
    <t>54B1780</t>
  </si>
  <si>
    <t>54B1781</t>
  </si>
  <si>
    <t>54B1782</t>
  </si>
  <si>
    <t>54B1783</t>
  </si>
  <si>
    <t>54B1784</t>
  </si>
  <si>
    <t>54B1785</t>
  </si>
  <si>
    <t>54B1786</t>
  </si>
  <si>
    <t>54B1787</t>
  </si>
  <si>
    <t>54B1788</t>
  </si>
  <si>
    <t>54B1789</t>
  </si>
  <si>
    <t>54B1790</t>
  </si>
  <si>
    <t>54B1791</t>
  </si>
  <si>
    <t>54B1792</t>
  </si>
  <si>
    <t>54B1793</t>
  </si>
  <si>
    <t>54B1794</t>
  </si>
  <si>
    <t>54B1795</t>
  </si>
  <si>
    <t>54B1796</t>
  </si>
  <si>
    <t>54B1797</t>
  </si>
  <si>
    <t>54B1798</t>
  </si>
  <si>
    <t>54B1799</t>
  </si>
  <si>
    <t>54B1800</t>
  </si>
  <si>
    <t>54B1801</t>
  </si>
  <si>
    <t>54B1802</t>
  </si>
  <si>
    <t>54B1803</t>
  </si>
  <si>
    <t>54B1804</t>
  </si>
  <si>
    <t>54B1805</t>
  </si>
  <si>
    <t>54B1806</t>
  </si>
  <si>
    <t>54B1807</t>
  </si>
  <si>
    <t>54B1808</t>
  </si>
  <si>
    <t>54B1809</t>
  </si>
  <si>
    <t>54B1810</t>
  </si>
  <si>
    <t>54B1811</t>
  </si>
  <si>
    <t>54B1812</t>
  </si>
  <si>
    <t>54B1813</t>
  </si>
  <si>
    <t>54B1814</t>
  </si>
  <si>
    <t>54B1815</t>
  </si>
  <si>
    <t>54B1816</t>
  </si>
  <si>
    <t>54B1817</t>
  </si>
  <si>
    <t>54B1818</t>
  </si>
  <si>
    <t>54B1819</t>
  </si>
  <si>
    <t>54B1820</t>
  </si>
  <si>
    <t>54B1821</t>
  </si>
  <si>
    <t>54B1822</t>
  </si>
  <si>
    <t>54B1823</t>
  </si>
  <si>
    <t>54B1824</t>
  </si>
  <si>
    <t>54B1825</t>
  </si>
  <si>
    <t>54B1826</t>
  </si>
  <si>
    <t>54B1827</t>
  </si>
  <si>
    <t>54B1828</t>
  </si>
  <si>
    <t>54B1829</t>
  </si>
  <si>
    <t>54B1830</t>
  </si>
  <si>
    <t>54B1831</t>
  </si>
  <si>
    <t>54B1832</t>
  </si>
  <si>
    <t>54B1833</t>
  </si>
  <si>
    <t>54B1834</t>
  </si>
  <si>
    <t>54B1835</t>
  </si>
  <si>
    <t>54B1836</t>
  </si>
  <si>
    <t>54B1837</t>
  </si>
  <si>
    <t>54B1838</t>
  </si>
  <si>
    <t>54B1839</t>
  </si>
  <si>
    <t>54B1840</t>
  </si>
  <si>
    <t>54B1841</t>
  </si>
  <si>
    <t>54B1842</t>
  </si>
  <si>
    <t>54B1843</t>
  </si>
  <si>
    <t>54B1844</t>
  </si>
  <si>
    <t>54B1845</t>
  </si>
  <si>
    <t>54B1846</t>
  </si>
  <si>
    <t>54B1847</t>
  </si>
  <si>
    <t>54B1848</t>
  </si>
  <si>
    <t>54B1849</t>
  </si>
  <si>
    <t>54B1850</t>
  </si>
  <si>
    <t>54B1851</t>
  </si>
  <si>
    <t>54B1852</t>
  </si>
  <si>
    <t>54B1853</t>
  </si>
  <si>
    <t>54B1854</t>
  </si>
  <si>
    <t>54B1855</t>
  </si>
  <si>
    <t>54B1856</t>
  </si>
  <si>
    <t>54B1857</t>
  </si>
  <si>
    <t>54B1858</t>
  </si>
  <si>
    <t>54B1859</t>
  </si>
  <si>
    <t>54B1860</t>
  </si>
  <si>
    <t>54B1861</t>
  </si>
  <si>
    <t>54B1862</t>
  </si>
  <si>
    <t>54B1863</t>
  </si>
  <si>
    <t>54B1864</t>
  </si>
  <si>
    <t>54B1865</t>
  </si>
  <si>
    <t>54B1866</t>
  </si>
  <si>
    <t>54B1867</t>
  </si>
  <si>
    <t>54B1868</t>
  </si>
  <si>
    <t>54B1869</t>
  </si>
  <si>
    <t>54B1870</t>
  </si>
  <si>
    <t>54B1871</t>
  </si>
  <si>
    <t>54B1872</t>
  </si>
  <si>
    <t>54B1873</t>
  </si>
  <si>
    <t>54B1874</t>
  </si>
  <si>
    <t>54B1875</t>
  </si>
  <si>
    <t>54B1876</t>
  </si>
  <si>
    <t>54B1877</t>
  </si>
  <si>
    <t>54B1878</t>
  </si>
  <si>
    <t>54B1879</t>
  </si>
  <si>
    <t>54B1880</t>
  </si>
  <si>
    <t>54B1881</t>
  </si>
  <si>
    <t>54B1882</t>
  </si>
  <si>
    <t>54B1883</t>
  </si>
  <si>
    <t>54B1884</t>
  </si>
  <si>
    <t>54B1885</t>
  </si>
  <si>
    <t>54B1886</t>
  </si>
  <si>
    <t>54B1887</t>
  </si>
  <si>
    <t>54B1888</t>
  </si>
  <si>
    <t>54B1889</t>
  </si>
  <si>
    <t>54B1890</t>
  </si>
  <si>
    <t>54B1891</t>
  </si>
  <si>
    <t>54B1892</t>
  </si>
  <si>
    <t>54B1893</t>
  </si>
  <si>
    <t>54B1894</t>
  </si>
  <si>
    <t>54B1895</t>
  </si>
  <si>
    <t>54B1896</t>
  </si>
  <si>
    <t>54B1897</t>
  </si>
  <si>
    <t>54B1898</t>
  </si>
  <si>
    <t>54B1899</t>
  </si>
  <si>
    <t>54B1900</t>
  </si>
  <si>
    <t>54B1901</t>
  </si>
  <si>
    <t>54B1902</t>
  </si>
  <si>
    <t>54B1903</t>
  </si>
  <si>
    <t>54B1904</t>
  </si>
  <si>
    <t>54B1905</t>
  </si>
  <si>
    <t>54B1906</t>
  </si>
  <si>
    <t>54B1907</t>
  </si>
  <si>
    <t>54B1908</t>
  </si>
  <si>
    <t>54B1909</t>
  </si>
  <si>
    <t>54B1910</t>
  </si>
  <si>
    <t>54B1911</t>
  </si>
  <si>
    <t>54B1912</t>
  </si>
  <si>
    <t>54B1913</t>
  </si>
  <si>
    <t>54B1914</t>
  </si>
  <si>
    <t>54B1915</t>
  </si>
  <si>
    <t>54B1916</t>
  </si>
  <si>
    <t>54B1917</t>
  </si>
  <si>
    <t>54B1918</t>
  </si>
  <si>
    <t>54B1919</t>
  </si>
  <si>
    <t>54B1920</t>
  </si>
  <si>
    <t>54B1921</t>
  </si>
  <si>
    <t>54B1922</t>
  </si>
  <si>
    <t>54B1923</t>
  </si>
  <si>
    <t>54B1924</t>
  </si>
  <si>
    <t>54B1925</t>
  </si>
  <si>
    <t>54B1926</t>
  </si>
  <si>
    <t>54B1927</t>
  </si>
  <si>
    <t>54B1928</t>
  </si>
  <si>
    <t>54B1929</t>
  </si>
  <si>
    <t>54B1930</t>
  </si>
  <si>
    <t>54B1931</t>
  </si>
  <si>
    <t>54B1932</t>
  </si>
  <si>
    <t>54B1933</t>
  </si>
  <si>
    <t>54B1934</t>
  </si>
  <si>
    <t>54B1935</t>
  </si>
  <si>
    <t>54B1936</t>
  </si>
  <si>
    <t>54B1937</t>
  </si>
  <si>
    <t>54B1938</t>
  </si>
  <si>
    <t>54B1939</t>
  </si>
  <si>
    <t>54B1940</t>
  </si>
  <si>
    <t>54B1941</t>
  </si>
  <si>
    <t>54B1942</t>
  </si>
  <si>
    <t>54B1943</t>
  </si>
  <si>
    <t>54B1944</t>
  </si>
  <si>
    <t>54B1945</t>
  </si>
  <si>
    <t>54B1946</t>
  </si>
  <si>
    <t>54B1947</t>
  </si>
  <si>
    <t>54B1948</t>
  </si>
  <si>
    <t>54B1949</t>
  </si>
  <si>
    <t>54B1950</t>
  </si>
  <si>
    <t>54B1951</t>
  </si>
  <si>
    <t>54B1952</t>
  </si>
  <si>
    <t>54B1953</t>
  </si>
  <si>
    <t>54B1954</t>
  </si>
  <si>
    <t>54B1955</t>
  </si>
  <si>
    <t>54B1956</t>
  </si>
  <si>
    <t>54B1957</t>
  </si>
  <si>
    <t>54B1958</t>
  </si>
  <si>
    <t>54B1959</t>
  </si>
  <si>
    <t>54B1960</t>
  </si>
  <si>
    <t>54B1961</t>
  </si>
  <si>
    <t>54B1962</t>
  </si>
  <si>
    <t>54B1963</t>
  </si>
  <si>
    <t>54B1964</t>
  </si>
  <si>
    <t>54B1965</t>
  </si>
  <si>
    <t>54B1966</t>
  </si>
  <si>
    <t>54B1967</t>
  </si>
  <si>
    <t>54B1968</t>
  </si>
  <si>
    <t>54B1969</t>
  </si>
  <si>
    <t>54B1970</t>
  </si>
  <si>
    <t>54B1971</t>
  </si>
  <si>
    <t>54B1972</t>
  </si>
  <si>
    <t>54B1973</t>
  </si>
  <si>
    <t>54B1974</t>
  </si>
  <si>
    <t>54B1975</t>
  </si>
  <si>
    <t>54B1976</t>
  </si>
  <si>
    <t>54B1977</t>
  </si>
  <si>
    <t>54B1978</t>
  </si>
  <si>
    <t>54B1979</t>
  </si>
  <si>
    <t>54B1980</t>
  </si>
  <si>
    <t>54B1981</t>
  </si>
  <si>
    <t>54B1982</t>
  </si>
  <si>
    <t>54B1983</t>
  </si>
  <si>
    <t>54B1984</t>
  </si>
  <si>
    <t>54B1985</t>
  </si>
  <si>
    <t>54B1986</t>
  </si>
  <si>
    <t>54B1987</t>
  </si>
  <si>
    <t>54B1988</t>
  </si>
  <si>
    <t>54B1989</t>
  </si>
  <si>
    <t>54B1990</t>
  </si>
  <si>
    <t>54B1991</t>
  </si>
  <si>
    <t>54B1992</t>
  </si>
  <si>
    <t>54B1993</t>
  </si>
  <si>
    <t>54B1994</t>
  </si>
  <si>
    <t>54B1995</t>
  </si>
  <si>
    <t>54B1996</t>
  </si>
  <si>
    <t>54B1997</t>
  </si>
  <si>
    <t>54B1998</t>
  </si>
  <si>
    <t>54B1999</t>
  </si>
  <si>
    <t>54B2000</t>
  </si>
  <si>
    <t>54B2001</t>
  </si>
  <si>
    <t>54B2002</t>
  </si>
  <si>
    <t>54B2003</t>
  </si>
  <si>
    <t>54B2004</t>
  </si>
  <si>
    <t>54B2005</t>
  </si>
  <si>
    <t>54B2006</t>
  </si>
  <si>
    <t>54B2007</t>
  </si>
  <si>
    <t>54B2008</t>
  </si>
  <si>
    <t>54B2009</t>
  </si>
  <si>
    <t>54B2010</t>
  </si>
  <si>
    <t>54B2011</t>
  </si>
  <si>
    <t>54B2012</t>
  </si>
  <si>
    <t>54B2013</t>
  </si>
  <si>
    <t>54B2014</t>
  </si>
  <si>
    <t>54B2015</t>
  </si>
  <si>
    <t>54B2016</t>
  </si>
  <si>
    <t>54B2017</t>
  </si>
  <si>
    <t>54B2018</t>
  </si>
  <si>
    <t>54B2019</t>
  </si>
  <si>
    <t>54B2020</t>
  </si>
  <si>
    <t>54B2021</t>
  </si>
  <si>
    <t>54B2022</t>
  </si>
  <si>
    <t>54B2023</t>
  </si>
  <si>
    <t>54B2024</t>
  </si>
  <si>
    <t>54B2025</t>
  </si>
  <si>
    <t>54B2026</t>
  </si>
  <si>
    <t>54B2027</t>
  </si>
  <si>
    <t>54B2028</t>
  </si>
  <si>
    <t>54B2029</t>
  </si>
  <si>
    <t>54B2030</t>
  </si>
  <si>
    <t>54B2031</t>
  </si>
  <si>
    <t>54B2032</t>
  </si>
  <si>
    <t>54B2033</t>
  </si>
  <si>
    <t>54B2034</t>
  </si>
  <si>
    <t>54B2035</t>
  </si>
  <si>
    <t>54B2036</t>
  </si>
  <si>
    <t>54B2037</t>
  </si>
  <si>
    <t>54B2038</t>
  </si>
  <si>
    <t>54B2039</t>
  </si>
  <si>
    <t>54B2040</t>
  </si>
  <si>
    <t>54B2041</t>
  </si>
  <si>
    <t>54B2042</t>
  </si>
  <si>
    <t>54B2043</t>
  </si>
  <si>
    <t>54B2044</t>
  </si>
  <si>
    <t>54B2045</t>
  </si>
  <si>
    <t>54B2046</t>
  </si>
  <si>
    <t>54B2047</t>
  </si>
  <si>
    <t>54B2048</t>
  </si>
  <si>
    <t>54B2049</t>
  </si>
  <si>
    <t>54B2050</t>
  </si>
  <si>
    <t>54B2051</t>
  </si>
  <si>
    <t>54B2052</t>
  </si>
  <si>
    <t>54B2053</t>
  </si>
  <si>
    <t>54B2054</t>
  </si>
  <si>
    <t>54B2055</t>
  </si>
  <si>
    <t>54B2056</t>
  </si>
  <si>
    <t>54B2057</t>
  </si>
  <si>
    <t>54B2058</t>
  </si>
  <si>
    <t>54B2059</t>
  </si>
  <si>
    <t>54B2060</t>
  </si>
  <si>
    <t>54B2061</t>
  </si>
  <si>
    <t>54B2062</t>
  </si>
  <si>
    <t>54B2063</t>
  </si>
  <si>
    <t>54B2064</t>
  </si>
  <si>
    <t>54B2065</t>
  </si>
  <si>
    <t>54B2066</t>
  </si>
  <si>
    <t>54B2067</t>
  </si>
  <si>
    <t>54B2068</t>
  </si>
  <si>
    <t>54B2069</t>
  </si>
  <si>
    <t>54B2070</t>
  </si>
  <si>
    <t>54B2071</t>
  </si>
  <si>
    <t>54B2072</t>
  </si>
  <si>
    <t>54B2073</t>
  </si>
  <si>
    <t>54B2074</t>
  </si>
  <si>
    <t>54B2075</t>
  </si>
  <si>
    <t>54B2076</t>
  </si>
  <si>
    <t>54B2077</t>
  </si>
  <si>
    <t>54B2078</t>
  </si>
  <si>
    <t>54B2079</t>
  </si>
  <si>
    <t>54B2080</t>
  </si>
  <si>
    <t>54B2081</t>
  </si>
  <si>
    <t>54B2082</t>
  </si>
  <si>
    <t>54B2083</t>
  </si>
  <si>
    <t>54B2084</t>
  </si>
  <si>
    <t>54B2085</t>
  </si>
  <si>
    <t>54B2086</t>
  </si>
  <si>
    <t>54B2087</t>
  </si>
  <si>
    <t>54B2088</t>
  </si>
  <si>
    <t>54B2089</t>
  </si>
  <si>
    <t>54B2090</t>
  </si>
  <si>
    <t>54B2091</t>
  </si>
  <si>
    <t>54B2092</t>
  </si>
  <si>
    <t>54B2093</t>
  </si>
  <si>
    <t>54B2094</t>
  </si>
  <si>
    <t>54B2095</t>
  </si>
  <si>
    <t>54B2096</t>
  </si>
  <si>
    <t>54B2097</t>
  </si>
  <si>
    <t>54B2098</t>
  </si>
  <si>
    <t>54B2099</t>
  </si>
  <si>
    <t>54B2100</t>
  </si>
  <si>
    <t>54B2101</t>
  </si>
  <si>
    <t>54B2102</t>
  </si>
  <si>
    <t>54B2103</t>
  </si>
  <si>
    <t>54B2104</t>
  </si>
  <si>
    <t>54B2105</t>
  </si>
  <si>
    <t>54B2106</t>
  </si>
  <si>
    <t>54B2107</t>
  </si>
  <si>
    <t>54B2108</t>
  </si>
  <si>
    <t>54B2109</t>
  </si>
  <si>
    <t>54B2110</t>
  </si>
  <si>
    <t>54B2111</t>
  </si>
  <si>
    <t>54B2112</t>
  </si>
  <si>
    <t>54B2113</t>
  </si>
  <si>
    <t>54B2114</t>
  </si>
  <si>
    <t>54B2115</t>
  </si>
  <si>
    <t>54B2116</t>
  </si>
  <si>
    <t>54B2117</t>
  </si>
  <si>
    <t>54B2118</t>
  </si>
  <si>
    <t>54B2119</t>
  </si>
  <si>
    <t>54B2120</t>
  </si>
  <si>
    <t>54B2121</t>
  </si>
  <si>
    <t>54B2122</t>
  </si>
  <si>
    <t>54B2123</t>
  </si>
  <si>
    <t>54B2124</t>
  </si>
  <si>
    <t>54B2125</t>
  </si>
  <si>
    <t>54B2126</t>
  </si>
  <si>
    <t>54B2127</t>
  </si>
  <si>
    <t>54B2128</t>
  </si>
  <si>
    <t>54B2129</t>
  </si>
  <si>
    <t>54B2130</t>
  </si>
  <si>
    <t>54B2131</t>
  </si>
  <si>
    <t>54B2132</t>
  </si>
  <si>
    <t>54B2133</t>
  </si>
  <si>
    <t>54B2134</t>
  </si>
  <si>
    <t>54B2135</t>
  </si>
  <si>
    <t>54B2136</t>
  </si>
  <si>
    <t>54B2137</t>
  </si>
  <si>
    <t>54B2138</t>
  </si>
  <si>
    <t>54B2139</t>
  </si>
  <si>
    <t>54B2140</t>
  </si>
  <si>
    <t>54B2141</t>
  </si>
  <si>
    <t>54B2142</t>
  </si>
  <si>
    <t>54B2143</t>
  </si>
  <si>
    <t>54B2144</t>
  </si>
  <si>
    <t>54B2145</t>
  </si>
  <si>
    <t>54B2146</t>
  </si>
  <si>
    <t>54B2147</t>
  </si>
  <si>
    <t>54B2148</t>
  </si>
  <si>
    <t>54B2149</t>
  </si>
  <si>
    <t>54B2150</t>
  </si>
  <si>
    <t>54B2151</t>
  </si>
  <si>
    <t>54B2152</t>
  </si>
  <si>
    <t>54B2153</t>
  </si>
  <si>
    <t>54B2154</t>
  </si>
  <si>
    <t>54B2155</t>
  </si>
  <si>
    <t>54B2156</t>
  </si>
  <si>
    <t>54B2157</t>
  </si>
  <si>
    <t>54B2158</t>
  </si>
  <si>
    <t>54B2159</t>
  </si>
  <si>
    <t>54B2160</t>
  </si>
  <si>
    <t>54B2161</t>
  </si>
  <si>
    <t>54B2162</t>
  </si>
  <si>
    <t>54B2163</t>
  </si>
  <si>
    <t>54B2164</t>
  </si>
  <si>
    <t>54B2165</t>
  </si>
  <si>
    <t>54B2166</t>
  </si>
  <si>
    <t>54B2167</t>
  </si>
  <si>
    <t>54B2168</t>
  </si>
  <si>
    <t>54B2169</t>
  </si>
  <si>
    <t>54B2170</t>
  </si>
  <si>
    <t>54B2171</t>
  </si>
  <si>
    <t>54B2172</t>
  </si>
  <si>
    <t>54B2173</t>
  </si>
  <si>
    <t>54B2174</t>
  </si>
  <si>
    <t>54B2175</t>
  </si>
  <si>
    <t>54B2176</t>
  </si>
  <si>
    <t>54B2177</t>
  </si>
  <si>
    <t>54B2178</t>
  </si>
  <si>
    <t>54B2179</t>
  </si>
  <si>
    <t>54B2180</t>
  </si>
  <si>
    <t>54B2181</t>
  </si>
  <si>
    <t>54B2182</t>
  </si>
  <si>
    <t>54B2183</t>
  </si>
  <si>
    <t>54B2184</t>
  </si>
  <si>
    <t>54B2185</t>
  </si>
  <si>
    <t>54B2186</t>
  </si>
  <si>
    <t>54B2187</t>
  </si>
  <si>
    <t>54B2188</t>
  </si>
  <si>
    <t>54B2189</t>
  </si>
  <si>
    <t>54B2190</t>
  </si>
  <si>
    <t>54B2191</t>
  </si>
  <si>
    <t>54B2192</t>
  </si>
  <si>
    <t>54B2193</t>
  </si>
  <si>
    <t>54B2194</t>
  </si>
  <si>
    <t>54B2195</t>
  </si>
  <si>
    <t>54B2196</t>
  </si>
  <si>
    <t>54B2197</t>
  </si>
  <si>
    <t>54B2198</t>
  </si>
  <si>
    <t>54B2199</t>
  </si>
  <si>
    <t>54B2200</t>
  </si>
  <si>
    <t>54B2201</t>
  </si>
  <si>
    <t>54B2202</t>
  </si>
  <si>
    <t>54B2203</t>
  </si>
  <si>
    <t>54B2204</t>
  </si>
  <si>
    <t>54B2205</t>
  </si>
  <si>
    <t>54B2206</t>
  </si>
  <si>
    <t>54B2207</t>
  </si>
  <si>
    <t>54B2208</t>
  </si>
  <si>
    <t>54B2209</t>
  </si>
  <si>
    <t>54B2210</t>
  </si>
  <si>
    <t>54B2211</t>
  </si>
  <si>
    <t>54B2212</t>
  </si>
  <si>
    <t>54B2213</t>
  </si>
  <si>
    <t>54B2214</t>
  </si>
  <si>
    <t>54B2215</t>
  </si>
  <si>
    <t>54B2216</t>
  </si>
  <si>
    <t>54B2217</t>
  </si>
  <si>
    <t>54B2218</t>
  </si>
  <si>
    <t>54B2219</t>
  </si>
  <si>
    <t>54B2220</t>
  </si>
  <si>
    <t>54B2221</t>
  </si>
  <si>
    <t>54B2222</t>
  </si>
  <si>
    <t>54B2223</t>
  </si>
  <si>
    <t>54B2224</t>
  </si>
  <si>
    <t>54B2225</t>
  </si>
  <si>
    <t>54B2226</t>
  </si>
  <si>
    <t>54B2227</t>
  </si>
  <si>
    <t>54B2228</t>
  </si>
  <si>
    <t>54B2229</t>
  </si>
  <si>
    <t>54B2230</t>
  </si>
  <si>
    <t>54B2231</t>
  </si>
  <si>
    <t>54B2232</t>
  </si>
  <si>
    <t>54B2233</t>
  </si>
  <si>
    <t>54B2234</t>
  </si>
  <si>
    <t>54B2235</t>
  </si>
  <si>
    <t>54B2236</t>
  </si>
  <si>
    <t>54B2237</t>
  </si>
  <si>
    <t>54B2238</t>
  </si>
  <si>
    <t>54B2239</t>
  </si>
  <si>
    <t>54B2240</t>
  </si>
  <si>
    <t>54B2241</t>
  </si>
  <si>
    <t>54B2242</t>
  </si>
  <si>
    <t>54B2243</t>
  </si>
  <si>
    <t>54B2244</t>
  </si>
  <si>
    <t>54B2245</t>
  </si>
  <si>
    <t>54B2246</t>
  </si>
  <si>
    <t>54B2247</t>
  </si>
  <si>
    <t>54B2248</t>
  </si>
  <si>
    <t>54B2249</t>
  </si>
  <si>
    <t>54B2250</t>
  </si>
  <si>
    <t>54B2251</t>
  </si>
  <si>
    <t>54B2252</t>
  </si>
  <si>
    <t>54B2253</t>
  </si>
  <si>
    <t>54B2254</t>
  </si>
  <si>
    <t>54B2255</t>
  </si>
  <si>
    <t>54B2256</t>
  </si>
  <si>
    <t>54B2257</t>
  </si>
  <si>
    <t>54B2258</t>
  </si>
  <si>
    <t>54B2259</t>
  </si>
  <si>
    <t>54B2260</t>
  </si>
  <si>
    <t>54B2261</t>
  </si>
  <si>
    <t>54B2262</t>
  </si>
  <si>
    <t>54B2263</t>
  </si>
  <si>
    <t>54B2264</t>
  </si>
  <si>
    <t>54B2265</t>
  </si>
  <si>
    <t>54B2266</t>
  </si>
  <si>
    <t>54B2267</t>
  </si>
  <si>
    <t>54B2268</t>
  </si>
  <si>
    <t>54B2269</t>
  </si>
  <si>
    <t>54B2270</t>
  </si>
  <si>
    <t>54B2271</t>
  </si>
  <si>
    <t>54B2272</t>
  </si>
  <si>
    <t>54B2273</t>
  </si>
  <si>
    <t>54B2274</t>
  </si>
  <si>
    <t>54B2275</t>
  </si>
  <si>
    <t>54B2276</t>
  </si>
  <si>
    <t>54B2277</t>
  </si>
  <si>
    <t>54B2278</t>
  </si>
  <si>
    <t>54B2279</t>
  </si>
  <si>
    <t>54B2280</t>
  </si>
  <si>
    <t>54B2281</t>
  </si>
  <si>
    <t>54B2282</t>
  </si>
  <si>
    <t>54B2283</t>
  </si>
  <si>
    <t>54B2284</t>
  </si>
  <si>
    <t>54B2285</t>
  </si>
  <si>
    <t>54B2286</t>
  </si>
  <si>
    <t>54B2287</t>
  </si>
  <si>
    <t>54B2288</t>
  </si>
  <si>
    <t>54B2289</t>
  </si>
  <si>
    <t>54B2290</t>
  </si>
  <si>
    <t>54B2291</t>
  </si>
  <si>
    <t>54B2292</t>
  </si>
  <si>
    <t>54B2293</t>
  </si>
  <si>
    <t>54B2294</t>
  </si>
  <si>
    <t>54B2295</t>
  </si>
  <si>
    <t>54B2296</t>
  </si>
  <si>
    <t>54B2297</t>
  </si>
  <si>
    <t>54B2298</t>
  </si>
  <si>
    <t>54B2299</t>
  </si>
  <si>
    <t>54B2300</t>
  </si>
  <si>
    <t>54B2301</t>
  </si>
  <si>
    <t>54B2302</t>
  </si>
  <si>
    <t>54B2303</t>
  </si>
  <si>
    <t>54B2304</t>
  </si>
  <si>
    <t>54B2305</t>
  </si>
  <si>
    <t>54B2306</t>
  </si>
  <si>
    <t>54B2307</t>
  </si>
  <si>
    <t>54B2308</t>
  </si>
  <si>
    <t>54B2309</t>
  </si>
  <si>
    <t>54B2310</t>
  </si>
  <si>
    <t>54B2311</t>
  </si>
  <si>
    <t>54B2312</t>
  </si>
  <si>
    <t>54B2313</t>
  </si>
  <si>
    <t>54B2314</t>
  </si>
  <si>
    <t>54B2315</t>
  </si>
  <si>
    <t>54B2316</t>
  </si>
  <si>
    <t>54B2317</t>
  </si>
  <si>
    <t>54B2318</t>
  </si>
  <si>
    <t>54B2319</t>
  </si>
  <si>
    <t>54B2320</t>
  </si>
  <si>
    <t>54B2321</t>
  </si>
  <si>
    <t>54B2322</t>
  </si>
  <si>
    <t>54B2323</t>
  </si>
  <si>
    <t>54B2324</t>
  </si>
  <si>
    <t>54B2325</t>
  </si>
  <si>
    <t>54B2326</t>
  </si>
  <si>
    <t>54B2327</t>
  </si>
  <si>
    <t>54B2328</t>
  </si>
  <si>
    <t>54B2329</t>
  </si>
  <si>
    <t>54B2330</t>
  </si>
  <si>
    <t>54B2331</t>
  </si>
  <si>
    <t>54B2332</t>
  </si>
  <si>
    <t>54B2333</t>
  </si>
  <si>
    <t>54B2334</t>
  </si>
  <si>
    <t>54B2335</t>
  </si>
  <si>
    <t>54B2336</t>
  </si>
  <si>
    <t>54B2337</t>
  </si>
  <si>
    <t>54B2338</t>
  </si>
  <si>
    <t>54B2339</t>
  </si>
  <si>
    <t>54B2340</t>
  </si>
  <si>
    <t>54B2341</t>
  </si>
  <si>
    <t>54B2342</t>
  </si>
  <si>
    <t>54B2343</t>
  </si>
  <si>
    <t>54B2344</t>
  </si>
  <si>
    <t>54B2345</t>
  </si>
  <si>
    <t>54B2346</t>
  </si>
  <si>
    <t>54B2347</t>
  </si>
  <si>
    <t>54B2348</t>
  </si>
  <si>
    <t>54B2349</t>
  </si>
  <si>
    <t>54B2350</t>
  </si>
  <si>
    <t>54B2351</t>
  </si>
  <si>
    <t>54B2352</t>
  </si>
  <si>
    <t>54B2353</t>
  </si>
  <si>
    <t>54B2354</t>
  </si>
  <si>
    <t>54B2355</t>
  </si>
  <si>
    <t>54B2356</t>
  </si>
  <si>
    <t>54B2357</t>
  </si>
  <si>
    <t>54B2358</t>
  </si>
  <si>
    <t>54B2359</t>
  </si>
  <si>
    <t>54B2360</t>
  </si>
  <si>
    <t>54B2361</t>
  </si>
  <si>
    <t>54B2362</t>
  </si>
  <si>
    <t>54B2363</t>
  </si>
  <si>
    <t>54B2364</t>
  </si>
  <si>
    <t>54B2365</t>
  </si>
  <si>
    <t>54B2366</t>
  </si>
  <si>
    <t>54B2367</t>
  </si>
  <si>
    <t>54B2368</t>
  </si>
  <si>
    <t>54B2369</t>
  </si>
  <si>
    <t>54B2370</t>
  </si>
  <si>
    <t>54B2371</t>
  </si>
  <si>
    <t>54B2372</t>
  </si>
  <si>
    <t>54B2373</t>
  </si>
  <si>
    <t>54B2374</t>
  </si>
  <si>
    <t>54B2375</t>
  </si>
  <si>
    <t>54B2376</t>
  </si>
  <si>
    <t>54B2377</t>
  </si>
  <si>
    <t>54B2378</t>
  </si>
  <si>
    <t>54B2379</t>
  </si>
  <si>
    <t>54B2380</t>
  </si>
  <si>
    <t>54B2381</t>
  </si>
  <si>
    <t>54B2382</t>
  </si>
  <si>
    <t>54B2383</t>
  </si>
  <si>
    <t>54B2384</t>
  </si>
  <si>
    <t>54B2385</t>
  </si>
  <si>
    <t>54B2386</t>
  </si>
  <si>
    <t>54B2387</t>
  </si>
  <si>
    <t>54B2388</t>
  </si>
  <si>
    <t>54B2389</t>
  </si>
  <si>
    <t>54B2390</t>
  </si>
  <si>
    <t>54B2391</t>
  </si>
  <si>
    <t>54B2392</t>
  </si>
  <si>
    <t>54B2393</t>
  </si>
  <si>
    <t>54B2394</t>
  </si>
  <si>
    <t>54B2395</t>
  </si>
  <si>
    <t>54B2396</t>
  </si>
  <si>
    <t>54B2397</t>
  </si>
  <si>
    <t>54B2398</t>
  </si>
  <si>
    <t>54B2399</t>
  </si>
  <si>
    <t>54B2400</t>
  </si>
  <si>
    <t>54B2401</t>
  </si>
  <si>
    <t>54B2402</t>
  </si>
  <si>
    <t>54B2403</t>
  </si>
  <si>
    <t>54B2404</t>
  </si>
  <si>
    <t>54B2405</t>
  </si>
  <si>
    <t>54B2406</t>
  </si>
  <si>
    <t>54B2407</t>
  </si>
  <si>
    <t>54B2408</t>
  </si>
  <si>
    <t>54B2409</t>
  </si>
  <si>
    <t>54B2410</t>
  </si>
  <si>
    <t>54B2411</t>
  </si>
  <si>
    <t>54B2412</t>
  </si>
  <si>
    <t>54B2413</t>
  </si>
  <si>
    <t>54B2414</t>
  </si>
  <si>
    <t>54B2415</t>
  </si>
  <si>
    <t>54B2416</t>
  </si>
  <si>
    <t>54B2417</t>
  </si>
  <si>
    <t>54B2418</t>
  </si>
  <si>
    <t>54B2419</t>
  </si>
  <si>
    <t>54B2420</t>
  </si>
  <si>
    <t>54B2421</t>
  </si>
  <si>
    <t>54B2422</t>
  </si>
  <si>
    <t>54B2423</t>
  </si>
  <si>
    <t>54B2424</t>
  </si>
  <si>
    <t>54B2425</t>
  </si>
  <si>
    <t>54B2426</t>
  </si>
  <si>
    <t>54B2427</t>
  </si>
  <si>
    <t>54B2428</t>
  </si>
  <si>
    <t>54B2429</t>
  </si>
  <si>
    <t>54B2430</t>
  </si>
  <si>
    <t>54B2431</t>
  </si>
  <si>
    <t>54B2432</t>
  </si>
  <si>
    <t>54B2433</t>
  </si>
  <si>
    <t>54B2434</t>
  </si>
  <si>
    <t>54B2435</t>
  </si>
  <si>
    <t>54B2436</t>
  </si>
  <si>
    <t>54B2437</t>
  </si>
  <si>
    <t>54B2438</t>
  </si>
  <si>
    <t>54B2439</t>
  </si>
  <si>
    <t>54B2440</t>
  </si>
  <si>
    <t>54B2441</t>
  </si>
  <si>
    <t>54B2442</t>
  </si>
  <si>
    <t>54B2443</t>
  </si>
  <si>
    <t>54B2444</t>
  </si>
  <si>
    <t>54B2445</t>
  </si>
  <si>
    <t>54B2446</t>
  </si>
  <si>
    <t>54B2447</t>
  </si>
  <si>
    <t>54B2448</t>
  </si>
  <si>
    <t>54B2449</t>
  </si>
  <si>
    <t>54B2450</t>
  </si>
  <si>
    <t>54B2451</t>
  </si>
  <si>
    <t>54B2452</t>
  </si>
  <si>
    <t>54B2453</t>
  </si>
  <si>
    <t>54B2454</t>
  </si>
  <si>
    <t>54B2455</t>
  </si>
  <si>
    <t>54B2456</t>
  </si>
  <si>
    <t>54B2457</t>
  </si>
  <si>
    <t>54B2458</t>
  </si>
  <si>
    <t>54B2459</t>
  </si>
  <si>
    <t>54B2460</t>
  </si>
  <si>
    <t>54B2461</t>
  </si>
  <si>
    <t>54B2462</t>
  </si>
  <si>
    <t>54B2463</t>
  </si>
  <si>
    <t>54B2464</t>
  </si>
  <si>
    <t>54B2465</t>
  </si>
  <si>
    <t>54B2466</t>
  </si>
  <si>
    <t>54B2467</t>
  </si>
  <si>
    <t>54B2468</t>
  </si>
  <si>
    <t>54B2469</t>
  </si>
  <si>
    <t>54B2470</t>
  </si>
  <si>
    <t>54B2471</t>
  </si>
  <si>
    <t>54B2472</t>
  </si>
  <si>
    <t>54B2473</t>
  </si>
  <si>
    <t>54B2474</t>
  </si>
  <si>
    <t>54B2475</t>
  </si>
  <si>
    <t>54B2476</t>
  </si>
  <si>
    <t>54B2477</t>
  </si>
  <si>
    <t>54B2478</t>
  </si>
  <si>
    <t>54B2479</t>
  </si>
  <si>
    <t>54B2480</t>
  </si>
  <si>
    <t>54B2481</t>
  </si>
  <si>
    <t>54B2482</t>
  </si>
  <si>
    <t>54B2483</t>
  </si>
  <si>
    <t>54B2484</t>
  </si>
  <si>
    <t>54B2485</t>
  </si>
  <si>
    <t>54B2486</t>
  </si>
  <si>
    <t>54B2487</t>
  </si>
  <si>
    <t>54B2488</t>
  </si>
  <si>
    <t>54B2489</t>
  </si>
  <si>
    <t>54B2490</t>
  </si>
  <si>
    <t>54B2491</t>
  </si>
  <si>
    <t>54B2492</t>
  </si>
  <si>
    <t>54B2493</t>
  </si>
  <si>
    <t>54B2494</t>
  </si>
  <si>
    <t>54B2495</t>
  </si>
  <si>
    <t>54B2496</t>
  </si>
  <si>
    <t>54B2497</t>
  </si>
  <si>
    <t>54B2498</t>
  </si>
  <si>
    <t>54B2499</t>
  </si>
  <si>
    <t>54B2500</t>
  </si>
  <si>
    <t>54B2501</t>
  </si>
  <si>
    <t>54B2502</t>
  </si>
  <si>
    <t>54B2503</t>
  </si>
  <si>
    <t>54B2504</t>
  </si>
  <si>
    <t>54B2505</t>
  </si>
  <si>
    <t>54B2506</t>
  </si>
  <si>
    <t>54B2507</t>
  </si>
  <si>
    <t>54B2508</t>
  </si>
  <si>
    <t>54B2509</t>
  </si>
  <si>
    <t>54B2510</t>
  </si>
  <si>
    <t>54B2511</t>
  </si>
  <si>
    <t>54B2512</t>
  </si>
  <si>
    <t>54B2513</t>
  </si>
  <si>
    <t>54B2514</t>
  </si>
  <si>
    <t>54B2515</t>
  </si>
  <si>
    <t>54B2516</t>
  </si>
  <si>
    <t>54B2517</t>
  </si>
  <si>
    <t>54B2518</t>
  </si>
  <si>
    <t>54B2519</t>
  </si>
  <si>
    <t>54B2520</t>
  </si>
  <si>
    <t>54B2521</t>
  </si>
  <si>
    <t>54B2522</t>
  </si>
  <si>
    <t>54B2523</t>
  </si>
  <si>
    <t>54B2524</t>
  </si>
  <si>
    <t>54B2525</t>
  </si>
  <si>
    <t>54B2526</t>
  </si>
  <si>
    <t>54B2527</t>
  </si>
  <si>
    <t>54B2528</t>
  </si>
  <si>
    <t>54B2529</t>
  </si>
  <si>
    <t>54B2530</t>
  </si>
  <si>
    <t>54B2531</t>
  </si>
  <si>
    <t>54B2532</t>
  </si>
  <si>
    <t>54B2533</t>
  </si>
  <si>
    <t>54B2534</t>
  </si>
  <si>
    <t>54B2535</t>
  </si>
  <si>
    <t>54B2536</t>
  </si>
  <si>
    <t>54B2537</t>
  </si>
  <si>
    <t>54B2538</t>
  </si>
  <si>
    <t>54B2539</t>
  </si>
  <si>
    <t>54B2540</t>
  </si>
  <si>
    <t>54B2541</t>
  </si>
  <si>
    <t>54B2542</t>
  </si>
  <si>
    <t>54B2543</t>
  </si>
  <si>
    <t>54B2544</t>
  </si>
  <si>
    <t>54B2545</t>
  </si>
  <si>
    <t>54B2546</t>
  </si>
  <si>
    <t>54B2547</t>
  </si>
  <si>
    <t>54B2548</t>
  </si>
  <si>
    <t>54B2549</t>
  </si>
  <si>
    <t>54B2550</t>
  </si>
  <si>
    <t>54B2551</t>
  </si>
  <si>
    <t>54B2552</t>
  </si>
  <si>
    <t>54B2553</t>
  </si>
  <si>
    <t>54B2554</t>
  </si>
  <si>
    <t>54B2555</t>
  </si>
  <si>
    <t>54B2556</t>
  </si>
  <si>
    <t>54B2557</t>
  </si>
  <si>
    <t>54B2558</t>
  </si>
  <si>
    <t>54B2559</t>
  </si>
  <si>
    <t>54B2560</t>
  </si>
  <si>
    <t>54B2561</t>
  </si>
  <si>
    <t>54B2562</t>
  </si>
  <si>
    <t>54B2563</t>
  </si>
  <si>
    <t>54B2564</t>
  </si>
  <si>
    <t>54B2565</t>
  </si>
  <si>
    <t>54B2566</t>
  </si>
  <si>
    <t>54B2567</t>
  </si>
  <si>
    <t>54B2568</t>
  </si>
  <si>
    <t>54B2569</t>
  </si>
  <si>
    <t>54B2570</t>
  </si>
  <si>
    <t>54B2571</t>
  </si>
  <si>
    <t>54B2572</t>
  </si>
  <si>
    <t>54B2573</t>
  </si>
  <si>
    <t>54B2574</t>
  </si>
  <si>
    <t>54B2575</t>
  </si>
  <si>
    <t>54B2576</t>
  </si>
  <si>
    <t>54B2577</t>
  </si>
  <si>
    <t>54B2578</t>
  </si>
  <si>
    <t>54B2579</t>
  </si>
  <si>
    <t>54B2580</t>
  </si>
  <si>
    <t>54B2581</t>
  </si>
  <si>
    <t>54B2582</t>
  </si>
  <si>
    <t>54B2583</t>
  </si>
  <si>
    <t>54B2584</t>
  </si>
  <si>
    <t>54B2585</t>
  </si>
  <si>
    <t>54B2586</t>
  </si>
  <si>
    <t>54B2587</t>
  </si>
  <si>
    <t>54B2588</t>
  </si>
  <si>
    <t>54B2589</t>
  </si>
  <si>
    <t>54B2590</t>
  </si>
  <si>
    <t>54B2591</t>
  </si>
  <si>
    <t>54B2592</t>
  </si>
  <si>
    <t>54B2593</t>
  </si>
  <si>
    <t>54B2594</t>
  </si>
  <si>
    <t>54B2595</t>
  </si>
  <si>
    <t>54B2596</t>
  </si>
  <si>
    <t>54B2597</t>
  </si>
  <si>
    <t>54B2598</t>
  </si>
  <si>
    <t>54B2599</t>
  </si>
  <si>
    <t>54B2600</t>
  </si>
  <si>
    <t>54B2601</t>
  </si>
  <si>
    <t>54B2602</t>
  </si>
  <si>
    <t>54B2603</t>
  </si>
  <si>
    <t>54B2604</t>
  </si>
  <si>
    <t>54B2605</t>
  </si>
  <si>
    <t>54B2606</t>
  </si>
  <si>
    <t>54B2607</t>
  </si>
  <si>
    <t>54B2608</t>
  </si>
  <si>
    <t>54B2609</t>
  </si>
  <si>
    <t>54B2610</t>
  </si>
  <si>
    <t>54B2611</t>
  </si>
  <si>
    <t>54B2612</t>
  </si>
  <si>
    <t>54B2613</t>
  </si>
  <si>
    <t>54B2614</t>
  </si>
  <si>
    <t>54B2615</t>
  </si>
  <si>
    <t>54B2616</t>
  </si>
  <si>
    <t>54B2617</t>
  </si>
  <si>
    <t>54B2618</t>
  </si>
  <si>
    <t>54B2619</t>
  </si>
  <si>
    <t>54B2620</t>
  </si>
  <si>
    <t>54B2621</t>
  </si>
  <si>
    <t>54B2622</t>
  </si>
  <si>
    <t>54B2623</t>
  </si>
  <si>
    <t>54B2624</t>
  </si>
  <si>
    <t>54B2625</t>
  </si>
  <si>
    <t>54B2626</t>
  </si>
  <si>
    <t>54B2627</t>
  </si>
  <si>
    <t>54B2628</t>
  </si>
  <si>
    <t>54B2629</t>
  </si>
  <si>
    <t>54B2630</t>
  </si>
  <si>
    <t>54B2631</t>
  </si>
  <si>
    <t>54B2632</t>
  </si>
  <si>
    <t>54B2633</t>
  </si>
  <si>
    <t>54B2634</t>
  </si>
  <si>
    <t>54B2635</t>
  </si>
  <si>
    <t>54B2636</t>
  </si>
  <si>
    <t>54B2637</t>
  </si>
  <si>
    <t>54B2638</t>
  </si>
  <si>
    <t>54B2639</t>
  </si>
  <si>
    <t>54B2640</t>
  </si>
  <si>
    <t>54B2641</t>
  </si>
  <si>
    <t>54B2642</t>
  </si>
  <si>
    <t>54B2643</t>
  </si>
  <si>
    <t>54B2644</t>
  </si>
  <si>
    <t>54B2645</t>
  </si>
  <si>
    <t>54B2646</t>
  </si>
  <si>
    <t>54B2647</t>
  </si>
  <si>
    <t>54B2648</t>
  </si>
  <si>
    <t>54B2649</t>
  </si>
  <si>
    <t>54B2650</t>
  </si>
  <si>
    <t>54B2651</t>
  </si>
  <si>
    <t>54B2652</t>
  </si>
  <si>
    <t>54B2653</t>
  </si>
  <si>
    <t>54B2654</t>
  </si>
  <si>
    <t>54B2655</t>
  </si>
  <si>
    <t>54B2656</t>
  </si>
  <si>
    <t>54B2657</t>
  </si>
  <si>
    <t>54B2658</t>
  </si>
  <si>
    <t>54B2659</t>
  </si>
  <si>
    <t>54B2660</t>
  </si>
  <si>
    <t>54B2661</t>
  </si>
  <si>
    <t>54B2662</t>
  </si>
  <si>
    <t>54B2663</t>
  </si>
  <si>
    <t>54B2664</t>
  </si>
  <si>
    <t>54B2665</t>
  </si>
  <si>
    <t>54B2666</t>
  </si>
  <si>
    <t>54B2667</t>
  </si>
  <si>
    <t>54B2668</t>
  </si>
  <si>
    <t>54B2669</t>
  </si>
  <si>
    <t>54B2670</t>
  </si>
  <si>
    <t>54B2671</t>
  </si>
  <si>
    <t>54B2672</t>
  </si>
  <si>
    <t>54B2673</t>
  </si>
  <si>
    <t>54B2674</t>
  </si>
  <si>
    <t>54B2675</t>
  </si>
  <si>
    <t>54B2676</t>
  </si>
  <si>
    <t>54B2677</t>
  </si>
  <si>
    <t>54B2678</t>
  </si>
  <si>
    <t>54B2679</t>
  </si>
  <si>
    <t>54B2680</t>
  </si>
  <si>
    <t>54B2681</t>
  </si>
  <si>
    <t>54B2682</t>
  </si>
  <si>
    <t>54B2683</t>
  </si>
  <si>
    <t>54B2684</t>
  </si>
  <si>
    <t>54B2685</t>
  </si>
  <si>
    <t>54B2686</t>
  </si>
  <si>
    <t>54B2687</t>
  </si>
  <si>
    <t>54B2688</t>
  </si>
  <si>
    <t>54B2689</t>
  </si>
  <si>
    <t>54B2690</t>
  </si>
  <si>
    <t>54B2691</t>
  </si>
  <si>
    <t>54B2692</t>
  </si>
  <si>
    <t>54B2693</t>
  </si>
  <si>
    <t>54B2694</t>
  </si>
  <si>
    <t>54B2695</t>
  </si>
  <si>
    <t>54B2696</t>
  </si>
  <si>
    <t>54B2697</t>
  </si>
  <si>
    <t>54B2698</t>
  </si>
  <si>
    <t>54B2699</t>
  </si>
  <si>
    <t>54B2700</t>
  </si>
  <si>
    <t>54B2701</t>
  </si>
  <si>
    <t>54B2702</t>
  </si>
  <si>
    <t>54B2703</t>
  </si>
  <si>
    <t>54B2704</t>
  </si>
  <si>
    <t>54B2705</t>
  </si>
  <si>
    <t>54B2706</t>
  </si>
  <si>
    <t>54B2707</t>
  </si>
  <si>
    <t>54B2708</t>
  </si>
  <si>
    <t>54B2709</t>
  </si>
  <si>
    <t>54B2710</t>
  </si>
  <si>
    <t>54B2711</t>
  </si>
  <si>
    <t>54B2712</t>
  </si>
  <si>
    <t>54B2713</t>
  </si>
  <si>
    <t>54B2714</t>
  </si>
  <si>
    <t>54B2715</t>
  </si>
  <si>
    <t>54B2716</t>
  </si>
  <si>
    <t>54B2717</t>
  </si>
  <si>
    <t>54B2718</t>
  </si>
  <si>
    <t>54B2719</t>
  </si>
  <si>
    <t>54B2720</t>
  </si>
  <si>
    <t>54B2721</t>
  </si>
  <si>
    <t>54B2722</t>
  </si>
  <si>
    <t>54B2723</t>
  </si>
  <si>
    <t>54B2724</t>
  </si>
  <si>
    <t>54B2725</t>
  </si>
  <si>
    <t>54B2726</t>
  </si>
  <si>
    <t>54B2727</t>
  </si>
  <si>
    <t>54B2728</t>
  </si>
  <si>
    <t>54B2729</t>
  </si>
  <si>
    <t>54B2730</t>
  </si>
  <si>
    <t>54B2731</t>
  </si>
  <si>
    <t>54B2732</t>
  </si>
  <si>
    <t>54B2733</t>
  </si>
  <si>
    <t>54B2734</t>
  </si>
  <si>
    <t>54B2735</t>
  </si>
  <si>
    <t>54B2736</t>
  </si>
  <si>
    <t>54B2737</t>
  </si>
  <si>
    <t>54B2738</t>
  </si>
  <si>
    <t>54B2739</t>
  </si>
  <si>
    <t>54B2740</t>
  </si>
  <si>
    <t>54B2741</t>
  </si>
  <si>
    <t>54B2742</t>
  </si>
  <si>
    <t>54B2743</t>
  </si>
  <si>
    <t>54B2744</t>
  </si>
  <si>
    <t>54B2745</t>
  </si>
  <si>
    <t>54B2746</t>
  </si>
  <si>
    <t>54B2747</t>
  </si>
  <si>
    <t>54B2748</t>
  </si>
  <si>
    <t>54B2749</t>
  </si>
  <si>
    <t>54B2750</t>
  </si>
  <si>
    <t>54B2751</t>
  </si>
  <si>
    <t>54B2752</t>
  </si>
  <si>
    <t>54B2753</t>
  </si>
  <si>
    <t>54B2754</t>
  </si>
  <si>
    <t>54B2755</t>
  </si>
  <si>
    <t>54B2756</t>
  </si>
  <si>
    <t>54B2757</t>
  </si>
  <si>
    <t>54B2758</t>
  </si>
  <si>
    <t>54B2759</t>
  </si>
  <si>
    <t>54B2760</t>
  </si>
  <si>
    <t>54B2761</t>
  </si>
  <si>
    <t>54B2762</t>
  </si>
  <si>
    <t>54B2763</t>
  </si>
  <si>
    <t>54B2764</t>
  </si>
  <si>
    <t>54B2765</t>
  </si>
  <si>
    <t>54B2766</t>
  </si>
  <si>
    <t>54B2767</t>
  </si>
  <si>
    <t>54B2768</t>
  </si>
  <si>
    <t>54B2769</t>
  </si>
  <si>
    <t>54B2770</t>
  </si>
  <si>
    <t>54B2771</t>
  </si>
  <si>
    <t>54B2772</t>
  </si>
  <si>
    <t>54B2773</t>
  </si>
  <si>
    <t>54B2774</t>
  </si>
  <si>
    <t>54B2775</t>
  </si>
  <si>
    <t>54B2776</t>
  </si>
  <si>
    <t>54B2777</t>
  </si>
  <si>
    <t>54B2778</t>
  </si>
  <si>
    <t>54B2779</t>
  </si>
  <si>
    <t>54B2780</t>
  </si>
  <si>
    <t>54B2781</t>
  </si>
  <si>
    <t>54B2782</t>
  </si>
  <si>
    <t>54B2783</t>
  </si>
  <si>
    <t>54B2784</t>
  </si>
  <si>
    <t>54B2785</t>
  </si>
  <si>
    <t>54B2786</t>
  </si>
  <si>
    <t>54B2787</t>
  </si>
  <si>
    <t>54B2788</t>
  </si>
  <si>
    <t>54B2789</t>
  </si>
  <si>
    <t>54B2790</t>
  </si>
  <si>
    <t>54B2791</t>
  </si>
  <si>
    <t>54B2792</t>
  </si>
  <si>
    <t>54B2793</t>
  </si>
  <si>
    <t>54B2794</t>
  </si>
  <si>
    <t>54B2795</t>
  </si>
  <si>
    <t>54B2796</t>
  </si>
  <si>
    <t>54B2797</t>
  </si>
  <si>
    <t>54B2798</t>
  </si>
  <si>
    <t>54B2799</t>
  </si>
  <si>
    <t>54B2800</t>
  </si>
  <si>
    <t>54B2801</t>
  </si>
  <si>
    <t>54B2802</t>
  </si>
  <si>
    <t>54B2803</t>
  </si>
  <si>
    <t>54B2804</t>
  </si>
  <si>
    <t>54B2805</t>
  </si>
  <si>
    <t>54B2806</t>
  </si>
  <si>
    <t>54B2807</t>
  </si>
  <si>
    <t>54B2808</t>
  </si>
  <si>
    <t>54B2809</t>
  </si>
  <si>
    <t>54B2810</t>
  </si>
  <si>
    <t>54B2811</t>
  </si>
  <si>
    <t>54B2812</t>
  </si>
  <si>
    <t>54B2813</t>
  </si>
  <si>
    <t>54B2814</t>
  </si>
  <si>
    <t>54B2815</t>
  </si>
  <si>
    <t>54B2816</t>
  </si>
  <si>
    <t>54B2817</t>
  </si>
  <si>
    <t>54B2818</t>
  </si>
  <si>
    <t>54B2819</t>
  </si>
  <si>
    <t>54B2820</t>
  </si>
  <si>
    <t>54B2821</t>
  </si>
  <si>
    <t>54B2822</t>
  </si>
  <si>
    <t>54B2823</t>
  </si>
  <si>
    <t>54B2824</t>
  </si>
  <si>
    <t>54B2825</t>
  </si>
  <si>
    <t>54B2826</t>
  </si>
  <si>
    <t>54B2827</t>
  </si>
  <si>
    <t>54B2828</t>
  </si>
  <si>
    <t>54B2829</t>
  </si>
  <si>
    <t>54B2830</t>
  </si>
  <si>
    <t>54B2831</t>
  </si>
  <si>
    <t>54B2832</t>
  </si>
  <si>
    <t>54B2833</t>
  </si>
  <si>
    <t>54B2834</t>
  </si>
  <si>
    <t>54B2835</t>
  </si>
  <si>
    <t>54B2836</t>
  </si>
  <si>
    <t>54B2837</t>
  </si>
  <si>
    <t>54B2838</t>
  </si>
  <si>
    <t>54B2839</t>
  </si>
  <si>
    <t>54B2840</t>
  </si>
  <si>
    <t>54B2841</t>
  </si>
  <si>
    <t>54B2842</t>
  </si>
  <si>
    <t>54B2843</t>
  </si>
  <si>
    <t>54B2844</t>
  </si>
  <si>
    <t>54B2845</t>
  </si>
  <si>
    <t>54B2846</t>
  </si>
  <si>
    <t>54B2847</t>
  </si>
  <si>
    <t>54B2848</t>
  </si>
  <si>
    <t>54B2849</t>
  </si>
  <si>
    <t>54B2850</t>
  </si>
  <si>
    <t>54B2851</t>
  </si>
  <si>
    <t>54B2852</t>
  </si>
  <si>
    <t>54B2853</t>
  </si>
  <si>
    <t>54B2854</t>
  </si>
  <si>
    <t>54B2855</t>
  </si>
  <si>
    <t>54B2856</t>
  </si>
  <si>
    <t>54B2857</t>
  </si>
  <si>
    <t>54B2858</t>
  </si>
  <si>
    <t>54B2859</t>
  </si>
  <si>
    <t>54B2860</t>
  </si>
  <si>
    <t>54B2861</t>
  </si>
  <si>
    <t>54B2862</t>
  </si>
  <si>
    <t>54B2863</t>
  </si>
  <si>
    <t>54B2864</t>
  </si>
  <si>
    <t>54B2865</t>
  </si>
  <si>
    <t>54B2866</t>
  </si>
  <si>
    <t>54B2867</t>
  </si>
  <si>
    <t>54B2868</t>
  </si>
  <si>
    <t>54B2869</t>
  </si>
  <si>
    <t>54B2870</t>
  </si>
  <si>
    <t>54B2871</t>
  </si>
  <si>
    <t>54B2872</t>
  </si>
  <si>
    <t>54B2873</t>
  </si>
  <si>
    <t>54B2874</t>
  </si>
  <si>
    <t>54B2875</t>
  </si>
  <si>
    <t>54B2876</t>
  </si>
  <si>
    <t>54B2877</t>
  </si>
  <si>
    <t>54B2878</t>
  </si>
  <si>
    <t>54B2879</t>
  </si>
  <si>
    <t>54B2880</t>
  </si>
  <si>
    <t>54B2881</t>
  </si>
  <si>
    <t>54B2882</t>
  </si>
  <si>
    <t>54B2883</t>
  </si>
  <si>
    <t>54B2884</t>
  </si>
  <si>
    <t>54B2885</t>
  </si>
  <si>
    <t>54B2886</t>
  </si>
  <si>
    <t>54B2887</t>
  </si>
  <si>
    <t>54B2888</t>
  </si>
  <si>
    <t>54B2889</t>
  </si>
  <si>
    <t>54B2890</t>
  </si>
  <si>
    <t>54B2891</t>
  </si>
  <si>
    <t>54B2892</t>
  </si>
  <si>
    <t>54B2893</t>
  </si>
  <si>
    <t>54B2894</t>
  </si>
  <si>
    <t>54B2895</t>
  </si>
  <si>
    <t>54B2896</t>
  </si>
  <si>
    <t>54B2897</t>
  </si>
  <si>
    <t>54B2898</t>
  </si>
  <si>
    <t>54B2899</t>
  </si>
  <si>
    <t>54B2900</t>
  </si>
  <si>
    <t>54B2901</t>
  </si>
  <si>
    <t>54B2902</t>
  </si>
  <si>
    <t>54B2903</t>
  </si>
  <si>
    <t>54B2904</t>
  </si>
  <si>
    <t>54B2905</t>
  </si>
  <si>
    <t>54B2906</t>
  </si>
  <si>
    <t>54B2907</t>
  </si>
  <si>
    <t>54B2908</t>
  </si>
  <si>
    <t>54B2909</t>
  </si>
  <si>
    <t>54B2910</t>
  </si>
  <si>
    <t>54B2911</t>
  </si>
  <si>
    <t>54B2912</t>
  </si>
  <si>
    <t>54B2913</t>
  </si>
  <si>
    <t>54B2914</t>
  </si>
  <si>
    <t>54B2915</t>
  </si>
  <si>
    <t>54B2916</t>
  </si>
  <si>
    <t>54B2917</t>
  </si>
  <si>
    <t>54B2918</t>
  </si>
  <si>
    <t>54B2919</t>
  </si>
  <si>
    <t>54B2920</t>
  </si>
  <si>
    <t>54B2921</t>
  </si>
  <si>
    <t>54B2922</t>
  </si>
  <si>
    <t>54B2923</t>
  </si>
  <si>
    <t>54B2924</t>
  </si>
  <si>
    <t>54B2925</t>
  </si>
  <si>
    <t>54B2926</t>
  </si>
  <si>
    <t>54B2927</t>
  </si>
  <si>
    <t>54B2928</t>
  </si>
  <si>
    <t>54B2929</t>
  </si>
  <si>
    <t>54B2930</t>
  </si>
  <si>
    <t>54B2931</t>
  </si>
  <si>
    <t>54B2932</t>
  </si>
  <si>
    <t>54B2933</t>
  </si>
  <si>
    <t>54B2934</t>
  </si>
  <si>
    <t>54B2935</t>
  </si>
  <si>
    <t>54B2936</t>
  </si>
  <si>
    <t>54B2937</t>
  </si>
  <si>
    <t>54B2938</t>
  </si>
  <si>
    <t>54B2939</t>
  </si>
  <si>
    <t>54B2940</t>
  </si>
  <si>
    <t>54B2941</t>
  </si>
  <si>
    <t>54B2942</t>
  </si>
  <si>
    <t>54B2943</t>
  </si>
  <si>
    <t>54B2944</t>
  </si>
  <si>
    <t>54B2945</t>
  </si>
  <si>
    <t>54B2946</t>
  </si>
  <si>
    <t>54B2947</t>
  </si>
  <si>
    <t>54B2948</t>
  </si>
  <si>
    <t>54B2949</t>
  </si>
  <si>
    <t>54B2950</t>
  </si>
  <si>
    <t>54B2951</t>
  </si>
  <si>
    <t>54B2952</t>
  </si>
  <si>
    <t>54B2953</t>
  </si>
  <si>
    <t>54B2954</t>
  </si>
  <si>
    <t>54B2955</t>
  </si>
  <si>
    <t>54B2956</t>
  </si>
  <si>
    <t>54B2957</t>
  </si>
  <si>
    <t>54B2958</t>
  </si>
  <si>
    <t>54B2959</t>
  </si>
  <si>
    <t>54B2960</t>
  </si>
  <si>
    <t>54B2961</t>
  </si>
  <si>
    <t>54B2962</t>
  </si>
  <si>
    <t>54B2963</t>
  </si>
  <si>
    <t>54B2964</t>
  </si>
  <si>
    <t>54B2965</t>
  </si>
  <si>
    <t>54B2966</t>
  </si>
  <si>
    <t>54B2967</t>
  </si>
  <si>
    <t>54B2968</t>
  </si>
  <si>
    <t>54B2969</t>
  </si>
  <si>
    <t>54B2970</t>
  </si>
  <si>
    <t>54B2971</t>
  </si>
  <si>
    <t>54B2972</t>
  </si>
  <si>
    <t>54B2973</t>
  </si>
  <si>
    <t>54B2974</t>
  </si>
  <si>
    <t>54B2975</t>
  </si>
  <si>
    <t>54B2976</t>
  </si>
  <si>
    <t>54B2977</t>
  </si>
  <si>
    <t>54B2978</t>
  </si>
  <si>
    <t>54B2979</t>
  </si>
  <si>
    <t>54B2980</t>
  </si>
  <si>
    <t>54B2981</t>
  </si>
  <si>
    <t>54B2982</t>
  </si>
  <si>
    <t>54B2983</t>
  </si>
  <si>
    <t>54B2984</t>
  </si>
  <si>
    <t>54B2985</t>
  </si>
  <si>
    <t>54B2986</t>
  </si>
  <si>
    <t>54B2987</t>
  </si>
  <si>
    <t>54B2988</t>
  </si>
  <si>
    <t>54B2989</t>
  </si>
  <si>
    <t>54B2990</t>
  </si>
  <si>
    <t>54B2991</t>
  </si>
  <si>
    <t>54B2992</t>
  </si>
  <si>
    <t>54B2993</t>
  </si>
  <si>
    <t>54B2994</t>
  </si>
  <si>
    <t>54B2995</t>
  </si>
  <si>
    <t>54B2996</t>
  </si>
  <si>
    <t>54B2997</t>
  </si>
  <si>
    <t>54B2998</t>
  </si>
  <si>
    <t>54B2999</t>
  </si>
  <si>
    <t>54B3000</t>
  </si>
  <si>
    <t>54B3001</t>
  </si>
  <si>
    <t>54B3002</t>
  </si>
  <si>
    <t>54B3003</t>
  </si>
  <si>
    <t>54B3004</t>
  </si>
  <si>
    <t>54B3005</t>
  </si>
  <si>
    <t>54B3006</t>
  </si>
  <si>
    <t>54B3007</t>
  </si>
  <si>
    <t>54B3008</t>
  </si>
  <si>
    <t>54B3009</t>
  </si>
  <si>
    <t>54B3010</t>
  </si>
  <si>
    <t>54B3011</t>
  </si>
  <si>
    <t>54B3012</t>
  </si>
  <si>
    <t>54B3013</t>
  </si>
  <si>
    <t>54B3014</t>
  </si>
  <si>
    <t>54B3015</t>
  </si>
  <si>
    <t>54B3016</t>
  </si>
  <si>
    <t>54B3017</t>
  </si>
  <si>
    <t>54B3018</t>
  </si>
  <si>
    <t>54B3019</t>
  </si>
  <si>
    <t>54B3020</t>
  </si>
  <si>
    <t>54B3021</t>
  </si>
  <si>
    <t>54B3022</t>
  </si>
  <si>
    <t>54B3023</t>
  </si>
  <si>
    <t>54B3024</t>
  </si>
  <si>
    <t>54B3025</t>
  </si>
  <si>
    <t>54B3026</t>
  </si>
  <si>
    <t>54B3027</t>
  </si>
  <si>
    <t>54B3028</t>
  </si>
  <si>
    <t>54B3029</t>
  </si>
  <si>
    <t>54B3030</t>
  </si>
  <si>
    <t>54B3031</t>
  </si>
  <si>
    <t>54B3032</t>
  </si>
  <si>
    <t>54B3033</t>
  </si>
  <si>
    <t>54B3034</t>
  </si>
  <si>
    <t>54B3035</t>
  </si>
  <si>
    <t>54B3036</t>
  </si>
  <si>
    <t>54B3037</t>
  </si>
  <si>
    <t>54B3038</t>
  </si>
  <si>
    <t>54B3039</t>
  </si>
  <si>
    <t>54B3040</t>
  </si>
  <si>
    <t>54B3041</t>
  </si>
  <si>
    <t>54B3042</t>
  </si>
  <si>
    <t>54B3043</t>
  </si>
  <si>
    <t>54B3044</t>
  </si>
  <si>
    <t>54B3045</t>
  </si>
  <si>
    <t>54B3046</t>
  </si>
  <si>
    <t>54B3047</t>
  </si>
  <si>
    <t>54B3048</t>
  </si>
  <si>
    <t>54B3049</t>
  </si>
  <si>
    <t>54B3050</t>
  </si>
  <si>
    <t>54B3051</t>
  </si>
  <si>
    <t>54B3052</t>
  </si>
  <si>
    <t>54B3053</t>
  </si>
  <si>
    <t>54B3054</t>
  </si>
  <si>
    <t>54B3055</t>
  </si>
  <si>
    <t>54B3056</t>
  </si>
  <si>
    <t>54B3057</t>
  </si>
  <si>
    <t>54B3058</t>
  </si>
  <si>
    <t>54B3059</t>
  </si>
  <si>
    <t>54B3060</t>
  </si>
  <si>
    <t>54B3061</t>
  </si>
  <si>
    <t>54B3062</t>
  </si>
  <si>
    <t>54B3063</t>
  </si>
  <si>
    <t>54B3064</t>
  </si>
  <si>
    <t>54B3065</t>
  </si>
  <si>
    <t>54B3066</t>
  </si>
  <si>
    <t>54B3067</t>
  </si>
  <si>
    <t>54B3068</t>
  </si>
  <si>
    <t>54B3069</t>
  </si>
  <si>
    <t>54B3070</t>
  </si>
  <si>
    <t>54B3071</t>
  </si>
  <si>
    <t>54B3072</t>
  </si>
  <si>
    <t>54B3073</t>
  </si>
  <si>
    <t>54B3074</t>
  </si>
  <si>
    <t>54B3075</t>
  </si>
  <si>
    <t>54B3076</t>
  </si>
  <si>
    <t>54B3077</t>
  </si>
  <si>
    <t>54B3078</t>
  </si>
  <si>
    <t>54B3079</t>
  </si>
  <si>
    <t>54B3080</t>
  </si>
  <si>
    <t>54B3081</t>
  </si>
  <si>
    <t>54B3082</t>
  </si>
  <si>
    <t>54B3083</t>
  </si>
  <si>
    <t>54B3084</t>
  </si>
  <si>
    <t>54B3085</t>
  </si>
  <si>
    <t>54B3086</t>
  </si>
  <si>
    <t>54B3087</t>
  </si>
  <si>
    <t>54B3088</t>
  </si>
  <si>
    <t>54B3089</t>
  </si>
  <si>
    <t>54B3090</t>
  </si>
  <si>
    <t>54B3091</t>
  </si>
  <si>
    <t>54B3092</t>
  </si>
  <si>
    <t>54B3093</t>
  </si>
  <si>
    <t>54B3094</t>
  </si>
  <si>
    <t>54B3095</t>
  </si>
  <si>
    <t>54B3096</t>
  </si>
  <si>
    <t>54B3097</t>
  </si>
  <si>
    <t>54B3098</t>
  </si>
  <si>
    <t>54B3099</t>
  </si>
  <si>
    <t>54B3100</t>
  </si>
  <si>
    <t>54B3101</t>
  </si>
  <si>
    <t>54B3102</t>
  </si>
  <si>
    <t>54B3103</t>
  </si>
  <si>
    <t>54B3104</t>
  </si>
  <si>
    <t>54B3105</t>
  </si>
  <si>
    <t>54B3106</t>
  </si>
  <si>
    <t>54B3107</t>
  </si>
  <si>
    <t>54B3108</t>
  </si>
  <si>
    <t>54B3109</t>
  </si>
  <si>
    <t>54B3110</t>
  </si>
  <si>
    <t>54B3111</t>
  </si>
  <si>
    <t>54B3112</t>
  </si>
  <si>
    <t>54B3113</t>
  </si>
  <si>
    <t>54B3114</t>
  </si>
  <si>
    <t>54B3115</t>
  </si>
  <si>
    <t>54B3116</t>
  </si>
  <si>
    <t>54B3117</t>
  </si>
  <si>
    <t>54B3118</t>
  </si>
  <si>
    <t>54B3119</t>
  </si>
  <si>
    <t>54B3120</t>
  </si>
  <si>
    <t>54B3121</t>
  </si>
  <si>
    <t>54B3122</t>
  </si>
  <si>
    <t>54B3123</t>
  </si>
  <si>
    <t>54B3124</t>
  </si>
  <si>
    <t>54B3125</t>
  </si>
  <si>
    <t>54B3126</t>
  </si>
  <si>
    <t>54B3127</t>
  </si>
  <si>
    <t>54B3128</t>
  </si>
  <si>
    <t>54B3129</t>
  </si>
  <si>
    <t>54B3130</t>
  </si>
  <si>
    <t>54B3131</t>
  </si>
  <si>
    <t>54B3132</t>
  </si>
  <si>
    <t>54B3133</t>
  </si>
  <si>
    <t>54B3134</t>
  </si>
  <si>
    <t>54B3135</t>
  </si>
  <si>
    <t>54B3136</t>
  </si>
  <si>
    <t>54B3137</t>
  </si>
  <si>
    <t>54B3138</t>
  </si>
  <si>
    <t>54B3139</t>
  </si>
  <si>
    <t>54B3140</t>
  </si>
  <si>
    <t>54B3141</t>
  </si>
  <si>
    <t>54B3142</t>
  </si>
  <si>
    <t>54B3143</t>
  </si>
  <si>
    <t>54B3144</t>
  </si>
  <si>
    <t>54B3145</t>
  </si>
  <si>
    <t>54B3146</t>
  </si>
  <si>
    <t>54B3147</t>
  </si>
  <si>
    <t>54B3148</t>
  </si>
  <si>
    <t>54B3149</t>
  </si>
  <si>
    <t>54B3150</t>
  </si>
  <si>
    <t>54B3151</t>
  </si>
  <si>
    <t>54B3152</t>
  </si>
  <si>
    <t>54B3153</t>
  </si>
  <si>
    <t>54B3154</t>
  </si>
  <si>
    <t>54B3155</t>
  </si>
  <si>
    <t>54B3156</t>
  </si>
  <si>
    <t>54B3157</t>
  </si>
  <si>
    <t>54B3158</t>
  </si>
  <si>
    <t>54B3159</t>
  </si>
  <si>
    <t>54B3160</t>
  </si>
  <si>
    <t>54B3161</t>
  </si>
  <si>
    <t>54B3162</t>
  </si>
  <si>
    <t>54B3163</t>
  </si>
  <si>
    <t>54B3164</t>
  </si>
  <si>
    <t>54B3165</t>
  </si>
  <si>
    <t>54B3166</t>
  </si>
  <si>
    <t>54B3167</t>
  </si>
  <si>
    <t>54B3168</t>
  </si>
  <si>
    <t>54B3169</t>
  </si>
  <si>
    <t>54B3170</t>
  </si>
  <si>
    <t>54B3171</t>
  </si>
  <si>
    <t>54B3172</t>
  </si>
  <si>
    <t>54B3173</t>
  </si>
  <si>
    <t>54B3174</t>
  </si>
  <si>
    <t>54B3175</t>
  </si>
  <si>
    <t>54B3176</t>
  </si>
  <si>
    <t>54B3177</t>
  </si>
  <si>
    <t>54B3178</t>
  </si>
  <si>
    <t>54B3179</t>
  </si>
  <si>
    <t>54B3180</t>
  </si>
  <si>
    <t>54B3181</t>
  </si>
  <si>
    <t>54B3182</t>
  </si>
  <si>
    <t>54B3183</t>
  </si>
  <si>
    <t>54B3184</t>
  </si>
  <si>
    <t>54B3185</t>
  </si>
  <si>
    <t>54B3186</t>
  </si>
  <si>
    <t>54B3187</t>
  </si>
  <si>
    <t>54B3188</t>
  </si>
  <si>
    <t>54B3189</t>
  </si>
  <si>
    <t>54B3190</t>
  </si>
  <si>
    <t>54B3191</t>
  </si>
  <si>
    <t>54B3192</t>
  </si>
  <si>
    <t>54B3193</t>
  </si>
  <si>
    <t>54B3194</t>
  </si>
  <si>
    <t>54B3195</t>
  </si>
  <si>
    <t>54B3196</t>
  </si>
  <si>
    <t>54B3197</t>
  </si>
  <si>
    <t>54B3198</t>
  </si>
  <si>
    <t>54B3199</t>
  </si>
  <si>
    <t>54B3200</t>
  </si>
  <si>
    <t>54B3201</t>
  </si>
  <si>
    <t>54B3202</t>
  </si>
  <si>
    <t>54B3203</t>
  </si>
  <si>
    <t>54B3204</t>
  </si>
  <si>
    <t>54B3205</t>
  </si>
  <si>
    <t>54B3206</t>
  </si>
  <si>
    <t>54B3207</t>
  </si>
  <si>
    <t>54B3208</t>
  </si>
  <si>
    <t>54B3209</t>
  </si>
  <si>
    <t>54B3210</t>
  </si>
  <si>
    <t>54B3211</t>
  </si>
  <si>
    <t>54B3212</t>
  </si>
  <si>
    <t>54B3213</t>
  </si>
  <si>
    <t>54B3214</t>
  </si>
  <si>
    <t>54B3215</t>
  </si>
  <si>
    <t>54B3216</t>
  </si>
  <si>
    <t>54B3217</t>
  </si>
  <si>
    <t>54B3218</t>
  </si>
  <si>
    <t>54B3219</t>
  </si>
  <si>
    <t>54B3220</t>
  </si>
  <si>
    <t>54B3221</t>
  </si>
  <si>
    <t>54B3222</t>
  </si>
  <si>
    <t>54B3223</t>
  </si>
  <si>
    <t>54B3224</t>
  </si>
  <si>
    <t>54B3225</t>
  </si>
  <si>
    <t>54B3226</t>
  </si>
  <si>
    <t>54B3227</t>
  </si>
  <si>
    <t>54B3228</t>
  </si>
  <si>
    <t>54B3229</t>
  </si>
  <si>
    <t>54B3230</t>
  </si>
  <si>
    <t>54B3231</t>
  </si>
  <si>
    <t>54B3232</t>
  </si>
  <si>
    <t>54B3233</t>
  </si>
  <si>
    <t>54B3234</t>
  </si>
  <si>
    <t>54B3235</t>
  </si>
  <si>
    <t>54B3236</t>
  </si>
  <si>
    <t>54B3237</t>
  </si>
  <si>
    <t>54B3238</t>
  </si>
  <si>
    <t>54B3239</t>
  </si>
  <si>
    <t>54B3240</t>
  </si>
  <si>
    <t>54B3241</t>
  </si>
  <si>
    <t>54B3242</t>
  </si>
  <si>
    <t>54B3243</t>
  </si>
  <si>
    <t>54B3244</t>
  </si>
  <si>
    <t>54B3245</t>
  </si>
  <si>
    <t>54B3246</t>
  </si>
  <si>
    <t>54B3247</t>
  </si>
  <si>
    <t>54B3248</t>
  </si>
  <si>
    <t>54B3249</t>
  </si>
  <si>
    <t>54B3250</t>
  </si>
  <si>
    <t>54B3251</t>
  </si>
  <si>
    <t>54B3252</t>
  </si>
  <si>
    <t>54B3253</t>
  </si>
  <si>
    <t>54B3254</t>
  </si>
  <si>
    <t>54B3255</t>
  </si>
  <si>
    <t>54B3256</t>
  </si>
  <si>
    <t>54B3257</t>
  </si>
  <si>
    <t>54B3258</t>
  </si>
  <si>
    <t>54B3259</t>
  </si>
  <si>
    <t>54B3260</t>
  </si>
  <si>
    <t>54B3261</t>
  </si>
  <si>
    <t>54B3262</t>
  </si>
  <si>
    <t>54B3263</t>
  </si>
  <si>
    <t>54B3264</t>
  </si>
  <si>
    <t>54B3265</t>
  </si>
  <si>
    <t>54B3266</t>
  </si>
  <si>
    <t>54B3267</t>
  </si>
  <si>
    <t>54B3268</t>
  </si>
  <si>
    <t>54B3269</t>
  </si>
  <si>
    <t>54B3270</t>
  </si>
  <si>
    <t>54B3271</t>
  </si>
  <si>
    <t>54B3272</t>
  </si>
  <si>
    <t>54B3273</t>
  </si>
  <si>
    <t>54B3274</t>
  </si>
  <si>
    <t>54B3275</t>
  </si>
  <si>
    <t>54B3276</t>
  </si>
  <si>
    <t>54B3277</t>
  </si>
  <si>
    <t>54B3278</t>
  </si>
  <si>
    <t>54B3279</t>
  </si>
  <si>
    <t>54B3280</t>
  </si>
  <si>
    <t>54B3281</t>
  </si>
  <si>
    <t>54B3282</t>
  </si>
  <si>
    <t>54B3283</t>
  </si>
  <si>
    <t>54B3284</t>
  </si>
  <si>
    <t>54B3285</t>
  </si>
  <si>
    <t>54B3286</t>
  </si>
  <si>
    <t>54B3287</t>
  </si>
  <si>
    <t>54B3288</t>
  </si>
  <si>
    <t>54B3289</t>
  </si>
  <si>
    <t>54B3290</t>
  </si>
  <si>
    <t>54B3291</t>
  </si>
  <si>
    <t>CANTIDAD DE INMUBLES A REFACCIONAR</t>
  </si>
  <si>
    <t>Bonificacion con respecto al valor del inmueble</t>
  </si>
  <si>
    <t>Con Ascensor</t>
  </si>
  <si>
    <t>Descuento por el Ascensor</t>
  </si>
  <si>
    <t>Condición y precio</t>
  </si>
  <si>
    <t>Año</t>
  </si>
  <si>
    <t>PRECIO DE LOS INMUEBLES SEGÚN DISTRITOS AÑO 2016</t>
  </si>
  <si>
    <t>AÑO</t>
  </si>
  <si>
    <t>PRECIO MÁXIMO DE UN INMUBLE SEGÚN AÑO Y LOCALIDAD</t>
  </si>
  <si>
    <t>Total general</t>
  </si>
  <si>
    <t>Precio m2</t>
  </si>
  <si>
    <t>Promedio de Precio m2</t>
  </si>
  <si>
    <t>IDEAL PARA INVERTIR</t>
  </si>
  <si>
    <t>Precio promedio m2</t>
  </si>
  <si>
    <t>Precio promedio</t>
  </si>
  <si>
    <t>Precio Promedio</t>
  </si>
  <si>
    <t xml:space="preserve">Total </t>
  </si>
  <si>
    <t>Porcentaje</t>
  </si>
  <si>
    <t>Condition</t>
  </si>
  <si>
    <t>Total</t>
  </si>
  <si>
    <t>Distrito</t>
  </si>
  <si>
    <t>IDEAL</t>
  </si>
  <si>
    <t>NO</t>
  </si>
  <si>
    <t/>
  </si>
  <si>
    <t>IMPORTAR DATOS DINAMICOS</t>
  </si>
  <si>
    <t>Cantidad de inmuebles</t>
  </si>
  <si>
    <t>Cantidad de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</si>
</sst>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C0A]"/>
    <numFmt numFmtId="165" formatCode="#,##0\ [$€-1]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 (Cuerpo)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19" fillId="0" borderId="0" xfId="0" applyFont="1"/>
    <xf numFmtId="0" fontId="13" fillId="33" borderId="10" xfId="0" applyFont="1" applyFill="1" applyBorder="1"/>
    <xf numFmtId="0" fontId="0" fillId="34" borderId="11" xfId="0" applyFill="1" applyBorder="1"/>
    <xf numFmtId="0" fontId="0" fillId="35" borderId="12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1" xfId="0" applyFill="1" applyBorder="1"/>
    <xf numFmtId="0" fontId="0" fillId="35" borderId="13" xfId="0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7" fillId="36" borderId="14" xfId="0" applyFont="1" applyFill="1" applyBorder="1"/>
    <xf numFmtId="0" fontId="20" fillId="0" borderId="0" xfId="0" applyFont="1"/>
    <xf numFmtId="0" fontId="16" fillId="0" borderId="0" xfId="0" applyFont="1"/>
    <xf numFmtId="9" fontId="0" fillId="0" borderId="0" xfId="0" applyNumberFormat="1" applyAlignment="1">
      <alignment horizontal="center"/>
    </xf>
    <xf numFmtId="0" fontId="21" fillId="0" borderId="20" xfId="0" applyFont="1" applyBorder="1"/>
    <xf numFmtId="0" fontId="14" fillId="0" borderId="21" xfId="0" applyFont="1" applyBorder="1"/>
    <xf numFmtId="0" fontId="14" fillId="0" borderId="22" xfId="0" applyFont="1" applyBorder="1"/>
    <xf numFmtId="0" fontId="0" fillId="0" borderId="32" xfId="0" applyBorder="1"/>
    <xf numFmtId="0" fontId="0" fillId="0" borderId="15" xfId="0" applyBorder="1"/>
    <xf numFmtId="0" fontId="0" fillId="0" borderId="31" xfId="0" applyBorder="1" applyAlignment="1">
      <alignment horizontal="left"/>
    </xf>
    <xf numFmtId="164" fontId="0" fillId="0" borderId="0" xfId="0" applyNumberFormat="1"/>
    <xf numFmtId="0" fontId="0" fillId="37" borderId="0" xfId="0" applyFill="1"/>
    <xf numFmtId="0" fontId="0" fillId="37" borderId="0" xfId="0" applyFill="1" applyAlignment="1">
      <alignment horizontal="left"/>
    </xf>
    <xf numFmtId="10" fontId="0" fillId="0" borderId="0" xfId="0" applyNumberFormat="1"/>
    <xf numFmtId="0" fontId="16" fillId="38" borderId="33" xfId="0" applyFont="1" applyFill="1" applyBorder="1"/>
    <xf numFmtId="0" fontId="16" fillId="38" borderId="34" xfId="0" applyFont="1" applyFill="1" applyBorder="1" applyAlignment="1">
      <alignment horizontal="left"/>
    </xf>
    <xf numFmtId="10" fontId="16" fillId="38" borderId="34" xfId="0" applyNumberFormat="1" applyFont="1" applyFill="1" applyBorder="1"/>
    <xf numFmtId="0" fontId="16" fillId="38" borderId="34" xfId="0" applyFont="1" applyFill="1" applyBorder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28" xfId="0" applyBorder="1"/>
    <xf numFmtId="0" fontId="0" fillId="0" borderId="23" xfId="0" applyBorder="1"/>
    <xf numFmtId="0" fontId="0" fillId="0" borderId="24" xfId="0" applyBorder="1"/>
    <xf numFmtId="165" fontId="0" fillId="0" borderId="23" xfId="0" applyNumberFormat="1" applyBorder="1"/>
    <xf numFmtId="165" fontId="0" fillId="0" borderId="24" xfId="0" applyNumberFormat="1" applyBorder="1"/>
    <xf numFmtId="0" fontId="14" fillId="34" borderId="25" xfId="0" applyFont="1" applyFill="1" applyBorder="1" applyAlignment="1">
      <alignment horizontal="center"/>
    </xf>
    <xf numFmtId="0" fontId="14" fillId="34" borderId="26" xfId="0" applyFont="1" applyFill="1" applyBorder="1" applyAlignment="1">
      <alignment horizontal="center"/>
    </xf>
    <xf numFmtId="0" fontId="14" fillId="34" borderId="27" xfId="0" applyFont="1" applyFill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165" fontId="0" fillId="0" borderId="29" xfId="0" applyNumberFormat="1" applyBorder="1" applyAlignment="1">
      <alignment horizontal="right" vertical="center"/>
    </xf>
    <xf numFmtId="165" fontId="0" fillId="0" borderId="18" xfId="0" applyNumberFormat="1" applyBorder="1" applyAlignment="1">
      <alignment horizontal="right" vertical="center"/>
    </xf>
    <xf numFmtId="165" fontId="0" fillId="0" borderId="19" xfId="0" applyNumberFormat="1" applyBorder="1" applyAlignment="1">
      <alignment horizontal="right" vertical="center"/>
    </xf>
    <xf numFmtId="165" fontId="0" fillId="0" borderId="30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5" fontId="0" fillId="0" borderId="17" xfId="0" applyNumberFormat="1" applyBorder="1" applyAlignment="1">
      <alignment horizontal="right" vertical="center"/>
    </xf>
    <xf numFmtId="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5" formatCode="#,##0\ [$€-1]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5" formatCode="#,##0\ [$€-1]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5" formatCode="#,##0\ [$€-1]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5" formatCode="#,##0\ [$€-1]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theme="1"/>
      </font>
      <fill>
        <patternFill>
          <fgColor rgb="FFFFFF00"/>
        </patternFill>
      </fill>
    </dxf>
    <dxf>
      <fill>
        <patternFill>
          <fgColor rgb="FFFFFF00"/>
        </patternFill>
      </fill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#,##0\ [$€-1]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5" formatCode="#,##0\ [$€-1]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#,##0\ [$€-C0A]"/>
    </dxf>
    <dxf>
      <numFmt numFmtId="164" formatCode="#,##0\ [$€-C0A]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  <alignment horizontal="center" vertical="bottom" textRotation="0" wrapText="0" indent="0" justifyLastLine="0" shrinkToFit="0" readingOrder="0"/>
    </dxf>
    <dxf>
      <numFmt numFmtId="19" formatCode="d/m/yy"/>
    </dxf>
    <dxf>
      <numFmt numFmtId="164" formatCode="#,##0\ [$€-C0A]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[JUAN MANUEL SOTELO, PROYECTO FINAL EXCEL.xlsx]Tablas Dinámicas!Condición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  <a:latin typeface="+mj-lt"/>
              </a:rPr>
              <a:t>Condición del inmueble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4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7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8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15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16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23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24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0.10710503760783724"/>
              <c:y val="8.42109580052493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8.7870370370370363E-2"/>
                </c:manualLayout>
              </c15:layout>
            </c:ext>
          </c:extLst>
        </c:dLbl>
      </c:pivotFmt>
      <c:pivotFmt>
        <c:idx val="31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8.8246649738467367E-2"/>
              <c:y val="-0.19810586176727912"/>
            </c:manualLayout>
          </c:layout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82706803053484E-2"/>
                  <c:h val="7.861111111111109E-2"/>
                </c:manualLayout>
              </c15:layout>
            </c:ext>
          </c:extLst>
        </c:dLbl>
      </c:pivotFmt>
      <c:pivotFmt>
        <c:idx val="32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4786328209482431E-2"/>
              <c:y val="0.159095946340040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339856297210056E-2"/>
                  <c:h val="6.4722222222222223E-2"/>
                </c:manualLayout>
              </c15:layout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1651E4E-DC68-E843-A08E-7395CA9918B0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00AC3BE5-D5AE-9645-8006-93C782A7D69B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5980349395101126"/>
                  <c:h val="8.7870459740919477E-2"/>
                </c:manualLayout>
              </c15:layout>
              <c15:dlblFieldTable/>
              <c15:showDataLabelsRange val="1"/>
            </c:ext>
          </c:extLst>
        </c:dLbl>
      </c:pivotFmt>
      <c:pivotFmt>
        <c:idx val="39"/>
        <c:spPr>
          <a:solidFill>
            <a:srgbClr val="92D05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796E8A95-AF64-F042-959C-1084B9DFA484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BEEFCEFA-DBFA-5D49-8FBC-B3FC0292C0D3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 w="0">
              <a:solidFill>
                <a:schemeClr val="lt1">
                  <a:shade val="50000"/>
                </a:schemeClr>
              </a:solidFill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7905787286793232"/>
                  <c:h val="9.2714040910175488E-2"/>
                </c:manualLayout>
              </c15:layout>
              <c15:dlblFieldTable/>
              <c15:showDataLabelsRange val="1"/>
            </c:ext>
          </c:extLst>
        </c:dLbl>
      </c:pivotFmt>
      <c:pivotFmt>
        <c:idx val="4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A1627AB2-BB7B-DD40-A23C-06DF98188064}" type="CELLRAN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[CELLRANGE]</a:t>
                </a:fld>
                <a:endParaRPr lang="en-US" baseline="0"/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fld id="{8DDD9C60-4B0A-4E4A-AB0A-CA3790B78C38}" type="PERCENTAGE">
                  <a:rPr lang="en-US"/>
                  <a:pPr>
                    <a:defRPr sz="1400">
                      <a:solidFill>
                        <a:schemeClr val="tx1"/>
                      </a:solidFill>
                    </a:defRPr>
                  </a:pPr>
                  <a:t>[PORCENTAJE]</a:t>
                </a:fld>
                <a:endParaRPr lang="es-MX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noAutofit/>
            </a:bodyPr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18312710911136107"/>
                  <c:h val="9.6980187960375899E-2"/>
                </c:manualLayout>
              </c15:layout>
              <c15:dlblFieldTable/>
              <c15:showDataLabelsRange val="1"/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'Tablas Dinámicas'!$C$17:$C$19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A4-114E-8C3B-25D68B29BE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A4-114E-8C3B-25D68B29BE4A}"/>
              </c:ext>
            </c:extLst>
          </c:dPt>
          <c:dPt>
            <c:idx val="2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A4-114E-8C3B-25D68B29BE4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651E4E-DC68-E843-A08E-7395CA9918B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0AC3BE5-D5AE-9645-8006-93C782A7D69B}" type="PERCENTAGE">
                      <a:rPr lang="en-US"/>
                      <a:pPr/>
                      <a:t>[PORCENTAJE]</a:t>
                    </a:fld>
                    <a:endParaRPr lang="es-MX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980349395101126"/>
                      <c:h val="8.787045974091947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A4-114E-8C3B-25D68B29BE4A}"/>
                </c:ext>
              </c:extLst>
            </c:dLbl>
            <c:dLbl>
              <c:idx val="1"/>
              <c:tx>
                <c:rich>
                  <a:bodyPr rot="0" spcFirstLastPara="1" vertOverflow="overflow" horzOverflow="overflow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96E8A95-AF64-F042-959C-1084B9DFA484}" type="CELLRANGE">
                      <a:rPr lang="en-US"/>
                      <a:pPr>
                        <a:defRPr sz="14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 baseline="0"/>
                  </a:p>
                  <a:p>
                    <a:pPr>
                      <a:defRPr sz="1400">
                        <a:solidFill>
                          <a:schemeClr val="tx1"/>
                        </a:solidFill>
                      </a:defRPr>
                    </a:pPr>
                    <a:fld id="{BEEFCEFA-DBFA-5D49-8FBC-B3FC0292C0D3}" type="PERCENTAGE">
                      <a:rPr lang="en-US"/>
                      <a:pPr>
                        <a:defRPr sz="1400">
                          <a:solidFill>
                            <a:schemeClr val="tx1"/>
                          </a:solidFill>
                        </a:defRPr>
                      </a:pPr>
                      <a:t>[PORCENTAJE]</a:t>
                    </a:fld>
                    <a:endParaRPr lang="es-MX"/>
                  </a:p>
                </c:rich>
              </c:tx>
              <c:spPr>
                <a:noFill/>
                <a:ln w="0">
                  <a:solidFill>
                    <a:schemeClr val="lt1">
                      <a:shade val="50000"/>
                    </a:schemeClr>
                  </a:solidFill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7905787286793232"/>
                      <c:h val="9.271404091017548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EA4-114E-8C3B-25D68B29BE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1627AB2-BB7B-DD40-A23C-06DF9818806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DDD9C60-4B0A-4E4A-AB0A-CA3790B78C38}" type="PERCENTAGE">
                      <a:rPr lang="en-US"/>
                      <a:pPr/>
                      <a:t>[PORCENTAJE]</a:t>
                    </a:fld>
                    <a:endParaRPr lang="es-MX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312710911136107"/>
                      <c:h val="9.698018796037589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EA4-114E-8C3B-25D68B29BE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no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'Tablas Dinámicas'!$C$17:$C$19</c:f>
              <c:strCache>
                <c:ptCount val="3"/>
                <c:pt idx="0">
                  <c:v>good condition</c:v>
                </c:pt>
                <c:pt idx="1">
                  <c:v>needs refurb</c:v>
                </c:pt>
                <c:pt idx="2">
                  <c:v>new</c:v>
                </c:pt>
              </c:strCache>
            </c:strRef>
          </c:cat>
          <c:val>
            <c:numRef>
              <c:f>'Tablas Dinámicas'!$C$17:$C$19</c:f>
              <c:numCache>
                <c:formatCode>0.00%</c:formatCode>
                <c:ptCount val="3"/>
                <c:pt idx="0">
                  <c:v>0.41615479115479115</c:v>
                </c:pt>
                <c:pt idx="1">
                  <c:v>0.40509828009828008</c:v>
                </c:pt>
                <c:pt idx="2">
                  <c:v>0.17874692874692874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'Tablas Dinámicas'!$C$17:$C$19</c15:f>
                <c15:dlblRangeCache>
                  <c:ptCount val="3"/>
                  <c:pt idx="0">
                    <c:v>1355</c:v>
                  </c:pt>
                  <c:pt idx="1">
                    <c:v>1319</c:v>
                  </c:pt>
                  <c:pt idx="2">
                    <c:v>582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5EA4-114E-8C3B-25D68B29BE4A}"/>
            </c:ext>
          </c:extLst>
        </c:ser>
        <c:ser>
          <c:idx val="1"/>
          <c:order val="1"/>
          <c:tx>
            <c:strRef>
              <c:f>'Tablas Dinámicas'!$C$17:$C$19</c:f>
              <c:strCache>
                <c:ptCount val="1"/>
                <c:pt idx="0">
                  <c:v>Cantidad de inmuebles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6D7-D942-A928-88308F4CE5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6D7-D942-A928-88308F4CE5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6D7-D942-A928-88308F4CE5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Dinámicas'!$C$17:$C$19</c:f>
              <c:strCache>
                <c:ptCount val="3"/>
                <c:pt idx="0">
                  <c:v>good condition</c:v>
                </c:pt>
                <c:pt idx="1">
                  <c:v>needs refurb</c:v>
                </c:pt>
                <c:pt idx="2">
                  <c:v>new</c:v>
                </c:pt>
              </c:strCache>
            </c:strRef>
          </c:cat>
          <c:val>
            <c:numRef>
              <c:f>'Tablas Dinámicas'!$C$17:$C$19</c:f>
              <c:numCache>
                <c:formatCode>General</c:formatCode>
                <c:ptCount val="3"/>
                <c:pt idx="0">
                  <c:v>1355</c:v>
                </c:pt>
                <c:pt idx="1">
                  <c:v>1319</c:v>
                </c:pt>
                <c:pt idx="2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E4F-AC40-A402-6BF798AF4F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[JUAN MANUEL SOTELO, PROYECTO FINAL EXCEL.xlsx]Tablas Dinámicas!Tipo de Inmueble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s-MX" b="1" u="none">
                <a:solidFill>
                  <a:schemeClr val="tx1"/>
                </a:solidFill>
                <a:latin typeface="+mj-lt"/>
              </a:rPr>
              <a:t>Tipo</a:t>
            </a:r>
            <a:r>
              <a:rPr lang="es-MX" b="1" u="none" baseline="0">
                <a:solidFill>
                  <a:schemeClr val="tx1"/>
                </a:solidFill>
                <a:latin typeface="+mj-lt"/>
              </a:rPr>
              <a:t> de inmueble</a:t>
            </a:r>
            <a:endParaRPr lang="es-MX" b="1" u="none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s-419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Dinámicas'!$B$3</c:f>
              <c:strCache>
                <c:ptCount val="1"/>
                <c:pt idx="0">
                  <c:v>Precio Promedio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'Tablas Dinámicas'!$A$4:$A$12</c:f>
              <c:strCache>
                <c:ptCount val="8"/>
                <c:pt idx="0">
                  <c:v>Detached</c:v>
                </c:pt>
                <c:pt idx="1">
                  <c:v>Duplex</c:v>
                </c:pt>
                <c:pt idx="2">
                  <c:v>Flat</c:v>
                </c:pt>
                <c:pt idx="3">
                  <c:v>House</c:v>
                </c:pt>
                <c:pt idx="4">
                  <c:v>Penthouse</c:v>
                </c:pt>
                <c:pt idx="5">
                  <c:v>Rustic</c:v>
                </c:pt>
                <c:pt idx="6">
                  <c:v>Semi-detached</c:v>
                </c:pt>
                <c:pt idx="7">
                  <c:v>Terraced</c:v>
                </c:pt>
              </c:strCache>
            </c:strRef>
          </c:cat>
          <c:val>
            <c:numRef>
              <c:f>'Tablas Dinámicas'!$B$4:$B$12</c:f>
              <c:numCache>
                <c:formatCode>#,##0\ [$€-1]</c:formatCode>
                <c:ptCount val="8"/>
                <c:pt idx="0">
                  <c:v>1506345.4363636363</c:v>
                </c:pt>
                <c:pt idx="1">
                  <c:v>784600.92592592596</c:v>
                </c:pt>
                <c:pt idx="2">
                  <c:v>518045.69292487233</c:v>
                </c:pt>
                <c:pt idx="3">
                  <c:v>2483137.4074074072</c:v>
                </c:pt>
                <c:pt idx="4">
                  <c:v>775720.61068702291</c:v>
                </c:pt>
                <c:pt idx="5">
                  <c:v>490000</c:v>
                </c:pt>
                <c:pt idx="6">
                  <c:v>1170666.6666666667</c:v>
                </c:pt>
                <c:pt idx="7">
                  <c:v>587727.27272727271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9-FB4C-9EE0-A4565910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092414495"/>
        <c:axId val="1092416223"/>
      </c:barChart>
      <c:lineChart>
        <c:grouping val="standard"/>
        <c:varyColors val="0"/>
        <c:ser>
          <c:idx val="1"/>
          <c:order val="1"/>
          <c:tx>
            <c:strRef>
              <c:f>'Tablas Dinámicas'!$C$3</c:f>
              <c:strCache>
                <c:ptCount val="1"/>
                <c:pt idx="0">
                  <c:v>Promedio de Precio m2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'Tablas Dinámicas'!$A$4:$A$12</c:f>
              <c:strCache>
                <c:ptCount val="8"/>
                <c:pt idx="0">
                  <c:v>Detached</c:v>
                </c:pt>
                <c:pt idx="1">
                  <c:v>Duplex</c:v>
                </c:pt>
                <c:pt idx="2">
                  <c:v>Flat</c:v>
                </c:pt>
                <c:pt idx="3">
                  <c:v>House</c:v>
                </c:pt>
                <c:pt idx="4">
                  <c:v>Penthouse</c:v>
                </c:pt>
                <c:pt idx="5">
                  <c:v>Rustic</c:v>
                </c:pt>
                <c:pt idx="6">
                  <c:v>Semi-detached</c:v>
                </c:pt>
                <c:pt idx="7">
                  <c:v>Terraced</c:v>
                </c:pt>
              </c:strCache>
            </c:strRef>
          </c:cat>
          <c:val>
            <c:numRef>
              <c:f>'Tablas Dinámicas'!$C$4:$C$12</c:f>
              <c:numCache>
                <c:formatCode>#,##0\ [$€-1]</c:formatCode>
                <c:ptCount val="8"/>
                <c:pt idx="0">
                  <c:v>4109.4371015551806</c:v>
                </c:pt>
                <c:pt idx="1">
                  <c:v>4988.9611376859721</c:v>
                </c:pt>
                <c:pt idx="2">
                  <c:v>4595.1207838269838</c:v>
                </c:pt>
                <c:pt idx="3">
                  <c:v>5582.2874321280633</c:v>
                </c:pt>
                <c:pt idx="4">
                  <c:v>5642.807904512405</c:v>
                </c:pt>
                <c:pt idx="5">
                  <c:v>3043.478260869565</c:v>
                </c:pt>
                <c:pt idx="6">
                  <c:v>4173.3208089737809</c:v>
                </c:pt>
                <c:pt idx="7">
                  <c:v>3321.6040979893446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9-FB4C-9EE0-A4565910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433455"/>
        <c:axId val="2005700751"/>
      </c:lineChart>
      <c:catAx>
        <c:axId val="109241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416223"/>
        <c:crosses val="autoZero"/>
        <c:auto val="1"/>
        <c:lblAlgn val="ctr"/>
        <c:lblOffset val="100"/>
        <c:noMultiLvlLbl val="0"/>
      </c:catAx>
      <c:valAx>
        <c:axId val="10924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414495"/>
        <c:crosses val="autoZero"/>
        <c:crossBetween val="between"/>
      </c:valAx>
      <c:valAx>
        <c:axId val="2005700751"/>
        <c:scaling>
          <c:orientation val="minMax"/>
        </c:scaling>
        <c:delete val="0"/>
        <c:axPos val="r"/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14433455"/>
        <c:crosses val="max"/>
        <c:crossBetween val="between"/>
      </c:valAx>
      <c:catAx>
        <c:axId val="13144334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5700751"/>
        <c:crosses val="max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1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[JUAN MANUEL SOTELO, PROYECTO FINAL EXCEL.xlsx]Tablas Dinámicas!Distrito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s-MX" sz="1600" b="1">
                <a:solidFill>
                  <a:schemeClr val="tx1"/>
                </a:solidFill>
                <a:latin typeface="+mj-lt"/>
              </a:rPr>
              <a:t>Según Distritos</a:t>
            </a:r>
          </a:p>
          <a:p>
            <a:pPr>
              <a:defRPr sz="1600" b="1">
                <a:solidFill>
                  <a:schemeClr val="tx1"/>
                </a:solidFill>
                <a:latin typeface="+mj-lt"/>
              </a:defRPr>
            </a:pPr>
            <a:endParaRPr lang="es-MX" sz="1600" b="1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s-419"/>
        </a:p>
      </c:txPr>
    </c:title>
    <c:autoTitleDeleted val="0"/>
    <c:pivotFmts>
      <c:pivotFmt>
        <c:idx val="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>
            <a:glow rad="127000">
              <a:schemeClr val="bg1"/>
            </a:glow>
            <a:outerShdw blurRad="50800" dist="50800" dir="5400000" sx="96000" sy="96000" algn="ctr" rotWithShape="0">
              <a:schemeClr val="bg1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Dinámicas'!$B$24</c:f>
              <c:strCache>
                <c:ptCount val="1"/>
                <c:pt idx="0">
                  <c:v>Precio promedio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>
              <a:glow rad="127000">
                <a:schemeClr val="bg1"/>
              </a:glow>
              <a:outerShdw blurRad="50800" dist="50800" dir="5400000" sx="96000" sy="96000" algn="ctr" rotWithShape="0">
                <a:schemeClr val="bg1"/>
              </a:outerShdw>
            </a:effectLst>
          </c:spPr>
          <c:invertIfNegative val="0"/>
          <c:cat>
            <c:strRef>
              <c:f>'Tablas Dinámicas'!$A$25:$A$35</c:f>
              <c:strCache>
                <c:ptCount val="10"/>
                <c:pt idx="0">
                  <c:v>Ciutat Vella</c:v>
                </c:pt>
                <c:pt idx="1">
                  <c:v>Eixample</c:v>
                </c:pt>
                <c:pt idx="2">
                  <c:v>Gràcia</c:v>
                </c:pt>
                <c:pt idx="3">
                  <c:v>Horta-Guinardó</c:v>
                </c:pt>
                <c:pt idx="4">
                  <c:v>Les Corts</c:v>
                </c:pt>
                <c:pt idx="5">
                  <c:v>Nou Barris</c:v>
                </c:pt>
                <c:pt idx="6">
                  <c:v>Sant Andreu</c:v>
                </c:pt>
                <c:pt idx="7">
                  <c:v>Sant Martí</c:v>
                </c:pt>
                <c:pt idx="8">
                  <c:v>Sants-Montjuïc</c:v>
                </c:pt>
                <c:pt idx="9">
                  <c:v>Sarrià-Sant Gervasi</c:v>
                </c:pt>
              </c:strCache>
            </c:strRef>
          </c:cat>
          <c:val>
            <c:numRef>
              <c:f>'Tablas Dinámicas'!$B$25:$B$35</c:f>
              <c:numCache>
                <c:formatCode>#,##0\ [$€-1]</c:formatCode>
                <c:ptCount val="10"/>
                <c:pt idx="0">
                  <c:v>452922.54142011836</c:v>
                </c:pt>
                <c:pt idx="1">
                  <c:v>655145.22900763364</c:v>
                </c:pt>
                <c:pt idx="2">
                  <c:v>452312.5</c:v>
                </c:pt>
                <c:pt idx="3">
                  <c:v>323812.36893203884</c:v>
                </c:pt>
                <c:pt idx="4">
                  <c:v>1003627.765625</c:v>
                </c:pt>
                <c:pt idx="5">
                  <c:v>213070.18269230769</c:v>
                </c:pt>
                <c:pt idx="6">
                  <c:v>288685.16129032261</c:v>
                </c:pt>
                <c:pt idx="7">
                  <c:v>410226.03102625301</c:v>
                </c:pt>
                <c:pt idx="8">
                  <c:v>308247.33579335792</c:v>
                </c:pt>
                <c:pt idx="9">
                  <c:v>1057254.1586073502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D-7C4A-B1AB-0003B2CD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1"/>
        <c:overlap val="24"/>
        <c:axId val="1092594303"/>
        <c:axId val="1092272447"/>
      </c:barChart>
      <c:lineChart>
        <c:grouping val="standard"/>
        <c:varyColors val="0"/>
        <c:ser>
          <c:idx val="1"/>
          <c:order val="1"/>
          <c:tx>
            <c:strRef>
              <c:f>'Tablas Dinámicas'!$C$24</c:f>
              <c:strCache>
                <c:ptCount val="1"/>
                <c:pt idx="0">
                  <c:v>Precio promedio m2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'Tablas Dinámicas'!$A$25:$A$35</c:f>
              <c:strCache>
                <c:ptCount val="10"/>
                <c:pt idx="0">
                  <c:v>Ciutat Vella</c:v>
                </c:pt>
                <c:pt idx="1">
                  <c:v>Eixample</c:v>
                </c:pt>
                <c:pt idx="2">
                  <c:v>Gràcia</c:v>
                </c:pt>
                <c:pt idx="3">
                  <c:v>Horta-Guinardó</c:v>
                </c:pt>
                <c:pt idx="4">
                  <c:v>Les Corts</c:v>
                </c:pt>
                <c:pt idx="5">
                  <c:v>Nou Barris</c:v>
                </c:pt>
                <c:pt idx="6">
                  <c:v>Sant Andreu</c:v>
                </c:pt>
                <c:pt idx="7">
                  <c:v>Sant Martí</c:v>
                </c:pt>
                <c:pt idx="8">
                  <c:v>Sants-Montjuïc</c:v>
                </c:pt>
                <c:pt idx="9">
                  <c:v>Sarrià-Sant Gervasi</c:v>
                </c:pt>
              </c:strCache>
            </c:strRef>
          </c:cat>
          <c:val>
            <c:numRef>
              <c:f>'Tablas Dinámicas'!$C$25:$C$35</c:f>
              <c:numCache>
                <c:formatCode>#,##0\ [$€-1]</c:formatCode>
                <c:ptCount val="10"/>
                <c:pt idx="0">
                  <c:v>4450.1341459302521</c:v>
                </c:pt>
                <c:pt idx="1">
                  <c:v>5211.2057062141748</c:v>
                </c:pt>
                <c:pt idx="2">
                  <c:v>4450.4814461697606</c:v>
                </c:pt>
                <c:pt idx="3">
                  <c:v>3623.8685264690271</c:v>
                </c:pt>
                <c:pt idx="4">
                  <c:v>5628.8777634306998</c:v>
                </c:pt>
                <c:pt idx="5">
                  <c:v>3076.234221237632</c:v>
                </c:pt>
                <c:pt idx="6">
                  <c:v>3547.1599610064591</c:v>
                </c:pt>
                <c:pt idx="7">
                  <c:v>4408.6909432448865</c:v>
                </c:pt>
                <c:pt idx="8">
                  <c:v>3618.4266291648164</c:v>
                </c:pt>
                <c:pt idx="9">
                  <c:v>5565.9027140123771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D-7C4A-B1AB-0003B2CD9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848400"/>
        <c:axId val="646850672"/>
      </c:lineChart>
      <c:catAx>
        <c:axId val="6468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s-419"/>
          </a:p>
        </c:txPr>
        <c:crossAx val="646850672"/>
        <c:crosses val="autoZero"/>
        <c:auto val="1"/>
        <c:lblAlgn val="ctr"/>
        <c:lblOffset val="100"/>
        <c:noMultiLvlLbl val="0"/>
      </c:catAx>
      <c:valAx>
        <c:axId val="646850672"/>
        <c:scaling>
          <c:orientation val="minMax"/>
        </c:scaling>
        <c:delete val="0"/>
        <c:axPos val="l"/>
        <c:numFmt formatCode="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46848400"/>
        <c:crosses val="autoZero"/>
        <c:crossBetween val="between"/>
      </c:valAx>
      <c:valAx>
        <c:axId val="1092272447"/>
        <c:scaling>
          <c:orientation val="minMax"/>
        </c:scaling>
        <c:delete val="0"/>
        <c:axPos val="r"/>
        <c:numFmt formatCode="#,##0\ [$€-1]" sourceLinked="1"/>
        <c:majorTickMark val="out"/>
        <c:minorTickMark val="none"/>
        <c:tickLblPos val="nextTo"/>
        <c:spPr>
          <a:noFill/>
          <a:ln cap="flat">
            <a:noFill/>
            <a:headEnd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92594303"/>
        <c:crosses val="max"/>
        <c:crossBetween val="between"/>
      </c:valAx>
      <c:catAx>
        <c:axId val="1092594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2272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xfuel.com/es/free-photo-ezwdz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0</xdr:row>
      <xdr:rowOff>0</xdr:rowOff>
    </xdr:from>
    <xdr:to>
      <xdr:col>22</xdr:col>
      <xdr:colOff>0</xdr:colOff>
      <xdr:row>53</xdr:row>
      <xdr:rowOff>0</xdr:rowOff>
    </xdr:to>
    <xdr:pic>
      <xdr:nvPicPr>
        <xdr:cNvPr id="4" name="Imagen 3" descr="ciudad cerca de montañas, barcelona, ciudad, españa, sagrada familia ...">
          <a:extLst>
            <a:ext uri="{FF2B5EF4-FFF2-40B4-BE49-F238E27FC236}">
              <a16:creationId xmlns:a16="http://schemas.microsoft.com/office/drawing/2014/main" id="{8B241E35-B99C-C10A-1A98-8FE5EDF70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/>
        <a:stretch/>
      </xdr:blipFill>
      <xdr:spPr>
        <a:xfrm>
          <a:off x="330200" y="0"/>
          <a:ext cx="17830800" cy="10769600"/>
        </a:xfrm>
        <a:prstGeom prst="rect">
          <a:avLst/>
        </a:prstGeom>
      </xdr:spPr>
    </xdr:pic>
    <xdr:clientData/>
  </xdr:twoCellAnchor>
  <xdr:twoCellAnchor>
    <xdr:from>
      <xdr:col>4</xdr:col>
      <xdr:colOff>596900</xdr:colOff>
      <xdr:row>30</xdr:row>
      <xdr:rowOff>38100</xdr:rowOff>
    </xdr:from>
    <xdr:to>
      <xdr:col>18</xdr:col>
      <xdr:colOff>0</xdr:colOff>
      <xdr:row>48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0E0E931-522A-FDFB-7394-F668DE078BB3}"/>
            </a:ext>
          </a:extLst>
        </xdr:cNvPr>
        <xdr:cNvSpPr txBox="1"/>
      </xdr:nvSpPr>
      <xdr:spPr>
        <a:xfrm>
          <a:off x="3898900" y="6134100"/>
          <a:ext cx="10960100" cy="3657600"/>
        </a:xfrm>
        <a:prstGeom prst="rect">
          <a:avLst/>
        </a:prstGeom>
        <a:gradFill flip="none" rotWithShape="1">
          <a:gsLst>
            <a:gs pos="0">
              <a:sysClr val="window" lastClr="FFFFFF">
                <a:shade val="30000"/>
                <a:satMod val="115000"/>
              </a:sysClr>
            </a:gs>
            <a:gs pos="50000">
              <a:sysClr val="window" lastClr="FFFFFF">
                <a:shade val="67500"/>
                <a:satMod val="115000"/>
              </a:sysClr>
            </a:gs>
            <a:gs pos="100000">
              <a:sysClr val="window" lastClr="FFFFFF">
                <a:shade val="100000"/>
                <a:satMod val="115000"/>
              </a:sysClr>
            </a:gs>
          </a:gsLst>
          <a:path path="circle">
            <a:fillToRect l="100000" b="100000"/>
          </a:path>
          <a:tileRect t="-100000" r="-10000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 este análisis van a poder ver el comportamiento de los precios y sus variaciones en Barcelona en los años 2015 al 2023.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Elegí un Data set de la plataforma de venta y alquileres de inmuebles número uno en España, "IDEALISTA". 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 España y sobre todo en la ciudad en que vivo, se está atravensando un momento complicado en relación a la compra y venta de inmuebles, el motivo principal es el precio de los mismos.</a:t>
          </a:r>
        </a:p>
        <a:p>
          <a:pPr algn="l"/>
          <a:r>
            <a:rPr lang="es-MX" sz="20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Es por eso que me interesé en este Data Set y decidí utilizarlo, ya que, contiene información de un tema muy recurrente de charla y debate en la sociedad española.</a:t>
          </a:r>
        </a:p>
        <a:p>
          <a:endParaRPr lang="es-419" sz="1600" b="0" i="0" u="sng" strike="noStrike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419" sz="1600" b="0" i="0" u="sng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set utilizado</a:t>
          </a:r>
          <a:r>
            <a:rPr lang="es-419" sz="1600" b="0" i="0" u="none" strike="noStrike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</a:t>
          </a:r>
          <a:r>
            <a:rPr lang="es-419" sz="1600" b="0" i="0" u="none" strike="noStrike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https://www.kaggle.com/datasets/jorgeglez/barcelona-idealista-housingprices</a:t>
          </a:r>
          <a:r>
            <a:rPr lang="es-419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s-MX" sz="1600" baseline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774700</xdr:colOff>
      <xdr:row>0</xdr:row>
      <xdr:rowOff>101600</xdr:rowOff>
    </xdr:from>
    <xdr:to>
      <xdr:col>21</xdr:col>
      <xdr:colOff>660400</xdr:colOff>
      <xdr:row>13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62FB0AA-3531-75DF-0967-A1B3523C68C2}"/>
            </a:ext>
          </a:extLst>
        </xdr:cNvPr>
        <xdr:cNvSpPr txBox="1"/>
      </xdr:nvSpPr>
      <xdr:spPr>
        <a:xfrm>
          <a:off x="12890500" y="101600"/>
          <a:ext cx="8775700" cy="2730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400" b="1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PREGUNTAS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s-419" sz="1400"/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1)DESCUENTO A APLICAR SI TIENE ASCENSOR  (FUNCIÓN"BUSCARV")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2)CANTIDAD DE INMUEBLES PARA REFACCIONAR (FUNCIÓN"CONTAR.SI")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419" sz="1400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3)PRECIO PROMEDIO SEGÚN DISTRITOS EN EL AÑO 2016 (FUNCIÓN "PROMEDIO.SI.CONJUNTO"); UTILIZA LISTAS DE       VALIDACIÓN</a:t>
          </a:r>
          <a:r>
            <a:rPr lang="es-419" sz="1400"/>
            <a:t> </a:t>
          </a:r>
        </a:p>
        <a:p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4)CATEGORIZAR SI ES IDEAL PARA INVERSIONISTAS SEGÚN PRECIO IGUAL O INFERIOR A "150000 EUROS"o PRECIO</a:t>
          </a:r>
          <a:r>
            <a:rPr lang="es-419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M2 MENOR O IGUAL A "3000 EUROS"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(FUNCIÓN "SI")</a:t>
          </a:r>
          <a:r>
            <a:rPr lang="es-419" sz="1400"/>
            <a:t> </a:t>
          </a:r>
        </a:p>
        <a:p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5)COLUMNA DE CONDICIÓN Y PRECIO (FUNCIÓN DE TEXTO "UNIR CADENAS")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/>
            <a:t> </a:t>
          </a:r>
        </a:p>
        <a:p>
          <a:r>
            <a:rPr lang="es-419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6)PRECIOS MÁXIMOS Y MINIMOS SEGÚN AÑO Y LOCALIDAD</a:t>
          </a:r>
          <a:r>
            <a:rPr lang="es-419" sz="1400" b="1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(MAXÍMOS)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 </a:t>
          </a:r>
          <a:r>
            <a:rPr lang="es-419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419" sz="1400" b="1"/>
            <a:t> </a:t>
          </a:r>
        </a:p>
        <a:p>
          <a:r>
            <a:rPr lang="es-419" sz="1400" b="1" baseline="0"/>
            <a:t> 7)AÑO DE PUBLICACIÓN DEL INMUEBLE ( FUNCIÓN PARA EXTRAER EL AÑO)</a:t>
          </a:r>
        </a:p>
        <a:p>
          <a:r>
            <a:rPr lang="es-419" sz="1400" b="1" baseline="0"/>
            <a:t> 8) PRECIO METRO CUADRADO </a:t>
          </a:r>
          <a:endParaRPr lang="es-MX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</xdr:colOff>
      <xdr:row>14</xdr:row>
      <xdr:rowOff>38100</xdr:rowOff>
    </xdr:from>
    <xdr:to>
      <xdr:col>23</xdr:col>
      <xdr:colOff>38100</xdr:colOff>
      <xdr:row>19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5032D55-4EBF-3D25-0D0E-E4757C8F5998}"/>
            </a:ext>
          </a:extLst>
        </xdr:cNvPr>
        <xdr:cNvSpPr txBox="1"/>
      </xdr:nvSpPr>
      <xdr:spPr>
        <a:xfrm>
          <a:off x="20967700" y="2997200"/>
          <a:ext cx="407670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 u="sng"/>
            <a:t>A TENER</a:t>
          </a:r>
          <a:r>
            <a:rPr lang="es-MX" sz="1100" u="sng" baseline="0"/>
            <a:t> EN CUENTA</a:t>
          </a:r>
          <a:endParaRPr lang="es-MX" sz="1100" u="sng"/>
        </a:p>
        <a:p>
          <a:r>
            <a:rPr lang="es-MX" sz="1100"/>
            <a:t>-LA COLUMNA "DISTRICT</a:t>
          </a:r>
          <a:r>
            <a:rPr lang="es-MX" sz="1100" baseline="0"/>
            <a:t>" y "CONDITION" TIENEN LISTA DE VALIDACIÓN</a:t>
          </a:r>
        </a:p>
        <a:p>
          <a:r>
            <a:rPr lang="es-MX" sz="1100" baseline="0"/>
            <a:t>-LOS TÍTULOS DE LAS COLUMNAS EN COLOR, SON LOS QUE RESPONDEN A LAS PREGUNTAS PROPUESTAS</a:t>
          </a:r>
        </a:p>
        <a:p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1036320</xdr:colOff>
      <xdr:row>15</xdr:row>
      <xdr:rowOff>157479</xdr:rowOff>
    </xdr:from>
    <xdr:to>
      <xdr:col>5</xdr:col>
      <xdr:colOff>0</xdr:colOff>
      <xdr:row>21</xdr:row>
      <xdr:rowOff>96837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ño 2">
              <a:extLst>
                <a:ext uri="{FF2B5EF4-FFF2-40B4-BE49-F238E27FC236}">
                  <a16:creationId xmlns:a16="http://schemas.microsoft.com/office/drawing/2014/main" id="{89EB1899-602E-4344-B020-68D30C9523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3205479"/>
              <a:ext cx="1440180" cy="11585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26</xdr:row>
      <xdr:rowOff>177800</xdr:rowOff>
    </xdr:from>
    <xdr:to>
      <xdr:col>5</xdr:col>
      <xdr:colOff>0</xdr:colOff>
      <xdr:row>32</xdr:row>
      <xdr:rowOff>91123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IDEAL PARA INVERTIR 2">
              <a:extLst>
                <a:ext uri="{FF2B5EF4-FFF2-40B4-BE49-F238E27FC236}">
                  <a16:creationId xmlns:a16="http://schemas.microsoft.com/office/drawing/2014/main" id="{AB2FB04C-4CA2-3548-A81E-345C31030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EAL PARA INVERTI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5461000"/>
              <a:ext cx="1440180" cy="1132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21</xdr:row>
      <xdr:rowOff>38100</xdr:rowOff>
    </xdr:from>
    <xdr:to>
      <xdr:col>5</xdr:col>
      <xdr:colOff>0</xdr:colOff>
      <xdr:row>26</xdr:row>
      <xdr:rowOff>154623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istrict 2">
              <a:extLst>
                <a:ext uri="{FF2B5EF4-FFF2-40B4-BE49-F238E27FC236}">
                  <a16:creationId xmlns:a16="http://schemas.microsoft.com/office/drawing/2014/main" id="{7634F780-DB8B-9744-AA8D-7115A3DB79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ct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4305300"/>
              <a:ext cx="1440180" cy="11325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3</xdr:row>
      <xdr:rowOff>201613</xdr:rowOff>
    </xdr:from>
    <xdr:to>
      <xdr:col>5</xdr:col>
      <xdr:colOff>0</xdr:colOff>
      <xdr:row>9</xdr:row>
      <xdr:rowOff>180023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ondition 2">
              <a:extLst>
                <a:ext uri="{FF2B5EF4-FFF2-40B4-BE49-F238E27FC236}">
                  <a16:creationId xmlns:a16="http://schemas.microsoft.com/office/drawing/2014/main" id="{133C8CA8-826E-F647-94EE-52F1B7F7C0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t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811213"/>
              <a:ext cx="1440180" cy="1197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1036320</xdr:colOff>
      <xdr:row>10</xdr:row>
      <xdr:rowOff>0</xdr:rowOff>
    </xdr:from>
    <xdr:to>
      <xdr:col>5</xdr:col>
      <xdr:colOff>0</xdr:colOff>
      <xdr:row>15</xdr:row>
      <xdr:rowOff>157479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type 2">
              <a:extLst>
                <a:ext uri="{FF2B5EF4-FFF2-40B4-BE49-F238E27FC236}">
                  <a16:creationId xmlns:a16="http://schemas.microsoft.com/office/drawing/2014/main" id="{0CE951EB-5D5D-8247-8FA6-065CD8134A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7620" y="2032000"/>
              <a:ext cx="144018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</xdr:row>
      <xdr:rowOff>114300</xdr:rowOff>
    </xdr:from>
    <xdr:to>
      <xdr:col>19</xdr:col>
      <xdr:colOff>0</xdr:colOff>
      <xdr:row>52</xdr:row>
      <xdr:rowOff>114300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2BB46C29-556C-3AE1-C05F-8A82CEB70170}"/>
            </a:ext>
          </a:extLst>
        </xdr:cNvPr>
        <xdr:cNvSpPr/>
      </xdr:nvSpPr>
      <xdr:spPr>
        <a:xfrm>
          <a:off x="596900" y="317500"/>
          <a:ext cx="15087600" cy="10363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660400</xdr:colOff>
      <xdr:row>1</xdr:row>
      <xdr:rowOff>152400</xdr:rowOff>
    </xdr:from>
    <xdr:to>
      <xdr:col>5</xdr:col>
      <xdr:colOff>381000</xdr:colOff>
      <xdr:row>8</xdr:row>
      <xdr:rowOff>101600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46234CA-10E9-0941-B400-390FDC968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900" y="355600"/>
          <a:ext cx="1371600" cy="1371600"/>
        </a:xfrm>
        <a:prstGeom prst="rect">
          <a:avLst/>
        </a:prstGeom>
      </xdr:spPr>
    </xdr:pic>
    <xdr:clientData/>
  </xdr:twoCellAnchor>
  <xdr:twoCellAnchor>
    <xdr:from>
      <xdr:col>1</xdr:col>
      <xdr:colOff>718820</xdr:colOff>
      <xdr:row>10</xdr:row>
      <xdr:rowOff>165100</xdr:rowOff>
    </xdr:from>
    <xdr:to>
      <xdr:col>7</xdr:col>
      <xdr:colOff>0</xdr:colOff>
      <xdr:row>12</xdr:row>
      <xdr:rowOff>165100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4A23B1B-766E-1C46-A275-B1FCD4CA7E81}"/>
            </a:ext>
          </a:extLst>
        </xdr:cNvPr>
        <xdr:cNvSpPr txBox="1"/>
      </xdr:nvSpPr>
      <xdr:spPr>
        <a:xfrm>
          <a:off x="1544320" y="2197100"/>
          <a:ext cx="423418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800" b="1"/>
            <a:t>IDEALES</a:t>
          </a:r>
          <a:r>
            <a:rPr lang="es-MX" sz="1800" b="1" baseline="0"/>
            <a:t> PARA INVERTIR</a:t>
          </a:r>
          <a:endParaRPr lang="es-MX" sz="1800" b="1"/>
        </a:p>
      </xdr:txBody>
    </xdr:sp>
    <xdr:clientData/>
  </xdr:twoCellAnchor>
  <xdr:twoCellAnchor editAs="oneCell">
    <xdr:from>
      <xdr:col>1</xdr:col>
      <xdr:colOff>673100</xdr:colOff>
      <xdr:row>12</xdr:row>
      <xdr:rowOff>190500</xdr:rowOff>
    </xdr:from>
    <xdr:to>
      <xdr:col>2</xdr:col>
      <xdr:colOff>762000</xdr:colOff>
      <xdr:row>17</xdr:row>
      <xdr:rowOff>88900</xdr:rowOff>
    </xdr:to>
    <xdr:pic>
      <xdr:nvPicPr>
        <xdr:cNvPr id="14" name="Gráfico 13" descr="Apretón de manos">
          <a:extLst>
            <a:ext uri="{FF2B5EF4-FFF2-40B4-BE49-F238E27FC236}">
              <a16:creationId xmlns:a16="http://schemas.microsoft.com/office/drawing/2014/main" id="{E72AE4DB-8DB5-8042-91CE-4B9BB3931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498600" y="26289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14</xdr:row>
      <xdr:rowOff>76200</xdr:rowOff>
    </xdr:from>
    <xdr:to>
      <xdr:col>5</xdr:col>
      <xdr:colOff>711200</xdr:colOff>
      <xdr:row>16</xdr:row>
      <xdr:rowOff>50800</xdr:rowOff>
    </xdr:to>
    <xdr:sp macro="" textlink="'Tablas Dinámicas'!B47">
      <xdr:nvSpPr>
        <xdr:cNvPr id="15" name="CuadroTexto 14">
          <a:extLst>
            <a:ext uri="{FF2B5EF4-FFF2-40B4-BE49-F238E27FC236}">
              <a16:creationId xmlns:a16="http://schemas.microsoft.com/office/drawing/2014/main" id="{DE33AC87-AC2F-4648-A10D-8CA26DAF9D82}"/>
            </a:ext>
          </a:extLst>
        </xdr:cNvPr>
        <xdr:cNvSpPr txBox="1"/>
      </xdr:nvSpPr>
      <xdr:spPr>
        <a:xfrm>
          <a:off x="2628900" y="2921000"/>
          <a:ext cx="2209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3366B6-3580-E14D-A698-A28B9B8AB818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513</a:t>
          </a:fld>
          <a:r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t> INMUEBLES</a:t>
          </a:r>
          <a:endParaRPr lang="es-MX" sz="2000" b="1"/>
        </a:p>
      </xdr:txBody>
    </xdr:sp>
    <xdr:clientData/>
  </xdr:twoCellAnchor>
  <xdr:twoCellAnchor editAs="oneCell">
    <xdr:from>
      <xdr:col>7</xdr:col>
      <xdr:colOff>482600</xdr:colOff>
      <xdr:row>10</xdr:row>
      <xdr:rowOff>139700</xdr:rowOff>
    </xdr:from>
    <xdr:to>
      <xdr:col>9</xdr:col>
      <xdr:colOff>363220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condition 1">
              <a:extLst>
                <a:ext uri="{FF2B5EF4-FFF2-40B4-BE49-F238E27FC236}">
                  <a16:creationId xmlns:a16="http://schemas.microsoft.com/office/drawing/2014/main" id="{2F25EDCE-5013-CB4A-968E-9FAE97EEDB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t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110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363220</xdr:colOff>
      <xdr:row>10</xdr:row>
      <xdr:rowOff>141921</xdr:rowOff>
    </xdr:from>
    <xdr:to>
      <xdr:col>11</xdr:col>
      <xdr:colOff>243840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ño 1">
              <a:extLst>
                <a:ext uri="{FF2B5EF4-FFF2-40B4-BE49-F238E27FC236}">
                  <a16:creationId xmlns:a16="http://schemas.microsoft.com/office/drawing/2014/main" id="{46D54268-6415-BD42-92C3-9E029AF6C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2720" y="2173921"/>
              <a:ext cx="1531620" cy="11712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243840</xdr:colOff>
      <xdr:row>10</xdr:row>
      <xdr:rowOff>139700</xdr:rowOff>
    </xdr:from>
    <xdr:to>
      <xdr:col>13</xdr:col>
      <xdr:colOff>124460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district 1">
              <a:extLst>
                <a:ext uri="{FF2B5EF4-FFF2-40B4-BE49-F238E27FC236}">
                  <a16:creationId xmlns:a16="http://schemas.microsoft.com/office/drawing/2014/main" id="{A3BB361F-D7D4-FE44-93FF-E6237C3B7C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c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2434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124460</xdr:colOff>
      <xdr:row>10</xdr:row>
      <xdr:rowOff>139700</xdr:rowOff>
    </xdr:from>
    <xdr:to>
      <xdr:col>14</xdr:col>
      <xdr:colOff>659130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IDEAL PARA INVERTIR 1">
              <a:extLst>
                <a:ext uri="{FF2B5EF4-FFF2-40B4-BE49-F238E27FC236}">
                  <a16:creationId xmlns:a16="http://schemas.microsoft.com/office/drawing/2014/main" id="{EF648B7F-863B-AA41-8F06-4AEA34C38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EAL PARA INVERTI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55960" y="2171700"/>
              <a:ext cx="136017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633730</xdr:colOff>
      <xdr:row>10</xdr:row>
      <xdr:rowOff>139700</xdr:rowOff>
    </xdr:from>
    <xdr:to>
      <xdr:col>16</xdr:col>
      <xdr:colOff>514350</xdr:colOff>
      <xdr:row>16</xdr:row>
      <xdr:rowOff>93979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type 1">
              <a:extLst>
                <a:ext uri="{FF2B5EF4-FFF2-40B4-BE49-F238E27FC236}">
                  <a16:creationId xmlns:a16="http://schemas.microsoft.com/office/drawing/2014/main" id="{31D78D89-3013-5745-AB75-CCF634E99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0730" y="2171700"/>
              <a:ext cx="1531620" cy="1173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</xdr:col>
      <xdr:colOff>668020</xdr:colOff>
      <xdr:row>17</xdr:row>
      <xdr:rowOff>165100</xdr:rowOff>
    </xdr:from>
    <xdr:to>
      <xdr:col>7</xdr:col>
      <xdr:colOff>12700</xdr:colOff>
      <xdr:row>20</xdr:row>
      <xdr:rowOff>38100</xdr:rowOff>
    </xdr:to>
    <xdr:sp macro="" textlink="'Tablas Dinámicas'!C47">
      <xdr:nvSpPr>
        <xdr:cNvPr id="22" name="CuadroTexto 21">
          <a:extLst>
            <a:ext uri="{FF2B5EF4-FFF2-40B4-BE49-F238E27FC236}">
              <a16:creationId xmlns:a16="http://schemas.microsoft.com/office/drawing/2014/main" id="{F1A317AE-5D6A-D941-83E5-E3D9F0E49FA8}"/>
            </a:ext>
          </a:extLst>
        </xdr:cNvPr>
        <xdr:cNvSpPr txBox="1"/>
      </xdr:nvSpPr>
      <xdr:spPr>
        <a:xfrm>
          <a:off x="1493520" y="3619500"/>
          <a:ext cx="429768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7F5D6A0-A7EF-6241-946E-FD44C079FB0F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15.76%</a:t>
          </a:fld>
          <a:r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t> PORCENTAJE</a:t>
          </a:r>
          <a:r>
            <a:rPr lang="en-US" sz="20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DE INMUEBLES</a:t>
          </a:r>
          <a:endParaRPr lang="en-US" sz="2000" b="1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596900</xdr:colOff>
      <xdr:row>23</xdr:row>
      <xdr:rowOff>63500</xdr:rowOff>
    </xdr:from>
    <xdr:to>
      <xdr:col>7</xdr:col>
      <xdr:colOff>0</xdr:colOff>
      <xdr:row>46</xdr:row>
      <xdr:rowOff>0</xdr:rowOff>
    </xdr:to>
    <xdr:graphicFrame macro="">
      <xdr:nvGraphicFramePr>
        <xdr:cNvPr id="24" name="Condicion">
          <a:extLst>
            <a:ext uri="{FF2B5EF4-FFF2-40B4-BE49-F238E27FC236}">
              <a16:creationId xmlns:a16="http://schemas.microsoft.com/office/drawing/2014/main" id="{2A124968-C932-7846-B0BB-FB618FC0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482600</xdr:colOff>
      <xdr:row>17</xdr:row>
      <xdr:rowOff>158750</xdr:rowOff>
    </xdr:from>
    <xdr:to>
      <xdr:col>16</xdr:col>
      <xdr:colOff>539750</xdr:colOff>
      <xdr:row>31</xdr:row>
      <xdr:rowOff>190500</xdr:rowOff>
    </xdr:to>
    <xdr:graphicFrame macro="">
      <xdr:nvGraphicFramePr>
        <xdr:cNvPr id="25" name="Tipo de inmueble">
          <a:extLst>
            <a:ext uri="{FF2B5EF4-FFF2-40B4-BE49-F238E27FC236}">
              <a16:creationId xmlns:a16="http://schemas.microsoft.com/office/drawing/2014/main" id="{02571234-6A06-614C-A837-F0B5CC2F6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482600</xdr:colOff>
      <xdr:row>32</xdr:row>
      <xdr:rowOff>0</xdr:rowOff>
    </xdr:from>
    <xdr:to>
      <xdr:col>16</xdr:col>
      <xdr:colOff>539750</xdr:colOff>
      <xdr:row>46</xdr:row>
      <xdr:rowOff>0</xdr:rowOff>
    </xdr:to>
    <xdr:graphicFrame macro="">
      <xdr:nvGraphicFramePr>
        <xdr:cNvPr id="26" name="Distrito">
          <a:extLst>
            <a:ext uri="{FF2B5EF4-FFF2-40B4-BE49-F238E27FC236}">
              <a16:creationId xmlns:a16="http://schemas.microsoft.com/office/drawing/2014/main" id="{B7A73C9C-D573-BC41-A3F2-BF2104293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495300</xdr:colOff>
      <xdr:row>2</xdr:row>
      <xdr:rowOff>190500</xdr:rowOff>
    </xdr:from>
    <xdr:to>
      <xdr:col>16</xdr:col>
      <xdr:colOff>571500</xdr:colOff>
      <xdr:row>7</xdr:row>
      <xdr:rowOff>101600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939A6F6-0073-DFDD-78F7-EE2431B38360}"/>
            </a:ext>
          </a:extLst>
        </xdr:cNvPr>
        <xdr:cNvSpPr txBox="1"/>
      </xdr:nvSpPr>
      <xdr:spPr>
        <a:xfrm>
          <a:off x="6273800" y="596900"/>
          <a:ext cx="7505700" cy="9271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3600" b="1" i="0">
              <a:latin typeface="+mj-lt"/>
            </a:rPr>
            <a:t>IDEALISTA</a:t>
          </a:r>
          <a:r>
            <a:rPr lang="es-MX" sz="3600" b="1" i="0" baseline="0">
              <a:latin typeface="+mj-lt"/>
            </a:rPr>
            <a:t> AÑO (2015-2023)</a:t>
          </a:r>
          <a:endParaRPr lang="es-MX" sz="3600" b="1" i="0">
            <a:latin typeface="+mj-lt"/>
          </a:endParaRPr>
        </a:p>
      </xdr:txBody>
    </xdr:sp>
    <xdr:clientData/>
  </xdr:twoCellAnchor>
  <xdr:twoCellAnchor>
    <xdr:from>
      <xdr:col>3</xdr:col>
      <xdr:colOff>0</xdr:colOff>
      <xdr:row>50</xdr:row>
      <xdr:rowOff>101600</xdr:rowOff>
    </xdr:from>
    <xdr:to>
      <xdr:col>16</xdr:col>
      <xdr:colOff>0</xdr:colOff>
      <xdr:row>52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CE90488-3B9F-19A7-5F01-11BE1D3E2AF3}"/>
            </a:ext>
          </a:extLst>
        </xdr:cNvPr>
        <xdr:cNvSpPr txBox="1"/>
      </xdr:nvSpPr>
      <xdr:spPr>
        <a:xfrm>
          <a:off x="2476500" y="10261600"/>
          <a:ext cx="10731500" cy="3048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 i="1"/>
            <a:t>*"IDEALES</a:t>
          </a:r>
          <a:r>
            <a:rPr lang="es-MX" sz="1100" b="1" i="1" baseline="0"/>
            <a:t> PARA INVERTIR", INMUBLES DE PRECIO &lt; 150000 EUROS Y PRECIO DE M2 &gt;= 3000 EUROS</a:t>
          </a:r>
          <a:endParaRPr lang="es-MX" sz="1100" b="1" i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anuel Sotelo" refreshedDate="45537.829015972224" createdVersion="8" refreshedVersion="8" minRefreshableVersion="3" recordCount="3256" xr:uid="{90C21E56-838B-EA41-896E-EB747DAAE760}">
  <cacheSource type="worksheet">
    <worksheetSource name="Barcelona_Idealista4"/>
  </cacheSource>
  <cacheFields count="18">
    <cacheField name="Fecha" numFmtId="14">
      <sharedItems containsSemiMixedTypes="0" containsNonDate="0" containsDate="1" containsString="0" minDate="2015-02-01T00:00:00" maxDate="2024-01-01T00:00:00"/>
    </cacheField>
    <cacheField name="Año" numFmtId="1">
      <sharedItems containsSemiMixedTypes="0" containsString="0" containsNumber="1" containsInteger="1" minValue="2015" maxValue="2023" count="9">
        <n v="2015"/>
        <n v="2016"/>
        <n v="2017"/>
        <n v="2018"/>
        <n v="2019"/>
        <n v="2020"/>
        <n v="2021"/>
        <n v="2022"/>
        <n v="2023"/>
      </sharedItems>
    </cacheField>
    <cacheField name="ID Inmueble" numFmtId="0">
      <sharedItems/>
    </cacheField>
    <cacheField name="city" numFmtId="0">
      <sharedItems/>
    </cacheField>
    <cacheField name="district" numFmtId="0">
      <sharedItems count="10">
        <s v="Eixample"/>
        <s v="Sarrià-Sant Gervasi"/>
        <s v="Horta-Guinardó"/>
        <s v="Les Corts"/>
        <s v="Ciutat Vella"/>
        <s v="Sant Martí"/>
        <s v="Sants-Montjuïc"/>
        <s v="Gràcia"/>
        <s v="Sant Andreu"/>
        <s v="Nou Barris"/>
      </sharedItems>
    </cacheField>
    <cacheField name="neighborhood" numFmtId="0">
      <sharedItems/>
    </cacheField>
    <cacheField name="condition" numFmtId="0">
      <sharedItems count="3">
        <s v="good condition"/>
        <s v="new"/>
        <s v="needs refurb"/>
      </sharedItems>
    </cacheField>
    <cacheField name="type" numFmtId="0">
      <sharedItems count="8">
        <s v="Flat"/>
        <s v="Penthouse"/>
        <s v="Terraced"/>
        <s v="Duplex"/>
        <s v="Detached"/>
        <s v="House"/>
        <s v="Semi-detached"/>
        <s v="Rustic"/>
      </sharedItems>
    </cacheField>
    <cacheField name="rooms" numFmtId="0">
      <sharedItems containsSemiMixedTypes="0" containsString="0" containsNumber="1" containsInteger="1" minValue="1" maxValue="13"/>
    </cacheField>
    <cacheField name="area_m2" numFmtId="0">
      <sharedItems containsSemiMixedTypes="0" containsString="0" containsNumber="1" containsInteger="1" minValue="20" maxValue="900"/>
    </cacheField>
    <cacheField name="lift" numFmtId="0">
      <sharedItems/>
    </cacheField>
    <cacheField name="views" numFmtId="0">
      <sharedItems/>
    </cacheField>
    <cacheField name="floor" numFmtId="0">
      <sharedItems/>
    </cacheField>
    <cacheField name="Descuento por el Ascensor" numFmtId="9">
      <sharedItems containsSemiMixedTypes="0" containsString="0" containsNumber="1" minValue="0" maxValue="0.02"/>
    </cacheField>
    <cacheField name="prices" numFmtId="164">
      <sharedItems containsSemiMixedTypes="0" containsString="0" containsNumber="1" containsInteger="1" minValue="49000" maxValue="12000000"/>
    </cacheField>
    <cacheField name="Precio m2" numFmtId="164">
      <sharedItems containsSemiMixedTypes="0" containsString="0" containsNumber="1" minValue="912.69841269841265" maxValue="20000"/>
    </cacheField>
    <cacheField name="Condición y precio" numFmtId="0">
      <sharedItems/>
    </cacheField>
    <cacheField name="IDEAL PARA INVERTIR" numFmtId="0">
      <sharedItems count="2">
        <s v="NO"/>
        <s v="IDEAL"/>
      </sharedItems>
    </cacheField>
  </cacheFields>
  <extLst>
    <ext xmlns:x14="http://schemas.microsoft.com/office/spreadsheetml/2009/9/main" uri="{725AE2AE-9491-48be-B2B4-4EB974FC3084}">
      <x14:pivotCacheDefinition pivotCacheId="19215839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6">
  <r>
    <d v="2015-02-01T00:00:00"/>
    <x v="0"/>
    <s v="54B36"/>
    <s v="Barcelona"/>
    <x v="0"/>
    <s v="la Dreta de l'Eixample"/>
    <x v="0"/>
    <x v="0"/>
    <n v="3"/>
    <n v="351"/>
    <s v="Yes"/>
    <s v="exterior"/>
    <s v=" floor 1"/>
    <n v="0"/>
    <n v="2300000"/>
    <n v="6552.7065527065524"/>
    <s v="good condition-2300000"/>
    <x v="0"/>
  </r>
  <r>
    <d v="2015-02-02T00:00:00"/>
    <x v="0"/>
    <s v="54B37"/>
    <s v="Barcelona"/>
    <x v="1"/>
    <s v="Sant Gervasi - Galvany"/>
    <x v="0"/>
    <x v="0"/>
    <n v="5"/>
    <n v="298"/>
    <s v="Yes"/>
    <s v="exterior"/>
    <s v=" floor 3"/>
    <n v="0"/>
    <n v="1750000"/>
    <n v="5872.4832214765102"/>
    <s v="good condition-1750000"/>
    <x v="0"/>
  </r>
  <r>
    <d v="2015-02-03T00:00:00"/>
    <x v="0"/>
    <s v="54B38"/>
    <s v="Barcelona"/>
    <x v="0"/>
    <s v="Sant Antoni"/>
    <x v="0"/>
    <x v="1"/>
    <n v="2"/>
    <n v="90"/>
    <s v="Yes"/>
    <s v="exterior"/>
    <s v=" floor 7"/>
    <n v="0"/>
    <n v="590000"/>
    <n v="6555.5555555555557"/>
    <s v="good condition-590000"/>
    <x v="0"/>
  </r>
  <r>
    <d v="2015-02-04T00:00:00"/>
    <x v="0"/>
    <s v="54B39"/>
    <s v="Barcelona"/>
    <x v="0"/>
    <s v="la Dreta de l'Eixample"/>
    <x v="0"/>
    <x v="0"/>
    <n v="2"/>
    <n v="130"/>
    <s v="Yes"/>
    <s v="exterior"/>
    <s v=" floor 1"/>
    <n v="0"/>
    <n v="450000"/>
    <n v="3461.5384615384614"/>
    <s v="good condition-450000"/>
    <x v="0"/>
  </r>
  <r>
    <d v="2015-02-05T00:00:00"/>
    <x v="0"/>
    <s v="54B40"/>
    <s v="Barcelona"/>
    <x v="2"/>
    <s v="Can Baró"/>
    <x v="0"/>
    <x v="2"/>
    <n v="3"/>
    <n v="110"/>
    <s v="No"/>
    <s v="exterior"/>
    <s v="Multiple"/>
    <n v="0.02"/>
    <n v="430000"/>
    <n v="3909.090909090909"/>
    <s v="good condition-430000"/>
    <x v="0"/>
  </r>
  <r>
    <d v="2015-02-06T00:00:00"/>
    <x v="0"/>
    <s v="54B41"/>
    <s v="Barcelona"/>
    <x v="0"/>
    <s v="el Fort Pienc"/>
    <x v="0"/>
    <x v="1"/>
    <n v="5"/>
    <n v="161"/>
    <s v="Yes"/>
    <s v="exterior"/>
    <s v=" floor 7"/>
    <n v="0"/>
    <n v="690000"/>
    <n v="4285.7142857142853"/>
    <s v="good condition-690000"/>
    <x v="0"/>
  </r>
  <r>
    <d v="2015-02-07T00:00:00"/>
    <x v="0"/>
    <s v="54B42"/>
    <s v="Barcelona"/>
    <x v="0"/>
    <s v="la Sagrada Família"/>
    <x v="0"/>
    <x v="3"/>
    <n v="2"/>
    <n v="110"/>
    <s v="No"/>
    <s v="exterior"/>
    <s v=" floor 1"/>
    <n v="0.02"/>
    <n v="395000"/>
    <n v="3590.909090909091"/>
    <s v="good condition-395000"/>
    <x v="0"/>
  </r>
  <r>
    <d v="2015-02-08T00:00:00"/>
    <x v="0"/>
    <s v="54B43"/>
    <s v="Barcelona"/>
    <x v="0"/>
    <s v="la Nova Esquerra de l'Eixample"/>
    <x v="0"/>
    <x v="0"/>
    <n v="3"/>
    <n v="106"/>
    <s v="Yes"/>
    <s v="exterior"/>
    <s v=" floor 1"/>
    <n v="0"/>
    <n v="595000"/>
    <n v="5613.2075471698117"/>
    <s v="good condition-595000"/>
    <x v="0"/>
  </r>
  <r>
    <d v="2015-02-09T00:00:00"/>
    <x v="0"/>
    <s v="54B44"/>
    <s v="Barcelona"/>
    <x v="3"/>
    <s v="Pedralbes"/>
    <x v="0"/>
    <x v="0"/>
    <n v="2"/>
    <n v="62"/>
    <s v="Yes"/>
    <s v="exterior"/>
    <s v=" floor 5"/>
    <n v="0"/>
    <n v="450000"/>
    <n v="7258.0645161290322"/>
    <s v="good condition-450000"/>
    <x v="0"/>
  </r>
  <r>
    <d v="2015-02-10T00:00:00"/>
    <x v="0"/>
    <s v="54B45"/>
    <s v="Barcelona"/>
    <x v="4"/>
    <s v="Sant Pere - Santa Caterina i la Ribera"/>
    <x v="0"/>
    <x v="0"/>
    <n v="5"/>
    <n v="152"/>
    <s v="Yes"/>
    <s v="exterior"/>
    <s v=" floor 5"/>
    <n v="0"/>
    <n v="665000"/>
    <n v="4375"/>
    <s v="good condition-665000"/>
    <x v="0"/>
  </r>
  <r>
    <d v="2015-02-11T00:00:00"/>
    <x v="0"/>
    <s v="54B46"/>
    <s v="Barcelona"/>
    <x v="2"/>
    <s v="el Guinardó"/>
    <x v="0"/>
    <x v="0"/>
    <n v="3"/>
    <n v="83"/>
    <s v="Yes"/>
    <s v="exterior"/>
    <s v=" floor 2"/>
    <n v="0"/>
    <n v="270000"/>
    <n v="3253.0120481927711"/>
    <s v="good condition-270000"/>
    <x v="0"/>
  </r>
  <r>
    <d v="2015-02-12T00:00:00"/>
    <x v="0"/>
    <s v="54B47"/>
    <s v="Barcelona"/>
    <x v="0"/>
    <s v="l'Antiga Esquerra de l'Eixample"/>
    <x v="0"/>
    <x v="0"/>
    <n v="2"/>
    <n v="80"/>
    <s v="Yes"/>
    <s v="exterior"/>
    <s v=" floor 1"/>
    <n v="0"/>
    <n v="690000"/>
    <n v="8625"/>
    <s v="good condition-690000"/>
    <x v="0"/>
  </r>
  <r>
    <d v="2015-02-13T00:00:00"/>
    <x v="0"/>
    <s v="54B48"/>
    <s v="Barcelona"/>
    <x v="0"/>
    <s v="l'Antiga Esquerra de l'Eixample"/>
    <x v="0"/>
    <x v="0"/>
    <n v="2"/>
    <n v="80"/>
    <s v="Yes"/>
    <s v="exterior"/>
    <s v=" floor 3"/>
    <n v="0"/>
    <n v="630000"/>
    <n v="7875"/>
    <s v="good condition-630000"/>
    <x v="0"/>
  </r>
  <r>
    <d v="2015-02-14T00:00:00"/>
    <x v="0"/>
    <s v="54B49"/>
    <s v="Barcelona"/>
    <x v="1"/>
    <s v="Sant Gervasi - Galvany"/>
    <x v="0"/>
    <x v="0"/>
    <n v="3"/>
    <n v="132"/>
    <s v="Yes"/>
    <s v="exterior"/>
    <s v=" floor 1"/>
    <n v="0"/>
    <n v="790000"/>
    <n v="5984.848484848485"/>
    <s v="good condition-790000"/>
    <x v="0"/>
  </r>
  <r>
    <d v="2015-02-15T00:00:00"/>
    <x v="0"/>
    <s v="54B50"/>
    <s v="Barcelona"/>
    <x v="5"/>
    <s v="el Poblenou"/>
    <x v="0"/>
    <x v="0"/>
    <n v="1"/>
    <n v="41"/>
    <s v="No"/>
    <s v="exterior"/>
    <s v=" floor 1"/>
    <n v="0.02"/>
    <n v="177000"/>
    <n v="4317.0731707317073"/>
    <s v="good condition-177000"/>
    <x v="0"/>
  </r>
  <r>
    <d v="2015-02-16T00:00:00"/>
    <x v="0"/>
    <s v="54B51"/>
    <s v="Barcelona"/>
    <x v="3"/>
    <s v="les Corts"/>
    <x v="0"/>
    <x v="0"/>
    <n v="2"/>
    <n v="80"/>
    <s v="Yes"/>
    <s v="exterior"/>
    <s v=" floor 1"/>
    <n v="0"/>
    <n v="375000"/>
    <n v="4687.5"/>
    <s v="good condition-375000"/>
    <x v="0"/>
  </r>
  <r>
    <d v="2015-02-17T00:00:00"/>
    <x v="0"/>
    <s v="54B52"/>
    <s v="Barcelona"/>
    <x v="1"/>
    <s v="Sant Gervasi - la Bonanova"/>
    <x v="0"/>
    <x v="0"/>
    <n v="5"/>
    <n v="170"/>
    <s v="Yes"/>
    <s v="exterior"/>
    <s v=" floor 3"/>
    <n v="0"/>
    <n v="950000"/>
    <n v="5588.2352941176468"/>
    <s v="good condition-950000"/>
    <x v="0"/>
  </r>
  <r>
    <d v="2015-02-18T00:00:00"/>
    <x v="0"/>
    <s v="54B53"/>
    <s v="Barcelona"/>
    <x v="3"/>
    <s v="Pedralbes"/>
    <x v="0"/>
    <x v="0"/>
    <n v="3"/>
    <n v="110"/>
    <s v="Yes"/>
    <s v="exterior"/>
    <s v=" floor 8"/>
    <n v="0"/>
    <n v="800000"/>
    <n v="7272.727272727273"/>
    <s v="good condition-800000"/>
    <x v="0"/>
  </r>
  <r>
    <d v="2015-02-19T00:00:00"/>
    <x v="0"/>
    <s v="54B54"/>
    <s v="Barcelona"/>
    <x v="6"/>
    <s v="el Poble Sec - AEI Parc de Montjuïc"/>
    <x v="0"/>
    <x v="0"/>
    <n v="3"/>
    <n v="65"/>
    <s v="No"/>
    <s v="exterior"/>
    <s v=" floor 1"/>
    <n v="0.02"/>
    <n v="169000"/>
    <n v="2600"/>
    <s v="good condition-169000"/>
    <x v="1"/>
  </r>
  <r>
    <d v="2015-02-20T00:00:00"/>
    <x v="0"/>
    <s v="54B55"/>
    <s v="Barcelona"/>
    <x v="4"/>
    <s v="el Barri Gòtic"/>
    <x v="0"/>
    <x v="0"/>
    <n v="3"/>
    <n v="194"/>
    <s v="Yes"/>
    <s v="exterior"/>
    <s v=" floor 2"/>
    <n v="0"/>
    <n v="840000"/>
    <n v="4329.8969072164946"/>
    <s v="good condition-840000"/>
    <x v="0"/>
  </r>
  <r>
    <d v="2015-02-21T00:00:00"/>
    <x v="0"/>
    <s v="54B56"/>
    <s v="Barcelona"/>
    <x v="7"/>
    <s v="la Vila de Gràcia"/>
    <x v="0"/>
    <x v="0"/>
    <n v="3"/>
    <n v="79"/>
    <s v="No"/>
    <s v="exterior"/>
    <s v="ground floor"/>
    <n v="0.02"/>
    <n v="329000"/>
    <n v="4164.5569620253164"/>
    <s v="good condition-329000"/>
    <x v="0"/>
  </r>
  <r>
    <d v="2015-02-22T00:00:00"/>
    <x v="0"/>
    <s v="54B57"/>
    <s v="Barcelona"/>
    <x v="5"/>
    <s v="el Poblenou"/>
    <x v="0"/>
    <x v="0"/>
    <n v="3"/>
    <n v="168"/>
    <s v="Yes"/>
    <s v="exterior"/>
    <s v=" floor 25"/>
    <n v="0"/>
    <n v="1090000"/>
    <n v="6488.0952380952385"/>
    <s v="good condition-1090000"/>
    <x v="0"/>
  </r>
  <r>
    <d v="2015-02-23T00:00:00"/>
    <x v="0"/>
    <s v="54B58"/>
    <s v="Barcelona"/>
    <x v="8"/>
    <s v="el Congrés i els Indians"/>
    <x v="0"/>
    <x v="0"/>
    <n v="2"/>
    <n v="64"/>
    <s v="Yes"/>
    <s v="exterior"/>
    <s v=" floor 1"/>
    <n v="0"/>
    <n v="185000"/>
    <n v="2890.625"/>
    <s v="good condition-185000"/>
    <x v="1"/>
  </r>
  <r>
    <d v="2015-02-24T00:00:00"/>
    <x v="0"/>
    <s v="54B59"/>
    <s v="Barcelona"/>
    <x v="5"/>
    <s v="la Vila Olímpica del Poblenou"/>
    <x v="0"/>
    <x v="0"/>
    <n v="3"/>
    <n v="130"/>
    <s v="Yes"/>
    <s v="exterior"/>
    <s v="mezzanine"/>
    <n v="0"/>
    <n v="695000"/>
    <n v="5346.1538461538457"/>
    <s v="good condition-695000"/>
    <x v="0"/>
  </r>
  <r>
    <d v="2015-02-25T00:00:00"/>
    <x v="0"/>
    <s v="54B60"/>
    <s v="Barcelona"/>
    <x v="5"/>
    <s v="la Vila Olímpica del Poblenou"/>
    <x v="0"/>
    <x v="0"/>
    <n v="3"/>
    <n v="111"/>
    <s v="Yes"/>
    <s v="exterior"/>
    <s v=" floor 4"/>
    <n v="0"/>
    <n v="586000"/>
    <n v="5279.2792792792789"/>
    <s v="good condition-586000"/>
    <x v="0"/>
  </r>
  <r>
    <d v="2015-02-26T00:00:00"/>
    <x v="0"/>
    <s v="54B61"/>
    <s v="Barcelona"/>
    <x v="5"/>
    <s v="Sant Martí de Provençals"/>
    <x v="0"/>
    <x v="0"/>
    <n v="4"/>
    <n v="83"/>
    <s v="Yes"/>
    <s v="exterior"/>
    <s v=" floor 3"/>
    <n v="0"/>
    <n v="239000"/>
    <n v="2879.5180722891564"/>
    <s v="good condition-239000"/>
    <x v="1"/>
  </r>
  <r>
    <d v="2015-02-27T00:00:00"/>
    <x v="0"/>
    <s v="54B62"/>
    <s v="Barcelona"/>
    <x v="0"/>
    <s v="la Dreta de l'Eixample"/>
    <x v="0"/>
    <x v="1"/>
    <n v="3"/>
    <n v="120"/>
    <s v="Yes"/>
    <s v="exterior"/>
    <s v=" floor 6"/>
    <n v="0"/>
    <n v="790000"/>
    <n v="6583.333333333333"/>
    <s v="good condition-790000"/>
    <x v="0"/>
  </r>
  <r>
    <d v="2015-02-28T00:00:00"/>
    <x v="0"/>
    <s v="54B63"/>
    <s v="Barcelona"/>
    <x v="0"/>
    <s v="Sant Antoni"/>
    <x v="0"/>
    <x v="0"/>
    <n v="5"/>
    <n v="181"/>
    <s v="Yes"/>
    <s v="exterior"/>
    <s v=" floor 2"/>
    <n v="0"/>
    <n v="995000"/>
    <n v="5497.2375690607732"/>
    <s v="good condition-995000"/>
    <x v="0"/>
  </r>
  <r>
    <d v="2015-03-01T00:00:00"/>
    <x v="0"/>
    <s v="54B64"/>
    <s v="Barcelona"/>
    <x v="0"/>
    <s v="la Sagrada Família"/>
    <x v="0"/>
    <x v="0"/>
    <n v="4"/>
    <n v="94"/>
    <s v="Yes"/>
    <s v="exterior"/>
    <s v=" floor 1"/>
    <n v="0"/>
    <n v="420000"/>
    <n v="4468.0851063829787"/>
    <s v="good condition-420000"/>
    <x v="0"/>
  </r>
  <r>
    <d v="2015-03-02T00:00:00"/>
    <x v="0"/>
    <s v="54B65"/>
    <s v="Barcelona"/>
    <x v="5"/>
    <s v="el Poblenou"/>
    <x v="0"/>
    <x v="0"/>
    <n v="3"/>
    <n v="195"/>
    <s v="Yes"/>
    <s v="exterior"/>
    <s v=" floor 3"/>
    <n v="0"/>
    <n v="640000"/>
    <n v="3282.0512820512822"/>
    <s v="good condition-640000"/>
    <x v="0"/>
  </r>
  <r>
    <d v="2015-03-03T00:00:00"/>
    <x v="0"/>
    <s v="54B66"/>
    <s v="Barcelona"/>
    <x v="4"/>
    <s v="el Barri Gòtic"/>
    <x v="0"/>
    <x v="1"/>
    <n v="2"/>
    <n v="108"/>
    <s v="Yes"/>
    <s v="exterior"/>
    <s v=" floor 6"/>
    <n v="0"/>
    <n v="649000"/>
    <n v="6009.2592592592591"/>
    <s v="good condition-649000"/>
    <x v="0"/>
  </r>
  <r>
    <d v="2015-03-04T00:00:00"/>
    <x v="0"/>
    <s v="54B67"/>
    <s v="Barcelona"/>
    <x v="1"/>
    <s v="Sant Gervasi - Galvany"/>
    <x v="0"/>
    <x v="0"/>
    <n v="4"/>
    <n v="169"/>
    <s v="Yes"/>
    <s v="exterior"/>
    <s v=" floor 1"/>
    <n v="0"/>
    <n v="775000"/>
    <n v="4585.7988165680472"/>
    <s v="good condition-775000"/>
    <x v="0"/>
  </r>
  <r>
    <d v="2015-03-05T00:00:00"/>
    <x v="0"/>
    <s v="54B68"/>
    <s v="Barcelona"/>
    <x v="5"/>
    <s v="el Clot"/>
    <x v="0"/>
    <x v="0"/>
    <n v="4"/>
    <n v="93"/>
    <s v="Yes"/>
    <s v="exterior"/>
    <s v=" floor 6"/>
    <n v="0"/>
    <n v="340000"/>
    <n v="3655.9139784946237"/>
    <s v="good condition-340000"/>
    <x v="0"/>
  </r>
  <r>
    <d v="2015-03-06T00:00:00"/>
    <x v="0"/>
    <s v="54B69"/>
    <s v="Barcelona"/>
    <x v="0"/>
    <s v="Sant Antoni"/>
    <x v="0"/>
    <x v="0"/>
    <n v="4"/>
    <n v="140"/>
    <s v="Yes"/>
    <s v="exterior"/>
    <s v=" floor 5"/>
    <n v="0"/>
    <n v="495000"/>
    <n v="3535.7142857142858"/>
    <s v="good condition-495000"/>
    <x v="0"/>
  </r>
  <r>
    <d v="2015-03-07T00:00:00"/>
    <x v="0"/>
    <s v="54B70"/>
    <s v="Barcelona"/>
    <x v="5"/>
    <s v="el Camp de l'Arpa del Clot"/>
    <x v="0"/>
    <x v="0"/>
    <n v="4"/>
    <n v="102"/>
    <s v="Yes"/>
    <s v="exterior"/>
    <s v=" floor 3"/>
    <n v="0"/>
    <n v="345000"/>
    <n v="3382.3529411764707"/>
    <s v="good condition-345000"/>
    <x v="0"/>
  </r>
  <r>
    <d v="2015-03-08T00:00:00"/>
    <x v="0"/>
    <s v="54B71"/>
    <s v="Barcelona"/>
    <x v="4"/>
    <s v="el Barri Gòtic"/>
    <x v="0"/>
    <x v="0"/>
    <n v="3"/>
    <n v="174"/>
    <s v="Yes"/>
    <s v="exterior"/>
    <s v=" floor 1"/>
    <n v="0"/>
    <n v="950000"/>
    <n v="5459.7701149425284"/>
    <s v="good condition-950000"/>
    <x v="0"/>
  </r>
  <r>
    <d v="2015-03-09T00:00:00"/>
    <x v="0"/>
    <s v="54B72"/>
    <s v="Barcelona"/>
    <x v="6"/>
    <s v="la Bordeta"/>
    <x v="0"/>
    <x v="4"/>
    <n v="4"/>
    <n v="239"/>
    <s v="No"/>
    <s v="exterior"/>
    <s v="Multiple"/>
    <n v="0.02"/>
    <n v="690000"/>
    <n v="2887.0292887029291"/>
    <s v="good condition-690000"/>
    <x v="1"/>
  </r>
  <r>
    <d v="2015-03-10T00:00:00"/>
    <x v="0"/>
    <s v="54B73"/>
    <s v="Barcelona"/>
    <x v="0"/>
    <s v="la Dreta de l'Eixample"/>
    <x v="0"/>
    <x v="1"/>
    <n v="3"/>
    <n v="153"/>
    <s v="Yes"/>
    <s v="exterior"/>
    <s v=" floor 9"/>
    <n v="0"/>
    <n v="1495000"/>
    <n v="9771.241830065359"/>
    <s v="good condition-1495000"/>
    <x v="0"/>
  </r>
  <r>
    <d v="2015-03-11T00:00:00"/>
    <x v="0"/>
    <s v="54B74"/>
    <s v="Barcelona"/>
    <x v="4"/>
    <s v="el Barri Gòtic"/>
    <x v="0"/>
    <x v="0"/>
    <n v="3"/>
    <n v="144"/>
    <s v="Yes"/>
    <s v="exterior"/>
    <s v=" floor 1"/>
    <n v="0"/>
    <n v="650000"/>
    <n v="4513.8888888888887"/>
    <s v="good condition-650000"/>
    <x v="0"/>
  </r>
  <r>
    <d v="2015-03-12T00:00:00"/>
    <x v="0"/>
    <s v="54B75"/>
    <s v="Barcelona"/>
    <x v="0"/>
    <s v="l'Antiga Esquerra de l'Eixample"/>
    <x v="0"/>
    <x v="0"/>
    <n v="4"/>
    <n v="124"/>
    <s v="Yes"/>
    <s v="exterior"/>
    <s v=" floor 3"/>
    <n v="0"/>
    <n v="530000"/>
    <n v="4274.1935483870966"/>
    <s v="good condition-530000"/>
    <x v="0"/>
  </r>
  <r>
    <d v="2015-03-13T00:00:00"/>
    <x v="0"/>
    <s v="54B76"/>
    <s v="Barcelona"/>
    <x v="1"/>
    <s v="Sant Gervasi - Galvany"/>
    <x v="0"/>
    <x v="0"/>
    <n v="3"/>
    <n v="115"/>
    <s v="Yes"/>
    <s v="exterior"/>
    <s v=" floor 2"/>
    <n v="0"/>
    <n v="660000"/>
    <n v="5739.130434782609"/>
    <s v="good condition-660000"/>
    <x v="0"/>
  </r>
  <r>
    <d v="2015-03-14T00:00:00"/>
    <x v="0"/>
    <s v="54B77"/>
    <s v="Barcelona"/>
    <x v="0"/>
    <s v="la Dreta de l'Eixample"/>
    <x v="0"/>
    <x v="0"/>
    <n v="3"/>
    <n v="131"/>
    <s v="Yes"/>
    <s v="exterior"/>
    <s v=" floor 6"/>
    <n v="0"/>
    <n v="560000"/>
    <n v="4274.8091603053435"/>
    <s v="good condition-560000"/>
    <x v="0"/>
  </r>
  <r>
    <d v="2015-03-15T00:00:00"/>
    <x v="0"/>
    <s v="54B78"/>
    <s v="Barcelona"/>
    <x v="0"/>
    <s v="la Dreta de l'Eixample"/>
    <x v="0"/>
    <x v="3"/>
    <n v="2"/>
    <n v="100"/>
    <s v="Yes"/>
    <s v="exterior"/>
    <s v=" floor 5"/>
    <n v="0"/>
    <n v="800000"/>
    <n v="8000"/>
    <s v="good condition-800000"/>
    <x v="0"/>
  </r>
  <r>
    <d v="2015-03-16T00:00:00"/>
    <x v="0"/>
    <s v="54B79"/>
    <s v="Barcelona"/>
    <x v="0"/>
    <s v="la Dreta de l'Eixample"/>
    <x v="0"/>
    <x v="0"/>
    <n v="3"/>
    <n v="115"/>
    <s v="Yes"/>
    <s v="exterior"/>
    <s v=" floor 3"/>
    <n v="0"/>
    <n v="990000"/>
    <n v="8608.6956521739139"/>
    <s v="good condition-990000"/>
    <x v="0"/>
  </r>
  <r>
    <d v="2015-03-17T00:00:00"/>
    <x v="0"/>
    <s v="54B80"/>
    <s v="Barcelona"/>
    <x v="1"/>
    <s v="Sant Gervasi - Galvany"/>
    <x v="0"/>
    <x v="0"/>
    <n v="5"/>
    <n v="277"/>
    <s v="Yes"/>
    <s v="exterior"/>
    <s v=" floor 5"/>
    <n v="0"/>
    <n v="1900000"/>
    <n v="6859.2057761732849"/>
    <s v="good condition-1900000"/>
    <x v="0"/>
  </r>
  <r>
    <d v="2015-03-18T00:00:00"/>
    <x v="0"/>
    <s v="54B81"/>
    <s v="Barcelona"/>
    <x v="7"/>
    <s v="el Camp d'en Grassot i Gràcia Nova"/>
    <x v="0"/>
    <x v="0"/>
    <n v="3"/>
    <n v="104"/>
    <s v="Yes"/>
    <s v="exterior"/>
    <s v=" floor 1"/>
    <n v="0"/>
    <n v="470000"/>
    <n v="4519.2307692307695"/>
    <s v="good condition-470000"/>
    <x v="0"/>
  </r>
  <r>
    <d v="2015-03-19T00:00:00"/>
    <x v="0"/>
    <s v="54B82"/>
    <s v="Barcelona"/>
    <x v="5"/>
    <s v="el Poblenou"/>
    <x v="0"/>
    <x v="0"/>
    <n v="2"/>
    <n v="71"/>
    <s v="Yes"/>
    <s v="interior"/>
    <s v=" floor 2"/>
    <n v="0"/>
    <n v="370000"/>
    <n v="5211.2676056338032"/>
    <s v="good condition-370000"/>
    <x v="0"/>
  </r>
  <r>
    <d v="2015-03-20T00:00:00"/>
    <x v="0"/>
    <s v="54B83"/>
    <s v="Barcelona"/>
    <x v="6"/>
    <s v="el Poble Sec - AEI Parc de Montjuïc"/>
    <x v="0"/>
    <x v="0"/>
    <n v="4"/>
    <n v="228"/>
    <s v="Yes"/>
    <s v="interior"/>
    <s v="ground floor"/>
    <n v="0"/>
    <n v="650000"/>
    <n v="2850.8771929824561"/>
    <s v="good condition-650000"/>
    <x v="1"/>
  </r>
  <r>
    <d v="2015-03-21T00:00:00"/>
    <x v="0"/>
    <s v="54B84"/>
    <s v="Barcelona"/>
    <x v="1"/>
    <s v="Sant Gervasi - Galvany"/>
    <x v="0"/>
    <x v="0"/>
    <n v="3"/>
    <n v="160"/>
    <s v="Yes"/>
    <s v="exterior"/>
    <s v=" floor 7"/>
    <n v="0"/>
    <n v="880000"/>
    <n v="5500"/>
    <s v="good condition-880000"/>
    <x v="0"/>
  </r>
  <r>
    <d v="2015-03-22T00:00:00"/>
    <x v="0"/>
    <s v="54B85"/>
    <s v="Barcelona"/>
    <x v="1"/>
    <s v="Sarrià"/>
    <x v="0"/>
    <x v="5"/>
    <n v="5"/>
    <n v="380"/>
    <s v="No"/>
    <s v="exterior"/>
    <s v="Multiple"/>
    <n v="0.02"/>
    <n v="1750000"/>
    <n v="4605.2631578947367"/>
    <s v="good condition-1750000"/>
    <x v="0"/>
  </r>
  <r>
    <d v="2015-03-23T00:00:00"/>
    <x v="0"/>
    <s v="54B86"/>
    <s v="Barcelona"/>
    <x v="1"/>
    <s v="Sant Gervasi - la Bonanova"/>
    <x v="0"/>
    <x v="4"/>
    <n v="6"/>
    <n v="585"/>
    <s v="No"/>
    <s v="exterior"/>
    <s v="Multiple"/>
    <n v="0.02"/>
    <n v="2350000"/>
    <n v="4017.0940170940171"/>
    <s v="good condition-2350000"/>
    <x v="0"/>
  </r>
  <r>
    <d v="2015-03-24T00:00:00"/>
    <x v="0"/>
    <s v="54B87"/>
    <s v="Barcelona"/>
    <x v="0"/>
    <s v="la Dreta de l'Eixample"/>
    <x v="0"/>
    <x v="0"/>
    <n v="7"/>
    <n v="271"/>
    <s v="Yes"/>
    <s v="exterior"/>
    <s v=" floor 1"/>
    <n v="0"/>
    <n v="1800000"/>
    <n v="6642.0664206642068"/>
    <s v="good condition-1800000"/>
    <x v="0"/>
  </r>
  <r>
    <d v="2015-03-25T00:00:00"/>
    <x v="0"/>
    <s v="54B88"/>
    <s v="Barcelona"/>
    <x v="0"/>
    <s v="l'Antiga Esquerra de l'Eixample"/>
    <x v="0"/>
    <x v="0"/>
    <n v="2"/>
    <n v="82"/>
    <s v="Yes"/>
    <s v="exterior"/>
    <s v=" floor 3"/>
    <n v="0"/>
    <n v="380000"/>
    <n v="4634.1463414634145"/>
    <s v="good condition-380000"/>
    <x v="0"/>
  </r>
  <r>
    <d v="2015-03-26T00:00:00"/>
    <x v="0"/>
    <s v="54B89"/>
    <s v="Barcelona"/>
    <x v="0"/>
    <s v="la Dreta de l'Eixample"/>
    <x v="0"/>
    <x v="0"/>
    <n v="3"/>
    <n v="175"/>
    <s v="Yes"/>
    <s v="exterior"/>
    <s v=" floor 4"/>
    <n v="0"/>
    <n v="1600000"/>
    <n v="9142.8571428571431"/>
    <s v="good condition-1600000"/>
    <x v="0"/>
  </r>
  <r>
    <d v="2015-03-27T00:00:00"/>
    <x v="0"/>
    <s v="54B90"/>
    <s v="Barcelona"/>
    <x v="4"/>
    <s v="el Barri Gòtic"/>
    <x v="0"/>
    <x v="0"/>
    <n v="2"/>
    <n v="84"/>
    <s v="Yes"/>
    <s v="exterior"/>
    <s v=" floor 3"/>
    <n v="0"/>
    <n v="475000"/>
    <n v="5654.7619047619046"/>
    <s v="good condition-475000"/>
    <x v="0"/>
  </r>
  <r>
    <d v="2015-03-28T00:00:00"/>
    <x v="0"/>
    <s v="54B91"/>
    <s v="Barcelona"/>
    <x v="0"/>
    <s v="l'Antiga Esquerra de l'Eixample"/>
    <x v="0"/>
    <x v="0"/>
    <n v="1"/>
    <n v="63"/>
    <s v="Yes"/>
    <s v="exterior"/>
    <s v=" floor 1"/>
    <n v="0"/>
    <n v="335000"/>
    <n v="5317.4603174603171"/>
    <s v="good condition-335000"/>
    <x v="0"/>
  </r>
  <r>
    <d v="2015-03-29T00:00:00"/>
    <x v="0"/>
    <s v="54B92"/>
    <s v="Barcelona"/>
    <x v="0"/>
    <s v="la Dreta de l'Eixample"/>
    <x v="0"/>
    <x v="1"/>
    <n v="4"/>
    <n v="189"/>
    <s v="Yes"/>
    <s v="exterior"/>
    <s v=" floor 7"/>
    <n v="0"/>
    <n v="1175000"/>
    <n v="6216.931216931217"/>
    <s v="good condition-1175000"/>
    <x v="0"/>
  </r>
  <r>
    <d v="2015-03-30T00:00:00"/>
    <x v="0"/>
    <s v="54B93"/>
    <s v="Barcelona"/>
    <x v="1"/>
    <s v="Sant Gervasi - Galvany"/>
    <x v="0"/>
    <x v="0"/>
    <n v="3"/>
    <n v="150"/>
    <s v="Yes"/>
    <s v="exterior"/>
    <s v="ground floor"/>
    <n v="0"/>
    <n v="780000"/>
    <n v="5200"/>
    <s v="good condition-780000"/>
    <x v="0"/>
  </r>
  <r>
    <d v="2015-03-31T00:00:00"/>
    <x v="0"/>
    <s v="54B94"/>
    <s v="Barcelona"/>
    <x v="2"/>
    <s v="el Carmel"/>
    <x v="0"/>
    <x v="0"/>
    <n v="3"/>
    <n v="50"/>
    <s v="Yes"/>
    <s v="exterior"/>
    <s v="mezzanine"/>
    <n v="0"/>
    <n v="135000"/>
    <n v="2700"/>
    <s v="good condition-135000"/>
    <x v="1"/>
  </r>
  <r>
    <d v="2015-04-01T00:00:00"/>
    <x v="0"/>
    <s v="54B95"/>
    <s v="Barcelona"/>
    <x v="3"/>
    <s v="la Maternitat i Sant Ramon"/>
    <x v="0"/>
    <x v="1"/>
    <n v="3"/>
    <n v="130"/>
    <s v="Yes"/>
    <s v="exterior"/>
    <s v=" floor 9"/>
    <n v="0"/>
    <n v="530000"/>
    <n v="4076.9230769230771"/>
    <s v="good condition-530000"/>
    <x v="0"/>
  </r>
  <r>
    <d v="2015-04-02T00:00:00"/>
    <x v="0"/>
    <s v="54B96"/>
    <s v="Barcelona"/>
    <x v="0"/>
    <s v="la Dreta de l'Eixample"/>
    <x v="0"/>
    <x v="3"/>
    <n v="3"/>
    <n v="223"/>
    <s v="Yes"/>
    <s v="exterior"/>
    <s v=" floor 8"/>
    <n v="0"/>
    <n v="1995000"/>
    <n v="8946.1883408071753"/>
    <s v="good condition-1995000"/>
    <x v="0"/>
  </r>
  <r>
    <d v="2015-04-03T00:00:00"/>
    <x v="0"/>
    <s v="54B97"/>
    <s v="Barcelona"/>
    <x v="0"/>
    <s v="la Dreta de l'Eixample"/>
    <x v="0"/>
    <x v="3"/>
    <n v="3"/>
    <n v="153"/>
    <s v="Yes"/>
    <s v="exterior"/>
    <s v=" floor 8"/>
    <n v="0"/>
    <n v="1495000"/>
    <n v="9771.241830065359"/>
    <s v="good condition-1495000"/>
    <x v="0"/>
  </r>
  <r>
    <d v="2015-04-04T00:00:00"/>
    <x v="0"/>
    <s v="54B98"/>
    <s v="Barcelona"/>
    <x v="0"/>
    <s v="la Sagrada Família"/>
    <x v="0"/>
    <x v="0"/>
    <n v="3"/>
    <n v="85"/>
    <s v="Yes"/>
    <s v="exterior"/>
    <s v=" floor 2"/>
    <n v="0"/>
    <n v="339000"/>
    <n v="3988.2352941176468"/>
    <s v="good condition-339000"/>
    <x v="0"/>
  </r>
  <r>
    <d v="2015-04-05T00:00:00"/>
    <x v="0"/>
    <s v="54B99"/>
    <s v="Barcelona"/>
    <x v="1"/>
    <s v="Sant Gervasi - Galvany"/>
    <x v="0"/>
    <x v="0"/>
    <n v="5"/>
    <n v="160"/>
    <s v="Yes"/>
    <s v="exterior"/>
    <s v=" floor 4"/>
    <n v="0"/>
    <n v="850000"/>
    <n v="5312.5"/>
    <s v="good condition-850000"/>
    <x v="0"/>
  </r>
  <r>
    <d v="2015-04-06T00:00:00"/>
    <x v="0"/>
    <s v="54B100"/>
    <s v="Barcelona"/>
    <x v="0"/>
    <s v="la Nova Esquerra de l'Eixample"/>
    <x v="0"/>
    <x v="0"/>
    <n v="2"/>
    <n v="120"/>
    <s v="Yes"/>
    <s v="exterior"/>
    <s v=" floor 3"/>
    <n v="0"/>
    <n v="575000"/>
    <n v="4791.666666666667"/>
    <s v="good condition-575000"/>
    <x v="0"/>
  </r>
  <r>
    <d v="2015-04-07T00:00:00"/>
    <x v="0"/>
    <s v="54B101"/>
    <s v="Barcelona"/>
    <x v="3"/>
    <s v="Pedralbes"/>
    <x v="0"/>
    <x v="0"/>
    <n v="4"/>
    <n v="206"/>
    <s v="Yes"/>
    <s v="exterior"/>
    <s v=" floor 11"/>
    <n v="0"/>
    <n v="1250000"/>
    <n v="6067.961165048544"/>
    <s v="good condition-1250000"/>
    <x v="0"/>
  </r>
  <r>
    <d v="2015-04-08T00:00:00"/>
    <x v="0"/>
    <s v="54B102"/>
    <s v="Barcelona"/>
    <x v="1"/>
    <s v="Sant Gervasi - la Bonanova"/>
    <x v="0"/>
    <x v="0"/>
    <n v="4"/>
    <n v="232"/>
    <s v="Yes"/>
    <s v="exterior"/>
    <s v=" floor 2"/>
    <n v="0"/>
    <n v="1175000"/>
    <n v="5064.6551724137935"/>
    <s v="good condition-1175000"/>
    <x v="0"/>
  </r>
  <r>
    <d v="2015-04-09T00:00:00"/>
    <x v="0"/>
    <s v="54B103"/>
    <s v="Barcelona"/>
    <x v="1"/>
    <s v="Sant Gervasi - Galvany"/>
    <x v="0"/>
    <x v="0"/>
    <n v="4"/>
    <n v="203"/>
    <s v="Yes"/>
    <s v="exterior"/>
    <s v=" floor 1"/>
    <n v="0"/>
    <n v="1095000"/>
    <n v="5394.0886699507391"/>
    <s v="good condition-1095000"/>
    <x v="0"/>
  </r>
  <r>
    <d v="2015-04-10T00:00:00"/>
    <x v="0"/>
    <s v="54B104"/>
    <s v="Barcelona"/>
    <x v="0"/>
    <s v="la Dreta de l'Eixample"/>
    <x v="0"/>
    <x v="0"/>
    <n v="1"/>
    <n v="59"/>
    <s v="Yes"/>
    <s v="exterior"/>
    <s v=" floor 4"/>
    <n v="0"/>
    <n v="480000"/>
    <n v="8135.593220338983"/>
    <s v="good condition-480000"/>
    <x v="0"/>
  </r>
  <r>
    <d v="2015-04-11T00:00:00"/>
    <x v="0"/>
    <s v="54B105"/>
    <s v="Barcelona"/>
    <x v="0"/>
    <s v="Sant Antoni"/>
    <x v="0"/>
    <x v="1"/>
    <n v="4"/>
    <n v="167"/>
    <s v="Yes"/>
    <s v="exterior"/>
    <s v=" floor 6"/>
    <n v="0"/>
    <n v="695000"/>
    <n v="4161.6766467065872"/>
    <s v="good condition-695000"/>
    <x v="0"/>
  </r>
  <r>
    <d v="2015-04-12T00:00:00"/>
    <x v="0"/>
    <s v="54B106"/>
    <s v="Barcelona"/>
    <x v="3"/>
    <s v="Pedralbes"/>
    <x v="0"/>
    <x v="0"/>
    <n v="5"/>
    <n v="232"/>
    <s v="Yes"/>
    <s v="exterior"/>
    <s v=" floor 2"/>
    <n v="0"/>
    <n v="1660000"/>
    <n v="7155.1724137931033"/>
    <s v="good condition-1660000"/>
    <x v="0"/>
  </r>
  <r>
    <d v="2015-04-13T00:00:00"/>
    <x v="0"/>
    <s v="54B107"/>
    <s v="Barcelona"/>
    <x v="0"/>
    <s v="la Dreta de l'Eixample"/>
    <x v="0"/>
    <x v="3"/>
    <n v="4"/>
    <n v="800"/>
    <s v="Yes"/>
    <s v="exterior"/>
    <s v="ground floor"/>
    <n v="0"/>
    <n v="1700000"/>
    <n v="2125"/>
    <s v="good condition-1700000"/>
    <x v="1"/>
  </r>
  <r>
    <d v="2015-04-14T00:00:00"/>
    <x v="0"/>
    <s v="54B108"/>
    <s v="Barcelona"/>
    <x v="4"/>
    <s v="Sant Pere - Santa Caterina i la Ribera"/>
    <x v="0"/>
    <x v="0"/>
    <n v="2"/>
    <n v="86"/>
    <s v="No"/>
    <s v="exterior"/>
    <s v="ground floor"/>
    <n v="0.02"/>
    <n v="298000"/>
    <n v="3465.1162790697676"/>
    <s v="good condition-298000"/>
    <x v="0"/>
  </r>
  <r>
    <d v="2015-04-15T00:00:00"/>
    <x v="0"/>
    <s v="54B109"/>
    <s v="Barcelona"/>
    <x v="1"/>
    <s v="el Putxet i el Farró"/>
    <x v="0"/>
    <x v="0"/>
    <n v="4"/>
    <n v="105"/>
    <s v="Yes"/>
    <s v="exterior"/>
    <s v=" floor 2"/>
    <n v="0"/>
    <n v="425000"/>
    <n v="4047.6190476190477"/>
    <s v="good condition-425000"/>
    <x v="0"/>
  </r>
  <r>
    <d v="2015-04-16T00:00:00"/>
    <x v="0"/>
    <s v="54B110"/>
    <s v="Barcelona"/>
    <x v="4"/>
    <s v="el Raval"/>
    <x v="0"/>
    <x v="0"/>
    <n v="3"/>
    <n v="145"/>
    <s v="Yes"/>
    <s v="exterior"/>
    <s v=" floor 1"/>
    <n v="0"/>
    <n v="680000"/>
    <n v="4689.6551724137935"/>
    <s v="good condition-680000"/>
    <x v="0"/>
  </r>
  <r>
    <d v="2015-04-17T00:00:00"/>
    <x v="0"/>
    <s v="54B111"/>
    <s v="Barcelona"/>
    <x v="1"/>
    <s v="Sant Gervasi - Galvany"/>
    <x v="0"/>
    <x v="0"/>
    <n v="5"/>
    <n v="155"/>
    <s v="Yes"/>
    <s v="exterior"/>
    <s v=" floor 4"/>
    <n v="0"/>
    <n v="875000"/>
    <n v="5645.1612903225805"/>
    <s v="good condition-875000"/>
    <x v="0"/>
  </r>
  <r>
    <d v="2015-04-18T00:00:00"/>
    <x v="0"/>
    <s v="54B112"/>
    <s v="Barcelona"/>
    <x v="0"/>
    <s v="la Dreta de l'Eixample"/>
    <x v="0"/>
    <x v="0"/>
    <n v="3"/>
    <n v="148"/>
    <s v="Yes"/>
    <s v="exterior"/>
    <s v=" floor 3"/>
    <n v="0"/>
    <n v="995000"/>
    <n v="6722.9729729729734"/>
    <s v="good condition-995000"/>
    <x v="0"/>
  </r>
  <r>
    <d v="2015-04-19T00:00:00"/>
    <x v="0"/>
    <s v="54B113"/>
    <s v="Barcelona"/>
    <x v="0"/>
    <s v="l'Antiga Esquerra de l'Eixample"/>
    <x v="0"/>
    <x v="0"/>
    <n v="4"/>
    <n v="102"/>
    <s v="Yes"/>
    <s v="exterior"/>
    <s v=" floor 3"/>
    <n v="0"/>
    <n v="440000"/>
    <n v="4313.7254901960787"/>
    <s v="good condition-440000"/>
    <x v="0"/>
  </r>
  <r>
    <d v="2015-04-20T00:00:00"/>
    <x v="0"/>
    <s v="54B114"/>
    <s v="Barcelona"/>
    <x v="1"/>
    <s v="Sant Gervasi - Galvany"/>
    <x v="0"/>
    <x v="0"/>
    <n v="5"/>
    <n v="250"/>
    <s v="Yes"/>
    <s v="exterior"/>
    <s v=" floor 2"/>
    <n v="0"/>
    <n v="1100000"/>
    <n v="4400"/>
    <s v="good condition-1100000"/>
    <x v="0"/>
  </r>
  <r>
    <d v="2015-04-21T00:00:00"/>
    <x v="0"/>
    <s v="54B115"/>
    <s v="Barcelona"/>
    <x v="0"/>
    <s v="l'Antiga Esquerra de l'Eixample"/>
    <x v="0"/>
    <x v="0"/>
    <n v="2"/>
    <n v="101"/>
    <s v="Yes"/>
    <s v="exterior"/>
    <s v=" floor 3"/>
    <n v="0"/>
    <n v="625000"/>
    <n v="6188.1188118811879"/>
    <s v="good condition-625000"/>
    <x v="0"/>
  </r>
  <r>
    <d v="2015-04-22T00:00:00"/>
    <x v="0"/>
    <s v="54B116"/>
    <s v="Barcelona"/>
    <x v="3"/>
    <s v="la Maternitat i Sant Ramon"/>
    <x v="0"/>
    <x v="0"/>
    <n v="3"/>
    <n v="100"/>
    <s v="Yes"/>
    <s v="exterior"/>
    <s v=" floor 2"/>
    <n v="0"/>
    <n v="385000"/>
    <n v="3850"/>
    <s v="good condition-385000"/>
    <x v="0"/>
  </r>
  <r>
    <d v="2015-04-23T00:00:00"/>
    <x v="0"/>
    <s v="54B117"/>
    <s v="Barcelona"/>
    <x v="4"/>
    <s v="el Barri Gòtic"/>
    <x v="0"/>
    <x v="1"/>
    <n v="2"/>
    <n v="88"/>
    <s v="Yes"/>
    <s v="exterior"/>
    <s v=" floor 4"/>
    <n v="0"/>
    <n v="710000"/>
    <n v="8068.181818181818"/>
    <s v="good condition-710000"/>
    <x v="0"/>
  </r>
  <r>
    <d v="2015-04-24T00:00:00"/>
    <x v="0"/>
    <s v="54B118"/>
    <s v="Barcelona"/>
    <x v="0"/>
    <s v="la Nova Esquerra de l'Eixample"/>
    <x v="0"/>
    <x v="0"/>
    <n v="1"/>
    <n v="77"/>
    <s v="Yes"/>
    <s v="exterior"/>
    <s v=" floor 1"/>
    <n v="0"/>
    <n v="260000"/>
    <n v="3376.6233766233768"/>
    <s v="good condition-260000"/>
    <x v="0"/>
  </r>
  <r>
    <d v="2015-04-25T00:00:00"/>
    <x v="0"/>
    <s v="54B119"/>
    <s v="Barcelona"/>
    <x v="0"/>
    <s v="la Nova Esquerra de l'Eixample"/>
    <x v="0"/>
    <x v="0"/>
    <n v="3"/>
    <n v="87"/>
    <s v="Yes"/>
    <s v="exterior"/>
    <s v=" floor 5"/>
    <n v="0"/>
    <n v="399000"/>
    <n v="4586.2068965517237"/>
    <s v="good condition-399000"/>
    <x v="0"/>
  </r>
  <r>
    <d v="2015-04-26T00:00:00"/>
    <x v="0"/>
    <s v="54B120"/>
    <s v="Barcelona"/>
    <x v="5"/>
    <s v="el Clot"/>
    <x v="0"/>
    <x v="0"/>
    <n v="1"/>
    <n v="60"/>
    <s v="Yes"/>
    <s v="exterior"/>
    <s v=" floor 1"/>
    <n v="0"/>
    <n v="179000"/>
    <n v="2983.3333333333335"/>
    <s v="good condition-179000"/>
    <x v="1"/>
  </r>
  <r>
    <d v="2015-04-27T00:00:00"/>
    <x v="0"/>
    <s v="54B121"/>
    <s v="Barcelona"/>
    <x v="1"/>
    <s v="Vallvidrera - el Tibidabo i les Planes"/>
    <x v="0"/>
    <x v="4"/>
    <n v="4"/>
    <n v="243"/>
    <s v="No"/>
    <s v="exterior"/>
    <s v="Multiple"/>
    <n v="0.02"/>
    <n v="650000"/>
    <n v="2674.8971193415637"/>
    <s v="good condition-650000"/>
    <x v="1"/>
  </r>
  <r>
    <d v="2015-04-28T00:00:00"/>
    <x v="0"/>
    <s v="54B122"/>
    <s v="Barcelona"/>
    <x v="0"/>
    <s v="el Fort Pienc"/>
    <x v="0"/>
    <x v="0"/>
    <n v="3"/>
    <n v="118"/>
    <s v="Yes"/>
    <s v="exterior"/>
    <s v=" floor 2"/>
    <n v="0"/>
    <n v="445000"/>
    <n v="3771.1864406779659"/>
    <s v="good condition-445000"/>
    <x v="0"/>
  </r>
  <r>
    <d v="2015-04-29T00:00:00"/>
    <x v="0"/>
    <s v="54B123"/>
    <s v="Barcelona"/>
    <x v="1"/>
    <s v="el Putxet i el Farró"/>
    <x v="0"/>
    <x v="6"/>
    <n v="5"/>
    <n v="311"/>
    <s v="No"/>
    <s v="exterior"/>
    <s v="Multiple"/>
    <n v="0.02"/>
    <n v="960000"/>
    <n v="3086.8167202572349"/>
    <s v="good condition-960000"/>
    <x v="0"/>
  </r>
  <r>
    <d v="2015-04-30T00:00:00"/>
    <x v="0"/>
    <s v="54B124"/>
    <s v="Barcelona"/>
    <x v="1"/>
    <s v="les Tres Torres"/>
    <x v="0"/>
    <x v="0"/>
    <n v="3"/>
    <n v="118"/>
    <s v="Yes"/>
    <s v="exterior"/>
    <s v=" floor 2"/>
    <n v="0"/>
    <n v="795000"/>
    <n v="6737.2881355932204"/>
    <s v="good condition-795000"/>
    <x v="0"/>
  </r>
  <r>
    <d v="2015-05-01T00:00:00"/>
    <x v="0"/>
    <s v="54B125"/>
    <s v="Barcelona"/>
    <x v="0"/>
    <s v="l'Antiga Esquerra de l'Eixample"/>
    <x v="0"/>
    <x v="0"/>
    <n v="3"/>
    <n v="72"/>
    <s v="Yes"/>
    <s v="exterior"/>
    <s v=" floor 5"/>
    <n v="0"/>
    <n v="450000"/>
    <n v="6250"/>
    <s v="good condition-450000"/>
    <x v="0"/>
  </r>
  <r>
    <d v="2015-05-02T00:00:00"/>
    <x v="0"/>
    <s v="54B126"/>
    <s v="Barcelona"/>
    <x v="4"/>
    <s v="Sant Pere - Santa Caterina i la Ribera"/>
    <x v="0"/>
    <x v="0"/>
    <n v="3"/>
    <n v="68"/>
    <s v="No"/>
    <s v="exterior"/>
    <s v=" floor 3"/>
    <n v="0.02"/>
    <n v="233150"/>
    <n v="3428.6764705882351"/>
    <s v="good condition-233150"/>
    <x v="0"/>
  </r>
  <r>
    <d v="2015-05-03T00:00:00"/>
    <x v="0"/>
    <s v="54B127"/>
    <s v="Barcelona"/>
    <x v="0"/>
    <s v="la Nova Esquerra de l'Eixample"/>
    <x v="0"/>
    <x v="0"/>
    <n v="3"/>
    <n v="87"/>
    <s v="Yes"/>
    <s v="exterior"/>
    <s v=" floor 5"/>
    <n v="0"/>
    <n v="365000"/>
    <n v="4195.4022988505749"/>
    <s v="good condition-365000"/>
    <x v="0"/>
  </r>
  <r>
    <d v="2015-05-04T00:00:00"/>
    <x v="0"/>
    <s v="54B128"/>
    <s v="Barcelona"/>
    <x v="0"/>
    <s v="l'Antiga Esquerra de l'Eixample"/>
    <x v="0"/>
    <x v="0"/>
    <n v="2"/>
    <n v="90"/>
    <s v="Yes"/>
    <s v="exterior"/>
    <s v=" floor 1"/>
    <n v="0"/>
    <n v="690000"/>
    <n v="7666.666666666667"/>
    <s v="good condition-690000"/>
    <x v="0"/>
  </r>
  <r>
    <d v="2015-05-05T00:00:00"/>
    <x v="0"/>
    <s v="54B129"/>
    <s v="Barcelona"/>
    <x v="1"/>
    <s v="Vallvidrera - el Tibidabo i les Planes"/>
    <x v="0"/>
    <x v="4"/>
    <n v="5"/>
    <n v="380"/>
    <s v="No"/>
    <s v="exterior"/>
    <s v="Multiple"/>
    <n v="0.02"/>
    <n v="830000"/>
    <n v="2184.2105263157896"/>
    <s v="good condition-830000"/>
    <x v="1"/>
  </r>
  <r>
    <d v="2015-05-06T00:00:00"/>
    <x v="0"/>
    <s v="54B130"/>
    <s v="Barcelona"/>
    <x v="1"/>
    <s v="Sant Gervasi - Galvany"/>
    <x v="0"/>
    <x v="0"/>
    <n v="4"/>
    <n v="225"/>
    <s v="Yes"/>
    <s v="exterior"/>
    <s v=" floor 6"/>
    <n v="0"/>
    <n v="1100000"/>
    <n v="4888.8888888888887"/>
    <s v="good condition-1100000"/>
    <x v="0"/>
  </r>
  <r>
    <d v="2015-05-07T00:00:00"/>
    <x v="0"/>
    <s v="54B131"/>
    <s v="Barcelona"/>
    <x v="5"/>
    <s v="el Besòs i el Maresme"/>
    <x v="0"/>
    <x v="0"/>
    <n v="3"/>
    <n v="94"/>
    <s v="Yes"/>
    <s v="exterior"/>
    <s v=" floor 7"/>
    <n v="0"/>
    <n v="359000"/>
    <n v="3819.1489361702129"/>
    <s v="good condition-359000"/>
    <x v="0"/>
  </r>
  <r>
    <d v="2015-05-08T00:00:00"/>
    <x v="0"/>
    <s v="54B132"/>
    <s v="Barcelona"/>
    <x v="1"/>
    <s v="Sarrià"/>
    <x v="0"/>
    <x v="5"/>
    <n v="6"/>
    <n v="296"/>
    <s v="No"/>
    <s v="exterior"/>
    <s v="Multiple"/>
    <n v="0.02"/>
    <n v="1350000"/>
    <n v="4560.8108108108108"/>
    <s v="good condition-1350000"/>
    <x v="0"/>
  </r>
  <r>
    <d v="2015-05-09T00:00:00"/>
    <x v="0"/>
    <s v="54B133"/>
    <s v="Barcelona"/>
    <x v="4"/>
    <s v="el Barri Gòtic"/>
    <x v="0"/>
    <x v="0"/>
    <n v="1"/>
    <n v="81"/>
    <s v="No"/>
    <s v="exterior"/>
    <s v="mezzanine"/>
    <n v="0.02"/>
    <n v="430000"/>
    <n v="5308.641975308642"/>
    <s v="good condition-430000"/>
    <x v="0"/>
  </r>
  <r>
    <d v="2015-05-10T00:00:00"/>
    <x v="0"/>
    <s v="54B134"/>
    <s v="Barcelona"/>
    <x v="2"/>
    <s v="la Font d'en Fargues"/>
    <x v="0"/>
    <x v="7"/>
    <n v="5"/>
    <n v="161"/>
    <s v="No"/>
    <s v="exterior"/>
    <s v="Multiple"/>
    <n v="0.02"/>
    <n v="490000"/>
    <n v="3043.478260869565"/>
    <s v="good condition-490000"/>
    <x v="0"/>
  </r>
  <r>
    <d v="2015-05-11T00:00:00"/>
    <x v="0"/>
    <s v="54B135"/>
    <s v="Barcelona"/>
    <x v="1"/>
    <s v="Sant Gervasi - Galvany"/>
    <x v="0"/>
    <x v="1"/>
    <n v="3"/>
    <n v="140"/>
    <s v="Yes"/>
    <s v="exterior"/>
    <s v=" floor 5"/>
    <n v="0"/>
    <n v="1050000"/>
    <n v="7500"/>
    <s v="good condition-1050000"/>
    <x v="0"/>
  </r>
  <r>
    <d v="2015-05-12T00:00:00"/>
    <x v="0"/>
    <s v="54B136"/>
    <s v="Barcelona"/>
    <x v="1"/>
    <s v="Sant Gervasi - Galvany"/>
    <x v="0"/>
    <x v="0"/>
    <n v="4"/>
    <n v="134"/>
    <s v="Yes"/>
    <s v="exterior"/>
    <s v=" floor 4"/>
    <n v="0"/>
    <n v="595000"/>
    <n v="4440.2985074626868"/>
    <s v="good condition-595000"/>
    <x v="0"/>
  </r>
  <r>
    <d v="2015-05-13T00:00:00"/>
    <x v="0"/>
    <s v="54B137"/>
    <s v="Barcelona"/>
    <x v="4"/>
    <s v="Sant Pere - Santa Caterina i la Ribera"/>
    <x v="0"/>
    <x v="0"/>
    <n v="1"/>
    <n v="86"/>
    <s v="Yes"/>
    <s v="exterior"/>
    <s v=" floor 4"/>
    <n v="0"/>
    <n v="390000"/>
    <n v="4534.8837209302328"/>
    <s v="good condition-390000"/>
    <x v="0"/>
  </r>
  <r>
    <d v="2015-05-14T00:00:00"/>
    <x v="0"/>
    <s v="54B138"/>
    <s v="Barcelona"/>
    <x v="3"/>
    <s v="les Corts"/>
    <x v="0"/>
    <x v="0"/>
    <n v="4"/>
    <n v="170"/>
    <s v="Yes"/>
    <s v="exterior"/>
    <s v=" floor 1"/>
    <n v="0"/>
    <n v="668000"/>
    <n v="3929.4117647058824"/>
    <s v="good condition-668000"/>
    <x v="0"/>
  </r>
  <r>
    <d v="2015-05-15T00:00:00"/>
    <x v="0"/>
    <s v="54B139"/>
    <s v="Barcelona"/>
    <x v="1"/>
    <s v="el Putxet i el Farró"/>
    <x v="0"/>
    <x v="3"/>
    <n v="3"/>
    <n v="197"/>
    <s v="Yes"/>
    <s v="exterior"/>
    <s v=" floor 2"/>
    <n v="0"/>
    <n v="800000"/>
    <n v="4060.9137055837564"/>
    <s v="good condition-800000"/>
    <x v="0"/>
  </r>
  <r>
    <d v="2015-05-16T00:00:00"/>
    <x v="0"/>
    <s v="54B140"/>
    <s v="Barcelona"/>
    <x v="1"/>
    <s v="Sant Gervasi - Galvany"/>
    <x v="0"/>
    <x v="1"/>
    <n v="4"/>
    <n v="145"/>
    <s v="Yes"/>
    <s v="exterior"/>
    <s v=" floor 5"/>
    <n v="0"/>
    <n v="760000"/>
    <n v="5241.3793103448279"/>
    <s v="good condition-760000"/>
    <x v="0"/>
  </r>
  <r>
    <d v="2015-05-17T00:00:00"/>
    <x v="0"/>
    <s v="54B141"/>
    <s v="Barcelona"/>
    <x v="3"/>
    <s v="la Maternitat i Sant Ramon"/>
    <x v="0"/>
    <x v="3"/>
    <n v="3"/>
    <n v="170"/>
    <s v="Yes"/>
    <s v="exterior"/>
    <s v="ground floor"/>
    <n v="0"/>
    <n v="490000"/>
    <n v="2882.3529411764707"/>
    <s v="good condition-490000"/>
    <x v="1"/>
  </r>
  <r>
    <d v="2015-05-18T00:00:00"/>
    <x v="0"/>
    <s v="54B142"/>
    <s v="Barcelona"/>
    <x v="0"/>
    <s v="la Sagrada Família"/>
    <x v="0"/>
    <x v="0"/>
    <n v="4"/>
    <n v="101"/>
    <s v="Yes"/>
    <s v="interior"/>
    <s v=" floor 3"/>
    <n v="0"/>
    <n v="309000"/>
    <n v="3059.4059405940593"/>
    <s v="good condition-309000"/>
    <x v="0"/>
  </r>
  <r>
    <d v="2015-05-19T00:00:00"/>
    <x v="0"/>
    <s v="54B143"/>
    <s v="Barcelona"/>
    <x v="2"/>
    <s v="la Font d'en Fargues"/>
    <x v="0"/>
    <x v="0"/>
    <n v="4"/>
    <n v="122"/>
    <s v="No"/>
    <s v="exterior"/>
    <s v=" floor 2"/>
    <n v="0.02"/>
    <n v="449000"/>
    <n v="3680.3278688524592"/>
    <s v="good condition-449000"/>
    <x v="0"/>
  </r>
  <r>
    <d v="2015-05-20T00:00:00"/>
    <x v="0"/>
    <s v="54B144"/>
    <s v="Barcelona"/>
    <x v="0"/>
    <s v="la Dreta de l'Eixample"/>
    <x v="0"/>
    <x v="1"/>
    <n v="2"/>
    <n v="213"/>
    <s v="Yes"/>
    <s v="exterior"/>
    <s v=" floor 7"/>
    <n v="0"/>
    <n v="1500000"/>
    <n v="7042.2535211267605"/>
    <s v="good condition-1500000"/>
    <x v="0"/>
  </r>
  <r>
    <d v="2015-05-21T00:00:00"/>
    <x v="0"/>
    <s v="54B145"/>
    <s v="Barcelona"/>
    <x v="1"/>
    <s v="Sant Gervasi - Galvany"/>
    <x v="0"/>
    <x v="0"/>
    <n v="4"/>
    <n v="105"/>
    <s v="Yes"/>
    <s v="exterior"/>
    <s v=" floor 2"/>
    <n v="0"/>
    <n v="630000"/>
    <n v="6000"/>
    <s v="good condition-630000"/>
    <x v="0"/>
  </r>
  <r>
    <d v="2015-05-22T00:00:00"/>
    <x v="0"/>
    <s v="54B146"/>
    <s v="Barcelona"/>
    <x v="0"/>
    <s v="la Dreta de l'Eixample"/>
    <x v="0"/>
    <x v="0"/>
    <n v="3"/>
    <n v="318"/>
    <s v="Yes"/>
    <s v="exterior"/>
    <s v=" floor 4"/>
    <n v="0"/>
    <n v="2500000"/>
    <n v="7861.635220125786"/>
    <s v="good condition-2500000"/>
    <x v="0"/>
  </r>
  <r>
    <d v="2015-05-23T00:00:00"/>
    <x v="0"/>
    <s v="54B147"/>
    <s v="Barcelona"/>
    <x v="0"/>
    <s v="Sant Antoni"/>
    <x v="0"/>
    <x v="0"/>
    <n v="3"/>
    <n v="80"/>
    <s v="Yes"/>
    <s v="exterior"/>
    <s v=" floor 2"/>
    <n v="0"/>
    <n v="365000"/>
    <n v="4562.5"/>
    <s v="good condition-365000"/>
    <x v="0"/>
  </r>
  <r>
    <d v="2015-05-24T00:00:00"/>
    <x v="0"/>
    <s v="54B148"/>
    <s v="Barcelona"/>
    <x v="5"/>
    <s v="Provençals del Poblenou"/>
    <x v="0"/>
    <x v="0"/>
    <n v="4"/>
    <n v="90"/>
    <s v="Yes"/>
    <s v="exterior"/>
    <s v=" floor 4"/>
    <n v="0"/>
    <n v="370000"/>
    <n v="4111.1111111111113"/>
    <s v="good condition-370000"/>
    <x v="0"/>
  </r>
  <r>
    <d v="2015-05-25T00:00:00"/>
    <x v="0"/>
    <s v="54B149"/>
    <s v="Barcelona"/>
    <x v="0"/>
    <s v="la Nova Esquerra de l'Eixample"/>
    <x v="0"/>
    <x v="0"/>
    <n v="4"/>
    <n v="109"/>
    <s v="Yes"/>
    <s v="exterior"/>
    <s v=" floor 7"/>
    <n v="0"/>
    <n v="475000"/>
    <n v="4357.7981651376149"/>
    <s v="good condition-475000"/>
    <x v="0"/>
  </r>
  <r>
    <d v="2015-05-26T00:00:00"/>
    <x v="0"/>
    <s v="54B150"/>
    <s v="Barcelona"/>
    <x v="0"/>
    <s v="l'Antiga Esquerra de l'Eixample"/>
    <x v="0"/>
    <x v="0"/>
    <n v="3"/>
    <n v="110"/>
    <s v="Yes"/>
    <s v="exterior"/>
    <s v=" floor 3"/>
    <n v="0"/>
    <n v="645000"/>
    <n v="5863.636363636364"/>
    <s v="good condition-645000"/>
    <x v="0"/>
  </r>
  <r>
    <d v="2015-05-27T00:00:00"/>
    <x v="0"/>
    <s v="54B151"/>
    <s v="Barcelona"/>
    <x v="0"/>
    <s v="el Fort Pienc"/>
    <x v="0"/>
    <x v="0"/>
    <n v="4"/>
    <n v="97"/>
    <s v="Yes"/>
    <s v="exterior"/>
    <s v=" floor 2"/>
    <n v="0"/>
    <n v="495000"/>
    <n v="5103.0927835051543"/>
    <s v="good condition-495000"/>
    <x v="0"/>
  </r>
  <r>
    <d v="2015-05-28T00:00:00"/>
    <x v="0"/>
    <s v="54B152"/>
    <s v="Barcelona"/>
    <x v="0"/>
    <s v="Sant Antoni"/>
    <x v="0"/>
    <x v="1"/>
    <n v="3"/>
    <n v="101"/>
    <s v="Yes"/>
    <s v="exterior"/>
    <s v=" floor 5"/>
    <n v="0"/>
    <n v="480000"/>
    <n v="4752.4752475247524"/>
    <s v="good condition-480000"/>
    <x v="0"/>
  </r>
  <r>
    <d v="2015-05-29T00:00:00"/>
    <x v="0"/>
    <s v="54B153"/>
    <s v="Barcelona"/>
    <x v="7"/>
    <s v="el Camp d'en Grassot i Gràcia Nova"/>
    <x v="0"/>
    <x v="0"/>
    <n v="3"/>
    <n v="130"/>
    <s v="Yes"/>
    <s v="exterior"/>
    <s v="mezzanine"/>
    <n v="0"/>
    <n v="630000"/>
    <n v="4846.1538461538457"/>
    <s v="good condition-630000"/>
    <x v="0"/>
  </r>
  <r>
    <d v="2015-05-30T00:00:00"/>
    <x v="0"/>
    <s v="54B154"/>
    <s v="Barcelona"/>
    <x v="7"/>
    <s v="Vallcarca i els Penitents"/>
    <x v="0"/>
    <x v="6"/>
    <n v="4"/>
    <n v="364"/>
    <s v="No"/>
    <s v="exterior"/>
    <s v="Multiple"/>
    <n v="0.02"/>
    <n v="1149000"/>
    <n v="3156.5934065934066"/>
    <s v="good condition-1149000"/>
    <x v="0"/>
  </r>
  <r>
    <d v="2015-05-31T00:00:00"/>
    <x v="0"/>
    <s v="54B155"/>
    <s v="Barcelona"/>
    <x v="1"/>
    <s v="Sarrià"/>
    <x v="0"/>
    <x v="6"/>
    <n v="5"/>
    <n v="465"/>
    <s v="No"/>
    <s v="exterior"/>
    <s v="Multiple"/>
    <n v="0.02"/>
    <n v="3370000"/>
    <n v="7247.311827956989"/>
    <s v="good condition-3370000"/>
    <x v="0"/>
  </r>
  <r>
    <d v="2015-06-01T00:00:00"/>
    <x v="0"/>
    <s v="54B156"/>
    <s v="Barcelona"/>
    <x v="3"/>
    <s v="les Corts"/>
    <x v="0"/>
    <x v="0"/>
    <n v="3"/>
    <n v="88"/>
    <s v="Yes"/>
    <s v="exterior"/>
    <s v=" floor 2"/>
    <n v="0"/>
    <n v="389000"/>
    <n v="4420.454545454545"/>
    <s v="good condition-389000"/>
    <x v="0"/>
  </r>
  <r>
    <d v="2015-06-02T00:00:00"/>
    <x v="0"/>
    <s v="54B157"/>
    <s v="Barcelona"/>
    <x v="7"/>
    <s v="el Camp d'en Grassot i Gràcia Nova"/>
    <x v="0"/>
    <x v="0"/>
    <n v="4"/>
    <n v="85"/>
    <s v="Yes"/>
    <s v="exterior"/>
    <s v=" floor 6"/>
    <n v="0"/>
    <n v="375000"/>
    <n v="4411.7647058823532"/>
    <s v="good condition-375000"/>
    <x v="0"/>
  </r>
  <r>
    <d v="2015-06-03T00:00:00"/>
    <x v="0"/>
    <s v="54B158"/>
    <s v="Barcelona"/>
    <x v="0"/>
    <s v="la Nova Esquerra de l'Eixample"/>
    <x v="0"/>
    <x v="0"/>
    <n v="3"/>
    <n v="113"/>
    <s v="Yes"/>
    <s v="exterior"/>
    <s v="mezzanine"/>
    <n v="0"/>
    <n v="378000"/>
    <n v="3345.1327433628317"/>
    <s v="good condition-378000"/>
    <x v="0"/>
  </r>
  <r>
    <d v="2015-06-04T00:00:00"/>
    <x v="0"/>
    <s v="54B159"/>
    <s v="Barcelona"/>
    <x v="0"/>
    <s v="la Nova Esquerra de l'Eixample"/>
    <x v="0"/>
    <x v="0"/>
    <n v="3"/>
    <n v="108"/>
    <s v="Yes"/>
    <s v="exterior"/>
    <s v="mezzanine"/>
    <n v="0"/>
    <n v="375000"/>
    <n v="3472.2222222222222"/>
    <s v="good condition-375000"/>
    <x v="0"/>
  </r>
  <r>
    <d v="2015-06-05T00:00:00"/>
    <x v="0"/>
    <s v="54B160"/>
    <s v="Barcelona"/>
    <x v="6"/>
    <s v="la Bordeta"/>
    <x v="0"/>
    <x v="0"/>
    <n v="4"/>
    <n v="90"/>
    <s v="Yes"/>
    <s v="exterior"/>
    <s v=" floor 3"/>
    <n v="0"/>
    <n v="279500"/>
    <n v="3105.5555555555557"/>
    <s v="good condition-279500"/>
    <x v="0"/>
  </r>
  <r>
    <d v="2015-06-06T00:00:00"/>
    <x v="0"/>
    <s v="54B161"/>
    <s v="Barcelona"/>
    <x v="3"/>
    <s v="les Corts"/>
    <x v="0"/>
    <x v="0"/>
    <n v="2"/>
    <n v="134"/>
    <s v="Yes"/>
    <s v="exterior"/>
    <s v=" floor 1"/>
    <n v="0"/>
    <n v="670000"/>
    <n v="5000"/>
    <s v="good condition-670000"/>
    <x v="0"/>
  </r>
  <r>
    <d v="2015-06-07T00:00:00"/>
    <x v="0"/>
    <s v="54B162"/>
    <s v="Barcelona"/>
    <x v="1"/>
    <s v="Sarrià"/>
    <x v="0"/>
    <x v="0"/>
    <n v="4"/>
    <n v="217"/>
    <s v="Yes"/>
    <s v="exterior"/>
    <s v=" floor 4"/>
    <n v="0"/>
    <n v="1150000"/>
    <n v="5299.5391705069123"/>
    <s v="good condition-1150000"/>
    <x v="0"/>
  </r>
  <r>
    <d v="2015-06-08T00:00:00"/>
    <x v="0"/>
    <s v="54B163"/>
    <s v="Barcelona"/>
    <x v="3"/>
    <s v="les Corts"/>
    <x v="0"/>
    <x v="0"/>
    <n v="3"/>
    <n v="121"/>
    <s v="Yes"/>
    <s v="exterior"/>
    <s v=" floor 6"/>
    <n v="0"/>
    <n v="1454000"/>
    <n v="12016.528925619834"/>
    <s v="good condition-1454000"/>
    <x v="0"/>
  </r>
  <r>
    <d v="2015-06-09T00:00:00"/>
    <x v="0"/>
    <s v="54B164"/>
    <s v="Barcelona"/>
    <x v="3"/>
    <s v="les Corts"/>
    <x v="0"/>
    <x v="0"/>
    <n v="3"/>
    <n v="95"/>
    <s v="Yes"/>
    <s v="exterior"/>
    <s v=" floor 5"/>
    <n v="0"/>
    <n v="1082000"/>
    <n v="11389.473684210527"/>
    <s v="good condition-1082000"/>
    <x v="0"/>
  </r>
  <r>
    <d v="2015-06-10T00:00:00"/>
    <x v="0"/>
    <s v="54B165"/>
    <s v="Barcelona"/>
    <x v="0"/>
    <s v="l'Antiga Esquerra de l'Eixample"/>
    <x v="0"/>
    <x v="0"/>
    <n v="3"/>
    <n v="125"/>
    <s v="Yes"/>
    <s v="exterior"/>
    <s v=" floor 5"/>
    <n v="0"/>
    <n v="690000"/>
    <n v="5520"/>
    <s v="good condition-690000"/>
    <x v="0"/>
  </r>
  <r>
    <d v="2015-06-11T00:00:00"/>
    <x v="0"/>
    <s v="54B166"/>
    <s v="Barcelona"/>
    <x v="0"/>
    <s v="la Nova Esquerra de l'Eixample"/>
    <x v="0"/>
    <x v="0"/>
    <n v="2"/>
    <n v="71"/>
    <s v="Yes"/>
    <s v="exterior"/>
    <s v=" floor 3"/>
    <n v="0"/>
    <n v="348000"/>
    <n v="4901.4084507042253"/>
    <s v="good condition-348000"/>
    <x v="0"/>
  </r>
  <r>
    <d v="2015-06-12T00:00:00"/>
    <x v="0"/>
    <s v="54B167"/>
    <s v="Barcelona"/>
    <x v="1"/>
    <s v="el Putxet i el Farró"/>
    <x v="0"/>
    <x v="0"/>
    <n v="3"/>
    <n v="90"/>
    <s v="No"/>
    <s v="exterior"/>
    <s v="ground floor"/>
    <n v="0.02"/>
    <n v="490000"/>
    <n v="5444.4444444444443"/>
    <s v="good condition-490000"/>
    <x v="0"/>
  </r>
  <r>
    <d v="2015-06-13T00:00:00"/>
    <x v="0"/>
    <s v="54B168"/>
    <s v="Barcelona"/>
    <x v="0"/>
    <s v="l'Antiga Esquerra de l'Eixample"/>
    <x v="0"/>
    <x v="0"/>
    <n v="3"/>
    <n v="90"/>
    <s v="Yes"/>
    <s v="exterior"/>
    <s v=" floor 3"/>
    <n v="0"/>
    <n v="760000"/>
    <n v="8444.4444444444453"/>
    <s v="good condition-760000"/>
    <x v="0"/>
  </r>
  <r>
    <d v="2015-06-14T00:00:00"/>
    <x v="0"/>
    <s v="54B169"/>
    <s v="Barcelona"/>
    <x v="0"/>
    <s v="l'Antiga Esquerra de l'Eixample"/>
    <x v="0"/>
    <x v="0"/>
    <n v="2"/>
    <n v="148"/>
    <s v="Yes"/>
    <s v="exterior"/>
    <s v="mezzanine"/>
    <n v="0"/>
    <n v="1325000"/>
    <n v="8952.7027027027034"/>
    <s v="good condition-1325000"/>
    <x v="0"/>
  </r>
  <r>
    <d v="2015-06-15T00:00:00"/>
    <x v="0"/>
    <s v="54B170"/>
    <s v="Barcelona"/>
    <x v="0"/>
    <s v="la Dreta de l'Eixample"/>
    <x v="0"/>
    <x v="0"/>
    <n v="5"/>
    <n v="206"/>
    <s v="Yes"/>
    <s v="exterior"/>
    <s v=" floor 4"/>
    <n v="0"/>
    <n v="1095000"/>
    <n v="5315.5339805825242"/>
    <s v="good condition-1095000"/>
    <x v="0"/>
  </r>
  <r>
    <d v="2015-06-16T00:00:00"/>
    <x v="0"/>
    <s v="54B171"/>
    <s v="Barcelona"/>
    <x v="5"/>
    <s v="Diagonal Mar i el Front Marítim del Poblenou"/>
    <x v="0"/>
    <x v="1"/>
    <n v="4"/>
    <n v="147"/>
    <s v="Yes"/>
    <s v="exterior"/>
    <s v=" floor 5"/>
    <n v="0"/>
    <n v="790000"/>
    <n v="5374.149659863946"/>
    <s v="good condition-790000"/>
    <x v="0"/>
  </r>
  <r>
    <d v="2015-06-17T00:00:00"/>
    <x v="0"/>
    <s v="54B172"/>
    <s v="Barcelona"/>
    <x v="0"/>
    <s v="l'Antiga Esquerra de l'Eixample"/>
    <x v="0"/>
    <x v="0"/>
    <n v="3"/>
    <n v="118"/>
    <s v="Yes"/>
    <s v="exterior"/>
    <s v=" floor 3"/>
    <n v="0"/>
    <n v="975000"/>
    <n v="8262.7118644067796"/>
    <s v="good condition-975000"/>
    <x v="0"/>
  </r>
  <r>
    <d v="2015-06-18T00:00:00"/>
    <x v="0"/>
    <s v="54B173"/>
    <s v="Barcelona"/>
    <x v="0"/>
    <s v="la Sagrada Família"/>
    <x v="0"/>
    <x v="0"/>
    <n v="3"/>
    <n v="121"/>
    <s v="Yes"/>
    <s v="exterior"/>
    <s v=" floor 1"/>
    <n v="0"/>
    <n v="465000"/>
    <n v="3842.9752066115702"/>
    <s v="good condition-465000"/>
    <x v="0"/>
  </r>
  <r>
    <d v="2015-06-19T00:00:00"/>
    <x v="0"/>
    <s v="54B174"/>
    <s v="Barcelona"/>
    <x v="7"/>
    <s v="la Salut"/>
    <x v="0"/>
    <x v="0"/>
    <n v="3"/>
    <n v="91"/>
    <s v="Yes"/>
    <s v="exterior"/>
    <s v=" floor 1"/>
    <n v="0"/>
    <n v="499000"/>
    <n v="5483.5164835164833"/>
    <s v="good condition-499000"/>
    <x v="0"/>
  </r>
  <r>
    <d v="2015-06-20T00:00:00"/>
    <x v="0"/>
    <s v="54B175"/>
    <s v="Barcelona"/>
    <x v="0"/>
    <s v="la Nova Esquerra de l'Eixample"/>
    <x v="0"/>
    <x v="0"/>
    <n v="3"/>
    <n v="93"/>
    <s v="Yes"/>
    <s v="exterior"/>
    <s v=" floor 8"/>
    <n v="0"/>
    <n v="405000"/>
    <n v="4354.8387096774195"/>
    <s v="good condition-405000"/>
    <x v="0"/>
  </r>
  <r>
    <d v="2015-06-21T00:00:00"/>
    <x v="0"/>
    <s v="54B176"/>
    <s v="Barcelona"/>
    <x v="2"/>
    <s v="la Font d'en Fargues"/>
    <x v="0"/>
    <x v="0"/>
    <n v="2"/>
    <n v="64"/>
    <s v="No"/>
    <s v="exterior"/>
    <s v="ground floor"/>
    <n v="0.02"/>
    <n v="149000"/>
    <n v="2328.125"/>
    <s v="good condition-149000"/>
    <x v="1"/>
  </r>
  <r>
    <d v="2015-06-22T00:00:00"/>
    <x v="0"/>
    <s v="54B177"/>
    <s v="Barcelona"/>
    <x v="0"/>
    <s v="la Dreta de l'Eixample"/>
    <x v="0"/>
    <x v="0"/>
    <n v="3"/>
    <n v="138"/>
    <s v="Yes"/>
    <s v="exterior"/>
    <s v=" floor 2"/>
    <n v="0"/>
    <n v="850000"/>
    <n v="6159.420289855072"/>
    <s v="good condition-850000"/>
    <x v="0"/>
  </r>
  <r>
    <d v="2015-06-23T00:00:00"/>
    <x v="0"/>
    <s v="54B178"/>
    <s v="Barcelona"/>
    <x v="1"/>
    <s v="Sant Gervasi - Galvany"/>
    <x v="0"/>
    <x v="0"/>
    <n v="3"/>
    <n v="126"/>
    <s v="Yes"/>
    <s v="exterior"/>
    <s v=" floor 1"/>
    <n v="0"/>
    <n v="735000"/>
    <n v="5833.333333333333"/>
    <s v="good condition-735000"/>
    <x v="0"/>
  </r>
  <r>
    <d v="2015-06-24T00:00:00"/>
    <x v="0"/>
    <s v="54B179"/>
    <s v="Barcelona"/>
    <x v="1"/>
    <s v="Sant Gervasi - Galvany"/>
    <x v="0"/>
    <x v="0"/>
    <n v="3"/>
    <n v="130"/>
    <s v="Yes"/>
    <s v="exterior"/>
    <s v=" floor 1"/>
    <n v="0"/>
    <n v="795000"/>
    <n v="6115.3846153846152"/>
    <s v="good condition-795000"/>
    <x v="0"/>
  </r>
  <r>
    <d v="2015-06-25T00:00:00"/>
    <x v="0"/>
    <s v="54B180"/>
    <s v="Barcelona"/>
    <x v="0"/>
    <s v="l'Antiga Esquerra de l'Eixample"/>
    <x v="0"/>
    <x v="0"/>
    <n v="2"/>
    <n v="132"/>
    <s v="Yes"/>
    <s v="exterior"/>
    <s v="mezzanine"/>
    <n v="0"/>
    <n v="599000"/>
    <n v="4537.878787878788"/>
    <s v="good condition-599000"/>
    <x v="0"/>
  </r>
  <r>
    <d v="2015-06-26T00:00:00"/>
    <x v="0"/>
    <s v="54B181"/>
    <s v="Barcelona"/>
    <x v="0"/>
    <s v="l'Antiga Esquerra de l'Eixample"/>
    <x v="0"/>
    <x v="0"/>
    <n v="3"/>
    <n v="135"/>
    <s v="Yes"/>
    <s v="exterior"/>
    <s v=" floor 4"/>
    <n v="0"/>
    <n v="895000"/>
    <n v="6629.6296296296296"/>
    <s v="good condition-895000"/>
    <x v="0"/>
  </r>
  <r>
    <d v="2015-06-27T00:00:00"/>
    <x v="0"/>
    <s v="54B182"/>
    <s v="Barcelona"/>
    <x v="1"/>
    <s v="Sant Gervasi - Galvany"/>
    <x v="0"/>
    <x v="0"/>
    <n v="3"/>
    <n v="115"/>
    <s v="Yes"/>
    <s v="exterior"/>
    <s v=" floor 4"/>
    <n v="0"/>
    <n v="615000"/>
    <n v="5347.826086956522"/>
    <s v="good condition-615000"/>
    <x v="0"/>
  </r>
  <r>
    <d v="2015-06-28T00:00:00"/>
    <x v="0"/>
    <s v="54B183"/>
    <s v="Barcelona"/>
    <x v="1"/>
    <s v="Sant Gervasi - Galvany"/>
    <x v="0"/>
    <x v="0"/>
    <n v="4"/>
    <n v="144"/>
    <s v="Yes"/>
    <s v="exterior"/>
    <s v=" floor 4"/>
    <n v="0"/>
    <n v="630000"/>
    <n v="4375"/>
    <s v="good condition-630000"/>
    <x v="0"/>
  </r>
  <r>
    <d v="2015-06-29T00:00:00"/>
    <x v="0"/>
    <s v="54B184"/>
    <s v="Barcelona"/>
    <x v="0"/>
    <s v="l'Antiga Esquerra de l'Eixample"/>
    <x v="0"/>
    <x v="0"/>
    <n v="3"/>
    <n v="141"/>
    <s v="Yes"/>
    <s v="exterior"/>
    <s v=" floor 3"/>
    <n v="0"/>
    <n v="825000"/>
    <n v="5851.0638297872338"/>
    <s v="good condition-825000"/>
    <x v="0"/>
  </r>
  <r>
    <d v="2015-06-30T00:00:00"/>
    <x v="0"/>
    <s v="54B185"/>
    <s v="Barcelona"/>
    <x v="1"/>
    <s v="Sant Gervasi - Galvany"/>
    <x v="0"/>
    <x v="0"/>
    <n v="3"/>
    <n v="128"/>
    <s v="Yes"/>
    <s v="exterior"/>
    <s v=" floor 4"/>
    <n v="0"/>
    <n v="749000"/>
    <n v="5851.5625"/>
    <s v="good condition-749000"/>
    <x v="0"/>
  </r>
  <r>
    <d v="2015-07-01T00:00:00"/>
    <x v="0"/>
    <s v="54B186"/>
    <s v="Barcelona"/>
    <x v="3"/>
    <s v="Pedralbes"/>
    <x v="0"/>
    <x v="0"/>
    <n v="4"/>
    <n v="225"/>
    <s v="Yes"/>
    <s v="exterior"/>
    <s v=" floor 1"/>
    <n v="0"/>
    <n v="1350000"/>
    <n v="6000"/>
    <s v="good condition-1350000"/>
    <x v="0"/>
  </r>
  <r>
    <d v="2015-07-02T00:00:00"/>
    <x v="0"/>
    <s v="54B187"/>
    <s v="Barcelona"/>
    <x v="0"/>
    <s v="el Fort Pienc"/>
    <x v="0"/>
    <x v="0"/>
    <n v="3"/>
    <n v="158"/>
    <s v="Yes"/>
    <s v="exterior"/>
    <s v=" floor 4"/>
    <n v="0"/>
    <n v="599000"/>
    <n v="3791.1392405063293"/>
    <s v="good condition-599000"/>
    <x v="0"/>
  </r>
  <r>
    <d v="2015-07-03T00:00:00"/>
    <x v="0"/>
    <s v="54B188"/>
    <s v="Barcelona"/>
    <x v="1"/>
    <s v="Sant Gervasi - Galvany"/>
    <x v="0"/>
    <x v="0"/>
    <n v="2"/>
    <n v="102"/>
    <s v="Yes"/>
    <s v="exterior"/>
    <s v=" floor 4"/>
    <n v="0"/>
    <n v="595000"/>
    <n v="5833.333333333333"/>
    <s v="good condition-595000"/>
    <x v="0"/>
  </r>
  <r>
    <d v="2015-07-04T00:00:00"/>
    <x v="0"/>
    <s v="54B189"/>
    <s v="Barcelona"/>
    <x v="0"/>
    <s v="la Dreta de l'Eixample"/>
    <x v="0"/>
    <x v="0"/>
    <n v="3"/>
    <n v="173"/>
    <s v="Yes"/>
    <s v="exterior"/>
    <s v=" floor 4"/>
    <n v="0"/>
    <n v="1600000"/>
    <n v="9248.5549132947981"/>
    <s v="good condition-1600000"/>
    <x v="0"/>
  </r>
  <r>
    <d v="2015-07-05T00:00:00"/>
    <x v="0"/>
    <s v="54B190"/>
    <s v="Barcelona"/>
    <x v="0"/>
    <s v="la Dreta de l'Eixample"/>
    <x v="0"/>
    <x v="0"/>
    <n v="4"/>
    <n v="136"/>
    <s v="Yes"/>
    <s v="exterior"/>
    <s v="mezzanine"/>
    <n v="0"/>
    <n v="745000"/>
    <n v="5477.9411764705883"/>
    <s v="good condition-745000"/>
    <x v="0"/>
  </r>
  <r>
    <d v="2015-07-06T00:00:00"/>
    <x v="0"/>
    <s v="54B191"/>
    <s v="Barcelona"/>
    <x v="0"/>
    <s v="la Dreta de l'Eixample"/>
    <x v="0"/>
    <x v="0"/>
    <n v="6"/>
    <n v="235"/>
    <s v="Yes"/>
    <s v="exterior"/>
    <s v=" floor 4"/>
    <n v="0"/>
    <n v="1220000"/>
    <n v="5191.489361702128"/>
    <s v="good condition-1220000"/>
    <x v="0"/>
  </r>
  <r>
    <d v="2015-07-07T00:00:00"/>
    <x v="0"/>
    <s v="54B192"/>
    <s v="Barcelona"/>
    <x v="4"/>
    <s v="la Barceloneta"/>
    <x v="0"/>
    <x v="0"/>
    <n v="3"/>
    <n v="76"/>
    <s v="No"/>
    <s v="exterior"/>
    <s v=" floor 3"/>
    <n v="0.02"/>
    <n v="395000"/>
    <n v="5197.3684210526317"/>
    <s v="good condition-395000"/>
    <x v="0"/>
  </r>
  <r>
    <d v="2015-07-08T00:00:00"/>
    <x v="0"/>
    <s v="54B193"/>
    <s v="Barcelona"/>
    <x v="0"/>
    <s v="la Dreta de l'Eixample"/>
    <x v="0"/>
    <x v="0"/>
    <n v="3"/>
    <n v="122"/>
    <s v="Yes"/>
    <s v="exterior"/>
    <s v=" floor 1"/>
    <n v="0"/>
    <n v="620000"/>
    <n v="5081.9672131147545"/>
    <s v="good condition-620000"/>
    <x v="0"/>
  </r>
  <r>
    <d v="2015-07-09T00:00:00"/>
    <x v="0"/>
    <s v="54B194"/>
    <s v="Barcelona"/>
    <x v="6"/>
    <s v="Sants"/>
    <x v="0"/>
    <x v="0"/>
    <n v="3"/>
    <n v="78"/>
    <s v="Yes"/>
    <s v="exterior"/>
    <s v=" floor 3"/>
    <n v="0"/>
    <n v="390000"/>
    <n v="5000"/>
    <s v="good condition-390000"/>
    <x v="0"/>
  </r>
  <r>
    <d v="2015-07-10T00:00:00"/>
    <x v="0"/>
    <s v="54B195"/>
    <s v="Barcelona"/>
    <x v="5"/>
    <s v="la Verneda i la Pau"/>
    <x v="0"/>
    <x v="0"/>
    <n v="3"/>
    <n v="79"/>
    <s v="No"/>
    <s v="exterior"/>
    <s v=" floor 1"/>
    <n v="0.02"/>
    <n v="150000"/>
    <n v="1898.7341772151899"/>
    <s v="good condition-150000"/>
    <x v="1"/>
  </r>
  <r>
    <d v="2015-07-11T00:00:00"/>
    <x v="0"/>
    <s v="54B196"/>
    <s v="Barcelona"/>
    <x v="4"/>
    <s v="el Raval"/>
    <x v="0"/>
    <x v="0"/>
    <n v="3"/>
    <n v="108"/>
    <s v="No"/>
    <s v="exterior"/>
    <s v=" floor 2"/>
    <n v="0.02"/>
    <n v="298000"/>
    <n v="2759.2592592592591"/>
    <s v="good condition-298000"/>
    <x v="1"/>
  </r>
  <r>
    <d v="2015-07-12T00:00:00"/>
    <x v="0"/>
    <s v="54B197"/>
    <s v="Barcelona"/>
    <x v="1"/>
    <s v="Sant Gervasi - Galvany"/>
    <x v="0"/>
    <x v="0"/>
    <n v="3"/>
    <n v="109"/>
    <s v="Yes"/>
    <s v="exterior"/>
    <s v=" floor 1"/>
    <n v="0"/>
    <n v="380000"/>
    <n v="3486.2385321100919"/>
    <s v="good condition-380000"/>
    <x v="0"/>
  </r>
  <r>
    <d v="2015-07-13T00:00:00"/>
    <x v="0"/>
    <s v="54B198"/>
    <s v="Barcelona"/>
    <x v="5"/>
    <s v="el Parc i la Llacuna del Poblenou"/>
    <x v="0"/>
    <x v="0"/>
    <n v="3"/>
    <n v="73"/>
    <s v="Yes"/>
    <s v="exterior"/>
    <s v="ground floor"/>
    <n v="0"/>
    <n v="283000"/>
    <n v="3876.7123287671234"/>
    <s v="good condition-283000"/>
    <x v="0"/>
  </r>
  <r>
    <d v="2015-07-14T00:00:00"/>
    <x v="0"/>
    <s v="54B199"/>
    <s v="Barcelona"/>
    <x v="9"/>
    <s v="les Roquetes"/>
    <x v="0"/>
    <x v="0"/>
    <n v="3"/>
    <n v="105"/>
    <s v="No"/>
    <s v="exterior"/>
    <s v=" floor 1"/>
    <n v="0.02"/>
    <n v="240000"/>
    <n v="2285.7142857142858"/>
    <s v="good condition-240000"/>
    <x v="1"/>
  </r>
  <r>
    <d v="2015-07-15T00:00:00"/>
    <x v="0"/>
    <s v="54B200"/>
    <s v="Barcelona"/>
    <x v="0"/>
    <s v="la Dreta de l'Eixample"/>
    <x v="0"/>
    <x v="0"/>
    <n v="4"/>
    <n v="154"/>
    <s v="Yes"/>
    <s v="exterior"/>
    <s v=" floor 3"/>
    <n v="0"/>
    <n v="590000"/>
    <n v="3831.1688311688313"/>
    <s v="good condition-590000"/>
    <x v="0"/>
  </r>
  <r>
    <d v="2015-07-16T00:00:00"/>
    <x v="0"/>
    <s v="54B201"/>
    <s v="Barcelona"/>
    <x v="7"/>
    <s v="el Camp d'en Grassot i Gràcia Nova"/>
    <x v="0"/>
    <x v="0"/>
    <n v="2"/>
    <n v="65"/>
    <s v="Yes"/>
    <s v="interior"/>
    <s v=" floor 4"/>
    <n v="0"/>
    <n v="290000"/>
    <n v="4461.5384615384619"/>
    <s v="good condition-290000"/>
    <x v="0"/>
  </r>
  <r>
    <d v="2015-07-17T00:00:00"/>
    <x v="0"/>
    <s v="54B202"/>
    <s v="Barcelona"/>
    <x v="2"/>
    <s v="el Baix Guinardó"/>
    <x v="0"/>
    <x v="0"/>
    <n v="3"/>
    <n v="122"/>
    <s v="Yes"/>
    <s v="exterior"/>
    <s v=" floor 3"/>
    <n v="0"/>
    <n v="450000"/>
    <n v="3688.5245901639346"/>
    <s v="good condition-450000"/>
    <x v="0"/>
  </r>
  <r>
    <d v="2015-07-18T00:00:00"/>
    <x v="0"/>
    <s v="54B203"/>
    <s v="Barcelona"/>
    <x v="9"/>
    <s v="la Prosperitat"/>
    <x v="0"/>
    <x v="1"/>
    <n v="2"/>
    <n v="60"/>
    <s v="Yes"/>
    <s v="exterior"/>
    <s v=" floor 4"/>
    <n v="0"/>
    <n v="254900"/>
    <n v="4248.333333333333"/>
    <s v="good condition-254900"/>
    <x v="0"/>
  </r>
  <r>
    <d v="2015-07-19T00:00:00"/>
    <x v="0"/>
    <s v="54B204"/>
    <s v="Barcelona"/>
    <x v="0"/>
    <s v="la Sagrada Família"/>
    <x v="0"/>
    <x v="0"/>
    <n v="4"/>
    <n v="87"/>
    <s v="Yes"/>
    <s v="exterior"/>
    <s v=" floor 4"/>
    <n v="0"/>
    <n v="354000"/>
    <n v="4068.9655172413795"/>
    <s v="good condition-354000"/>
    <x v="0"/>
  </r>
  <r>
    <d v="2015-07-20T00:00:00"/>
    <x v="0"/>
    <s v="54B205"/>
    <s v="Barcelona"/>
    <x v="1"/>
    <s v="Sant Gervasi - la Bonanova"/>
    <x v="0"/>
    <x v="0"/>
    <n v="3"/>
    <n v="116"/>
    <s v="Yes"/>
    <s v="exterior"/>
    <s v="mezzanine"/>
    <n v="0"/>
    <n v="845000"/>
    <n v="7284.4827586206893"/>
    <s v="good condition-845000"/>
    <x v="0"/>
  </r>
  <r>
    <d v="2015-07-21T00:00:00"/>
    <x v="0"/>
    <s v="54B206"/>
    <s v="Barcelona"/>
    <x v="1"/>
    <s v="Sant Gervasi - Galvany"/>
    <x v="0"/>
    <x v="0"/>
    <n v="4"/>
    <n v="240"/>
    <s v="Yes"/>
    <s v="exterior"/>
    <s v=" floor 6"/>
    <n v="0"/>
    <n v="960000"/>
    <n v="4000"/>
    <s v="good condition-960000"/>
    <x v="0"/>
  </r>
  <r>
    <d v="2015-07-22T00:00:00"/>
    <x v="0"/>
    <s v="54B207"/>
    <s v="Barcelona"/>
    <x v="3"/>
    <s v="les Corts"/>
    <x v="0"/>
    <x v="0"/>
    <n v="4"/>
    <n v="96"/>
    <s v="Yes"/>
    <s v="exterior"/>
    <s v=" floor 4"/>
    <n v="0"/>
    <n v="385000"/>
    <n v="4010.4166666666665"/>
    <s v="good condition-385000"/>
    <x v="0"/>
  </r>
  <r>
    <d v="2015-07-23T00:00:00"/>
    <x v="0"/>
    <s v="54B208"/>
    <s v="Barcelona"/>
    <x v="2"/>
    <s v="el Guinardó"/>
    <x v="0"/>
    <x v="0"/>
    <n v="3"/>
    <n v="88"/>
    <s v="Yes"/>
    <s v="exterior"/>
    <s v=" floor 1"/>
    <n v="0"/>
    <n v="340000"/>
    <n v="3863.6363636363635"/>
    <s v="good condition-340000"/>
    <x v="0"/>
  </r>
  <r>
    <d v="2015-07-24T00:00:00"/>
    <x v="0"/>
    <s v="54B209"/>
    <s v="Barcelona"/>
    <x v="5"/>
    <s v="el Clot"/>
    <x v="0"/>
    <x v="1"/>
    <n v="3"/>
    <n v="114"/>
    <s v="Yes"/>
    <s v="exterior"/>
    <s v=" floor 5"/>
    <n v="0"/>
    <n v="465000"/>
    <n v="4078.9473684210525"/>
    <s v="good condition-465000"/>
    <x v="0"/>
  </r>
  <r>
    <d v="2015-07-25T00:00:00"/>
    <x v="0"/>
    <s v="54B210"/>
    <s v="Barcelona"/>
    <x v="1"/>
    <s v="Sant Gervasi - Galvany"/>
    <x v="0"/>
    <x v="0"/>
    <n v="5"/>
    <n v="152"/>
    <s v="Yes"/>
    <s v="exterior"/>
    <s v=" floor 4"/>
    <n v="0"/>
    <n v="750000"/>
    <n v="4934.2105263157891"/>
    <s v="good condition-750000"/>
    <x v="0"/>
  </r>
  <r>
    <d v="2015-07-26T00:00:00"/>
    <x v="0"/>
    <s v="54B211"/>
    <s v="Barcelona"/>
    <x v="5"/>
    <s v="Provençals del Poblenou"/>
    <x v="0"/>
    <x v="3"/>
    <n v="2"/>
    <n v="107"/>
    <s v="Yes"/>
    <s v="exterior"/>
    <s v="ground floor"/>
    <n v="0"/>
    <n v="698000"/>
    <n v="6523.3644859813085"/>
    <s v="good condition-698000"/>
    <x v="0"/>
  </r>
  <r>
    <d v="2015-07-27T00:00:00"/>
    <x v="0"/>
    <s v="54B212"/>
    <s v="Barcelona"/>
    <x v="1"/>
    <s v="Sarrià"/>
    <x v="0"/>
    <x v="0"/>
    <n v="3"/>
    <n v="148"/>
    <s v="Yes"/>
    <s v="exterior"/>
    <s v=" floor 2"/>
    <n v="0"/>
    <n v="1300000"/>
    <n v="8783.7837837837833"/>
    <s v="good condition-1300000"/>
    <x v="0"/>
  </r>
  <r>
    <d v="2015-07-28T00:00:00"/>
    <x v="0"/>
    <s v="54B213"/>
    <s v="Barcelona"/>
    <x v="0"/>
    <s v="Sant Antoni"/>
    <x v="0"/>
    <x v="0"/>
    <n v="3"/>
    <n v="140"/>
    <s v="Yes"/>
    <s v="exterior"/>
    <s v=" floor 8"/>
    <n v="0"/>
    <n v="635000"/>
    <n v="4535.7142857142853"/>
    <s v="good condition-635000"/>
    <x v="0"/>
  </r>
  <r>
    <d v="2015-07-29T00:00:00"/>
    <x v="0"/>
    <s v="54B214"/>
    <s v="Barcelona"/>
    <x v="9"/>
    <s v="Vilapicina i la Torre Llobeta"/>
    <x v="0"/>
    <x v="1"/>
    <n v="2"/>
    <n v="42"/>
    <s v="Yes"/>
    <s v="exterior"/>
    <s v=" floor 6"/>
    <n v="0"/>
    <n v="192100"/>
    <n v="4573.8095238095239"/>
    <s v="good condition-192100"/>
    <x v="0"/>
  </r>
  <r>
    <d v="2015-07-30T00:00:00"/>
    <x v="0"/>
    <s v="54B215"/>
    <s v="Barcelona"/>
    <x v="1"/>
    <s v="Sant Gervasi - Galvany"/>
    <x v="0"/>
    <x v="0"/>
    <n v="4"/>
    <n v="180"/>
    <s v="Yes"/>
    <s v="exterior"/>
    <s v=" floor 1"/>
    <n v="0"/>
    <n v="1095000"/>
    <n v="6083.333333333333"/>
    <s v="good condition-1095000"/>
    <x v="0"/>
  </r>
  <r>
    <d v="2015-07-31T00:00:00"/>
    <x v="0"/>
    <s v="54B216"/>
    <s v="Barcelona"/>
    <x v="2"/>
    <s v="el Baix Guinardó"/>
    <x v="0"/>
    <x v="0"/>
    <n v="3"/>
    <n v="87"/>
    <s v="Yes"/>
    <s v="exterior"/>
    <s v=" floor 5"/>
    <n v="0"/>
    <n v="625000"/>
    <n v="7183.9080459770112"/>
    <s v="good condition-625000"/>
    <x v="0"/>
  </r>
  <r>
    <d v="2015-08-01T00:00:00"/>
    <x v="0"/>
    <s v="54B217"/>
    <s v="Barcelona"/>
    <x v="1"/>
    <s v="Sarrià"/>
    <x v="0"/>
    <x v="0"/>
    <n v="4"/>
    <n v="139"/>
    <s v="Yes"/>
    <s v="exterior"/>
    <s v=" floor 3"/>
    <n v="0"/>
    <n v="1100000"/>
    <n v="7913.6690647482019"/>
    <s v="good condition-1100000"/>
    <x v="0"/>
  </r>
  <r>
    <d v="2015-08-02T00:00:00"/>
    <x v="0"/>
    <s v="54B218"/>
    <s v="Barcelona"/>
    <x v="1"/>
    <s v="les Tres Torres"/>
    <x v="0"/>
    <x v="1"/>
    <n v="4"/>
    <n v="365"/>
    <s v="Yes"/>
    <s v="exterior"/>
    <s v=" floor 5"/>
    <n v="0"/>
    <n v="2150000"/>
    <n v="5890.41095890411"/>
    <s v="good condition-2150000"/>
    <x v="0"/>
  </r>
  <r>
    <d v="2015-08-03T00:00:00"/>
    <x v="0"/>
    <s v="54B219"/>
    <s v="Barcelona"/>
    <x v="7"/>
    <s v="Vallcarca i els Penitents"/>
    <x v="0"/>
    <x v="1"/>
    <n v="2"/>
    <n v="80"/>
    <s v="Yes"/>
    <s v="exterior"/>
    <s v=" floor 4"/>
    <n v="0"/>
    <n v="429000"/>
    <n v="5362.5"/>
    <s v="good condition-429000"/>
    <x v="0"/>
  </r>
  <r>
    <d v="2015-08-04T00:00:00"/>
    <x v="0"/>
    <s v="54B220"/>
    <s v="Barcelona"/>
    <x v="5"/>
    <s v="el Poblenou"/>
    <x v="0"/>
    <x v="1"/>
    <n v="2"/>
    <n v="93"/>
    <s v="No"/>
    <s v="exterior"/>
    <s v=" floor 2"/>
    <n v="0.02"/>
    <n v="455000"/>
    <n v="4892.4731182795695"/>
    <s v="good condition-455000"/>
    <x v="0"/>
  </r>
  <r>
    <d v="2015-08-05T00:00:00"/>
    <x v="0"/>
    <s v="54B221"/>
    <s v="Barcelona"/>
    <x v="9"/>
    <s v="Vilapicina i la Torre Llobeta"/>
    <x v="0"/>
    <x v="1"/>
    <n v="3"/>
    <n v="125"/>
    <s v="Yes"/>
    <s v="exterior"/>
    <s v=" floor 5"/>
    <n v="0"/>
    <n v="460000"/>
    <n v="3680"/>
    <s v="good condition-460000"/>
    <x v="0"/>
  </r>
  <r>
    <d v="2015-08-06T00:00:00"/>
    <x v="0"/>
    <s v="54B222"/>
    <s v="Barcelona"/>
    <x v="0"/>
    <s v="la Nova Esquerra de l'Eixample"/>
    <x v="0"/>
    <x v="1"/>
    <n v="5"/>
    <n v="155"/>
    <s v="Yes"/>
    <s v="exterior"/>
    <s v=" floor 9"/>
    <n v="0"/>
    <n v="890000"/>
    <n v="5741.9354838709678"/>
    <s v="good condition-890000"/>
    <x v="0"/>
  </r>
  <r>
    <d v="2015-08-07T00:00:00"/>
    <x v="0"/>
    <s v="54B223"/>
    <s v="Barcelona"/>
    <x v="4"/>
    <s v="el Barri Gòtic"/>
    <x v="0"/>
    <x v="0"/>
    <n v="3"/>
    <n v="134"/>
    <s v="Yes"/>
    <s v="exterior"/>
    <s v=" floor 1"/>
    <n v="0"/>
    <n v="790000"/>
    <n v="5895.5223880597014"/>
    <s v="good condition-790000"/>
    <x v="0"/>
  </r>
  <r>
    <d v="2015-08-08T00:00:00"/>
    <x v="0"/>
    <s v="54B224"/>
    <s v="Barcelona"/>
    <x v="0"/>
    <s v="la Nova Esquerra de l'Eixample"/>
    <x v="0"/>
    <x v="0"/>
    <n v="2"/>
    <n v="112"/>
    <s v="Yes"/>
    <s v="exterior"/>
    <s v="mezzanine"/>
    <n v="0"/>
    <n v="550000"/>
    <n v="4910.7142857142853"/>
    <s v="good condition-550000"/>
    <x v="0"/>
  </r>
  <r>
    <d v="2015-08-09T00:00:00"/>
    <x v="0"/>
    <s v="54B225"/>
    <s v="Barcelona"/>
    <x v="3"/>
    <s v="les Corts"/>
    <x v="0"/>
    <x v="0"/>
    <n v="4"/>
    <n v="95"/>
    <s v="Yes"/>
    <s v="exterior"/>
    <s v=" floor 8"/>
    <n v="0"/>
    <n v="560000"/>
    <n v="5894.7368421052633"/>
    <s v="good condition-560000"/>
    <x v="0"/>
  </r>
  <r>
    <d v="2015-08-10T00:00:00"/>
    <x v="0"/>
    <s v="54B226"/>
    <s v="Barcelona"/>
    <x v="8"/>
    <s v="Sant Andreu"/>
    <x v="0"/>
    <x v="2"/>
    <n v="3"/>
    <n v="75"/>
    <s v="No"/>
    <s v="exterior"/>
    <s v="Multiple"/>
    <n v="0.02"/>
    <n v="298000"/>
    <n v="3973.3333333333335"/>
    <s v="good condition-298000"/>
    <x v="0"/>
  </r>
  <r>
    <d v="2015-08-11T00:00:00"/>
    <x v="0"/>
    <s v="54B227"/>
    <s v="Barcelona"/>
    <x v="0"/>
    <s v="l'Antiga Esquerra de l'Eixample"/>
    <x v="0"/>
    <x v="0"/>
    <n v="1"/>
    <n v="52"/>
    <s v="Yes"/>
    <s v="exterior"/>
    <s v=" floor 5"/>
    <n v="0"/>
    <n v="370000"/>
    <n v="7115.3846153846152"/>
    <s v="good condition-370000"/>
    <x v="0"/>
  </r>
  <r>
    <d v="2015-08-12T00:00:00"/>
    <x v="0"/>
    <s v="54B228"/>
    <s v="Barcelona"/>
    <x v="3"/>
    <s v="les Corts"/>
    <x v="0"/>
    <x v="0"/>
    <n v="2"/>
    <n v="105"/>
    <s v="Yes"/>
    <s v="exterior"/>
    <s v="ground floor"/>
    <n v="0"/>
    <n v="573000"/>
    <n v="5457.1428571428569"/>
    <s v="good condition-573000"/>
    <x v="0"/>
  </r>
  <r>
    <d v="2015-08-13T00:00:00"/>
    <x v="0"/>
    <s v="54B229"/>
    <s v="Barcelona"/>
    <x v="3"/>
    <s v="les Corts"/>
    <x v="0"/>
    <x v="0"/>
    <n v="3"/>
    <n v="76"/>
    <s v="Yes"/>
    <s v="exterior"/>
    <s v=" floor 3"/>
    <n v="0"/>
    <n v="339500"/>
    <n v="4467.105263157895"/>
    <s v="good condition-339500"/>
    <x v="0"/>
  </r>
  <r>
    <d v="2015-08-14T00:00:00"/>
    <x v="0"/>
    <s v="54B230"/>
    <s v="Barcelona"/>
    <x v="3"/>
    <s v="la Maternitat i Sant Ramon"/>
    <x v="0"/>
    <x v="0"/>
    <n v="4"/>
    <n v="101"/>
    <s v="Yes"/>
    <s v="interior"/>
    <s v=" floor 3"/>
    <n v="0"/>
    <n v="437500"/>
    <n v="4331.6831683168321"/>
    <s v="good condition-437500"/>
    <x v="0"/>
  </r>
  <r>
    <d v="2015-08-15T00:00:00"/>
    <x v="0"/>
    <s v="54B231"/>
    <s v="Barcelona"/>
    <x v="0"/>
    <s v="la Dreta de l'Eixample"/>
    <x v="0"/>
    <x v="0"/>
    <n v="3"/>
    <n v="146"/>
    <s v="Yes"/>
    <s v="exterior"/>
    <s v=" floor 1"/>
    <n v="0"/>
    <n v="1430000"/>
    <n v="9794.5205479452052"/>
    <s v="good condition-1430000"/>
    <x v="0"/>
  </r>
  <r>
    <d v="2015-08-16T00:00:00"/>
    <x v="0"/>
    <s v="54B232"/>
    <s v="Barcelona"/>
    <x v="0"/>
    <s v="la Dreta de l'Eixample"/>
    <x v="0"/>
    <x v="0"/>
    <n v="3"/>
    <n v="169"/>
    <s v="Yes"/>
    <s v="exterior"/>
    <s v=" floor 6"/>
    <n v="0"/>
    <n v="1650000"/>
    <n v="9763.3136094674555"/>
    <s v="good condition-1650000"/>
    <x v="0"/>
  </r>
  <r>
    <d v="2015-08-17T00:00:00"/>
    <x v="0"/>
    <s v="54B233"/>
    <s v="Barcelona"/>
    <x v="6"/>
    <s v="Sants"/>
    <x v="0"/>
    <x v="0"/>
    <n v="2"/>
    <n v="82"/>
    <s v="Yes"/>
    <s v="exterior"/>
    <s v=" floor 3"/>
    <n v="0"/>
    <n v="379000"/>
    <n v="4621.9512195121952"/>
    <s v="good condition-379000"/>
    <x v="0"/>
  </r>
  <r>
    <d v="2015-08-18T00:00:00"/>
    <x v="0"/>
    <s v="54B234"/>
    <s v="Barcelona"/>
    <x v="0"/>
    <s v="la Sagrada Família"/>
    <x v="0"/>
    <x v="0"/>
    <n v="4"/>
    <n v="84"/>
    <s v="Yes"/>
    <s v="exterior"/>
    <s v=" floor 4"/>
    <n v="0"/>
    <n v="320000"/>
    <n v="3809.5238095238096"/>
    <s v="good condition-320000"/>
    <x v="0"/>
  </r>
  <r>
    <d v="2015-08-19T00:00:00"/>
    <x v="0"/>
    <s v="54B235"/>
    <s v="Barcelona"/>
    <x v="4"/>
    <s v="Sant Pere - Santa Caterina i la Ribera"/>
    <x v="0"/>
    <x v="0"/>
    <n v="2"/>
    <n v="74"/>
    <s v="No"/>
    <s v="exterior"/>
    <s v=" floor 2"/>
    <n v="0.02"/>
    <n v="315000"/>
    <n v="4256.7567567567567"/>
    <s v="good condition-315000"/>
    <x v="0"/>
  </r>
  <r>
    <d v="2015-08-20T00:00:00"/>
    <x v="0"/>
    <s v="54B236"/>
    <s v="Barcelona"/>
    <x v="0"/>
    <s v="l'Antiga Esquerra de l'Eixample"/>
    <x v="0"/>
    <x v="0"/>
    <n v="3"/>
    <n v="75"/>
    <s v="Yes"/>
    <s v="exterior"/>
    <s v=" floor 2"/>
    <n v="0"/>
    <n v="540000"/>
    <n v="7200"/>
    <s v="good condition-540000"/>
    <x v="0"/>
  </r>
  <r>
    <d v="2015-08-21T00:00:00"/>
    <x v="0"/>
    <s v="54B237"/>
    <s v="Barcelona"/>
    <x v="0"/>
    <s v="Sant Antoni"/>
    <x v="0"/>
    <x v="0"/>
    <n v="4"/>
    <n v="136"/>
    <s v="Yes"/>
    <s v="exterior"/>
    <s v=" floor 4"/>
    <n v="0"/>
    <n v="820000"/>
    <n v="6029.411764705882"/>
    <s v="good condition-820000"/>
    <x v="0"/>
  </r>
  <r>
    <d v="2015-08-22T00:00:00"/>
    <x v="0"/>
    <s v="54B238"/>
    <s v="Barcelona"/>
    <x v="1"/>
    <s v="el Putxet i el Farró"/>
    <x v="0"/>
    <x v="0"/>
    <n v="4"/>
    <n v="130"/>
    <s v="Yes"/>
    <s v="exterior"/>
    <s v=" floor 1"/>
    <n v="0"/>
    <n v="720000"/>
    <n v="5538.4615384615381"/>
    <s v="good condition-720000"/>
    <x v="0"/>
  </r>
  <r>
    <d v="2015-08-23T00:00:00"/>
    <x v="0"/>
    <s v="54B239"/>
    <s v="Barcelona"/>
    <x v="1"/>
    <s v="Sarrià"/>
    <x v="0"/>
    <x v="0"/>
    <n v="3"/>
    <n v="126"/>
    <s v="Yes"/>
    <s v="exterior"/>
    <s v=" floor 1"/>
    <n v="0"/>
    <n v="790000"/>
    <n v="6269.8412698412694"/>
    <s v="good condition-790000"/>
    <x v="0"/>
  </r>
  <r>
    <d v="2015-08-24T00:00:00"/>
    <x v="0"/>
    <s v="54B240"/>
    <s v="Barcelona"/>
    <x v="6"/>
    <s v="Sants"/>
    <x v="0"/>
    <x v="0"/>
    <n v="3"/>
    <n v="93"/>
    <s v="Yes"/>
    <s v="exterior"/>
    <s v=" floor 8"/>
    <n v="0"/>
    <n v="405000"/>
    <n v="4354.8387096774195"/>
    <s v="good condition-405000"/>
    <x v="0"/>
  </r>
  <r>
    <d v="2015-08-25T00:00:00"/>
    <x v="0"/>
    <s v="54B241"/>
    <s v="Barcelona"/>
    <x v="1"/>
    <s v="el Putxet i el Farró"/>
    <x v="0"/>
    <x v="5"/>
    <n v="5"/>
    <n v="311"/>
    <s v="No"/>
    <s v="exterior"/>
    <s v="Multiple"/>
    <n v="0.02"/>
    <n v="990000"/>
    <n v="3183.2797427652731"/>
    <s v="good condition-990000"/>
    <x v="0"/>
  </r>
  <r>
    <d v="2015-08-26T00:00:00"/>
    <x v="0"/>
    <s v="54B242"/>
    <s v="Barcelona"/>
    <x v="5"/>
    <s v="el Poblenou"/>
    <x v="0"/>
    <x v="0"/>
    <n v="3"/>
    <n v="90"/>
    <s v="Yes"/>
    <s v="interior"/>
    <s v="ground floor"/>
    <n v="0"/>
    <n v="330000"/>
    <n v="3666.6666666666665"/>
    <s v="good condition-330000"/>
    <x v="0"/>
  </r>
  <r>
    <d v="2015-08-27T00:00:00"/>
    <x v="0"/>
    <s v="54B243"/>
    <s v="Barcelona"/>
    <x v="0"/>
    <s v="la Nova Esquerra de l'Eixample"/>
    <x v="0"/>
    <x v="0"/>
    <n v="3"/>
    <n v="93"/>
    <s v="Yes"/>
    <s v="exterior"/>
    <s v=" floor 8"/>
    <n v="0"/>
    <n v="415000"/>
    <n v="4462.3655913978491"/>
    <s v="good condition-415000"/>
    <x v="0"/>
  </r>
  <r>
    <d v="2015-08-28T00:00:00"/>
    <x v="0"/>
    <s v="54B244"/>
    <s v="Barcelona"/>
    <x v="5"/>
    <s v="Provençals del Poblenou"/>
    <x v="0"/>
    <x v="0"/>
    <n v="4"/>
    <n v="91"/>
    <s v="Yes"/>
    <s v="exterior"/>
    <s v=" floor 5"/>
    <n v="0"/>
    <n v="260000"/>
    <n v="2857.1428571428573"/>
    <s v="good condition-260000"/>
    <x v="1"/>
  </r>
  <r>
    <d v="2015-08-29T00:00:00"/>
    <x v="0"/>
    <s v="54B245"/>
    <s v="Barcelona"/>
    <x v="6"/>
    <s v="Sants"/>
    <x v="0"/>
    <x v="0"/>
    <n v="4"/>
    <n v="86"/>
    <s v="Yes"/>
    <s v="exterior"/>
    <s v=" floor 1"/>
    <n v="0"/>
    <n v="320000"/>
    <n v="3720.9302325581393"/>
    <s v="good condition-320000"/>
    <x v="0"/>
  </r>
  <r>
    <d v="2015-08-30T00:00:00"/>
    <x v="0"/>
    <s v="54B246"/>
    <s v="Barcelona"/>
    <x v="5"/>
    <s v="la Verneda i la Pau"/>
    <x v="0"/>
    <x v="0"/>
    <n v="4"/>
    <n v="81"/>
    <s v="Yes"/>
    <s v="exterior"/>
    <s v=" floor 6"/>
    <n v="0"/>
    <n v="270000"/>
    <n v="3333.3333333333335"/>
    <s v="good condition-270000"/>
    <x v="0"/>
  </r>
  <r>
    <d v="2015-08-31T00:00:00"/>
    <x v="0"/>
    <s v="54B247"/>
    <s v="Barcelona"/>
    <x v="4"/>
    <s v="el Raval"/>
    <x v="0"/>
    <x v="1"/>
    <n v="2"/>
    <n v="63"/>
    <s v="Yes"/>
    <s v="exterior"/>
    <s v=" floor 5"/>
    <n v="0"/>
    <n v="349000"/>
    <n v="5539.6825396825398"/>
    <s v="good condition-349000"/>
    <x v="0"/>
  </r>
  <r>
    <d v="2015-09-01T00:00:00"/>
    <x v="0"/>
    <s v="54B248"/>
    <s v="Barcelona"/>
    <x v="1"/>
    <s v="Sant Gervasi - Galvany"/>
    <x v="0"/>
    <x v="0"/>
    <n v="3"/>
    <n v="104"/>
    <s v="Yes"/>
    <s v="exterior"/>
    <s v=" floor 2"/>
    <n v="0"/>
    <n v="660000"/>
    <n v="6346.1538461538457"/>
    <s v="good condition-660000"/>
    <x v="0"/>
  </r>
  <r>
    <d v="2015-09-02T00:00:00"/>
    <x v="0"/>
    <s v="54B249"/>
    <s v="Barcelona"/>
    <x v="3"/>
    <s v="Pedralbes"/>
    <x v="0"/>
    <x v="5"/>
    <n v="9"/>
    <n v="605"/>
    <s v="No"/>
    <s v="exterior"/>
    <s v="Multiple"/>
    <n v="0.02"/>
    <n v="4500000"/>
    <n v="7438.0165289256202"/>
    <s v="good condition-4500000"/>
    <x v="0"/>
  </r>
  <r>
    <d v="2015-09-03T00:00:00"/>
    <x v="0"/>
    <s v="54B250"/>
    <s v="Barcelona"/>
    <x v="3"/>
    <s v="Pedralbes"/>
    <x v="0"/>
    <x v="5"/>
    <n v="7"/>
    <n v="900"/>
    <s v="No"/>
    <s v="exterior"/>
    <s v="Multiple"/>
    <n v="0.02"/>
    <n v="10000000"/>
    <n v="11111.111111111111"/>
    <s v="good condition-10000000"/>
    <x v="0"/>
  </r>
  <r>
    <d v="2015-09-04T00:00:00"/>
    <x v="0"/>
    <s v="54B251"/>
    <s v="Barcelona"/>
    <x v="1"/>
    <s v="les Tres Torres"/>
    <x v="0"/>
    <x v="5"/>
    <n v="2"/>
    <n v="224"/>
    <s v="No"/>
    <s v="exterior"/>
    <s v="Multiple"/>
    <n v="0.02"/>
    <n v="2750000"/>
    <n v="12276.785714285714"/>
    <s v="good condition-2750000"/>
    <x v="0"/>
  </r>
  <r>
    <d v="2015-09-05T00:00:00"/>
    <x v="0"/>
    <s v="54B252"/>
    <s v="Barcelona"/>
    <x v="7"/>
    <s v="el Camp d'en Grassot i Gràcia Nova"/>
    <x v="0"/>
    <x v="5"/>
    <n v="3"/>
    <n v="134"/>
    <s v="No"/>
    <s v="exterior"/>
    <s v="Multiple"/>
    <n v="0.02"/>
    <n v="780000"/>
    <n v="5820.8955223880594"/>
    <s v="good condition-780000"/>
    <x v="0"/>
  </r>
  <r>
    <d v="2015-09-06T00:00:00"/>
    <x v="0"/>
    <s v="54B253"/>
    <s v="Barcelona"/>
    <x v="2"/>
    <s v="la Teixonera"/>
    <x v="0"/>
    <x v="5"/>
    <n v="3"/>
    <n v="79"/>
    <s v="No"/>
    <s v="exterior"/>
    <s v="Multiple"/>
    <n v="0.02"/>
    <n v="199520"/>
    <n v="2525.5696202531644"/>
    <s v="good condition-199520"/>
    <x v="1"/>
  </r>
  <r>
    <d v="2015-09-07T00:00:00"/>
    <x v="0"/>
    <s v="54B254"/>
    <s v="Barcelona"/>
    <x v="3"/>
    <s v="Pedralbes"/>
    <x v="0"/>
    <x v="5"/>
    <n v="5"/>
    <n v="340"/>
    <s v="No"/>
    <s v="exterior"/>
    <s v="Multiple"/>
    <n v="0.02"/>
    <n v="2060000"/>
    <n v="6058.8235294117649"/>
    <s v="good condition-2060000"/>
    <x v="0"/>
  </r>
  <r>
    <d v="2015-09-08T00:00:00"/>
    <x v="0"/>
    <s v="54B255"/>
    <s v="Barcelona"/>
    <x v="1"/>
    <s v="el Putxet i el Farró"/>
    <x v="0"/>
    <x v="5"/>
    <n v="5"/>
    <n v="248"/>
    <s v="No"/>
    <s v="exterior"/>
    <s v="Multiple"/>
    <n v="0.02"/>
    <n v="1950000"/>
    <n v="7862.9032258064517"/>
    <s v="good condition-1950000"/>
    <x v="0"/>
  </r>
  <r>
    <d v="2015-09-09T00:00:00"/>
    <x v="0"/>
    <s v="54B256"/>
    <s v="Barcelona"/>
    <x v="1"/>
    <s v="Sant Gervasi - la Bonanova"/>
    <x v="0"/>
    <x v="5"/>
    <n v="6"/>
    <n v="474"/>
    <s v="No"/>
    <s v="exterior"/>
    <s v="Multiple"/>
    <n v="0.02"/>
    <n v="2350000"/>
    <n v="4957.8059071729958"/>
    <s v="good condition-2350000"/>
    <x v="0"/>
  </r>
  <r>
    <d v="2015-09-10T00:00:00"/>
    <x v="0"/>
    <s v="54B257"/>
    <s v="Barcelona"/>
    <x v="9"/>
    <s v="la Trinitat Nova"/>
    <x v="0"/>
    <x v="0"/>
    <n v="3"/>
    <n v="104"/>
    <s v="No"/>
    <s v="exterior"/>
    <s v=" floor 3"/>
    <n v="0.02"/>
    <n v="176000"/>
    <n v="1692.3076923076924"/>
    <s v="good condition-176000"/>
    <x v="1"/>
  </r>
  <r>
    <d v="2015-09-11T00:00:00"/>
    <x v="0"/>
    <s v="54B258"/>
    <s v="Barcelona"/>
    <x v="0"/>
    <s v="el Fort Pienc"/>
    <x v="0"/>
    <x v="0"/>
    <n v="3"/>
    <n v="78"/>
    <s v="Yes"/>
    <s v="exterior"/>
    <s v=" floor 2"/>
    <n v="0"/>
    <n v="499000"/>
    <n v="6397.4358974358975"/>
    <s v="good condition-499000"/>
    <x v="0"/>
  </r>
  <r>
    <d v="2015-09-12T00:00:00"/>
    <x v="0"/>
    <s v="54B259"/>
    <s v="Barcelona"/>
    <x v="7"/>
    <s v="el Camp d'en Grassot i Gràcia Nova"/>
    <x v="0"/>
    <x v="0"/>
    <n v="3"/>
    <n v="97"/>
    <s v="Yes"/>
    <s v="exterior"/>
    <s v=" floor 5"/>
    <n v="0"/>
    <n v="339000"/>
    <n v="3494.8453608247423"/>
    <s v="good condition-339000"/>
    <x v="0"/>
  </r>
  <r>
    <d v="2015-09-13T00:00:00"/>
    <x v="0"/>
    <s v="54B260"/>
    <s v="Barcelona"/>
    <x v="3"/>
    <s v="Pedralbes"/>
    <x v="0"/>
    <x v="5"/>
    <n v="4"/>
    <n v="185"/>
    <s v="No"/>
    <s v="exterior"/>
    <s v="Multiple"/>
    <n v="0.02"/>
    <n v="860000"/>
    <n v="4648.6486486486483"/>
    <s v="good condition-860000"/>
    <x v="0"/>
  </r>
  <r>
    <d v="2015-09-14T00:00:00"/>
    <x v="0"/>
    <s v="54B261"/>
    <s v="Barcelona"/>
    <x v="1"/>
    <s v="el Putxet i el Farró"/>
    <x v="0"/>
    <x v="0"/>
    <n v="4"/>
    <n v="107"/>
    <s v="Yes"/>
    <s v="exterior"/>
    <s v=" floor 4"/>
    <n v="0"/>
    <n v="460000"/>
    <n v="4299.065420560748"/>
    <s v="good condition-460000"/>
    <x v="0"/>
  </r>
  <r>
    <d v="2015-09-15T00:00:00"/>
    <x v="0"/>
    <s v="54B262"/>
    <s v="Barcelona"/>
    <x v="7"/>
    <s v="la Vila de Gràcia"/>
    <x v="0"/>
    <x v="0"/>
    <n v="2"/>
    <n v="65"/>
    <s v="Yes"/>
    <s v="exterior"/>
    <s v=" floor 2"/>
    <n v="0"/>
    <n v="245000"/>
    <n v="3769.2307692307691"/>
    <s v="good condition-245000"/>
    <x v="0"/>
  </r>
  <r>
    <d v="2015-09-16T00:00:00"/>
    <x v="0"/>
    <s v="54B263"/>
    <s v="Barcelona"/>
    <x v="3"/>
    <s v="la Maternitat i Sant Ramon"/>
    <x v="0"/>
    <x v="0"/>
    <n v="4"/>
    <n v="101"/>
    <s v="Yes"/>
    <s v="exterior"/>
    <s v=" floor 3"/>
    <n v="0"/>
    <n v="437000"/>
    <n v="4326.7326732673264"/>
    <s v="good condition-437000"/>
    <x v="0"/>
  </r>
  <r>
    <d v="2015-09-17T00:00:00"/>
    <x v="0"/>
    <s v="54B264"/>
    <s v="Barcelona"/>
    <x v="2"/>
    <s v="el Guinardó"/>
    <x v="0"/>
    <x v="0"/>
    <n v="1"/>
    <n v="56"/>
    <s v="Yes"/>
    <s v="interior"/>
    <s v=" floor 4"/>
    <n v="0"/>
    <n v="169000"/>
    <n v="3017.8571428571427"/>
    <s v="good condition-169000"/>
    <x v="0"/>
  </r>
  <r>
    <d v="2015-09-18T00:00:00"/>
    <x v="0"/>
    <s v="54B265"/>
    <s v="Barcelona"/>
    <x v="1"/>
    <s v="el Putxet i el Farró"/>
    <x v="0"/>
    <x v="0"/>
    <n v="2"/>
    <n v="70"/>
    <s v="Yes"/>
    <s v="exterior"/>
    <s v=" floor 1"/>
    <n v="0"/>
    <n v="385000"/>
    <n v="5500"/>
    <s v="good condition-385000"/>
    <x v="0"/>
  </r>
  <r>
    <d v="2015-09-19T00:00:00"/>
    <x v="0"/>
    <s v="54B266"/>
    <s v="Barcelona"/>
    <x v="5"/>
    <s v="el Clot"/>
    <x v="0"/>
    <x v="1"/>
    <n v="3"/>
    <n v="99"/>
    <s v="Yes"/>
    <s v="exterior"/>
    <s v=" floor 9"/>
    <n v="0"/>
    <n v="430000"/>
    <n v="4343.4343434343436"/>
    <s v="good condition-430000"/>
    <x v="0"/>
  </r>
  <r>
    <d v="2015-09-20T00:00:00"/>
    <x v="0"/>
    <s v="54B267"/>
    <s v="Barcelona"/>
    <x v="1"/>
    <s v="Sant Gervasi - la Bonanova"/>
    <x v="0"/>
    <x v="0"/>
    <n v="3"/>
    <n v="125"/>
    <s v="Yes"/>
    <s v="exterior"/>
    <s v=" floor 1"/>
    <n v="0"/>
    <n v="590000"/>
    <n v="4720"/>
    <s v="good condition-590000"/>
    <x v="0"/>
  </r>
  <r>
    <d v="2015-09-21T00:00:00"/>
    <x v="0"/>
    <s v="54B268"/>
    <s v="Barcelona"/>
    <x v="0"/>
    <s v="el Fort Pienc"/>
    <x v="0"/>
    <x v="0"/>
    <n v="1"/>
    <n v="77"/>
    <s v="Yes"/>
    <s v="exterior"/>
    <s v="mezzanine"/>
    <n v="0"/>
    <n v="350000"/>
    <n v="4545.454545454545"/>
    <s v="good condition-350000"/>
    <x v="0"/>
  </r>
  <r>
    <d v="2015-09-22T00:00:00"/>
    <x v="0"/>
    <s v="54B269"/>
    <s v="Barcelona"/>
    <x v="1"/>
    <s v="Sant Gervasi - Galvany"/>
    <x v="0"/>
    <x v="0"/>
    <n v="3"/>
    <n v="120"/>
    <s v="Yes"/>
    <s v="exterior"/>
    <s v=" floor 2"/>
    <n v="0"/>
    <n v="1200000"/>
    <n v="10000"/>
    <s v="good condition-1200000"/>
    <x v="0"/>
  </r>
  <r>
    <d v="2015-09-23T00:00:00"/>
    <x v="0"/>
    <s v="54B270"/>
    <s v="Barcelona"/>
    <x v="4"/>
    <s v="el Raval"/>
    <x v="0"/>
    <x v="0"/>
    <n v="3"/>
    <n v="117"/>
    <s v="Yes"/>
    <s v="exterior"/>
    <s v=" floor 2"/>
    <n v="0"/>
    <n v="540000"/>
    <n v="4615.3846153846152"/>
    <s v="good condition-540000"/>
    <x v="0"/>
  </r>
  <r>
    <d v="2015-09-24T00:00:00"/>
    <x v="0"/>
    <s v="54B271"/>
    <s v="Barcelona"/>
    <x v="1"/>
    <s v="Sant Gervasi - la Bonanova"/>
    <x v="0"/>
    <x v="0"/>
    <n v="5"/>
    <n v="242"/>
    <s v="Yes"/>
    <s v="exterior"/>
    <s v=" floor 5"/>
    <n v="0"/>
    <n v="980000"/>
    <n v="4049.586776859504"/>
    <s v="good condition-980000"/>
    <x v="0"/>
  </r>
  <r>
    <d v="2015-09-25T00:00:00"/>
    <x v="0"/>
    <s v="54B272"/>
    <s v="Barcelona"/>
    <x v="1"/>
    <s v="Sant Gervasi - Galvany"/>
    <x v="0"/>
    <x v="0"/>
    <n v="4"/>
    <n v="180"/>
    <s v="Yes"/>
    <s v="exterior"/>
    <s v=" floor 4"/>
    <n v="0"/>
    <n v="860000"/>
    <n v="4777.7777777777774"/>
    <s v="good condition-860000"/>
    <x v="0"/>
  </r>
  <r>
    <d v="2015-09-26T00:00:00"/>
    <x v="0"/>
    <s v="54B273"/>
    <s v="Barcelona"/>
    <x v="1"/>
    <s v="Sant Gervasi - la Bonanova"/>
    <x v="0"/>
    <x v="1"/>
    <n v="3"/>
    <n v="151"/>
    <s v="Yes"/>
    <s v="exterior"/>
    <s v=" floor 7"/>
    <n v="0"/>
    <n v="690000"/>
    <n v="4569.5364238410593"/>
    <s v="good condition-690000"/>
    <x v="0"/>
  </r>
  <r>
    <d v="2015-09-27T00:00:00"/>
    <x v="0"/>
    <s v="54B274"/>
    <s v="Barcelona"/>
    <x v="1"/>
    <s v="el Putxet i el Farró"/>
    <x v="0"/>
    <x v="1"/>
    <n v="2"/>
    <n v="151"/>
    <s v="Yes"/>
    <s v="exterior"/>
    <s v=" floor 7"/>
    <n v="0"/>
    <n v="690000"/>
    <n v="4569.5364238410593"/>
    <s v="good condition-690000"/>
    <x v="0"/>
  </r>
  <r>
    <d v="2015-09-28T00:00:00"/>
    <x v="0"/>
    <s v="54B275"/>
    <s v="Barcelona"/>
    <x v="0"/>
    <s v="la Dreta de l'Eixample"/>
    <x v="0"/>
    <x v="0"/>
    <n v="2"/>
    <n v="100"/>
    <s v="Yes"/>
    <s v="exterior"/>
    <s v=" floor 4"/>
    <n v="0"/>
    <n v="640000"/>
    <n v="6400"/>
    <s v="good condition-640000"/>
    <x v="0"/>
  </r>
  <r>
    <d v="2015-09-29T00:00:00"/>
    <x v="0"/>
    <s v="54B276"/>
    <s v="Barcelona"/>
    <x v="0"/>
    <s v="la Dreta de l'Eixample"/>
    <x v="0"/>
    <x v="1"/>
    <n v="3"/>
    <n v="95"/>
    <s v="Yes"/>
    <s v="exterior"/>
    <s v=" floor 6"/>
    <n v="0"/>
    <n v="790000"/>
    <n v="8315.78947368421"/>
    <s v="good condition-790000"/>
    <x v="0"/>
  </r>
  <r>
    <d v="2015-09-30T00:00:00"/>
    <x v="0"/>
    <s v="54B277"/>
    <s v="Barcelona"/>
    <x v="4"/>
    <s v="el Barri Gòtic"/>
    <x v="0"/>
    <x v="0"/>
    <n v="3"/>
    <n v="145"/>
    <s v="No"/>
    <s v="exterior"/>
    <s v=" floor 2"/>
    <n v="0.02"/>
    <n v="560000"/>
    <n v="3862.0689655172414"/>
    <s v="good condition-560000"/>
    <x v="0"/>
  </r>
  <r>
    <d v="2015-10-01T00:00:00"/>
    <x v="0"/>
    <s v="54B278"/>
    <s v="Barcelona"/>
    <x v="7"/>
    <s v="Vallcarca i els Penitents"/>
    <x v="0"/>
    <x v="1"/>
    <n v="2"/>
    <n v="108"/>
    <s v="Yes"/>
    <s v="exterior"/>
    <s v=" floor 3"/>
    <n v="0"/>
    <n v="530000"/>
    <n v="4907.4074074074078"/>
    <s v="good condition-530000"/>
    <x v="0"/>
  </r>
  <r>
    <d v="2015-10-02T00:00:00"/>
    <x v="0"/>
    <s v="54B279"/>
    <s v="Barcelona"/>
    <x v="3"/>
    <s v="les Corts"/>
    <x v="0"/>
    <x v="0"/>
    <n v="2"/>
    <n v="82"/>
    <s v="Yes"/>
    <s v="exterior"/>
    <s v=" floor 4"/>
    <n v="0"/>
    <n v="862000"/>
    <n v="10512.195121951219"/>
    <s v="good condition-862000"/>
    <x v="0"/>
  </r>
  <r>
    <d v="2015-10-03T00:00:00"/>
    <x v="0"/>
    <s v="54B280"/>
    <s v="Barcelona"/>
    <x v="3"/>
    <s v="les Corts"/>
    <x v="0"/>
    <x v="0"/>
    <n v="2"/>
    <n v="98"/>
    <s v="Yes"/>
    <s v="exterior"/>
    <s v=" floor 2"/>
    <n v="0"/>
    <n v="595000"/>
    <n v="6071.4285714285716"/>
    <s v="good condition-595000"/>
    <x v="0"/>
  </r>
  <r>
    <d v="2015-10-04T00:00:00"/>
    <x v="0"/>
    <s v="54B281"/>
    <s v="Barcelona"/>
    <x v="0"/>
    <s v="la Dreta de l'Eixample"/>
    <x v="0"/>
    <x v="0"/>
    <n v="2"/>
    <n v="125"/>
    <s v="Yes"/>
    <s v="interior"/>
    <s v="mezzanine"/>
    <n v="0"/>
    <n v="890000"/>
    <n v="7120"/>
    <s v="good condition-890000"/>
    <x v="0"/>
  </r>
  <r>
    <d v="2015-10-05T00:00:00"/>
    <x v="0"/>
    <s v="54B282"/>
    <s v="Barcelona"/>
    <x v="3"/>
    <s v="les Corts"/>
    <x v="0"/>
    <x v="0"/>
    <n v="2"/>
    <n v="67"/>
    <s v="Yes"/>
    <s v="exterior"/>
    <s v=" floor 2"/>
    <n v="0"/>
    <n v="365000"/>
    <n v="5447.7611940298511"/>
    <s v="good condition-365000"/>
    <x v="0"/>
  </r>
  <r>
    <d v="2015-10-06T00:00:00"/>
    <x v="0"/>
    <s v="54B283"/>
    <s v="Barcelona"/>
    <x v="0"/>
    <s v="la Nova Esquerra de l'Eixample"/>
    <x v="0"/>
    <x v="1"/>
    <n v="4"/>
    <n v="118"/>
    <s v="Yes"/>
    <s v="exterior"/>
    <s v=" floor 8"/>
    <n v="0"/>
    <n v="650000"/>
    <n v="5508.4745762711864"/>
    <s v="good condition-650000"/>
    <x v="0"/>
  </r>
  <r>
    <d v="2015-10-07T00:00:00"/>
    <x v="0"/>
    <s v="54B284"/>
    <s v="Barcelona"/>
    <x v="4"/>
    <s v="Sant Pere - Santa Caterina i la Ribera"/>
    <x v="0"/>
    <x v="0"/>
    <n v="4"/>
    <n v="140"/>
    <s v="Yes"/>
    <s v="exterior"/>
    <s v="mezzanine"/>
    <n v="0"/>
    <n v="795000"/>
    <n v="5678.5714285714284"/>
    <s v="good condition-795000"/>
    <x v="0"/>
  </r>
  <r>
    <d v="2015-10-08T00:00:00"/>
    <x v="0"/>
    <s v="54B285"/>
    <s v="Barcelona"/>
    <x v="0"/>
    <s v="l'Antiga Esquerra de l'Eixample"/>
    <x v="0"/>
    <x v="0"/>
    <n v="4"/>
    <n v="85"/>
    <s v="Yes"/>
    <s v="exterior"/>
    <s v=" floor 2"/>
    <n v="0"/>
    <n v="420000"/>
    <n v="4941.1764705882351"/>
    <s v="good condition-420000"/>
    <x v="0"/>
  </r>
  <r>
    <d v="2015-10-09T00:00:00"/>
    <x v="0"/>
    <s v="54B286"/>
    <s v="Barcelona"/>
    <x v="1"/>
    <s v="Sant Gervasi - Galvany"/>
    <x v="0"/>
    <x v="0"/>
    <n v="5"/>
    <n v="200"/>
    <s v="Yes"/>
    <s v="exterior"/>
    <s v=" floor 2"/>
    <n v="0"/>
    <n v="1400000"/>
    <n v="7000"/>
    <s v="good condition-1400000"/>
    <x v="0"/>
  </r>
  <r>
    <d v="2015-10-10T00:00:00"/>
    <x v="0"/>
    <s v="54B287"/>
    <s v="Barcelona"/>
    <x v="6"/>
    <s v="Sants"/>
    <x v="0"/>
    <x v="0"/>
    <n v="3"/>
    <n v="88"/>
    <s v="Yes"/>
    <s v="exterior"/>
    <s v=" floor 4"/>
    <n v="0"/>
    <n v="365000"/>
    <n v="4147.727272727273"/>
    <s v="good condition-365000"/>
    <x v="0"/>
  </r>
  <r>
    <d v="2015-10-11T00:00:00"/>
    <x v="0"/>
    <s v="54B288"/>
    <s v="Barcelona"/>
    <x v="0"/>
    <s v="l'Antiga Esquerra de l'Eixample"/>
    <x v="0"/>
    <x v="0"/>
    <n v="2"/>
    <n v="139"/>
    <s v="Yes"/>
    <s v="exterior"/>
    <s v=" floor 2"/>
    <n v="0"/>
    <n v="595000"/>
    <n v="4280.5755395683454"/>
    <s v="good condition-595000"/>
    <x v="0"/>
  </r>
  <r>
    <d v="2015-10-12T00:00:00"/>
    <x v="0"/>
    <s v="54B289"/>
    <s v="Barcelona"/>
    <x v="6"/>
    <s v="la Marina de Port"/>
    <x v="0"/>
    <x v="1"/>
    <n v="2"/>
    <n v="59"/>
    <s v="Yes"/>
    <s v="exterior"/>
    <s v=" floor 9"/>
    <n v="0"/>
    <n v="255000"/>
    <n v="4322.0338983050851"/>
    <s v="good condition-255000"/>
    <x v="0"/>
  </r>
  <r>
    <d v="2015-10-13T00:00:00"/>
    <x v="0"/>
    <s v="54B290"/>
    <s v="Barcelona"/>
    <x v="0"/>
    <s v="Sant Antoni"/>
    <x v="0"/>
    <x v="0"/>
    <n v="1"/>
    <n v="46"/>
    <s v="Yes"/>
    <s v="interior"/>
    <s v="ground floor"/>
    <n v="0"/>
    <n v="165000"/>
    <n v="3586.9565217391305"/>
    <s v="good condition-165000"/>
    <x v="0"/>
  </r>
  <r>
    <d v="2015-10-14T00:00:00"/>
    <x v="0"/>
    <s v="54B291"/>
    <s v="Barcelona"/>
    <x v="0"/>
    <s v="la Nova Esquerra de l'Eixample"/>
    <x v="0"/>
    <x v="0"/>
    <n v="2"/>
    <n v="71"/>
    <s v="Yes"/>
    <s v="exterior"/>
    <s v=" floor 4"/>
    <n v="0"/>
    <n v="369000"/>
    <n v="5197.1830985915494"/>
    <s v="good condition-369000"/>
    <x v="0"/>
  </r>
  <r>
    <d v="2015-10-15T00:00:00"/>
    <x v="0"/>
    <s v="54B292"/>
    <s v="Barcelona"/>
    <x v="0"/>
    <s v="la Dreta de l'Eixample"/>
    <x v="0"/>
    <x v="0"/>
    <n v="4"/>
    <n v="136"/>
    <s v="Yes"/>
    <s v="exterior"/>
    <s v=" floor 2"/>
    <n v="0"/>
    <n v="745000"/>
    <n v="5477.9411764705883"/>
    <s v="good condition-745000"/>
    <x v="0"/>
  </r>
  <r>
    <d v="2015-10-16T00:00:00"/>
    <x v="0"/>
    <s v="54B293"/>
    <s v="Barcelona"/>
    <x v="7"/>
    <s v="la Vila de Gràcia"/>
    <x v="0"/>
    <x v="1"/>
    <n v="3"/>
    <n v="99"/>
    <s v="Yes"/>
    <s v="exterior"/>
    <s v=" floor 6"/>
    <n v="0"/>
    <n v="650000"/>
    <n v="6565.6565656565654"/>
    <s v="good condition-650000"/>
    <x v="0"/>
  </r>
  <r>
    <d v="2015-10-17T00:00:00"/>
    <x v="0"/>
    <s v="54B294"/>
    <s v="Barcelona"/>
    <x v="0"/>
    <s v="la Dreta de l'Eixample"/>
    <x v="0"/>
    <x v="1"/>
    <n v="3"/>
    <n v="99"/>
    <s v="Yes"/>
    <s v="exterior"/>
    <s v=" floor 6"/>
    <n v="0"/>
    <n v="650000"/>
    <n v="6565.6565656565654"/>
    <s v="good condition-650000"/>
    <x v="0"/>
  </r>
  <r>
    <d v="2015-10-18T00:00:00"/>
    <x v="0"/>
    <s v="54B295"/>
    <s v="Barcelona"/>
    <x v="0"/>
    <s v="la Sagrada Família"/>
    <x v="0"/>
    <x v="3"/>
    <n v="4"/>
    <n v="800"/>
    <s v="Yes"/>
    <s v="exterior"/>
    <s v="ground floor"/>
    <n v="0"/>
    <n v="1700000"/>
    <n v="2125"/>
    <s v="good condition-1700000"/>
    <x v="1"/>
  </r>
  <r>
    <d v="2015-10-19T00:00:00"/>
    <x v="0"/>
    <s v="54B296"/>
    <s v="Barcelona"/>
    <x v="0"/>
    <s v="l'Antiga Esquerra de l'Eixample"/>
    <x v="0"/>
    <x v="0"/>
    <n v="3"/>
    <n v="133"/>
    <s v="Yes"/>
    <s v="exterior"/>
    <s v=" floor 2"/>
    <n v="0"/>
    <n v="750000"/>
    <n v="5639.0977443609027"/>
    <s v="good condition-750000"/>
    <x v="0"/>
  </r>
  <r>
    <d v="2015-10-20T00:00:00"/>
    <x v="0"/>
    <s v="54B297"/>
    <s v="Barcelona"/>
    <x v="0"/>
    <s v="la Sagrada Família"/>
    <x v="0"/>
    <x v="0"/>
    <n v="3"/>
    <n v="385"/>
    <s v="No"/>
    <s v="exterior"/>
    <s v="ground floor"/>
    <n v="0.02"/>
    <n v="1450000"/>
    <n v="3766.2337662337663"/>
    <s v="good condition-1450000"/>
    <x v="0"/>
  </r>
  <r>
    <d v="2015-10-21T00:00:00"/>
    <x v="0"/>
    <s v="54B298"/>
    <s v="Barcelona"/>
    <x v="5"/>
    <s v="el Camp de l'Arpa del Clot"/>
    <x v="0"/>
    <x v="0"/>
    <n v="3"/>
    <n v="75"/>
    <s v="Yes"/>
    <s v="interior"/>
    <s v="mezzanine"/>
    <n v="0"/>
    <n v="230000"/>
    <n v="3066.6666666666665"/>
    <s v="good condition-230000"/>
    <x v="0"/>
  </r>
  <r>
    <d v="2015-10-22T00:00:00"/>
    <x v="0"/>
    <s v="54B299"/>
    <s v="Barcelona"/>
    <x v="0"/>
    <s v="la Dreta de l'Eixample"/>
    <x v="0"/>
    <x v="0"/>
    <n v="2"/>
    <n v="105"/>
    <s v="Yes"/>
    <s v="exterior"/>
    <s v=" floor 5"/>
    <n v="0"/>
    <n v="565000"/>
    <n v="5380.9523809523807"/>
    <s v="good condition-565000"/>
    <x v="0"/>
  </r>
  <r>
    <d v="2015-10-23T00:00:00"/>
    <x v="0"/>
    <s v="54B300"/>
    <s v="Barcelona"/>
    <x v="5"/>
    <s v="el Parc i la Llacuna del Poblenou"/>
    <x v="0"/>
    <x v="0"/>
    <n v="1"/>
    <n v="62"/>
    <s v="Yes"/>
    <s v="exterior"/>
    <s v=" floor 1"/>
    <n v="0"/>
    <n v="390000"/>
    <n v="6290.322580645161"/>
    <s v="good condition-390000"/>
    <x v="0"/>
  </r>
  <r>
    <d v="2015-10-24T00:00:00"/>
    <x v="0"/>
    <s v="54B301"/>
    <s v="Barcelona"/>
    <x v="5"/>
    <s v="el Clot"/>
    <x v="0"/>
    <x v="0"/>
    <n v="3"/>
    <n v="84"/>
    <s v="No"/>
    <s v="exterior"/>
    <s v=" floor 1"/>
    <n v="0.02"/>
    <n v="290000"/>
    <n v="3452.3809523809523"/>
    <s v="good condition-290000"/>
    <x v="0"/>
  </r>
  <r>
    <d v="2015-10-25T00:00:00"/>
    <x v="0"/>
    <s v="54B302"/>
    <s v="Barcelona"/>
    <x v="3"/>
    <s v="les Corts"/>
    <x v="0"/>
    <x v="0"/>
    <n v="4"/>
    <n v="101"/>
    <s v="Yes"/>
    <s v="exterior"/>
    <s v=" floor 2"/>
    <n v="0"/>
    <n v="525000"/>
    <n v="5198.0198019801983"/>
    <s v="good condition-525000"/>
    <x v="0"/>
  </r>
  <r>
    <d v="2015-10-26T00:00:00"/>
    <x v="0"/>
    <s v="54B303"/>
    <s v="Barcelona"/>
    <x v="3"/>
    <s v="les Corts"/>
    <x v="0"/>
    <x v="0"/>
    <n v="3"/>
    <n v="92"/>
    <s v="Yes"/>
    <s v="exterior"/>
    <s v=" floor 6"/>
    <n v="0"/>
    <n v="375000"/>
    <n v="4076.086956521739"/>
    <s v="good condition-375000"/>
    <x v="0"/>
  </r>
  <r>
    <d v="2015-10-27T00:00:00"/>
    <x v="0"/>
    <s v="54B304"/>
    <s v="Barcelona"/>
    <x v="3"/>
    <s v="les Corts"/>
    <x v="0"/>
    <x v="0"/>
    <n v="3"/>
    <n v="88"/>
    <s v="Yes"/>
    <s v="exterior"/>
    <s v=" floor 4"/>
    <n v="0"/>
    <n v="365000"/>
    <n v="4147.727272727273"/>
    <s v="good condition-365000"/>
    <x v="0"/>
  </r>
  <r>
    <d v="2015-10-28T00:00:00"/>
    <x v="0"/>
    <s v="54B305"/>
    <s v="Barcelona"/>
    <x v="5"/>
    <s v="el Clot"/>
    <x v="0"/>
    <x v="0"/>
    <n v="2"/>
    <n v="45"/>
    <s v="Yes"/>
    <s v="exterior"/>
    <s v=" floor 2"/>
    <n v="0"/>
    <n v="209000"/>
    <n v="4644.4444444444443"/>
    <s v="good condition-209000"/>
    <x v="0"/>
  </r>
  <r>
    <d v="2015-10-29T00:00:00"/>
    <x v="0"/>
    <s v="54B306"/>
    <s v="Barcelona"/>
    <x v="0"/>
    <s v="la Sagrada Família"/>
    <x v="0"/>
    <x v="0"/>
    <n v="1"/>
    <n v="59"/>
    <s v="Yes"/>
    <s v="exterior"/>
    <s v=" floor 1"/>
    <n v="0"/>
    <n v="199900"/>
    <n v="3388.1355932203392"/>
    <s v="good condition-199900"/>
    <x v="0"/>
  </r>
  <r>
    <d v="2015-10-30T00:00:00"/>
    <x v="0"/>
    <s v="54B307"/>
    <s v="Barcelona"/>
    <x v="2"/>
    <s v="Can Baró"/>
    <x v="0"/>
    <x v="6"/>
    <n v="4"/>
    <n v="250"/>
    <s v="No"/>
    <s v="exterior"/>
    <s v="Multiple"/>
    <n v="0.02"/>
    <n v="795000"/>
    <n v="3180"/>
    <s v="good condition-795000"/>
    <x v="0"/>
  </r>
  <r>
    <d v="2015-10-31T00:00:00"/>
    <x v="0"/>
    <s v="54B308"/>
    <s v="Barcelona"/>
    <x v="0"/>
    <s v="Sant Antoni"/>
    <x v="0"/>
    <x v="0"/>
    <n v="3"/>
    <n v="85"/>
    <s v="Yes"/>
    <s v="exterior"/>
    <s v=" floor 2"/>
    <n v="0"/>
    <n v="389000"/>
    <n v="4576.4705882352937"/>
    <s v="good condition-389000"/>
    <x v="0"/>
  </r>
  <r>
    <d v="2015-11-01T00:00:00"/>
    <x v="0"/>
    <s v="54B309"/>
    <s v="Barcelona"/>
    <x v="8"/>
    <s v="Navas"/>
    <x v="0"/>
    <x v="0"/>
    <n v="4"/>
    <n v="87"/>
    <s v="Yes"/>
    <s v="exterior"/>
    <s v=" floor 3"/>
    <n v="0"/>
    <n v="307000"/>
    <n v="3528.7356321839079"/>
    <s v="good condition-307000"/>
    <x v="0"/>
  </r>
  <r>
    <d v="2015-11-02T00:00:00"/>
    <x v="0"/>
    <s v="54B310"/>
    <s v="Barcelona"/>
    <x v="2"/>
    <s v="el Guinardó"/>
    <x v="0"/>
    <x v="0"/>
    <n v="3"/>
    <n v="76"/>
    <s v="Yes"/>
    <s v="exterior"/>
    <s v=" floor 4"/>
    <n v="0"/>
    <n v="269000"/>
    <n v="3539.4736842105262"/>
    <s v="good condition-269000"/>
    <x v="0"/>
  </r>
  <r>
    <d v="2015-11-03T00:00:00"/>
    <x v="0"/>
    <s v="54B311"/>
    <s v="Barcelona"/>
    <x v="0"/>
    <s v="la Dreta de l'Eixample"/>
    <x v="0"/>
    <x v="0"/>
    <n v="4"/>
    <n v="179"/>
    <s v="Yes"/>
    <s v="exterior"/>
    <s v=" floor 2"/>
    <n v="0"/>
    <n v="765000"/>
    <n v="4273.7430167597768"/>
    <s v="good condition-765000"/>
    <x v="0"/>
  </r>
  <r>
    <d v="2015-11-04T00:00:00"/>
    <x v="0"/>
    <s v="54B312"/>
    <s v="Barcelona"/>
    <x v="0"/>
    <s v="l'Antiga Esquerra de l'Eixample"/>
    <x v="0"/>
    <x v="0"/>
    <n v="4"/>
    <n v="149"/>
    <s v="Yes"/>
    <s v="exterior"/>
    <s v=" floor 3"/>
    <n v="0"/>
    <n v="710000"/>
    <n v="4765.10067114094"/>
    <s v="good condition-710000"/>
    <x v="0"/>
  </r>
  <r>
    <d v="2015-11-05T00:00:00"/>
    <x v="0"/>
    <s v="54B313"/>
    <s v="Barcelona"/>
    <x v="3"/>
    <s v="les Corts"/>
    <x v="0"/>
    <x v="0"/>
    <n v="1"/>
    <n v="51"/>
    <s v="Yes"/>
    <s v="exterior"/>
    <s v=" floor 1"/>
    <n v="0"/>
    <n v="280000"/>
    <n v="5490.1960784313724"/>
    <s v="good condition-280000"/>
    <x v="0"/>
  </r>
  <r>
    <d v="2015-11-06T00:00:00"/>
    <x v="0"/>
    <s v="54B314"/>
    <s v="Barcelona"/>
    <x v="1"/>
    <s v="Sant Gervasi - Galvany"/>
    <x v="0"/>
    <x v="0"/>
    <n v="4"/>
    <n v="152"/>
    <s v="Yes"/>
    <s v="exterior"/>
    <s v=" floor 3"/>
    <n v="0"/>
    <n v="695000"/>
    <n v="4572.3684210526317"/>
    <s v="good condition-695000"/>
    <x v="0"/>
  </r>
  <r>
    <d v="2015-11-07T00:00:00"/>
    <x v="0"/>
    <s v="54B315"/>
    <s v="Barcelona"/>
    <x v="0"/>
    <s v="Sant Antoni"/>
    <x v="0"/>
    <x v="0"/>
    <n v="3"/>
    <n v="84"/>
    <s v="Yes"/>
    <s v="exterior"/>
    <s v=" floor 1"/>
    <n v="0"/>
    <n v="359000"/>
    <n v="4273.8095238095239"/>
    <s v="good condition-359000"/>
    <x v="0"/>
  </r>
  <r>
    <d v="2015-11-08T00:00:00"/>
    <x v="0"/>
    <s v="54B316"/>
    <s v="Barcelona"/>
    <x v="1"/>
    <s v="Sarrià"/>
    <x v="0"/>
    <x v="0"/>
    <n v="3"/>
    <n v="92"/>
    <s v="Yes"/>
    <s v="exterior"/>
    <s v="ground floor"/>
    <n v="0"/>
    <n v="598000"/>
    <n v="6500"/>
    <s v="good condition-598000"/>
    <x v="0"/>
  </r>
  <r>
    <d v="2015-11-09T00:00:00"/>
    <x v="0"/>
    <s v="54B317"/>
    <s v="Barcelona"/>
    <x v="0"/>
    <s v="la Nova Esquerra de l'Eixample"/>
    <x v="0"/>
    <x v="0"/>
    <n v="3"/>
    <n v="75"/>
    <s v="Yes"/>
    <s v="exterior"/>
    <s v=" floor 4"/>
    <n v="0"/>
    <n v="365000"/>
    <n v="4866.666666666667"/>
    <s v="good condition-365000"/>
    <x v="0"/>
  </r>
  <r>
    <d v="2015-11-10T00:00:00"/>
    <x v="0"/>
    <s v="54B318"/>
    <s v="Barcelona"/>
    <x v="3"/>
    <s v="les Corts"/>
    <x v="0"/>
    <x v="0"/>
    <n v="1"/>
    <n v="49"/>
    <s v="Yes"/>
    <s v="exterior"/>
    <s v=" floor 2"/>
    <n v="0"/>
    <n v="315000"/>
    <n v="6428.5714285714284"/>
    <s v="good condition-315000"/>
    <x v="0"/>
  </r>
  <r>
    <d v="2015-11-11T00:00:00"/>
    <x v="0"/>
    <s v="54B319"/>
    <s v="Barcelona"/>
    <x v="0"/>
    <s v="Sant Antoni"/>
    <x v="0"/>
    <x v="0"/>
    <n v="2"/>
    <n v="100"/>
    <s v="Yes"/>
    <s v="exterior"/>
    <s v=" floor 5"/>
    <n v="0"/>
    <n v="535000"/>
    <n v="5350"/>
    <s v="good condition-535000"/>
    <x v="0"/>
  </r>
  <r>
    <d v="2015-11-12T00:00:00"/>
    <x v="0"/>
    <s v="54B320"/>
    <s v="Barcelona"/>
    <x v="7"/>
    <s v="Vallcarca i els Penitents"/>
    <x v="0"/>
    <x v="0"/>
    <n v="5"/>
    <n v="260"/>
    <s v="Yes"/>
    <s v="exterior"/>
    <s v=" floor 2"/>
    <n v="0"/>
    <n v="1050000"/>
    <n v="4038.4615384615386"/>
    <s v="good condition-1050000"/>
    <x v="0"/>
  </r>
  <r>
    <d v="2015-11-13T00:00:00"/>
    <x v="0"/>
    <s v="54B321"/>
    <s v="Barcelona"/>
    <x v="2"/>
    <s v="Can Baró"/>
    <x v="0"/>
    <x v="0"/>
    <n v="3"/>
    <n v="70"/>
    <s v="Yes"/>
    <s v="interior"/>
    <s v=" floor 1"/>
    <n v="0"/>
    <n v="239000"/>
    <n v="3414.2857142857142"/>
    <s v="good condition-239000"/>
    <x v="0"/>
  </r>
  <r>
    <d v="2015-11-14T00:00:00"/>
    <x v="0"/>
    <s v="54B322"/>
    <s v="Barcelona"/>
    <x v="3"/>
    <s v="Pedralbes"/>
    <x v="0"/>
    <x v="0"/>
    <n v="4"/>
    <n v="400"/>
    <s v="Yes"/>
    <s v="exterior"/>
    <s v=" floor 1"/>
    <n v="0"/>
    <n v="1790000"/>
    <n v="4475"/>
    <s v="good condition-1790000"/>
    <x v="0"/>
  </r>
  <r>
    <d v="2015-11-15T00:00:00"/>
    <x v="0"/>
    <s v="54B323"/>
    <s v="Barcelona"/>
    <x v="4"/>
    <s v="Sant Pere - Santa Caterina i la Ribera"/>
    <x v="0"/>
    <x v="0"/>
    <n v="1"/>
    <n v="111"/>
    <s v="Yes"/>
    <s v="exterior"/>
    <s v=" floor 1"/>
    <n v="0"/>
    <n v="1150000"/>
    <n v="10360.360360360361"/>
    <s v="good condition-1150000"/>
    <x v="0"/>
  </r>
  <r>
    <d v="2015-11-16T00:00:00"/>
    <x v="0"/>
    <s v="54B324"/>
    <s v="Barcelona"/>
    <x v="0"/>
    <s v="l'Antiga Esquerra de l'Eixample"/>
    <x v="0"/>
    <x v="0"/>
    <n v="2"/>
    <n v="149"/>
    <s v="Yes"/>
    <s v="exterior"/>
    <s v=" floor 6"/>
    <n v="0"/>
    <n v="1900000"/>
    <n v="12751.677852348994"/>
    <s v="good condition-1900000"/>
    <x v="0"/>
  </r>
  <r>
    <d v="2015-11-17T00:00:00"/>
    <x v="0"/>
    <s v="54B325"/>
    <s v="Barcelona"/>
    <x v="5"/>
    <s v="el Clot"/>
    <x v="0"/>
    <x v="0"/>
    <n v="4"/>
    <n v="90"/>
    <s v="Yes"/>
    <s v="interior"/>
    <s v=" floor 7"/>
    <n v="0"/>
    <n v="345000"/>
    <n v="3833.3333333333335"/>
    <s v="good condition-345000"/>
    <x v="0"/>
  </r>
  <r>
    <d v="2015-11-18T00:00:00"/>
    <x v="0"/>
    <s v="54B326"/>
    <s v="Barcelona"/>
    <x v="0"/>
    <s v="l'Antiga Esquerra de l'Eixample"/>
    <x v="0"/>
    <x v="0"/>
    <n v="3"/>
    <n v="76"/>
    <s v="Yes"/>
    <s v="exterior"/>
    <s v=" floor 5"/>
    <n v="0"/>
    <n v="460000"/>
    <n v="6052.6315789473683"/>
    <s v="good condition-460000"/>
    <x v="0"/>
  </r>
  <r>
    <d v="2015-11-19T00:00:00"/>
    <x v="0"/>
    <s v="54B327"/>
    <s v="Barcelona"/>
    <x v="0"/>
    <s v="la Dreta de l'Eixample"/>
    <x v="0"/>
    <x v="0"/>
    <n v="3"/>
    <n v="140"/>
    <s v="Yes"/>
    <s v="exterior"/>
    <s v=" floor 1"/>
    <n v="0"/>
    <n v="2500000"/>
    <n v="17857.142857142859"/>
    <s v="good condition-2500000"/>
    <x v="0"/>
  </r>
  <r>
    <d v="2015-11-20T00:00:00"/>
    <x v="0"/>
    <s v="54B328"/>
    <s v="Barcelona"/>
    <x v="1"/>
    <s v="Sant Gervasi - Galvany"/>
    <x v="0"/>
    <x v="0"/>
    <n v="4"/>
    <n v="197"/>
    <s v="Yes"/>
    <s v="exterior"/>
    <s v=" floor 4"/>
    <n v="0"/>
    <n v="1570000"/>
    <n v="7969.5431472081218"/>
    <s v="good condition-1570000"/>
    <x v="0"/>
  </r>
  <r>
    <d v="2015-11-21T00:00:00"/>
    <x v="0"/>
    <s v="54B329"/>
    <s v="Barcelona"/>
    <x v="6"/>
    <s v="Hostafrancs"/>
    <x v="0"/>
    <x v="1"/>
    <n v="2"/>
    <n v="100"/>
    <s v="No"/>
    <s v="exterior"/>
    <s v=" floor 2"/>
    <n v="0.02"/>
    <n v="385000"/>
    <n v="3850"/>
    <s v="good condition-385000"/>
    <x v="0"/>
  </r>
  <r>
    <d v="2015-11-22T00:00:00"/>
    <x v="0"/>
    <s v="54B330"/>
    <s v="Barcelona"/>
    <x v="1"/>
    <s v="Sant Gervasi - Galvany"/>
    <x v="0"/>
    <x v="0"/>
    <n v="3"/>
    <n v="128"/>
    <s v="Yes"/>
    <s v="exterior"/>
    <s v=" floor 4"/>
    <n v="0"/>
    <n v="759000"/>
    <n v="5929.6875"/>
    <s v="good condition-759000"/>
    <x v="0"/>
  </r>
  <r>
    <d v="2015-11-23T00:00:00"/>
    <x v="0"/>
    <s v="54B331"/>
    <s v="Barcelona"/>
    <x v="8"/>
    <s v="Navas"/>
    <x v="0"/>
    <x v="0"/>
    <n v="3"/>
    <n v="65"/>
    <s v="Yes"/>
    <s v="exterior"/>
    <s v=" floor 6"/>
    <n v="0"/>
    <n v="225000"/>
    <n v="3461.5384615384614"/>
    <s v="good condition-225000"/>
    <x v="0"/>
  </r>
  <r>
    <d v="2015-11-24T00:00:00"/>
    <x v="0"/>
    <s v="54B332"/>
    <s v="Barcelona"/>
    <x v="4"/>
    <s v="el Raval"/>
    <x v="0"/>
    <x v="0"/>
    <n v="2"/>
    <n v="95"/>
    <s v="Yes"/>
    <s v="exterior"/>
    <s v=" floor 5"/>
    <n v="0"/>
    <n v="370000"/>
    <n v="3894.7368421052633"/>
    <s v="good condition-370000"/>
    <x v="0"/>
  </r>
  <r>
    <d v="2015-11-25T00:00:00"/>
    <x v="0"/>
    <s v="54B333"/>
    <s v="Barcelona"/>
    <x v="6"/>
    <s v="la Marina de Port"/>
    <x v="0"/>
    <x v="0"/>
    <n v="3"/>
    <n v="81"/>
    <s v="Yes"/>
    <s v="exterior"/>
    <s v=" floor 2"/>
    <n v="0"/>
    <n v="230000"/>
    <n v="2839.5061728395062"/>
    <s v="good condition-230000"/>
    <x v="1"/>
  </r>
  <r>
    <d v="2015-11-26T00:00:00"/>
    <x v="0"/>
    <s v="54B334"/>
    <s v="Barcelona"/>
    <x v="0"/>
    <s v="la Sagrada Família"/>
    <x v="0"/>
    <x v="1"/>
    <n v="3"/>
    <n v="89"/>
    <s v="Yes"/>
    <s v="exterior"/>
    <s v=" floor 3"/>
    <n v="0"/>
    <n v="475000"/>
    <n v="5337.0786516853932"/>
    <s v="good condition-475000"/>
    <x v="0"/>
  </r>
  <r>
    <d v="2015-11-27T00:00:00"/>
    <x v="0"/>
    <s v="54B335"/>
    <s v="Barcelona"/>
    <x v="4"/>
    <s v="la Barceloneta"/>
    <x v="0"/>
    <x v="0"/>
    <n v="1"/>
    <n v="33"/>
    <s v="No"/>
    <s v="exterior"/>
    <s v="ground floor"/>
    <n v="0.02"/>
    <n v="132000"/>
    <n v="4000"/>
    <s v="good condition-132000"/>
    <x v="1"/>
  </r>
  <r>
    <d v="2015-11-28T00:00:00"/>
    <x v="0"/>
    <s v="54B336"/>
    <s v="Barcelona"/>
    <x v="2"/>
    <s v="Horta"/>
    <x v="0"/>
    <x v="0"/>
    <n v="3"/>
    <n v="118"/>
    <s v="Yes"/>
    <s v="exterior"/>
    <s v=" floor 2"/>
    <n v="0"/>
    <n v="395000"/>
    <n v="3347.4576271186443"/>
    <s v="good condition-395000"/>
    <x v="0"/>
  </r>
  <r>
    <d v="2015-11-29T00:00:00"/>
    <x v="0"/>
    <s v="54B337"/>
    <s v="Barcelona"/>
    <x v="1"/>
    <s v="el Putxet i el Farró"/>
    <x v="0"/>
    <x v="1"/>
    <n v="4"/>
    <n v="131"/>
    <s v="Yes"/>
    <s v="exterior"/>
    <s v=" floor 4"/>
    <n v="0"/>
    <n v="660000"/>
    <n v="5038.1679389312976"/>
    <s v="good condition-660000"/>
    <x v="0"/>
  </r>
  <r>
    <d v="2015-11-30T00:00:00"/>
    <x v="0"/>
    <s v="54B338"/>
    <s v="Barcelona"/>
    <x v="3"/>
    <s v="Pedralbes"/>
    <x v="0"/>
    <x v="0"/>
    <n v="2"/>
    <n v="65"/>
    <s v="Yes"/>
    <s v="exterior"/>
    <s v=" floor 5"/>
    <n v="0"/>
    <n v="450000"/>
    <n v="6923.0769230769229"/>
    <s v="good condition-450000"/>
    <x v="0"/>
  </r>
  <r>
    <d v="2015-12-01T00:00:00"/>
    <x v="0"/>
    <s v="54B339"/>
    <s v="Barcelona"/>
    <x v="1"/>
    <s v="Sant Gervasi - Galvany"/>
    <x v="0"/>
    <x v="0"/>
    <n v="5"/>
    <n v="332"/>
    <s v="Yes"/>
    <s v="exterior"/>
    <s v=" floor 5"/>
    <n v="0"/>
    <n v="1395000"/>
    <n v="4201.8072289156626"/>
    <s v="good condition-1395000"/>
    <x v="0"/>
  </r>
  <r>
    <d v="2015-12-02T00:00:00"/>
    <x v="0"/>
    <s v="54B340"/>
    <s v="Barcelona"/>
    <x v="0"/>
    <s v="la Dreta de l'Eixample"/>
    <x v="0"/>
    <x v="0"/>
    <n v="2"/>
    <n v="86"/>
    <s v="Yes"/>
    <s v="interior"/>
    <s v=" floor 4"/>
    <n v="0"/>
    <n v="440000"/>
    <n v="5116.2790697674418"/>
    <s v="good condition-440000"/>
    <x v="0"/>
  </r>
  <r>
    <d v="2015-12-03T00:00:00"/>
    <x v="0"/>
    <s v="54B341"/>
    <s v="Barcelona"/>
    <x v="0"/>
    <s v="la Dreta de l'Eixample"/>
    <x v="0"/>
    <x v="0"/>
    <n v="3"/>
    <n v="100"/>
    <s v="Yes"/>
    <s v="exterior"/>
    <s v=" floor 4"/>
    <n v="0"/>
    <n v="640000"/>
    <n v="6400"/>
    <s v="good condition-640000"/>
    <x v="0"/>
  </r>
  <r>
    <d v="2015-12-04T00:00:00"/>
    <x v="0"/>
    <s v="54B342"/>
    <s v="Barcelona"/>
    <x v="0"/>
    <s v="l'Antiga Esquerra de l'Eixample"/>
    <x v="0"/>
    <x v="0"/>
    <n v="3"/>
    <n v="123"/>
    <s v="Yes"/>
    <s v="exterior"/>
    <s v=" floor 5"/>
    <n v="0"/>
    <n v="850000"/>
    <n v="6910.5691056910573"/>
    <s v="good condition-850000"/>
    <x v="0"/>
  </r>
  <r>
    <d v="2015-12-05T00:00:00"/>
    <x v="0"/>
    <s v="54B343"/>
    <s v="Barcelona"/>
    <x v="4"/>
    <s v="Sant Pere - Santa Caterina i la Ribera"/>
    <x v="0"/>
    <x v="0"/>
    <n v="1"/>
    <n v="40"/>
    <s v="No"/>
    <s v="exterior"/>
    <s v=" floor 2"/>
    <n v="0.02"/>
    <n v="179000"/>
    <n v="4475"/>
    <s v="good condition-179000"/>
    <x v="0"/>
  </r>
  <r>
    <d v="2015-12-06T00:00:00"/>
    <x v="0"/>
    <s v="54B344"/>
    <s v="Barcelona"/>
    <x v="0"/>
    <s v="l'Antiga Esquerra de l'Eixample"/>
    <x v="0"/>
    <x v="0"/>
    <n v="3"/>
    <n v="135"/>
    <s v="Yes"/>
    <s v="exterior"/>
    <s v=" floor 2"/>
    <n v="0"/>
    <n v="890000"/>
    <n v="6592.5925925925922"/>
    <s v="good condition-890000"/>
    <x v="0"/>
  </r>
  <r>
    <d v="2015-12-07T00:00:00"/>
    <x v="0"/>
    <s v="54B345"/>
    <s v="Barcelona"/>
    <x v="0"/>
    <s v="la Dreta de l'Eixample"/>
    <x v="0"/>
    <x v="3"/>
    <n v="3"/>
    <n v="158"/>
    <s v="Yes"/>
    <s v="exterior"/>
    <s v=" floor 10"/>
    <n v="0"/>
    <n v="1495000"/>
    <n v="9462.0253164556962"/>
    <s v="good condition-1495000"/>
    <x v="0"/>
  </r>
  <r>
    <d v="2015-12-08T00:00:00"/>
    <x v="0"/>
    <s v="54B346"/>
    <s v="Barcelona"/>
    <x v="0"/>
    <s v="la Nova Esquerra de l'Eixample"/>
    <x v="0"/>
    <x v="0"/>
    <n v="4"/>
    <n v="180"/>
    <s v="Yes"/>
    <s v="exterior"/>
    <s v=" floor 8"/>
    <n v="0"/>
    <n v="795000"/>
    <n v="4416.666666666667"/>
    <s v="good condition-795000"/>
    <x v="0"/>
  </r>
  <r>
    <d v="2015-12-09T00:00:00"/>
    <x v="0"/>
    <s v="54B347"/>
    <s v="Barcelona"/>
    <x v="2"/>
    <s v="Sant Genís dels Agudells"/>
    <x v="0"/>
    <x v="1"/>
    <n v="1"/>
    <n v="66"/>
    <s v="Yes"/>
    <s v="exterior"/>
    <s v=" floor 2"/>
    <n v="0"/>
    <n v="220000"/>
    <n v="3333.3333333333335"/>
    <s v="good condition-220000"/>
    <x v="0"/>
  </r>
  <r>
    <d v="2015-12-10T00:00:00"/>
    <x v="0"/>
    <s v="54B348"/>
    <s v="Barcelona"/>
    <x v="1"/>
    <s v="Sant Gervasi - Galvany"/>
    <x v="0"/>
    <x v="0"/>
    <n v="4"/>
    <n v="208"/>
    <s v="Yes"/>
    <s v="exterior"/>
    <s v=" floor 1"/>
    <n v="0"/>
    <n v="1095000"/>
    <n v="5264.4230769230771"/>
    <s v="good condition-1095000"/>
    <x v="0"/>
  </r>
  <r>
    <d v="2015-12-11T00:00:00"/>
    <x v="0"/>
    <s v="54B349"/>
    <s v="Barcelona"/>
    <x v="0"/>
    <s v="la Dreta de l'Eixample"/>
    <x v="0"/>
    <x v="1"/>
    <n v="3"/>
    <n v="227"/>
    <s v="Yes"/>
    <s v="exterior"/>
    <s v=" floor 9"/>
    <n v="0"/>
    <n v="1995000"/>
    <n v="8788.5462555066078"/>
    <s v="good condition-1995000"/>
    <x v="0"/>
  </r>
  <r>
    <d v="2015-12-12T00:00:00"/>
    <x v="0"/>
    <s v="54B350"/>
    <s v="Barcelona"/>
    <x v="0"/>
    <s v="la Sagrada Família"/>
    <x v="0"/>
    <x v="0"/>
    <n v="1"/>
    <n v="85"/>
    <s v="Yes"/>
    <s v="exterior"/>
    <s v="ground floor"/>
    <n v="0"/>
    <n v="240000"/>
    <n v="2823.5294117647059"/>
    <s v="good condition-240000"/>
    <x v="1"/>
  </r>
  <r>
    <d v="2015-12-13T00:00:00"/>
    <x v="0"/>
    <s v="54B351"/>
    <s v="Barcelona"/>
    <x v="3"/>
    <s v="Pedralbes"/>
    <x v="0"/>
    <x v="5"/>
    <n v="4"/>
    <n v="190"/>
    <s v="No"/>
    <s v="exterior"/>
    <s v="Multiple"/>
    <n v="0.02"/>
    <n v="860000"/>
    <n v="4526.3157894736842"/>
    <s v="good condition-860000"/>
    <x v="0"/>
  </r>
  <r>
    <d v="2015-12-14T00:00:00"/>
    <x v="0"/>
    <s v="54B352"/>
    <s v="Barcelona"/>
    <x v="7"/>
    <s v="el Camp d'en Grassot i Gràcia Nova"/>
    <x v="0"/>
    <x v="0"/>
    <n v="2"/>
    <n v="60"/>
    <s v="No"/>
    <s v="exterior"/>
    <s v=" floor 1"/>
    <n v="0.02"/>
    <n v="160000"/>
    <n v="2666.6666666666665"/>
    <s v="good condition-160000"/>
    <x v="1"/>
  </r>
  <r>
    <d v="2015-12-15T00:00:00"/>
    <x v="0"/>
    <s v="54B353"/>
    <s v="Barcelona"/>
    <x v="6"/>
    <s v="Sants"/>
    <x v="0"/>
    <x v="0"/>
    <n v="3"/>
    <n v="60"/>
    <s v="Yes"/>
    <s v="exterior"/>
    <s v=" floor 3"/>
    <n v="0"/>
    <n v="220000"/>
    <n v="3666.6666666666665"/>
    <s v="good condition-220000"/>
    <x v="0"/>
  </r>
  <r>
    <d v="2015-12-16T00:00:00"/>
    <x v="0"/>
    <s v="54B354"/>
    <s v="Barcelona"/>
    <x v="4"/>
    <s v="el Raval"/>
    <x v="0"/>
    <x v="0"/>
    <n v="2"/>
    <n v="96"/>
    <s v="No"/>
    <s v="exterior"/>
    <s v=" floor 1"/>
    <n v="0.02"/>
    <n v="375000"/>
    <n v="3906.25"/>
    <s v="good condition-375000"/>
    <x v="0"/>
  </r>
  <r>
    <d v="2015-12-17T00:00:00"/>
    <x v="0"/>
    <s v="54B355"/>
    <s v="Barcelona"/>
    <x v="6"/>
    <s v="Sants"/>
    <x v="0"/>
    <x v="0"/>
    <n v="3"/>
    <n v="92"/>
    <s v="Yes"/>
    <s v="exterior"/>
    <s v=" floor 6"/>
    <n v="0"/>
    <n v="375000"/>
    <n v="4076.086956521739"/>
    <s v="good condition-375000"/>
    <x v="0"/>
  </r>
  <r>
    <d v="2015-12-18T00:00:00"/>
    <x v="0"/>
    <s v="54B356"/>
    <s v="Barcelona"/>
    <x v="0"/>
    <s v="la Sagrada Família"/>
    <x v="0"/>
    <x v="1"/>
    <n v="4"/>
    <n v="180"/>
    <s v="Yes"/>
    <s v="exterior"/>
    <s v=" floor 9"/>
    <n v="0"/>
    <n v="695000"/>
    <n v="3861.1111111111113"/>
    <s v="good condition-695000"/>
    <x v="0"/>
  </r>
  <r>
    <d v="2015-12-19T00:00:00"/>
    <x v="0"/>
    <s v="54B357"/>
    <s v="Barcelona"/>
    <x v="3"/>
    <s v="la Maternitat i Sant Ramon"/>
    <x v="0"/>
    <x v="0"/>
    <n v="4"/>
    <n v="78"/>
    <s v="Yes"/>
    <s v="interior"/>
    <s v="ground floor"/>
    <n v="0"/>
    <n v="255000"/>
    <n v="3269.2307692307691"/>
    <s v="good condition-255000"/>
    <x v="0"/>
  </r>
  <r>
    <d v="2015-12-20T00:00:00"/>
    <x v="0"/>
    <s v="54B358"/>
    <s v="Barcelona"/>
    <x v="4"/>
    <s v="Sant Pere - Santa Caterina i la Ribera"/>
    <x v="0"/>
    <x v="0"/>
    <n v="2"/>
    <n v="64"/>
    <s v="Yes"/>
    <s v="exterior"/>
    <s v=" floor 2"/>
    <n v="0"/>
    <n v="200000"/>
    <n v="3125"/>
    <s v="good condition-200000"/>
    <x v="0"/>
  </r>
  <r>
    <d v="2015-12-21T00:00:00"/>
    <x v="0"/>
    <s v="54B359"/>
    <s v="Barcelona"/>
    <x v="3"/>
    <s v="les Corts"/>
    <x v="0"/>
    <x v="0"/>
    <n v="4"/>
    <n v="143"/>
    <s v="Yes"/>
    <s v="exterior"/>
    <s v=" floor 3"/>
    <n v="0"/>
    <n v="1010000"/>
    <n v="7062.9370629370633"/>
    <s v="good condition-1010000"/>
    <x v="0"/>
  </r>
  <r>
    <d v="2015-12-22T00:00:00"/>
    <x v="0"/>
    <s v="54B360"/>
    <s v="Barcelona"/>
    <x v="1"/>
    <s v="el Putxet i el Farró"/>
    <x v="0"/>
    <x v="0"/>
    <n v="3"/>
    <n v="207"/>
    <s v="Yes"/>
    <s v="interior"/>
    <s v="ground floor"/>
    <n v="0"/>
    <n v="755000"/>
    <n v="3647.3429951690823"/>
    <s v="good condition-755000"/>
    <x v="0"/>
  </r>
  <r>
    <d v="2015-12-23T00:00:00"/>
    <x v="0"/>
    <s v="54B361"/>
    <s v="Barcelona"/>
    <x v="4"/>
    <s v="el Barri Gòtic"/>
    <x v="0"/>
    <x v="3"/>
    <n v="5"/>
    <n v="175"/>
    <s v="Yes"/>
    <s v="exterior"/>
    <s v=" floor 3"/>
    <n v="0"/>
    <n v="990000"/>
    <n v="5657.1428571428569"/>
    <s v="good condition-990000"/>
    <x v="0"/>
  </r>
  <r>
    <d v="2015-12-24T00:00:00"/>
    <x v="0"/>
    <s v="54B362"/>
    <s v="Barcelona"/>
    <x v="6"/>
    <s v="Sants"/>
    <x v="0"/>
    <x v="4"/>
    <n v="4"/>
    <n v="480"/>
    <s v="No"/>
    <s v="exterior"/>
    <s v="Multiple"/>
    <n v="0.02"/>
    <n v="1450000"/>
    <n v="3020.8333333333335"/>
    <s v="good condition-1450000"/>
    <x v="0"/>
  </r>
  <r>
    <d v="2015-12-25T00:00:00"/>
    <x v="0"/>
    <s v="54B363"/>
    <s v="Barcelona"/>
    <x v="3"/>
    <s v="les Corts"/>
    <x v="0"/>
    <x v="0"/>
    <n v="2"/>
    <n v="72"/>
    <s v="Yes"/>
    <s v="exterior"/>
    <s v=" floor 2"/>
    <n v="0"/>
    <n v="495000"/>
    <n v="6875"/>
    <s v="good condition-495000"/>
    <x v="0"/>
  </r>
  <r>
    <d v="2015-12-26T00:00:00"/>
    <x v="0"/>
    <s v="54B364"/>
    <s v="Barcelona"/>
    <x v="0"/>
    <s v="la Dreta de l'Eixample"/>
    <x v="0"/>
    <x v="0"/>
    <n v="3"/>
    <n v="265"/>
    <s v="Yes"/>
    <s v="exterior"/>
    <s v=" floor 1"/>
    <n v="0"/>
    <n v="2300000"/>
    <n v="8679.2452830188686"/>
    <s v="good condition-2300000"/>
    <x v="0"/>
  </r>
  <r>
    <d v="2015-12-27T00:00:00"/>
    <x v="0"/>
    <s v="54B365"/>
    <s v="Barcelona"/>
    <x v="1"/>
    <s v="Sant Gervasi - Galvany"/>
    <x v="0"/>
    <x v="0"/>
    <n v="4"/>
    <n v="132"/>
    <s v="Yes"/>
    <s v="exterior"/>
    <s v=" floor 6"/>
    <n v="0"/>
    <n v="780000"/>
    <n v="5909.090909090909"/>
    <s v="good condition-780000"/>
    <x v="0"/>
  </r>
  <r>
    <d v="2015-12-28T00:00:00"/>
    <x v="0"/>
    <s v="54B366"/>
    <s v="Barcelona"/>
    <x v="0"/>
    <s v="l'Antiga Esquerra de l'Eixample"/>
    <x v="0"/>
    <x v="0"/>
    <n v="2"/>
    <n v="105"/>
    <s v="Yes"/>
    <s v="exterior"/>
    <s v=" floor 1"/>
    <n v="0"/>
    <n v="699000"/>
    <n v="6657.1428571428569"/>
    <s v="good condition-699000"/>
    <x v="0"/>
  </r>
  <r>
    <d v="2015-12-29T00:00:00"/>
    <x v="0"/>
    <s v="54B367"/>
    <s v="Barcelona"/>
    <x v="3"/>
    <s v="les Corts"/>
    <x v="0"/>
    <x v="0"/>
    <n v="2"/>
    <n v="60"/>
    <s v="Yes"/>
    <s v="exterior"/>
    <s v="ground floor"/>
    <n v="0"/>
    <n v="358000"/>
    <n v="5966.666666666667"/>
    <s v="good condition-358000"/>
    <x v="0"/>
  </r>
  <r>
    <d v="2015-12-30T00:00:00"/>
    <x v="0"/>
    <s v="54B368"/>
    <s v="Barcelona"/>
    <x v="6"/>
    <s v="Sants - Badal"/>
    <x v="0"/>
    <x v="0"/>
    <n v="3"/>
    <n v="72"/>
    <s v="Yes"/>
    <s v="exterior"/>
    <s v=" floor 1"/>
    <n v="0"/>
    <n v="279000"/>
    <n v="3875"/>
    <s v="good condition-279000"/>
    <x v="0"/>
  </r>
  <r>
    <d v="2015-12-31T00:00:00"/>
    <x v="0"/>
    <s v="54B369"/>
    <s v="Barcelona"/>
    <x v="1"/>
    <s v="les Tres Torres"/>
    <x v="0"/>
    <x v="4"/>
    <n v="5"/>
    <n v="340"/>
    <s v="No"/>
    <s v="exterior"/>
    <s v="Multiple"/>
    <n v="0.02"/>
    <n v="2650000"/>
    <n v="7794.1176470588234"/>
    <s v="good condition-2650000"/>
    <x v="0"/>
  </r>
  <r>
    <d v="2016-01-01T00:00:00"/>
    <x v="1"/>
    <s v="54B370"/>
    <s v="Barcelona"/>
    <x v="4"/>
    <s v="el Barri Gòtic"/>
    <x v="0"/>
    <x v="0"/>
    <n v="1"/>
    <n v="102"/>
    <s v="No"/>
    <s v="exterior"/>
    <s v=" floor 2"/>
    <n v="0.02"/>
    <n v="386000"/>
    <n v="3784.3137254901962"/>
    <s v="good condition-386000"/>
    <x v="0"/>
  </r>
  <r>
    <d v="2016-01-02T00:00:00"/>
    <x v="1"/>
    <s v="54B371"/>
    <s v="Barcelona"/>
    <x v="9"/>
    <s v="Porta"/>
    <x v="0"/>
    <x v="0"/>
    <n v="3"/>
    <n v="72"/>
    <s v="No"/>
    <s v="exterior"/>
    <s v=" floor 2"/>
    <n v="0.02"/>
    <n v="179500"/>
    <n v="2493.0555555555557"/>
    <s v="good condition-179500"/>
    <x v="1"/>
  </r>
  <r>
    <d v="2016-01-03T00:00:00"/>
    <x v="1"/>
    <s v="54B372"/>
    <s v="Barcelona"/>
    <x v="0"/>
    <s v="la Nova Esquerra de l'Eixample"/>
    <x v="0"/>
    <x v="0"/>
    <n v="4"/>
    <n v="115"/>
    <s v="Yes"/>
    <s v="exterior"/>
    <s v=" floor 4"/>
    <n v="0"/>
    <n v="560000"/>
    <n v="4869.565217391304"/>
    <s v="good condition-560000"/>
    <x v="0"/>
  </r>
  <r>
    <d v="2016-01-04T00:00:00"/>
    <x v="1"/>
    <s v="54B373"/>
    <s v="Barcelona"/>
    <x v="5"/>
    <s v="el Camp de l'Arpa del Clot"/>
    <x v="0"/>
    <x v="0"/>
    <n v="3"/>
    <n v="67"/>
    <s v="Yes"/>
    <s v="exterior"/>
    <s v=" floor 3"/>
    <n v="0"/>
    <n v="205000"/>
    <n v="3059.7014925373132"/>
    <s v="good condition-205000"/>
    <x v="0"/>
  </r>
  <r>
    <d v="2016-01-05T00:00:00"/>
    <x v="1"/>
    <s v="54B374"/>
    <s v="Barcelona"/>
    <x v="5"/>
    <s v="Provençals del Poblenou"/>
    <x v="0"/>
    <x v="0"/>
    <n v="3"/>
    <n v="73"/>
    <s v="Yes"/>
    <s v="exterior"/>
    <s v=" floor 1"/>
    <n v="0"/>
    <n v="218000"/>
    <n v="2986.3013698630139"/>
    <s v="good condition-218000"/>
    <x v="1"/>
  </r>
  <r>
    <d v="2016-01-06T00:00:00"/>
    <x v="1"/>
    <s v="54B375"/>
    <s v="Barcelona"/>
    <x v="5"/>
    <s v="el Camp de l'Arpa del Clot"/>
    <x v="0"/>
    <x v="4"/>
    <n v="4"/>
    <n v="170"/>
    <s v="No"/>
    <s v="exterior"/>
    <s v="Multiple"/>
    <n v="0.02"/>
    <n v="453000"/>
    <n v="2664.705882352941"/>
    <s v="good condition-453000"/>
    <x v="1"/>
  </r>
  <r>
    <d v="2016-01-07T00:00:00"/>
    <x v="1"/>
    <s v="54B376"/>
    <s v="Barcelona"/>
    <x v="1"/>
    <s v="Sant Gervasi - Galvany"/>
    <x v="0"/>
    <x v="0"/>
    <n v="4"/>
    <n v="177"/>
    <s v="Yes"/>
    <s v="exterior"/>
    <s v=" floor 4"/>
    <n v="0"/>
    <n v="997000"/>
    <n v="5632.7683615819205"/>
    <s v="good condition-997000"/>
    <x v="0"/>
  </r>
  <r>
    <d v="2016-01-08T00:00:00"/>
    <x v="1"/>
    <s v="54B377"/>
    <s v="Barcelona"/>
    <x v="0"/>
    <s v="la Dreta de l'Eixample"/>
    <x v="0"/>
    <x v="1"/>
    <n v="3"/>
    <n v="200"/>
    <s v="Yes"/>
    <s v="exterior"/>
    <s v=" floor 5"/>
    <n v="0"/>
    <n v="2100000"/>
    <n v="10500"/>
    <s v="good condition-2100000"/>
    <x v="0"/>
  </r>
  <r>
    <d v="2016-01-09T00:00:00"/>
    <x v="1"/>
    <s v="54B378"/>
    <s v="Barcelona"/>
    <x v="3"/>
    <s v="les Corts"/>
    <x v="0"/>
    <x v="0"/>
    <n v="3"/>
    <n v="85"/>
    <s v="Yes"/>
    <s v="interior"/>
    <s v="mezzanine"/>
    <n v="0"/>
    <n v="320000"/>
    <n v="3764.705882352941"/>
    <s v="good condition-320000"/>
    <x v="0"/>
  </r>
  <r>
    <d v="2016-01-10T00:00:00"/>
    <x v="1"/>
    <s v="54B379"/>
    <s v="Barcelona"/>
    <x v="4"/>
    <s v="el Raval"/>
    <x v="0"/>
    <x v="0"/>
    <n v="2"/>
    <n v="150"/>
    <s v="Yes"/>
    <s v="exterior"/>
    <s v="ground floor"/>
    <n v="0"/>
    <n v="495000"/>
    <n v="3300"/>
    <s v="good condition-495000"/>
    <x v="0"/>
  </r>
  <r>
    <d v="2016-01-11T00:00:00"/>
    <x v="1"/>
    <s v="54B380"/>
    <s v="Barcelona"/>
    <x v="3"/>
    <s v="les Corts"/>
    <x v="0"/>
    <x v="0"/>
    <n v="3"/>
    <n v="55"/>
    <s v="Yes"/>
    <s v="exterior"/>
    <s v=" floor 5"/>
    <n v="0"/>
    <n v="259000"/>
    <n v="4709.090909090909"/>
    <s v="good condition-259000"/>
    <x v="0"/>
  </r>
  <r>
    <d v="2016-01-12T00:00:00"/>
    <x v="1"/>
    <s v="54B381"/>
    <s v="Barcelona"/>
    <x v="4"/>
    <s v="el Raval"/>
    <x v="0"/>
    <x v="0"/>
    <n v="3"/>
    <n v="60"/>
    <s v="Yes"/>
    <s v="exterior"/>
    <s v=" floor 2"/>
    <n v="0"/>
    <n v="160000"/>
    <n v="2666.6666666666665"/>
    <s v="good condition-160000"/>
    <x v="1"/>
  </r>
  <r>
    <d v="2016-01-13T00:00:00"/>
    <x v="1"/>
    <s v="54B382"/>
    <s v="Barcelona"/>
    <x v="1"/>
    <s v="Sant Gervasi - Galvany"/>
    <x v="0"/>
    <x v="0"/>
    <n v="4"/>
    <n v="155"/>
    <s v="Yes"/>
    <s v="exterior"/>
    <s v=" floor 6"/>
    <n v="0"/>
    <n v="1100000"/>
    <n v="7096.7741935483873"/>
    <s v="good condition-1100000"/>
    <x v="0"/>
  </r>
  <r>
    <d v="2016-01-14T00:00:00"/>
    <x v="1"/>
    <s v="54B383"/>
    <s v="Barcelona"/>
    <x v="0"/>
    <s v="l'Antiga Esquerra de l'Eixample"/>
    <x v="0"/>
    <x v="0"/>
    <n v="3"/>
    <n v="135"/>
    <s v="Yes"/>
    <s v="exterior"/>
    <s v=" floor 1"/>
    <n v="0"/>
    <n v="639000"/>
    <n v="4733.333333333333"/>
    <s v="good condition-639000"/>
    <x v="0"/>
  </r>
  <r>
    <d v="2016-01-15T00:00:00"/>
    <x v="1"/>
    <s v="54B384"/>
    <s v="Barcelona"/>
    <x v="0"/>
    <s v="Sant Antoni"/>
    <x v="0"/>
    <x v="0"/>
    <n v="4"/>
    <n v="112"/>
    <s v="Yes"/>
    <s v="exterior"/>
    <s v=" floor 3"/>
    <n v="0"/>
    <n v="560000"/>
    <n v="5000"/>
    <s v="good condition-560000"/>
    <x v="0"/>
  </r>
  <r>
    <d v="2016-01-16T00:00:00"/>
    <x v="1"/>
    <s v="54B385"/>
    <s v="Barcelona"/>
    <x v="2"/>
    <s v="el Carmel"/>
    <x v="0"/>
    <x v="0"/>
    <n v="3"/>
    <n v="69"/>
    <s v="Yes"/>
    <s v="exterior"/>
    <s v=" floor 2"/>
    <n v="0"/>
    <n v="204000"/>
    <n v="2956.521739130435"/>
    <s v="good condition-204000"/>
    <x v="1"/>
  </r>
  <r>
    <d v="2016-01-17T00:00:00"/>
    <x v="1"/>
    <s v="54B386"/>
    <s v="Barcelona"/>
    <x v="1"/>
    <s v="Sant Gervasi - Galvany"/>
    <x v="0"/>
    <x v="1"/>
    <n v="2"/>
    <n v="140"/>
    <s v="Yes"/>
    <s v="exterior"/>
    <s v=" floor 5"/>
    <n v="0"/>
    <n v="1500000"/>
    <n v="10714.285714285714"/>
    <s v="good condition-1500000"/>
    <x v="0"/>
  </r>
  <r>
    <d v="2016-01-18T00:00:00"/>
    <x v="1"/>
    <s v="54B387"/>
    <s v="Barcelona"/>
    <x v="0"/>
    <s v="la Nova Esquerra de l'Eixample"/>
    <x v="0"/>
    <x v="1"/>
    <n v="1"/>
    <n v="108"/>
    <s v="Yes"/>
    <s v="exterior"/>
    <s v=" floor 3"/>
    <n v="0"/>
    <n v="550000"/>
    <n v="5092.5925925925922"/>
    <s v="good condition-550000"/>
    <x v="0"/>
  </r>
  <r>
    <d v="2016-01-19T00:00:00"/>
    <x v="1"/>
    <s v="54B388"/>
    <s v="Barcelona"/>
    <x v="0"/>
    <s v="Sant Antoni"/>
    <x v="0"/>
    <x v="1"/>
    <n v="1"/>
    <n v="33"/>
    <s v="Yes"/>
    <s v="exterior"/>
    <s v=" floor 5"/>
    <n v="0"/>
    <n v="230000"/>
    <n v="6969.69696969697"/>
    <s v="good condition-230000"/>
    <x v="0"/>
  </r>
  <r>
    <d v="2016-01-20T00:00:00"/>
    <x v="1"/>
    <s v="54B389"/>
    <s v="Barcelona"/>
    <x v="6"/>
    <s v="Sants"/>
    <x v="0"/>
    <x v="0"/>
    <n v="3"/>
    <n v="77"/>
    <s v="No"/>
    <s v="exterior"/>
    <s v=" floor 2"/>
    <n v="0.02"/>
    <n v="245000"/>
    <n v="3181.818181818182"/>
    <s v="good condition-245000"/>
    <x v="0"/>
  </r>
  <r>
    <d v="2016-01-21T00:00:00"/>
    <x v="1"/>
    <s v="54B390"/>
    <s v="Barcelona"/>
    <x v="1"/>
    <s v="les Tres Torres"/>
    <x v="0"/>
    <x v="4"/>
    <n v="4"/>
    <n v="335"/>
    <s v="No"/>
    <s v="exterior"/>
    <s v="Multiple"/>
    <n v="0.02"/>
    <n v="1490000"/>
    <n v="4447.7611940298511"/>
    <s v="good condition-1490000"/>
    <x v="0"/>
  </r>
  <r>
    <d v="2016-01-22T00:00:00"/>
    <x v="1"/>
    <s v="54B391"/>
    <s v="Barcelona"/>
    <x v="1"/>
    <s v="Vallvidrera - el Tibidabo i les Planes"/>
    <x v="0"/>
    <x v="4"/>
    <n v="4"/>
    <n v="304"/>
    <s v="No"/>
    <s v="exterior"/>
    <s v="Multiple"/>
    <n v="0.02"/>
    <n v="675000"/>
    <n v="2220.3947368421054"/>
    <s v="good condition-675000"/>
    <x v="1"/>
  </r>
  <r>
    <d v="2016-01-23T00:00:00"/>
    <x v="1"/>
    <s v="54B392"/>
    <s v="Barcelona"/>
    <x v="1"/>
    <s v="Sant Gervasi - Galvany"/>
    <x v="0"/>
    <x v="1"/>
    <n v="4"/>
    <n v="185"/>
    <s v="Yes"/>
    <s v="exterior"/>
    <s v=" floor 8"/>
    <n v="0"/>
    <n v="1190000"/>
    <n v="6432.4324324324325"/>
    <s v="good condition-1190000"/>
    <x v="0"/>
  </r>
  <r>
    <d v="2016-01-24T00:00:00"/>
    <x v="1"/>
    <s v="54B393"/>
    <s v="Barcelona"/>
    <x v="7"/>
    <s v="la Salut"/>
    <x v="0"/>
    <x v="2"/>
    <n v="3"/>
    <n v="111"/>
    <s v="No"/>
    <s v="exterior"/>
    <s v="Multiple"/>
    <n v="0.02"/>
    <n v="430000"/>
    <n v="3873.8738738738739"/>
    <s v="good condition-430000"/>
    <x v="0"/>
  </r>
  <r>
    <d v="2016-01-25T00:00:00"/>
    <x v="1"/>
    <s v="54B394"/>
    <s v="Barcelona"/>
    <x v="7"/>
    <s v="Vallcarca i els Penitents"/>
    <x v="0"/>
    <x v="4"/>
    <n v="5"/>
    <n v="222"/>
    <s v="No"/>
    <s v="exterior"/>
    <s v="Multiple"/>
    <n v="0.02"/>
    <n v="975000"/>
    <n v="4391.8918918918916"/>
    <s v="good condition-975000"/>
    <x v="0"/>
  </r>
  <r>
    <d v="2016-01-26T00:00:00"/>
    <x v="1"/>
    <s v="54B395"/>
    <s v="Barcelona"/>
    <x v="2"/>
    <s v="Horta"/>
    <x v="0"/>
    <x v="0"/>
    <n v="3"/>
    <n v="63"/>
    <s v="Yes"/>
    <s v="exterior"/>
    <s v=" floor 1"/>
    <n v="0"/>
    <n v="199900"/>
    <n v="3173.0158730158732"/>
    <s v="good condition-199900"/>
    <x v="0"/>
  </r>
  <r>
    <d v="2016-01-27T00:00:00"/>
    <x v="1"/>
    <s v="54B396"/>
    <s v="Barcelona"/>
    <x v="1"/>
    <s v="les Tres Torres"/>
    <x v="0"/>
    <x v="0"/>
    <n v="3"/>
    <n v="118"/>
    <s v="Yes"/>
    <s v="exterior"/>
    <s v=" floor 2"/>
    <n v="0"/>
    <n v="795000"/>
    <n v="6737.2881355932204"/>
    <s v="good condition-795000"/>
    <x v="0"/>
  </r>
  <r>
    <d v="2016-01-28T00:00:00"/>
    <x v="1"/>
    <s v="54B397"/>
    <s v="Barcelona"/>
    <x v="6"/>
    <s v="la Bordeta"/>
    <x v="0"/>
    <x v="0"/>
    <n v="3"/>
    <n v="89"/>
    <s v="Yes"/>
    <s v="exterior"/>
    <s v=" floor 2"/>
    <n v="0"/>
    <n v="235000"/>
    <n v="2640.4494382022472"/>
    <s v="good condition-235000"/>
    <x v="1"/>
  </r>
  <r>
    <d v="2016-01-29T00:00:00"/>
    <x v="1"/>
    <s v="54B398"/>
    <s v="Barcelona"/>
    <x v="7"/>
    <s v="el Camp d'en Grassot i Gràcia Nova"/>
    <x v="0"/>
    <x v="0"/>
    <n v="2"/>
    <n v="84"/>
    <s v="Yes"/>
    <s v="exterior"/>
    <s v=" floor 2"/>
    <n v="0"/>
    <n v="535000"/>
    <n v="6369.0476190476193"/>
    <s v="good condition-535000"/>
    <x v="0"/>
  </r>
  <r>
    <d v="2016-01-30T00:00:00"/>
    <x v="1"/>
    <s v="54B399"/>
    <s v="Barcelona"/>
    <x v="0"/>
    <s v="la Nova Esquerra de l'Eixample"/>
    <x v="0"/>
    <x v="0"/>
    <n v="3"/>
    <n v="90"/>
    <s v="Yes"/>
    <s v="exterior"/>
    <s v=" floor 6"/>
    <n v="0"/>
    <n v="329000"/>
    <n v="3655.5555555555557"/>
    <s v="good condition-329000"/>
    <x v="0"/>
  </r>
  <r>
    <d v="2016-01-31T00:00:00"/>
    <x v="1"/>
    <s v="54B400"/>
    <s v="Barcelona"/>
    <x v="0"/>
    <s v="la Dreta de l'Eixample"/>
    <x v="0"/>
    <x v="0"/>
    <n v="3"/>
    <n v="117"/>
    <s v="Yes"/>
    <s v="interior"/>
    <s v=" floor 3"/>
    <n v="0"/>
    <n v="595000"/>
    <n v="5085.4700854700859"/>
    <s v="good condition-595000"/>
    <x v="0"/>
  </r>
  <r>
    <d v="2016-02-01T00:00:00"/>
    <x v="1"/>
    <s v="54B401"/>
    <s v="Barcelona"/>
    <x v="0"/>
    <s v="Sant Antoni"/>
    <x v="0"/>
    <x v="0"/>
    <n v="2"/>
    <n v="58"/>
    <s v="Yes"/>
    <s v="exterior"/>
    <s v=" floor 2"/>
    <n v="0"/>
    <n v="319000"/>
    <n v="5500"/>
    <s v="good condition-319000"/>
    <x v="0"/>
  </r>
  <r>
    <d v="2016-02-02T00:00:00"/>
    <x v="1"/>
    <s v="54B402"/>
    <s v="Barcelona"/>
    <x v="1"/>
    <s v="Sant Gervasi - Galvany"/>
    <x v="0"/>
    <x v="0"/>
    <n v="4"/>
    <n v="140"/>
    <s v="Yes"/>
    <s v="exterior"/>
    <s v=" floor 2"/>
    <n v="0"/>
    <n v="685000"/>
    <n v="4892.8571428571431"/>
    <s v="good condition-685000"/>
    <x v="0"/>
  </r>
  <r>
    <d v="2016-02-03T00:00:00"/>
    <x v="1"/>
    <s v="54B403"/>
    <s v="Barcelona"/>
    <x v="2"/>
    <s v="Sant Genís dels Agudells"/>
    <x v="0"/>
    <x v="1"/>
    <n v="3"/>
    <n v="66"/>
    <s v="Yes"/>
    <s v="exterior"/>
    <s v=" floor 14"/>
    <n v="0"/>
    <n v="199900"/>
    <n v="3028.787878787879"/>
    <s v="good condition-199900"/>
    <x v="0"/>
  </r>
  <r>
    <d v="2016-02-04T00:00:00"/>
    <x v="1"/>
    <s v="54B404"/>
    <s v="Barcelona"/>
    <x v="8"/>
    <s v="el Congrés i els Indians"/>
    <x v="0"/>
    <x v="0"/>
    <n v="3"/>
    <n v="62"/>
    <s v="Yes"/>
    <s v="exterior"/>
    <s v=" floor 2"/>
    <n v="0"/>
    <n v="220000"/>
    <n v="3548.3870967741937"/>
    <s v="good condition-220000"/>
    <x v="0"/>
  </r>
  <r>
    <d v="2016-02-05T00:00:00"/>
    <x v="1"/>
    <s v="54B405"/>
    <s v="Barcelona"/>
    <x v="9"/>
    <s v="la Guineueta"/>
    <x v="0"/>
    <x v="1"/>
    <n v="4"/>
    <n v="91"/>
    <s v="Yes"/>
    <s v="exterior"/>
    <s v=" floor 12"/>
    <n v="0"/>
    <n v="353900"/>
    <n v="3889.0109890109889"/>
    <s v="good condition-353900"/>
    <x v="0"/>
  </r>
  <r>
    <d v="2016-02-06T00:00:00"/>
    <x v="1"/>
    <s v="54B406"/>
    <s v="Barcelona"/>
    <x v="6"/>
    <s v="el Poble Sec - AEI Parc de Montjuïc"/>
    <x v="0"/>
    <x v="0"/>
    <n v="3"/>
    <n v="74"/>
    <s v="Yes"/>
    <s v="exterior"/>
    <s v=" floor 4"/>
    <n v="0"/>
    <n v="279900"/>
    <n v="3782.4324324324325"/>
    <s v="good condition-279900"/>
    <x v="0"/>
  </r>
  <r>
    <d v="2016-02-07T00:00:00"/>
    <x v="1"/>
    <s v="54B407"/>
    <s v="Barcelona"/>
    <x v="3"/>
    <s v="les Corts"/>
    <x v="0"/>
    <x v="0"/>
    <n v="3"/>
    <n v="94"/>
    <s v="Yes"/>
    <s v="exterior"/>
    <s v=" floor 6"/>
    <n v="0"/>
    <n v="479000"/>
    <n v="5095.744680851064"/>
    <s v="good condition-479000"/>
    <x v="0"/>
  </r>
  <r>
    <d v="2016-02-08T00:00:00"/>
    <x v="1"/>
    <s v="54B408"/>
    <s v="Barcelona"/>
    <x v="1"/>
    <s v="Sant Gervasi - la Bonanova"/>
    <x v="0"/>
    <x v="0"/>
    <n v="2"/>
    <n v="130"/>
    <s v="No"/>
    <s v="interior"/>
    <s v="ground floor"/>
    <n v="0.02"/>
    <n v="349000"/>
    <n v="2684.6153846153848"/>
    <s v="good condition-349000"/>
    <x v="1"/>
  </r>
  <r>
    <d v="2016-02-09T00:00:00"/>
    <x v="1"/>
    <s v="54B409"/>
    <s v="Barcelona"/>
    <x v="6"/>
    <s v="Hostafrancs"/>
    <x v="0"/>
    <x v="0"/>
    <n v="3"/>
    <n v="70"/>
    <s v="Yes"/>
    <s v="interior"/>
    <s v=" floor 2"/>
    <n v="0"/>
    <n v="215000"/>
    <n v="3071.4285714285716"/>
    <s v="good condition-215000"/>
    <x v="0"/>
  </r>
  <r>
    <d v="2016-02-10T00:00:00"/>
    <x v="1"/>
    <s v="54B410"/>
    <s v="Barcelona"/>
    <x v="6"/>
    <s v="la Marina de Port"/>
    <x v="0"/>
    <x v="1"/>
    <n v="3"/>
    <n v="110"/>
    <s v="Yes"/>
    <s v="exterior"/>
    <s v=" floor 10"/>
    <n v="0"/>
    <n v="360000"/>
    <n v="3272.7272727272725"/>
    <s v="good condition-360000"/>
    <x v="0"/>
  </r>
  <r>
    <d v="2016-02-11T00:00:00"/>
    <x v="1"/>
    <s v="54B411"/>
    <s v="Barcelona"/>
    <x v="0"/>
    <s v="la Sagrada Família"/>
    <x v="0"/>
    <x v="0"/>
    <n v="3"/>
    <n v="66"/>
    <s v="Yes"/>
    <s v="exterior"/>
    <s v=" floor 6"/>
    <n v="0"/>
    <n v="270000"/>
    <n v="4090.909090909091"/>
    <s v="good condition-270000"/>
    <x v="0"/>
  </r>
  <r>
    <d v="2016-02-12T00:00:00"/>
    <x v="1"/>
    <s v="54B412"/>
    <s v="Barcelona"/>
    <x v="0"/>
    <s v="l'Antiga Esquerra de l'Eixample"/>
    <x v="0"/>
    <x v="1"/>
    <n v="3"/>
    <n v="230"/>
    <s v="Yes"/>
    <s v="exterior"/>
    <s v=" floor 8"/>
    <n v="0"/>
    <n v="1300000"/>
    <n v="5652.173913043478"/>
    <s v="good condition-1300000"/>
    <x v="0"/>
  </r>
  <r>
    <d v="2016-02-13T00:00:00"/>
    <x v="1"/>
    <s v="54B413"/>
    <s v="Barcelona"/>
    <x v="3"/>
    <s v="Pedralbes"/>
    <x v="0"/>
    <x v="0"/>
    <n v="2"/>
    <n v="63"/>
    <s v="Yes"/>
    <s v="exterior"/>
    <s v=" floor 6"/>
    <n v="0"/>
    <n v="450000"/>
    <n v="7142.8571428571431"/>
    <s v="good condition-450000"/>
    <x v="0"/>
  </r>
  <r>
    <d v="2016-02-14T00:00:00"/>
    <x v="1"/>
    <s v="54B414"/>
    <s v="Barcelona"/>
    <x v="0"/>
    <s v="la Sagrada Família"/>
    <x v="0"/>
    <x v="0"/>
    <n v="3"/>
    <n v="125"/>
    <s v="Yes"/>
    <s v="exterior"/>
    <s v=" floor 3"/>
    <n v="0"/>
    <n v="460000"/>
    <n v="3680"/>
    <s v="good condition-460000"/>
    <x v="0"/>
  </r>
  <r>
    <d v="2016-02-15T00:00:00"/>
    <x v="1"/>
    <s v="54B415"/>
    <s v="Barcelona"/>
    <x v="0"/>
    <s v="la Nova Esquerra de l'Eixample"/>
    <x v="0"/>
    <x v="0"/>
    <n v="3"/>
    <n v="99"/>
    <s v="Yes"/>
    <s v="exterior"/>
    <s v=" floor 6"/>
    <n v="0"/>
    <n v="360000"/>
    <n v="3636.3636363636365"/>
    <s v="good condition-360000"/>
    <x v="0"/>
  </r>
  <r>
    <d v="2016-02-16T00:00:00"/>
    <x v="1"/>
    <s v="54B416"/>
    <s v="Barcelona"/>
    <x v="3"/>
    <s v="Pedralbes"/>
    <x v="0"/>
    <x v="3"/>
    <n v="6"/>
    <n v="496"/>
    <s v="Yes"/>
    <s v="exterior"/>
    <s v=" floor 5"/>
    <n v="0"/>
    <n v="3300000"/>
    <n v="6653.2258064516127"/>
    <s v="good condition-3300000"/>
    <x v="0"/>
  </r>
  <r>
    <d v="2016-02-17T00:00:00"/>
    <x v="1"/>
    <s v="54B417"/>
    <s v="Barcelona"/>
    <x v="4"/>
    <s v="el Barri Gòtic"/>
    <x v="0"/>
    <x v="0"/>
    <n v="3"/>
    <n v="65"/>
    <s v="Yes"/>
    <s v="exterior"/>
    <s v=" floor 1"/>
    <n v="0"/>
    <n v="250000"/>
    <n v="3846.1538461538462"/>
    <s v="good condition-250000"/>
    <x v="0"/>
  </r>
  <r>
    <d v="2016-02-18T00:00:00"/>
    <x v="1"/>
    <s v="54B418"/>
    <s v="Barcelona"/>
    <x v="6"/>
    <s v="Hostafrancs"/>
    <x v="0"/>
    <x v="0"/>
    <n v="3"/>
    <n v="70"/>
    <s v="Yes"/>
    <s v="interior"/>
    <s v="mezzanine"/>
    <n v="0"/>
    <n v="219000"/>
    <n v="3128.5714285714284"/>
    <s v="good condition-219000"/>
    <x v="0"/>
  </r>
  <r>
    <d v="2016-02-19T00:00:00"/>
    <x v="1"/>
    <s v="54B419"/>
    <s v="Barcelona"/>
    <x v="0"/>
    <s v="la Dreta de l'Eixample"/>
    <x v="0"/>
    <x v="0"/>
    <n v="3"/>
    <n v="180"/>
    <s v="Yes"/>
    <s v="exterior"/>
    <s v=" floor 4"/>
    <n v="0"/>
    <n v="895000"/>
    <n v="4972.2222222222226"/>
    <s v="good condition-895000"/>
    <x v="0"/>
  </r>
  <r>
    <d v="2016-02-20T00:00:00"/>
    <x v="1"/>
    <s v="54B420"/>
    <s v="Barcelona"/>
    <x v="1"/>
    <s v="Sarrià"/>
    <x v="0"/>
    <x v="0"/>
    <n v="4"/>
    <n v="120"/>
    <s v="No"/>
    <s v="exterior"/>
    <s v=" floor 2"/>
    <n v="0.02"/>
    <n v="760000"/>
    <n v="6333.333333333333"/>
    <s v="good condition-760000"/>
    <x v="0"/>
  </r>
  <r>
    <d v="2016-02-21T00:00:00"/>
    <x v="1"/>
    <s v="54B421"/>
    <s v="Barcelona"/>
    <x v="4"/>
    <s v="Sant Pere - Santa Caterina i la Ribera"/>
    <x v="0"/>
    <x v="0"/>
    <n v="2"/>
    <n v="94"/>
    <s v="No"/>
    <s v="exterior"/>
    <s v=" floor 2"/>
    <n v="0.02"/>
    <n v="319000"/>
    <n v="3393.6170212765956"/>
    <s v="good condition-319000"/>
    <x v="0"/>
  </r>
  <r>
    <d v="2016-02-22T00:00:00"/>
    <x v="1"/>
    <s v="54B422"/>
    <s v="Barcelona"/>
    <x v="1"/>
    <s v="Sant Gervasi - la Bonanova"/>
    <x v="0"/>
    <x v="5"/>
    <n v="11"/>
    <n v="773"/>
    <s v="No"/>
    <s v="exterior"/>
    <s v="Multiple"/>
    <n v="0.02"/>
    <n v="5700000"/>
    <n v="7373.868046571798"/>
    <s v="good condition-5700000"/>
    <x v="0"/>
  </r>
  <r>
    <d v="2016-02-23T00:00:00"/>
    <x v="1"/>
    <s v="54B423"/>
    <s v="Barcelona"/>
    <x v="0"/>
    <s v="Sant Antoni"/>
    <x v="0"/>
    <x v="0"/>
    <n v="3"/>
    <n v="94"/>
    <s v="Yes"/>
    <s v="exterior"/>
    <s v=" floor 4"/>
    <n v="0"/>
    <n v="448000"/>
    <n v="4765.9574468085102"/>
    <s v="good condition-448000"/>
    <x v="0"/>
  </r>
  <r>
    <d v="2016-02-24T00:00:00"/>
    <x v="1"/>
    <s v="54B424"/>
    <s v="Barcelona"/>
    <x v="4"/>
    <s v="Sant Pere - Santa Caterina i la Ribera"/>
    <x v="0"/>
    <x v="0"/>
    <n v="3"/>
    <n v="144"/>
    <s v="Yes"/>
    <s v="exterior"/>
    <s v=" floor 2"/>
    <n v="0"/>
    <n v="599000"/>
    <n v="4159.7222222222226"/>
    <s v="good condition-599000"/>
    <x v="0"/>
  </r>
  <r>
    <d v="2016-02-25T00:00:00"/>
    <x v="1"/>
    <s v="54B425"/>
    <s v="Barcelona"/>
    <x v="0"/>
    <s v="l'Antiga Esquerra de l'Eixample"/>
    <x v="0"/>
    <x v="0"/>
    <n v="2"/>
    <n v="121"/>
    <s v="Yes"/>
    <s v="exterior"/>
    <s v=" floor 2"/>
    <n v="0"/>
    <n v="485000"/>
    <n v="4008.2644628099174"/>
    <s v="good condition-485000"/>
    <x v="0"/>
  </r>
  <r>
    <d v="2016-02-26T00:00:00"/>
    <x v="1"/>
    <s v="54B426"/>
    <s v="Barcelona"/>
    <x v="0"/>
    <s v="l'Antiga Esquerra de l'Eixample"/>
    <x v="0"/>
    <x v="0"/>
    <n v="2"/>
    <n v="150"/>
    <s v="Yes"/>
    <s v="exterior"/>
    <s v=" floor 1"/>
    <n v="0"/>
    <n v="1100000"/>
    <n v="7333.333333333333"/>
    <s v="good condition-1100000"/>
    <x v="0"/>
  </r>
  <r>
    <d v="2016-02-27T00:00:00"/>
    <x v="1"/>
    <s v="54B427"/>
    <s v="Barcelona"/>
    <x v="0"/>
    <s v="l'Antiga Esquerra de l'Eixample"/>
    <x v="0"/>
    <x v="0"/>
    <n v="2"/>
    <n v="157"/>
    <s v="Yes"/>
    <s v="exterior"/>
    <s v=" floor 1"/>
    <n v="0"/>
    <n v="1100000"/>
    <n v="7006.3694267515921"/>
    <s v="good condition-1100000"/>
    <x v="0"/>
  </r>
  <r>
    <d v="2016-02-28T00:00:00"/>
    <x v="1"/>
    <s v="54B428"/>
    <s v="Barcelona"/>
    <x v="0"/>
    <s v="la Nova Esquerra de l'Eixample"/>
    <x v="0"/>
    <x v="0"/>
    <n v="3"/>
    <n v="110"/>
    <s v="Yes"/>
    <s v="exterior"/>
    <s v=" floor 1"/>
    <n v="0"/>
    <n v="598000"/>
    <n v="5436.363636363636"/>
    <s v="good condition-598000"/>
    <x v="0"/>
  </r>
  <r>
    <d v="2016-02-29T00:00:00"/>
    <x v="1"/>
    <s v="54B429"/>
    <s v="Barcelona"/>
    <x v="1"/>
    <s v="Sant Gervasi - la Bonanova"/>
    <x v="0"/>
    <x v="0"/>
    <n v="2"/>
    <n v="138"/>
    <s v="No"/>
    <s v="exterior"/>
    <s v="ground floor"/>
    <n v="0.02"/>
    <n v="349000"/>
    <n v="2528.985507246377"/>
    <s v="good condition-349000"/>
    <x v="1"/>
  </r>
  <r>
    <d v="2016-03-01T00:00:00"/>
    <x v="1"/>
    <s v="54B430"/>
    <s v="Barcelona"/>
    <x v="4"/>
    <s v="Sant Pere - Santa Caterina i la Ribera"/>
    <x v="0"/>
    <x v="0"/>
    <n v="3"/>
    <n v="131"/>
    <s v="Yes"/>
    <s v="exterior"/>
    <s v=" floor 1"/>
    <n v="0"/>
    <n v="970000"/>
    <n v="7404.580152671756"/>
    <s v="good condition-970000"/>
    <x v="0"/>
  </r>
  <r>
    <d v="2016-03-02T00:00:00"/>
    <x v="1"/>
    <s v="54B431"/>
    <s v="Barcelona"/>
    <x v="0"/>
    <s v="el Fort Pienc"/>
    <x v="0"/>
    <x v="0"/>
    <n v="4"/>
    <n v="150"/>
    <s v="Yes"/>
    <s v="exterior"/>
    <s v=" floor 1"/>
    <n v="0"/>
    <n v="695000"/>
    <n v="4633.333333333333"/>
    <s v="good condition-695000"/>
    <x v="0"/>
  </r>
  <r>
    <d v="2016-03-03T00:00:00"/>
    <x v="1"/>
    <s v="54B432"/>
    <s v="Barcelona"/>
    <x v="6"/>
    <s v="la Marina de Port"/>
    <x v="0"/>
    <x v="0"/>
    <n v="3"/>
    <n v="94"/>
    <s v="Yes"/>
    <s v="exterior"/>
    <s v=" floor 1"/>
    <n v="0"/>
    <n v="239000"/>
    <n v="2542.5531914893618"/>
    <s v="good condition-239000"/>
    <x v="1"/>
  </r>
  <r>
    <d v="2016-03-04T00:00:00"/>
    <x v="1"/>
    <s v="54B433"/>
    <s v="Barcelona"/>
    <x v="0"/>
    <s v="la Dreta de l'Eixample"/>
    <x v="0"/>
    <x v="0"/>
    <n v="1"/>
    <n v="77"/>
    <s v="Yes"/>
    <s v="exterior"/>
    <s v=" floor 4"/>
    <n v="0"/>
    <n v="690000"/>
    <n v="8961.0389610389611"/>
    <s v="good condition-690000"/>
    <x v="0"/>
  </r>
  <r>
    <d v="2016-03-05T00:00:00"/>
    <x v="1"/>
    <s v="54B434"/>
    <s v="Barcelona"/>
    <x v="0"/>
    <s v="l'Antiga Esquerra de l'Eixample"/>
    <x v="0"/>
    <x v="0"/>
    <n v="3"/>
    <n v="180"/>
    <s v="Yes"/>
    <s v="exterior"/>
    <s v=" floor 2"/>
    <n v="0"/>
    <n v="530000"/>
    <n v="2944.4444444444443"/>
    <s v="good condition-530000"/>
    <x v="1"/>
  </r>
  <r>
    <d v="2016-03-06T00:00:00"/>
    <x v="1"/>
    <s v="54B435"/>
    <s v="Barcelona"/>
    <x v="6"/>
    <s v="Hostafrancs"/>
    <x v="0"/>
    <x v="0"/>
    <n v="2"/>
    <n v="73"/>
    <s v="No"/>
    <s v="exterior"/>
    <s v=" floor 1"/>
    <n v="0.02"/>
    <n v="375000"/>
    <n v="5136.9863013698632"/>
    <s v="good condition-375000"/>
    <x v="0"/>
  </r>
  <r>
    <d v="2016-03-07T00:00:00"/>
    <x v="1"/>
    <s v="54B436"/>
    <s v="Barcelona"/>
    <x v="8"/>
    <s v="Navas"/>
    <x v="0"/>
    <x v="0"/>
    <n v="4"/>
    <n v="91"/>
    <s v="Yes"/>
    <s v="exterior"/>
    <s v=" floor 2"/>
    <n v="0"/>
    <n v="330000"/>
    <n v="3626.3736263736264"/>
    <s v="good condition-330000"/>
    <x v="0"/>
  </r>
  <r>
    <d v="2016-03-08T00:00:00"/>
    <x v="1"/>
    <s v="54B437"/>
    <s v="Barcelona"/>
    <x v="0"/>
    <s v="la Nova Esquerra de l'Eixample"/>
    <x v="0"/>
    <x v="0"/>
    <n v="4"/>
    <n v="109"/>
    <s v="Yes"/>
    <s v="exterior"/>
    <s v=" floor 1"/>
    <n v="0"/>
    <n v="500000"/>
    <n v="4587.1559633027518"/>
    <s v="good condition-500000"/>
    <x v="0"/>
  </r>
  <r>
    <d v="2016-03-09T00:00:00"/>
    <x v="1"/>
    <s v="54B438"/>
    <s v="Barcelona"/>
    <x v="0"/>
    <s v="el Fort Pienc"/>
    <x v="0"/>
    <x v="0"/>
    <n v="3"/>
    <n v="100"/>
    <s v="Yes"/>
    <s v="exterior"/>
    <s v=" floor 5"/>
    <n v="0"/>
    <n v="335000"/>
    <n v="3350"/>
    <s v="good condition-335000"/>
    <x v="0"/>
  </r>
  <r>
    <d v="2016-03-10T00:00:00"/>
    <x v="1"/>
    <s v="54B439"/>
    <s v="Barcelona"/>
    <x v="0"/>
    <s v="el Fort Pienc"/>
    <x v="0"/>
    <x v="0"/>
    <n v="3"/>
    <n v="85"/>
    <s v="Yes"/>
    <s v="exterior"/>
    <s v=" floor 5"/>
    <n v="0"/>
    <n v="475000"/>
    <n v="5588.2352941176468"/>
    <s v="good condition-475000"/>
    <x v="0"/>
  </r>
  <r>
    <d v="2016-03-11T00:00:00"/>
    <x v="1"/>
    <s v="54B440"/>
    <s v="Barcelona"/>
    <x v="1"/>
    <s v="Sant Gervasi - Galvany"/>
    <x v="0"/>
    <x v="0"/>
    <n v="4"/>
    <n v="145"/>
    <s v="Yes"/>
    <s v="exterior"/>
    <s v=" floor 2"/>
    <n v="0"/>
    <n v="850000"/>
    <n v="5862.0689655172409"/>
    <s v="good condition-850000"/>
    <x v="0"/>
  </r>
  <r>
    <d v="2016-03-12T00:00:00"/>
    <x v="1"/>
    <s v="54B441"/>
    <s v="Barcelona"/>
    <x v="0"/>
    <s v="la Nova Esquerra de l'Eixample"/>
    <x v="0"/>
    <x v="0"/>
    <n v="6"/>
    <n v="149"/>
    <s v="Yes"/>
    <s v="exterior"/>
    <s v=" floor 1"/>
    <n v="0"/>
    <n v="575000"/>
    <n v="3859.0604026845635"/>
    <s v="good condition-575000"/>
    <x v="0"/>
  </r>
  <r>
    <d v="2016-03-13T00:00:00"/>
    <x v="1"/>
    <s v="54B442"/>
    <s v="Barcelona"/>
    <x v="1"/>
    <s v="Sant Gervasi - Galvany"/>
    <x v="0"/>
    <x v="1"/>
    <n v="3"/>
    <n v="102"/>
    <s v="Yes"/>
    <s v="exterior"/>
    <s v=" floor 7"/>
    <n v="0"/>
    <n v="695000"/>
    <n v="6813.7254901960787"/>
    <s v="good condition-695000"/>
    <x v="0"/>
  </r>
  <r>
    <d v="2016-03-14T00:00:00"/>
    <x v="1"/>
    <s v="54B443"/>
    <s v="Barcelona"/>
    <x v="1"/>
    <s v="Sant Gervasi - la Bonanova"/>
    <x v="0"/>
    <x v="5"/>
    <n v="7"/>
    <n v="488"/>
    <s v="No"/>
    <s v="exterior"/>
    <s v="Multiple"/>
    <n v="0.02"/>
    <n v="2600000"/>
    <n v="5327.8688524590161"/>
    <s v="good condition-2600000"/>
    <x v="0"/>
  </r>
  <r>
    <d v="2016-03-15T00:00:00"/>
    <x v="1"/>
    <s v="54B444"/>
    <s v="Barcelona"/>
    <x v="1"/>
    <s v="Sarrià"/>
    <x v="0"/>
    <x v="5"/>
    <n v="5"/>
    <n v="310"/>
    <s v="No"/>
    <s v="exterior"/>
    <s v="Multiple"/>
    <n v="0.02"/>
    <n v="1590000"/>
    <n v="5129.0322580645161"/>
    <s v="good condition-1590000"/>
    <x v="0"/>
  </r>
  <r>
    <d v="2016-03-16T00:00:00"/>
    <x v="1"/>
    <s v="54B445"/>
    <s v="Barcelona"/>
    <x v="5"/>
    <s v="el Poblenou"/>
    <x v="0"/>
    <x v="1"/>
    <n v="2"/>
    <n v="134"/>
    <s v="Yes"/>
    <s v="exterior"/>
    <s v=" floor 14"/>
    <n v="0"/>
    <n v="1900000"/>
    <n v="14179.10447761194"/>
    <s v="good condition-1900000"/>
    <x v="0"/>
  </r>
  <r>
    <d v="2016-03-17T00:00:00"/>
    <x v="1"/>
    <s v="54B446"/>
    <s v="Barcelona"/>
    <x v="5"/>
    <s v="Diagonal Mar i el Front Marítim del Poblenou"/>
    <x v="0"/>
    <x v="0"/>
    <n v="4"/>
    <n v="130"/>
    <s v="Yes"/>
    <s v="interior"/>
    <s v=" floor 19"/>
    <n v="0"/>
    <n v="1950000"/>
    <n v="15000"/>
    <s v="good condition-1950000"/>
    <x v="0"/>
  </r>
  <r>
    <d v="2016-03-18T00:00:00"/>
    <x v="1"/>
    <s v="54B447"/>
    <s v="Barcelona"/>
    <x v="3"/>
    <s v="Pedralbes"/>
    <x v="0"/>
    <x v="0"/>
    <n v="5"/>
    <n v="212"/>
    <s v="Yes"/>
    <s v="exterior"/>
    <s v=" floor 3"/>
    <n v="0"/>
    <n v="1595000"/>
    <n v="7523.5849056603774"/>
    <s v="good condition-1595000"/>
    <x v="0"/>
  </r>
  <r>
    <d v="2016-03-19T00:00:00"/>
    <x v="1"/>
    <s v="54B448"/>
    <s v="Barcelona"/>
    <x v="1"/>
    <s v="Sarrià"/>
    <x v="0"/>
    <x v="5"/>
    <n v="3"/>
    <n v="256"/>
    <s v="No"/>
    <s v="exterior"/>
    <s v="Multiple"/>
    <n v="0.02"/>
    <n v="2300000"/>
    <n v="8984.375"/>
    <s v="good condition-2300000"/>
    <x v="0"/>
  </r>
  <r>
    <d v="2016-03-20T00:00:00"/>
    <x v="1"/>
    <s v="54B449"/>
    <s v="Barcelona"/>
    <x v="4"/>
    <s v="el Barri Gòtic"/>
    <x v="0"/>
    <x v="0"/>
    <n v="4"/>
    <n v="222"/>
    <s v="No"/>
    <s v="exterior"/>
    <s v=" floor 5"/>
    <n v="0.02"/>
    <n v="1690000"/>
    <n v="7612.6126126126128"/>
    <s v="good condition-1690000"/>
    <x v="0"/>
  </r>
  <r>
    <d v="2016-03-21T00:00:00"/>
    <x v="1"/>
    <s v="54B450"/>
    <s v="Barcelona"/>
    <x v="1"/>
    <s v="Sant Gervasi - la Bonanova"/>
    <x v="0"/>
    <x v="5"/>
    <n v="4"/>
    <n v="284"/>
    <s v="No"/>
    <s v="exterior"/>
    <s v="Multiple"/>
    <n v="0.02"/>
    <n v="1950000"/>
    <n v="6866.1971830985913"/>
    <s v="good condition-1950000"/>
    <x v="0"/>
  </r>
  <r>
    <d v="2016-03-22T00:00:00"/>
    <x v="1"/>
    <s v="54B451"/>
    <s v="Barcelona"/>
    <x v="1"/>
    <s v="Sant Gervasi - Galvany"/>
    <x v="0"/>
    <x v="1"/>
    <n v="4"/>
    <n v="185"/>
    <s v="Yes"/>
    <s v="exterior"/>
    <s v=" floor 5"/>
    <n v="0"/>
    <n v="1190000"/>
    <n v="6432.4324324324325"/>
    <s v="good condition-1190000"/>
    <x v="0"/>
  </r>
  <r>
    <d v="2016-03-23T00:00:00"/>
    <x v="1"/>
    <s v="54B452"/>
    <s v="Barcelona"/>
    <x v="3"/>
    <s v="la Maternitat i Sant Ramon"/>
    <x v="0"/>
    <x v="0"/>
    <n v="4"/>
    <n v="80"/>
    <s v="Yes"/>
    <s v="exterior"/>
    <s v=" floor 1"/>
    <n v="0"/>
    <n v="290000"/>
    <n v="3625"/>
    <s v="good condition-290000"/>
    <x v="0"/>
  </r>
  <r>
    <d v="2016-03-24T00:00:00"/>
    <x v="1"/>
    <s v="54B453"/>
    <s v="Barcelona"/>
    <x v="7"/>
    <s v="la Vila de Gràcia"/>
    <x v="0"/>
    <x v="0"/>
    <n v="2"/>
    <n v="192"/>
    <s v="Yes"/>
    <s v="exterior"/>
    <s v="ground floor"/>
    <n v="0"/>
    <n v="622000"/>
    <n v="3239.5833333333335"/>
    <s v="good condition-622000"/>
    <x v="0"/>
  </r>
  <r>
    <d v="2016-03-25T00:00:00"/>
    <x v="1"/>
    <s v="54B454"/>
    <s v="Barcelona"/>
    <x v="7"/>
    <s v="la Vila de Gràcia"/>
    <x v="0"/>
    <x v="0"/>
    <n v="1"/>
    <n v="52"/>
    <s v="Yes"/>
    <s v="exterior"/>
    <s v=" floor 1"/>
    <n v="0"/>
    <n v="315000"/>
    <n v="6057.6923076923076"/>
    <s v="good condition-315000"/>
    <x v="0"/>
  </r>
  <r>
    <d v="2016-03-26T00:00:00"/>
    <x v="1"/>
    <s v="54B455"/>
    <s v="Barcelona"/>
    <x v="6"/>
    <s v="la Marina de Port"/>
    <x v="0"/>
    <x v="0"/>
    <n v="3"/>
    <n v="86"/>
    <s v="Yes"/>
    <s v="exterior"/>
    <s v=" floor 2"/>
    <n v="0"/>
    <n v="299000"/>
    <n v="3476.7441860465115"/>
    <s v="good condition-299000"/>
    <x v="0"/>
  </r>
  <r>
    <d v="2016-03-27T00:00:00"/>
    <x v="1"/>
    <s v="54B456"/>
    <s v="Barcelona"/>
    <x v="6"/>
    <s v="la Bordeta"/>
    <x v="0"/>
    <x v="0"/>
    <n v="3"/>
    <n v="106"/>
    <s v="Yes"/>
    <s v="exterior"/>
    <s v=" floor 6"/>
    <n v="0"/>
    <n v="299000"/>
    <n v="2820.7547169811319"/>
    <s v="good condition-299000"/>
    <x v="1"/>
  </r>
  <r>
    <d v="2016-03-28T00:00:00"/>
    <x v="1"/>
    <s v="54B457"/>
    <s v="Barcelona"/>
    <x v="4"/>
    <s v="Sant Pere - Santa Caterina i la Ribera"/>
    <x v="0"/>
    <x v="0"/>
    <n v="2"/>
    <n v="100"/>
    <s v="No"/>
    <s v="exterior"/>
    <s v=" floor 1"/>
    <n v="0.02"/>
    <n v="495000"/>
    <n v="4950"/>
    <s v="good condition-495000"/>
    <x v="0"/>
  </r>
  <r>
    <d v="2016-03-29T00:00:00"/>
    <x v="1"/>
    <s v="54B458"/>
    <s v="Barcelona"/>
    <x v="6"/>
    <s v="la Marina de Port"/>
    <x v="0"/>
    <x v="0"/>
    <n v="3"/>
    <n v="93"/>
    <s v="Yes"/>
    <s v="exterior"/>
    <s v=" floor 6"/>
    <n v="0"/>
    <n v="299000"/>
    <n v="3215.0537634408602"/>
    <s v="good condition-299000"/>
    <x v="0"/>
  </r>
  <r>
    <d v="2016-03-30T00:00:00"/>
    <x v="1"/>
    <s v="54B459"/>
    <s v="Barcelona"/>
    <x v="6"/>
    <s v="el Poble Sec - AEI Parc de Montjuïc"/>
    <x v="0"/>
    <x v="0"/>
    <n v="1"/>
    <n v="57"/>
    <s v="No"/>
    <s v="exterior"/>
    <s v=" floor 2"/>
    <n v="0.02"/>
    <n v="268000"/>
    <n v="4701.7543859649122"/>
    <s v="good condition-268000"/>
    <x v="0"/>
  </r>
  <r>
    <d v="2016-03-31T00:00:00"/>
    <x v="1"/>
    <s v="54B460"/>
    <s v="Barcelona"/>
    <x v="6"/>
    <s v="Sants"/>
    <x v="0"/>
    <x v="0"/>
    <n v="3"/>
    <n v="78"/>
    <s v="Yes"/>
    <s v="exterior"/>
    <s v=" floor 1"/>
    <n v="0"/>
    <n v="360000"/>
    <n v="4615.3846153846152"/>
    <s v="good condition-360000"/>
    <x v="0"/>
  </r>
  <r>
    <d v="2016-04-01T00:00:00"/>
    <x v="1"/>
    <s v="54B461"/>
    <s v="Barcelona"/>
    <x v="0"/>
    <s v="la Dreta de l'Eixample"/>
    <x v="0"/>
    <x v="0"/>
    <n v="3"/>
    <n v="110"/>
    <s v="Yes"/>
    <s v="exterior"/>
    <s v=" floor 4"/>
    <n v="0"/>
    <n v="445000"/>
    <n v="4045.4545454545455"/>
    <s v="good condition-445000"/>
    <x v="0"/>
  </r>
  <r>
    <d v="2016-04-02T00:00:00"/>
    <x v="1"/>
    <s v="54B462"/>
    <s v="Barcelona"/>
    <x v="1"/>
    <s v="Sarrià"/>
    <x v="0"/>
    <x v="0"/>
    <n v="4"/>
    <n v="235"/>
    <s v="Yes"/>
    <s v="exterior"/>
    <s v=" floor 4"/>
    <n v="0"/>
    <n v="1336000"/>
    <n v="5685.1063829787236"/>
    <s v="good condition-1336000"/>
    <x v="0"/>
  </r>
  <r>
    <d v="2016-04-03T00:00:00"/>
    <x v="1"/>
    <s v="54B463"/>
    <s v="Barcelona"/>
    <x v="0"/>
    <s v="la Nova Esquerra de l'Eixample"/>
    <x v="0"/>
    <x v="0"/>
    <n v="3"/>
    <n v="100"/>
    <s v="Yes"/>
    <s v="exterior"/>
    <s v=" floor 2"/>
    <n v="0"/>
    <n v="435000"/>
    <n v="4350"/>
    <s v="good condition-435000"/>
    <x v="0"/>
  </r>
  <r>
    <d v="2016-04-04T00:00:00"/>
    <x v="1"/>
    <s v="54B464"/>
    <s v="Barcelona"/>
    <x v="1"/>
    <s v="Sant Gervasi - Galvany"/>
    <x v="0"/>
    <x v="0"/>
    <n v="3"/>
    <n v="99"/>
    <s v="Yes"/>
    <s v="exterior"/>
    <s v=" floor 6"/>
    <n v="0"/>
    <n v="635000"/>
    <n v="6414.1414141414143"/>
    <s v="good condition-635000"/>
    <x v="0"/>
  </r>
  <r>
    <d v="2016-04-05T00:00:00"/>
    <x v="1"/>
    <s v="54B465"/>
    <s v="Barcelona"/>
    <x v="1"/>
    <s v="Sant Gervasi - Galvany"/>
    <x v="0"/>
    <x v="1"/>
    <n v="5"/>
    <n v="277"/>
    <s v="Yes"/>
    <s v="exterior"/>
    <s v=" floor 5"/>
    <n v="0"/>
    <n v="1900000"/>
    <n v="6859.2057761732849"/>
    <s v="good condition-1900000"/>
    <x v="0"/>
  </r>
  <r>
    <d v="2016-04-06T00:00:00"/>
    <x v="1"/>
    <s v="54B466"/>
    <s v="Barcelona"/>
    <x v="1"/>
    <s v="Sant Gervasi - Galvany"/>
    <x v="0"/>
    <x v="1"/>
    <n v="5"/>
    <n v="185"/>
    <s v="Yes"/>
    <s v="exterior"/>
    <s v=" floor 8"/>
    <n v="0"/>
    <n v="1475000"/>
    <n v="7972.9729729729734"/>
    <s v="good condition-1475000"/>
    <x v="0"/>
  </r>
  <r>
    <d v="2016-04-07T00:00:00"/>
    <x v="1"/>
    <s v="54B467"/>
    <s v="Barcelona"/>
    <x v="1"/>
    <s v="Sant Gervasi - la Bonanova"/>
    <x v="0"/>
    <x v="0"/>
    <n v="5"/>
    <n v="250"/>
    <s v="Yes"/>
    <s v="exterior"/>
    <s v=" floor 2"/>
    <n v="0"/>
    <n v="1100000"/>
    <n v="4400"/>
    <s v="good condition-1100000"/>
    <x v="0"/>
  </r>
  <r>
    <d v="2016-04-08T00:00:00"/>
    <x v="1"/>
    <s v="54B468"/>
    <s v="Barcelona"/>
    <x v="1"/>
    <s v="Sant Gervasi - Galvany"/>
    <x v="0"/>
    <x v="0"/>
    <n v="5"/>
    <n v="270"/>
    <s v="Yes"/>
    <s v="exterior"/>
    <s v=" floor 1"/>
    <n v="0"/>
    <n v="1045000"/>
    <n v="3870.3703703703704"/>
    <s v="good condition-1045000"/>
    <x v="0"/>
  </r>
  <r>
    <d v="2016-04-09T00:00:00"/>
    <x v="1"/>
    <s v="54B469"/>
    <s v="Barcelona"/>
    <x v="0"/>
    <s v="la Dreta de l'Eixample"/>
    <x v="0"/>
    <x v="0"/>
    <n v="3"/>
    <n v="90"/>
    <s v="Yes"/>
    <s v="exterior"/>
    <s v=" floor 4"/>
    <n v="0"/>
    <n v="680000"/>
    <n v="7555.5555555555557"/>
    <s v="good condition-680000"/>
    <x v="0"/>
  </r>
  <r>
    <d v="2016-04-10T00:00:00"/>
    <x v="1"/>
    <s v="54B470"/>
    <s v="Barcelona"/>
    <x v="1"/>
    <s v="Sant Gervasi - la Bonanova"/>
    <x v="0"/>
    <x v="0"/>
    <n v="3"/>
    <n v="80"/>
    <s v="Yes"/>
    <s v="exterior"/>
    <s v=" floor 5"/>
    <n v="0"/>
    <n v="415000"/>
    <n v="5187.5"/>
    <s v="good condition-415000"/>
    <x v="0"/>
  </r>
  <r>
    <d v="2016-04-11T00:00:00"/>
    <x v="1"/>
    <s v="54B471"/>
    <s v="Barcelona"/>
    <x v="7"/>
    <s v="el Camp d'en Grassot i Gràcia Nova"/>
    <x v="0"/>
    <x v="0"/>
    <n v="4"/>
    <n v="77"/>
    <s v="Yes"/>
    <s v="interior"/>
    <s v=" floor 3"/>
    <n v="0"/>
    <n v="180000"/>
    <n v="2337.6623376623374"/>
    <s v="good condition-180000"/>
    <x v="1"/>
  </r>
  <r>
    <d v="2016-04-12T00:00:00"/>
    <x v="1"/>
    <s v="54B472"/>
    <s v="Barcelona"/>
    <x v="5"/>
    <s v="Provençals del Poblenou"/>
    <x v="0"/>
    <x v="0"/>
    <n v="4"/>
    <n v="79"/>
    <s v="Yes"/>
    <s v="exterior"/>
    <s v=" floor 4"/>
    <n v="0"/>
    <n v="195000"/>
    <n v="2468.3544303797466"/>
    <s v="good condition-195000"/>
    <x v="1"/>
  </r>
  <r>
    <d v="2016-04-13T00:00:00"/>
    <x v="1"/>
    <s v="54B473"/>
    <s v="Barcelona"/>
    <x v="2"/>
    <s v="Horta"/>
    <x v="0"/>
    <x v="0"/>
    <n v="4"/>
    <n v="70"/>
    <s v="Yes"/>
    <s v="exterior"/>
    <s v=" floor 3"/>
    <n v="0"/>
    <n v="198000"/>
    <n v="2828.5714285714284"/>
    <s v="good condition-198000"/>
    <x v="1"/>
  </r>
  <r>
    <d v="2016-04-14T00:00:00"/>
    <x v="1"/>
    <s v="54B474"/>
    <s v="Barcelona"/>
    <x v="1"/>
    <s v="Vallvidrera - el Tibidabo i les Planes"/>
    <x v="0"/>
    <x v="0"/>
    <n v="4"/>
    <n v="124"/>
    <s v="Yes"/>
    <s v="exterior"/>
    <s v=" floor 2"/>
    <n v="0"/>
    <n v="590000"/>
    <n v="4758.0645161290322"/>
    <s v="good condition-590000"/>
    <x v="0"/>
  </r>
  <r>
    <d v="2016-04-15T00:00:00"/>
    <x v="1"/>
    <s v="54B475"/>
    <s v="Barcelona"/>
    <x v="7"/>
    <s v="Vallcarca i els Penitents"/>
    <x v="0"/>
    <x v="1"/>
    <n v="3"/>
    <n v="140"/>
    <s v="Yes"/>
    <s v="exterior"/>
    <s v=" floor 3"/>
    <n v="0"/>
    <n v="595000"/>
    <n v="4250"/>
    <s v="good condition-595000"/>
    <x v="0"/>
  </r>
  <r>
    <d v="2016-04-16T00:00:00"/>
    <x v="1"/>
    <s v="54B476"/>
    <s v="Barcelona"/>
    <x v="1"/>
    <s v="Sant Gervasi - Galvany"/>
    <x v="0"/>
    <x v="0"/>
    <n v="6"/>
    <n v="325"/>
    <s v="Yes"/>
    <s v="exterior"/>
    <s v=" floor 2"/>
    <n v="0"/>
    <n v="1500000"/>
    <n v="4615.3846153846152"/>
    <s v="good condition-1500000"/>
    <x v="0"/>
  </r>
  <r>
    <d v="2016-04-17T00:00:00"/>
    <x v="1"/>
    <s v="54B477"/>
    <s v="Barcelona"/>
    <x v="8"/>
    <s v="Navas"/>
    <x v="0"/>
    <x v="0"/>
    <n v="3"/>
    <n v="79"/>
    <s v="Yes"/>
    <s v="exterior"/>
    <s v=" floor 2"/>
    <n v="0"/>
    <n v="199500"/>
    <n v="2525.3164556962024"/>
    <s v="good condition-199500"/>
    <x v="1"/>
  </r>
  <r>
    <d v="2016-04-18T00:00:00"/>
    <x v="1"/>
    <s v="54B478"/>
    <s v="Barcelona"/>
    <x v="4"/>
    <s v="el Raval"/>
    <x v="0"/>
    <x v="0"/>
    <n v="2"/>
    <n v="65"/>
    <s v="Yes"/>
    <s v="exterior"/>
    <s v=" floor 1"/>
    <n v="0"/>
    <n v="195000"/>
    <n v="3000"/>
    <s v="good condition-195000"/>
    <x v="1"/>
  </r>
  <r>
    <d v="2016-04-19T00:00:00"/>
    <x v="1"/>
    <s v="54B479"/>
    <s v="Barcelona"/>
    <x v="5"/>
    <s v="el Camp de l'Arpa del Clot"/>
    <x v="0"/>
    <x v="0"/>
    <n v="3"/>
    <n v="65"/>
    <s v="Yes"/>
    <s v="exterior"/>
    <s v=" floor 4"/>
    <n v="0"/>
    <n v="225000"/>
    <n v="3461.5384615384614"/>
    <s v="good condition-225000"/>
    <x v="0"/>
  </r>
  <r>
    <d v="2016-04-20T00:00:00"/>
    <x v="1"/>
    <s v="54B480"/>
    <s v="Barcelona"/>
    <x v="5"/>
    <s v="el Poblenou"/>
    <x v="0"/>
    <x v="0"/>
    <n v="2"/>
    <n v="65"/>
    <s v="Yes"/>
    <s v="exterior"/>
    <s v=" floor 4"/>
    <n v="0"/>
    <n v="247000"/>
    <n v="3800"/>
    <s v="good condition-247000"/>
    <x v="0"/>
  </r>
  <r>
    <d v="2016-04-21T00:00:00"/>
    <x v="1"/>
    <s v="54B481"/>
    <s v="Barcelona"/>
    <x v="7"/>
    <s v="el Camp d'en Grassot i Gràcia Nova"/>
    <x v="0"/>
    <x v="0"/>
    <n v="3"/>
    <n v="93"/>
    <s v="Yes"/>
    <s v="exterior"/>
    <s v=" floor 6"/>
    <n v="0"/>
    <n v="385000"/>
    <n v="4139.7849462365593"/>
    <s v="good condition-385000"/>
    <x v="0"/>
  </r>
  <r>
    <d v="2016-04-22T00:00:00"/>
    <x v="1"/>
    <s v="54B482"/>
    <s v="Barcelona"/>
    <x v="4"/>
    <s v="el Barri Gòtic"/>
    <x v="0"/>
    <x v="1"/>
    <n v="3"/>
    <n v="200"/>
    <s v="Yes"/>
    <s v="exterior"/>
    <s v=" floor 4"/>
    <n v="0"/>
    <n v="2500000"/>
    <n v="12500"/>
    <s v="good condition-2500000"/>
    <x v="0"/>
  </r>
  <r>
    <d v="2016-04-23T00:00:00"/>
    <x v="1"/>
    <s v="54B483"/>
    <s v="Barcelona"/>
    <x v="4"/>
    <s v="el Raval"/>
    <x v="0"/>
    <x v="0"/>
    <n v="2"/>
    <n v="45"/>
    <s v="No"/>
    <s v="exterior"/>
    <s v=" floor 2"/>
    <n v="0.02"/>
    <n v="162000"/>
    <n v="3600"/>
    <s v="good condition-162000"/>
    <x v="0"/>
  </r>
  <r>
    <d v="2016-04-24T00:00:00"/>
    <x v="1"/>
    <s v="54B484"/>
    <s v="Barcelona"/>
    <x v="7"/>
    <s v="el Camp d'en Grassot i Gràcia Nova"/>
    <x v="0"/>
    <x v="0"/>
    <n v="3"/>
    <n v="96"/>
    <s v="Yes"/>
    <s v="exterior"/>
    <s v=" floor 3"/>
    <n v="0"/>
    <n v="375000"/>
    <n v="3906.25"/>
    <s v="good condition-375000"/>
    <x v="0"/>
  </r>
  <r>
    <d v="2016-04-25T00:00:00"/>
    <x v="1"/>
    <s v="54B485"/>
    <s v="Barcelona"/>
    <x v="3"/>
    <s v="Pedralbes"/>
    <x v="0"/>
    <x v="0"/>
    <n v="3"/>
    <n v="210"/>
    <s v="Yes"/>
    <s v="exterior"/>
    <s v=" floor 2"/>
    <n v="0"/>
    <n v="1620000"/>
    <n v="7714.2857142857147"/>
    <s v="good condition-1620000"/>
    <x v="0"/>
  </r>
  <r>
    <d v="2016-04-26T00:00:00"/>
    <x v="1"/>
    <s v="54B486"/>
    <s v="Barcelona"/>
    <x v="1"/>
    <s v="Sant Gervasi - Galvany"/>
    <x v="0"/>
    <x v="0"/>
    <n v="4"/>
    <n v="181"/>
    <s v="Yes"/>
    <s v="exterior"/>
    <s v=" floor 1"/>
    <n v="0"/>
    <n v="1095000"/>
    <n v="6049.7237569060771"/>
    <s v="good condition-1095000"/>
    <x v="0"/>
  </r>
  <r>
    <d v="2016-04-27T00:00:00"/>
    <x v="1"/>
    <s v="54B487"/>
    <s v="Barcelona"/>
    <x v="1"/>
    <s v="Sarrià"/>
    <x v="0"/>
    <x v="0"/>
    <n v="4"/>
    <n v="182"/>
    <s v="Yes"/>
    <s v="exterior"/>
    <s v=" floor 2"/>
    <n v="0"/>
    <n v="1400000"/>
    <n v="7692.3076923076924"/>
    <s v="good condition-1400000"/>
    <x v="0"/>
  </r>
  <r>
    <d v="2016-04-28T00:00:00"/>
    <x v="1"/>
    <s v="54B488"/>
    <s v="Barcelona"/>
    <x v="3"/>
    <s v="les Corts"/>
    <x v="0"/>
    <x v="1"/>
    <n v="3"/>
    <n v="97"/>
    <s v="Yes"/>
    <s v="exterior"/>
    <s v=" floor 6"/>
    <n v="0"/>
    <n v="398000"/>
    <n v="4103.0927835051543"/>
    <s v="good condition-398000"/>
    <x v="0"/>
  </r>
  <r>
    <d v="2016-04-29T00:00:00"/>
    <x v="1"/>
    <s v="54B489"/>
    <s v="Barcelona"/>
    <x v="7"/>
    <s v="el Camp d'en Grassot i Gràcia Nova"/>
    <x v="0"/>
    <x v="1"/>
    <n v="3"/>
    <n v="125"/>
    <s v="Yes"/>
    <s v="exterior"/>
    <s v=" floor 4"/>
    <n v="0"/>
    <n v="625000"/>
    <n v="5000"/>
    <s v="good condition-625000"/>
    <x v="0"/>
  </r>
  <r>
    <d v="2016-04-30T00:00:00"/>
    <x v="1"/>
    <s v="54B490"/>
    <s v="Barcelona"/>
    <x v="5"/>
    <s v="Provençals del Poblenou"/>
    <x v="0"/>
    <x v="0"/>
    <n v="3"/>
    <n v="73"/>
    <s v="Yes"/>
    <s v="exterior"/>
    <s v=" floor 1"/>
    <n v="0"/>
    <n v="218000"/>
    <n v="2986.3013698630139"/>
    <s v="good condition-218000"/>
    <x v="1"/>
  </r>
  <r>
    <d v="2016-05-01T00:00:00"/>
    <x v="1"/>
    <s v="54B491"/>
    <s v="Barcelona"/>
    <x v="5"/>
    <s v="el Clot"/>
    <x v="0"/>
    <x v="0"/>
    <n v="3"/>
    <n v="58"/>
    <s v="Yes"/>
    <s v="exterior"/>
    <s v=" floor 3"/>
    <n v="0"/>
    <n v="245000"/>
    <n v="4224.1379310344828"/>
    <s v="good condition-245000"/>
    <x v="0"/>
  </r>
  <r>
    <d v="2016-05-02T00:00:00"/>
    <x v="1"/>
    <s v="54B492"/>
    <s v="Barcelona"/>
    <x v="8"/>
    <s v="la Sagrera"/>
    <x v="0"/>
    <x v="0"/>
    <n v="2"/>
    <n v="65"/>
    <s v="Yes"/>
    <s v="exterior"/>
    <s v="ground floor"/>
    <n v="0"/>
    <n v="155000"/>
    <n v="2384.6153846153848"/>
    <s v="good condition-155000"/>
    <x v="1"/>
  </r>
  <r>
    <d v="2016-05-03T00:00:00"/>
    <x v="1"/>
    <s v="54B493"/>
    <s v="Barcelona"/>
    <x v="4"/>
    <s v="el Barri Gòtic"/>
    <x v="0"/>
    <x v="0"/>
    <n v="3"/>
    <n v="95"/>
    <s v="Yes"/>
    <s v="exterior"/>
    <s v=" floor 4"/>
    <n v="0"/>
    <n v="375000"/>
    <n v="3947.3684210526317"/>
    <s v="good condition-375000"/>
    <x v="0"/>
  </r>
  <r>
    <d v="2016-05-04T00:00:00"/>
    <x v="1"/>
    <s v="54B494"/>
    <s v="Barcelona"/>
    <x v="8"/>
    <s v="Sant Andreu"/>
    <x v="0"/>
    <x v="0"/>
    <n v="2"/>
    <n v="73"/>
    <s v="Yes"/>
    <s v="exterior"/>
    <s v=" floor 1"/>
    <n v="0"/>
    <n v="270000"/>
    <n v="3698.6301369863013"/>
    <s v="good condition-270000"/>
    <x v="0"/>
  </r>
  <r>
    <d v="2016-05-05T00:00:00"/>
    <x v="1"/>
    <s v="54B495"/>
    <s v="Barcelona"/>
    <x v="5"/>
    <s v="el Besòs i el Maresme"/>
    <x v="0"/>
    <x v="0"/>
    <n v="3"/>
    <n v="90"/>
    <s v="Yes"/>
    <s v="exterior"/>
    <s v=" floor 7"/>
    <n v="0"/>
    <n v="359000"/>
    <n v="3988.8888888888887"/>
    <s v="good condition-359000"/>
    <x v="0"/>
  </r>
  <r>
    <d v="2016-05-06T00:00:00"/>
    <x v="1"/>
    <s v="54B496"/>
    <s v="Barcelona"/>
    <x v="5"/>
    <s v="el Parc i la Llacuna del Poblenou"/>
    <x v="0"/>
    <x v="0"/>
    <n v="2"/>
    <n v="71"/>
    <s v="Yes"/>
    <s v="exterior"/>
    <s v="mezzanine"/>
    <n v="0"/>
    <n v="292000"/>
    <n v="4112.6760563380285"/>
    <s v="good condition-292000"/>
    <x v="0"/>
  </r>
  <r>
    <d v="2016-05-07T00:00:00"/>
    <x v="1"/>
    <s v="54B497"/>
    <s v="Barcelona"/>
    <x v="5"/>
    <s v="el Parc i la Llacuna del Poblenou"/>
    <x v="0"/>
    <x v="0"/>
    <n v="1"/>
    <n v="51"/>
    <s v="Yes"/>
    <s v="exterior"/>
    <s v=" floor 1"/>
    <n v="0"/>
    <n v="269000"/>
    <n v="5274.5098039215691"/>
    <s v="good condition-269000"/>
    <x v="0"/>
  </r>
  <r>
    <d v="2016-05-08T00:00:00"/>
    <x v="1"/>
    <s v="54B498"/>
    <s v="Barcelona"/>
    <x v="5"/>
    <s v="el Parc i la Llacuna del Poblenou"/>
    <x v="0"/>
    <x v="0"/>
    <n v="1"/>
    <n v="51"/>
    <s v="Yes"/>
    <s v="exterior"/>
    <s v=" floor 2"/>
    <n v="0"/>
    <n v="295000"/>
    <n v="5784.3137254901958"/>
    <s v="good condition-295000"/>
    <x v="0"/>
  </r>
  <r>
    <d v="2016-05-09T00:00:00"/>
    <x v="1"/>
    <s v="54B499"/>
    <s v="Barcelona"/>
    <x v="5"/>
    <s v="el Parc i la Llacuna del Poblenou"/>
    <x v="0"/>
    <x v="0"/>
    <n v="1"/>
    <n v="64"/>
    <s v="Yes"/>
    <s v="exterior"/>
    <s v=" floor 1"/>
    <n v="0"/>
    <n v="400000"/>
    <n v="6250"/>
    <s v="good condition-400000"/>
    <x v="0"/>
  </r>
  <r>
    <d v="2016-05-10T00:00:00"/>
    <x v="1"/>
    <s v="54B500"/>
    <s v="Barcelona"/>
    <x v="0"/>
    <s v="Sant Antoni"/>
    <x v="0"/>
    <x v="0"/>
    <n v="3"/>
    <n v="135"/>
    <s v="Yes"/>
    <s v="exterior"/>
    <s v=" floor 1"/>
    <n v="0"/>
    <n v="745000"/>
    <n v="5518.5185185185182"/>
    <s v="good condition-745000"/>
    <x v="0"/>
  </r>
  <r>
    <d v="2016-05-11T00:00:00"/>
    <x v="1"/>
    <s v="54B501"/>
    <s v="Barcelona"/>
    <x v="5"/>
    <s v="el Poblenou"/>
    <x v="0"/>
    <x v="0"/>
    <n v="4"/>
    <n v="139"/>
    <s v="Yes"/>
    <s v="exterior"/>
    <s v=" floor 4"/>
    <n v="0"/>
    <n v="990000"/>
    <n v="7122.3021582733809"/>
    <s v="good condition-990000"/>
    <x v="0"/>
  </r>
  <r>
    <d v="2016-05-12T00:00:00"/>
    <x v="1"/>
    <s v="54B502"/>
    <s v="Barcelona"/>
    <x v="0"/>
    <s v="el Fort Pienc"/>
    <x v="0"/>
    <x v="1"/>
    <n v="5"/>
    <n v="175"/>
    <s v="Yes"/>
    <s v="exterior"/>
    <s v=" floor 8"/>
    <n v="0"/>
    <n v="699000"/>
    <n v="3994.2857142857142"/>
    <s v="good condition-699000"/>
    <x v="0"/>
  </r>
  <r>
    <d v="2016-05-13T00:00:00"/>
    <x v="1"/>
    <s v="54B503"/>
    <s v="Barcelona"/>
    <x v="5"/>
    <s v="el Clot"/>
    <x v="0"/>
    <x v="0"/>
    <n v="3"/>
    <n v="78"/>
    <s v="Yes"/>
    <s v="exterior"/>
    <s v=" floor 5"/>
    <n v="0"/>
    <n v="238000"/>
    <n v="3051.2820512820513"/>
    <s v="good condition-238000"/>
    <x v="0"/>
  </r>
  <r>
    <d v="2016-05-14T00:00:00"/>
    <x v="1"/>
    <s v="54B504"/>
    <s v="Barcelona"/>
    <x v="1"/>
    <s v="el Putxet i el Farró"/>
    <x v="0"/>
    <x v="5"/>
    <n v="4"/>
    <n v="178"/>
    <s v="No"/>
    <s v="exterior"/>
    <s v="Multiple"/>
    <n v="0.02"/>
    <n v="995000"/>
    <n v="5589.8876404494385"/>
    <s v="good condition-995000"/>
    <x v="0"/>
  </r>
  <r>
    <d v="2016-05-15T00:00:00"/>
    <x v="1"/>
    <s v="54B505"/>
    <s v="Barcelona"/>
    <x v="8"/>
    <s v="Sant Andreu"/>
    <x v="0"/>
    <x v="5"/>
    <n v="3"/>
    <n v="75"/>
    <s v="No"/>
    <s v="exterior"/>
    <s v="Multiple"/>
    <n v="0.02"/>
    <n v="298000"/>
    <n v="3973.3333333333335"/>
    <s v="good condition-298000"/>
    <x v="0"/>
  </r>
  <r>
    <d v="2016-05-16T00:00:00"/>
    <x v="1"/>
    <s v="54B506"/>
    <s v="Barcelona"/>
    <x v="5"/>
    <s v="el Camp de l'Arpa del Clot"/>
    <x v="0"/>
    <x v="0"/>
    <n v="3"/>
    <n v="67"/>
    <s v="Yes"/>
    <s v="interior"/>
    <s v=" floor 1"/>
    <n v="0"/>
    <n v="230000"/>
    <n v="3432.8358208955224"/>
    <s v="good condition-230000"/>
    <x v="0"/>
  </r>
  <r>
    <d v="2016-05-17T00:00:00"/>
    <x v="1"/>
    <s v="54B507"/>
    <s v="Barcelona"/>
    <x v="5"/>
    <s v="el Besòs i el Maresme"/>
    <x v="0"/>
    <x v="0"/>
    <n v="4"/>
    <n v="91"/>
    <s v="Yes"/>
    <s v="exterior"/>
    <s v=" floor 5"/>
    <n v="0"/>
    <n v="249000"/>
    <n v="2736.2637362637361"/>
    <s v="good condition-249000"/>
    <x v="1"/>
  </r>
  <r>
    <d v="2016-05-18T00:00:00"/>
    <x v="1"/>
    <s v="54B508"/>
    <s v="Barcelona"/>
    <x v="1"/>
    <s v="Sarrià"/>
    <x v="0"/>
    <x v="0"/>
    <n v="4"/>
    <n v="143"/>
    <s v="Yes"/>
    <s v="exterior"/>
    <s v=" floor 1"/>
    <n v="0"/>
    <n v="700000"/>
    <n v="4895.1048951048951"/>
    <s v="good condition-700000"/>
    <x v="0"/>
  </r>
  <r>
    <d v="2016-05-19T00:00:00"/>
    <x v="1"/>
    <s v="54B509"/>
    <s v="Barcelona"/>
    <x v="0"/>
    <s v="la Nova Esquerra de l'Eixample"/>
    <x v="0"/>
    <x v="0"/>
    <n v="4"/>
    <n v="100"/>
    <s v="Yes"/>
    <s v="exterior"/>
    <s v=" floor 2"/>
    <n v="0"/>
    <n v="350000"/>
    <n v="3500"/>
    <s v="good condition-350000"/>
    <x v="0"/>
  </r>
  <r>
    <d v="2016-05-20T00:00:00"/>
    <x v="1"/>
    <s v="54B510"/>
    <s v="Barcelona"/>
    <x v="1"/>
    <s v="Sarrià"/>
    <x v="0"/>
    <x v="0"/>
    <n v="2"/>
    <n v="60"/>
    <s v="Yes"/>
    <s v="exterior"/>
    <s v=" floor 2"/>
    <n v="0"/>
    <n v="350000"/>
    <n v="5833.333333333333"/>
    <s v="good condition-350000"/>
    <x v="0"/>
  </r>
  <r>
    <d v="2016-05-21T00:00:00"/>
    <x v="1"/>
    <s v="54B511"/>
    <s v="Barcelona"/>
    <x v="3"/>
    <s v="Pedralbes"/>
    <x v="0"/>
    <x v="0"/>
    <n v="2"/>
    <n v="70"/>
    <s v="Yes"/>
    <s v="exterior"/>
    <s v=" floor 6"/>
    <n v="0"/>
    <n v="440000"/>
    <n v="6285.7142857142853"/>
    <s v="good condition-440000"/>
    <x v="0"/>
  </r>
  <r>
    <d v="2016-05-22T00:00:00"/>
    <x v="1"/>
    <s v="54B512"/>
    <s v="Barcelona"/>
    <x v="7"/>
    <s v="la Vila de Gràcia"/>
    <x v="0"/>
    <x v="0"/>
    <n v="3"/>
    <n v="190"/>
    <s v="Yes"/>
    <s v="exterior"/>
    <s v=" floor 3"/>
    <n v="0"/>
    <n v="1080000"/>
    <n v="5684.2105263157891"/>
    <s v="good condition-1080000"/>
    <x v="0"/>
  </r>
  <r>
    <d v="2016-05-23T00:00:00"/>
    <x v="1"/>
    <s v="54B513"/>
    <s v="Barcelona"/>
    <x v="6"/>
    <s v="Sants - Badal"/>
    <x v="0"/>
    <x v="0"/>
    <n v="2"/>
    <n v="62"/>
    <s v="No"/>
    <s v="exterior"/>
    <s v="ground floor"/>
    <n v="0.02"/>
    <n v="244000"/>
    <n v="3935.483870967742"/>
    <s v="good condition-244000"/>
    <x v="0"/>
  </r>
  <r>
    <d v="2016-05-24T00:00:00"/>
    <x v="1"/>
    <s v="54B514"/>
    <s v="Barcelona"/>
    <x v="1"/>
    <s v="Sant Gervasi - la Bonanova"/>
    <x v="0"/>
    <x v="0"/>
    <n v="5"/>
    <n v="350"/>
    <s v="Yes"/>
    <s v="exterior"/>
    <s v=" floor 1"/>
    <n v="0"/>
    <n v="1595000"/>
    <n v="4557.1428571428569"/>
    <s v="good condition-1595000"/>
    <x v="0"/>
  </r>
  <r>
    <d v="2016-05-25T00:00:00"/>
    <x v="1"/>
    <s v="54B515"/>
    <s v="Barcelona"/>
    <x v="0"/>
    <s v="l'Antiga Esquerra de l'Eixample"/>
    <x v="0"/>
    <x v="0"/>
    <n v="4"/>
    <n v="113"/>
    <s v="Yes"/>
    <s v="exterior"/>
    <s v=" floor 4"/>
    <n v="0"/>
    <n v="535000"/>
    <n v="4734.5132743362828"/>
    <s v="good condition-535000"/>
    <x v="0"/>
  </r>
  <r>
    <d v="2016-05-26T00:00:00"/>
    <x v="1"/>
    <s v="54B516"/>
    <s v="Barcelona"/>
    <x v="4"/>
    <s v="el Raval"/>
    <x v="0"/>
    <x v="0"/>
    <n v="1"/>
    <n v="38"/>
    <s v="No"/>
    <s v="exterior"/>
    <s v=" floor 4"/>
    <n v="0.02"/>
    <n v="139000"/>
    <n v="3657.8947368421054"/>
    <s v="good condition-139000"/>
    <x v="1"/>
  </r>
  <r>
    <d v="2016-05-27T00:00:00"/>
    <x v="1"/>
    <s v="54B517"/>
    <s v="Barcelona"/>
    <x v="5"/>
    <s v="la Verneda i la Pau"/>
    <x v="0"/>
    <x v="0"/>
    <n v="3"/>
    <n v="76"/>
    <s v="Yes"/>
    <s v="exterior"/>
    <s v=" floor 2"/>
    <n v="0"/>
    <n v="135000"/>
    <n v="1776.3157894736842"/>
    <s v="good condition-135000"/>
    <x v="1"/>
  </r>
  <r>
    <d v="2016-05-28T00:00:00"/>
    <x v="1"/>
    <s v="54B518"/>
    <s v="Barcelona"/>
    <x v="1"/>
    <s v="Sant Gervasi - Galvany"/>
    <x v="0"/>
    <x v="1"/>
    <n v="4"/>
    <n v="325"/>
    <s v="Yes"/>
    <s v="exterior"/>
    <s v=" floor 8"/>
    <n v="0"/>
    <n v="1886000"/>
    <n v="5803.0769230769229"/>
    <s v="good condition-1886000"/>
    <x v="0"/>
  </r>
  <r>
    <d v="2016-05-29T00:00:00"/>
    <x v="1"/>
    <s v="54B519"/>
    <s v="Barcelona"/>
    <x v="1"/>
    <s v="Sant Gervasi - Galvany"/>
    <x v="0"/>
    <x v="1"/>
    <n v="5"/>
    <n v="665"/>
    <s v="Yes"/>
    <s v="exterior"/>
    <s v=" floor 6"/>
    <n v="0"/>
    <n v="6250000"/>
    <n v="9398.4962406015038"/>
    <s v="good condition-6250000"/>
    <x v="0"/>
  </r>
  <r>
    <d v="2016-05-30T00:00:00"/>
    <x v="1"/>
    <s v="54B520"/>
    <s v="Barcelona"/>
    <x v="1"/>
    <s v="Sarrià"/>
    <x v="0"/>
    <x v="0"/>
    <n v="5"/>
    <n v="331"/>
    <s v="Yes"/>
    <s v="exterior"/>
    <s v=" floor 1"/>
    <n v="0"/>
    <n v="1290000"/>
    <n v="3897.2809667673714"/>
    <s v="good condition-1290000"/>
    <x v="0"/>
  </r>
  <r>
    <d v="2016-05-31T00:00:00"/>
    <x v="1"/>
    <s v="54B521"/>
    <s v="Barcelona"/>
    <x v="4"/>
    <s v="el Barri Gòtic"/>
    <x v="0"/>
    <x v="0"/>
    <n v="2"/>
    <n v="86"/>
    <s v="Yes"/>
    <s v="exterior"/>
    <s v=" floor 3"/>
    <n v="0"/>
    <n v="470000"/>
    <n v="5465.1162790697672"/>
    <s v="good condition-470000"/>
    <x v="0"/>
  </r>
  <r>
    <d v="2016-06-01T00:00:00"/>
    <x v="1"/>
    <s v="54B522"/>
    <s v="Barcelona"/>
    <x v="0"/>
    <s v="l'Antiga Esquerra de l'Eixample"/>
    <x v="0"/>
    <x v="0"/>
    <n v="3"/>
    <n v="85"/>
    <s v="Yes"/>
    <s v="exterior"/>
    <s v=" floor 3"/>
    <n v="0"/>
    <n v="485000"/>
    <n v="5705.8823529411766"/>
    <s v="good condition-485000"/>
    <x v="0"/>
  </r>
  <r>
    <d v="2016-06-02T00:00:00"/>
    <x v="1"/>
    <s v="54B523"/>
    <s v="Barcelona"/>
    <x v="3"/>
    <s v="Pedralbes"/>
    <x v="0"/>
    <x v="1"/>
    <n v="5"/>
    <n v="371"/>
    <s v="Yes"/>
    <s v="exterior"/>
    <s v=" floor 7"/>
    <n v="0"/>
    <n v="2000000"/>
    <n v="5390.8355795148245"/>
    <s v="good condition-2000000"/>
    <x v="0"/>
  </r>
  <r>
    <d v="2016-06-03T00:00:00"/>
    <x v="1"/>
    <s v="54B524"/>
    <s v="Barcelona"/>
    <x v="4"/>
    <s v="Sant Pere - Santa Caterina i la Ribera"/>
    <x v="0"/>
    <x v="0"/>
    <n v="3"/>
    <n v="72"/>
    <s v="Yes"/>
    <s v="exterior"/>
    <s v=" floor 1"/>
    <n v="0"/>
    <n v="415000"/>
    <n v="5763.8888888888887"/>
    <s v="good condition-415000"/>
    <x v="0"/>
  </r>
  <r>
    <d v="2016-06-04T00:00:00"/>
    <x v="1"/>
    <s v="54B525"/>
    <s v="Barcelona"/>
    <x v="4"/>
    <s v="el Raval"/>
    <x v="0"/>
    <x v="0"/>
    <n v="3"/>
    <n v="85"/>
    <s v="Yes"/>
    <s v="exterior"/>
    <s v=" floor 3"/>
    <n v="0"/>
    <n v="485000"/>
    <n v="5705.8823529411766"/>
    <s v="good condition-485000"/>
    <x v="0"/>
  </r>
  <r>
    <d v="2016-06-05T00:00:00"/>
    <x v="1"/>
    <s v="54B526"/>
    <s v="Barcelona"/>
    <x v="1"/>
    <s v="Sarrià"/>
    <x v="0"/>
    <x v="4"/>
    <n v="8"/>
    <n v="520"/>
    <s v="No"/>
    <s v="exterior"/>
    <s v="Multiple"/>
    <n v="0.02"/>
    <n v="3900000"/>
    <n v="7500"/>
    <s v="good condition-3900000"/>
    <x v="0"/>
  </r>
  <r>
    <d v="2016-06-06T00:00:00"/>
    <x v="1"/>
    <s v="54B527"/>
    <s v="Barcelona"/>
    <x v="0"/>
    <s v="la Sagrada Família"/>
    <x v="0"/>
    <x v="0"/>
    <n v="4"/>
    <n v="95"/>
    <s v="Yes"/>
    <s v="exterior"/>
    <s v=" floor 2"/>
    <n v="0"/>
    <n v="485000"/>
    <n v="5105.2631578947367"/>
    <s v="good condition-485000"/>
    <x v="0"/>
  </r>
  <r>
    <d v="2016-06-07T00:00:00"/>
    <x v="1"/>
    <s v="54B528"/>
    <s v="Barcelona"/>
    <x v="0"/>
    <s v="la Dreta de l'Eixample"/>
    <x v="0"/>
    <x v="0"/>
    <n v="4"/>
    <n v="140"/>
    <s v="Yes"/>
    <s v="exterior"/>
    <s v=" floor 1"/>
    <n v="0"/>
    <n v="795000"/>
    <n v="5678.5714285714284"/>
    <s v="good condition-795000"/>
    <x v="0"/>
  </r>
  <r>
    <d v="2016-06-08T00:00:00"/>
    <x v="1"/>
    <s v="54B529"/>
    <s v="Barcelona"/>
    <x v="4"/>
    <s v="Sant Pere - Santa Caterina i la Ribera"/>
    <x v="0"/>
    <x v="0"/>
    <n v="3"/>
    <n v="318"/>
    <s v="Yes"/>
    <s v="exterior"/>
    <s v=" floor 4"/>
    <n v="0"/>
    <n v="2500000"/>
    <n v="7861.635220125786"/>
    <s v="good condition-2500000"/>
    <x v="0"/>
  </r>
  <r>
    <d v="2016-06-09T00:00:00"/>
    <x v="1"/>
    <s v="54B530"/>
    <s v="Barcelona"/>
    <x v="7"/>
    <s v="la Vila de Gràcia"/>
    <x v="0"/>
    <x v="0"/>
    <n v="3"/>
    <n v="69"/>
    <s v="Yes"/>
    <s v="exterior"/>
    <s v=" floor 2"/>
    <n v="0"/>
    <n v="240000"/>
    <n v="3478.2608695652175"/>
    <s v="good condition-240000"/>
    <x v="0"/>
  </r>
  <r>
    <d v="2016-06-10T00:00:00"/>
    <x v="1"/>
    <s v="54B531"/>
    <s v="Barcelona"/>
    <x v="4"/>
    <s v="el Raval"/>
    <x v="0"/>
    <x v="0"/>
    <n v="2"/>
    <n v="56"/>
    <s v="No"/>
    <s v="interior"/>
    <s v=" floor 3"/>
    <n v="0.02"/>
    <n v="200000"/>
    <n v="3571.4285714285716"/>
    <s v="good condition-200000"/>
    <x v="0"/>
  </r>
  <r>
    <d v="2016-06-11T00:00:00"/>
    <x v="1"/>
    <s v="54B532"/>
    <s v="Barcelona"/>
    <x v="8"/>
    <s v="la Sagrera"/>
    <x v="0"/>
    <x v="0"/>
    <n v="3"/>
    <n v="65"/>
    <s v="No"/>
    <s v="exterior"/>
    <s v=" floor 2"/>
    <n v="0.02"/>
    <n v="195000"/>
    <n v="3000"/>
    <s v="good condition-195000"/>
    <x v="1"/>
  </r>
  <r>
    <d v="2016-06-12T00:00:00"/>
    <x v="1"/>
    <s v="54B533"/>
    <s v="Barcelona"/>
    <x v="6"/>
    <s v="la Marina de Port"/>
    <x v="0"/>
    <x v="0"/>
    <n v="4"/>
    <n v="110"/>
    <s v="Yes"/>
    <s v="exterior"/>
    <s v=" floor 1"/>
    <n v="0"/>
    <n v="279000"/>
    <n v="2536.3636363636365"/>
    <s v="good condition-279000"/>
    <x v="1"/>
  </r>
  <r>
    <d v="2016-06-13T00:00:00"/>
    <x v="1"/>
    <s v="54B534"/>
    <s v="Barcelona"/>
    <x v="6"/>
    <s v="Sants - Badal"/>
    <x v="0"/>
    <x v="0"/>
    <n v="2"/>
    <n v="70"/>
    <s v="Yes"/>
    <s v="exterior"/>
    <s v=" floor 1"/>
    <n v="0"/>
    <n v="239000"/>
    <n v="3414.2857142857142"/>
    <s v="good condition-239000"/>
    <x v="0"/>
  </r>
  <r>
    <d v="2016-06-14T00:00:00"/>
    <x v="1"/>
    <s v="54B535"/>
    <s v="Barcelona"/>
    <x v="2"/>
    <s v="la Font d'en Fargues"/>
    <x v="0"/>
    <x v="0"/>
    <n v="4"/>
    <n v="275"/>
    <s v="Yes"/>
    <s v="exterior"/>
    <s v=" floor 1"/>
    <n v="0"/>
    <n v="450000"/>
    <n v="1636.3636363636363"/>
    <s v="good condition-450000"/>
    <x v="1"/>
  </r>
  <r>
    <d v="2016-06-15T00:00:00"/>
    <x v="1"/>
    <s v="54B536"/>
    <s v="Barcelona"/>
    <x v="1"/>
    <s v="Sarrià"/>
    <x v="0"/>
    <x v="0"/>
    <n v="4"/>
    <n v="196"/>
    <s v="Yes"/>
    <s v="exterior"/>
    <s v=" floor 4"/>
    <n v="0"/>
    <n v="1150000"/>
    <n v="5867.3469387755104"/>
    <s v="good condition-1150000"/>
    <x v="0"/>
  </r>
  <r>
    <d v="2016-06-16T00:00:00"/>
    <x v="1"/>
    <s v="54B537"/>
    <s v="Barcelona"/>
    <x v="0"/>
    <s v="la Nova Esquerra de l'Eixample"/>
    <x v="0"/>
    <x v="0"/>
    <n v="4"/>
    <n v="94"/>
    <s v="Yes"/>
    <s v="exterior"/>
    <s v=" floor 4"/>
    <n v="0"/>
    <n v="389000"/>
    <n v="4138.2978723404258"/>
    <s v="good condition-389000"/>
    <x v="0"/>
  </r>
  <r>
    <d v="2016-06-17T00:00:00"/>
    <x v="1"/>
    <s v="54B538"/>
    <s v="Barcelona"/>
    <x v="3"/>
    <s v="la Maternitat i Sant Ramon"/>
    <x v="0"/>
    <x v="0"/>
    <n v="3"/>
    <n v="64"/>
    <s v="Yes"/>
    <s v="exterior"/>
    <s v=" floor 2"/>
    <n v="0"/>
    <n v="260000"/>
    <n v="4062.5"/>
    <s v="good condition-260000"/>
    <x v="0"/>
  </r>
  <r>
    <d v="2016-06-18T00:00:00"/>
    <x v="1"/>
    <s v="54B539"/>
    <s v="Barcelona"/>
    <x v="1"/>
    <s v="el Putxet i el Farró"/>
    <x v="0"/>
    <x v="3"/>
    <n v="3"/>
    <n v="105"/>
    <s v="Yes"/>
    <s v="exterior"/>
    <s v="ground floor"/>
    <n v="0"/>
    <n v="580000"/>
    <n v="5523.8095238095239"/>
    <s v="good condition-580000"/>
    <x v="0"/>
  </r>
  <r>
    <d v="2016-06-19T00:00:00"/>
    <x v="1"/>
    <s v="54B540"/>
    <s v="Barcelona"/>
    <x v="7"/>
    <s v="el Camp d'en Grassot i Gràcia Nova"/>
    <x v="0"/>
    <x v="0"/>
    <n v="2"/>
    <n v="56"/>
    <s v="No"/>
    <s v="exterior"/>
    <s v=" floor 5"/>
    <n v="0.02"/>
    <n v="312000"/>
    <n v="5571.4285714285716"/>
    <s v="good condition-312000"/>
    <x v="0"/>
  </r>
  <r>
    <d v="2016-06-20T00:00:00"/>
    <x v="1"/>
    <s v="54B541"/>
    <s v="Barcelona"/>
    <x v="3"/>
    <s v="Pedralbes"/>
    <x v="0"/>
    <x v="0"/>
    <n v="5"/>
    <n v="309"/>
    <s v="Yes"/>
    <s v="exterior"/>
    <s v=" floor 4"/>
    <n v="0"/>
    <n v="2000000"/>
    <n v="6472.4919093851131"/>
    <s v="good condition-2000000"/>
    <x v="0"/>
  </r>
  <r>
    <d v="2016-06-21T00:00:00"/>
    <x v="1"/>
    <s v="54B542"/>
    <s v="Barcelona"/>
    <x v="3"/>
    <s v="les Corts"/>
    <x v="0"/>
    <x v="1"/>
    <n v="2"/>
    <n v="72"/>
    <s v="Yes"/>
    <s v="interior"/>
    <s v=" floor 6"/>
    <n v="0"/>
    <n v="290000"/>
    <n v="4027.7777777777778"/>
    <s v="good condition-290000"/>
    <x v="0"/>
  </r>
  <r>
    <d v="2016-06-22T00:00:00"/>
    <x v="1"/>
    <s v="54B543"/>
    <s v="Barcelona"/>
    <x v="9"/>
    <s v="la Prosperitat"/>
    <x v="0"/>
    <x v="0"/>
    <n v="3"/>
    <n v="77"/>
    <s v="No"/>
    <s v="exterior"/>
    <s v=" floor 3"/>
    <n v="0.02"/>
    <n v="139900"/>
    <n v="1816.8831168831168"/>
    <s v="good condition-139900"/>
    <x v="1"/>
  </r>
  <r>
    <d v="2016-06-23T00:00:00"/>
    <x v="1"/>
    <s v="54B544"/>
    <s v="Barcelona"/>
    <x v="2"/>
    <s v="el Baix Guinardó"/>
    <x v="0"/>
    <x v="1"/>
    <n v="1"/>
    <n v="50"/>
    <s v="No"/>
    <s v="exterior"/>
    <s v=" floor 3"/>
    <n v="0.02"/>
    <n v="230000"/>
    <n v="4600"/>
    <s v="good condition-230000"/>
    <x v="0"/>
  </r>
  <r>
    <d v="2016-06-24T00:00:00"/>
    <x v="1"/>
    <s v="54B545"/>
    <s v="Barcelona"/>
    <x v="1"/>
    <s v="Sant Gervasi - la Bonanova"/>
    <x v="0"/>
    <x v="0"/>
    <n v="3"/>
    <n v="149"/>
    <s v="Yes"/>
    <s v="exterior"/>
    <s v=" floor 1"/>
    <n v="0"/>
    <n v="1400000"/>
    <n v="9395.9731543624166"/>
    <s v="good condition-1400000"/>
    <x v="0"/>
  </r>
  <r>
    <d v="2016-06-25T00:00:00"/>
    <x v="1"/>
    <s v="54B546"/>
    <s v="Barcelona"/>
    <x v="9"/>
    <s v="Porta"/>
    <x v="0"/>
    <x v="0"/>
    <n v="3"/>
    <n v="65"/>
    <s v="Yes"/>
    <s v="interior"/>
    <s v=" floor 4"/>
    <n v="0"/>
    <n v="185000"/>
    <n v="2846.1538461538462"/>
    <s v="good condition-185000"/>
    <x v="1"/>
  </r>
  <r>
    <d v="2016-06-26T00:00:00"/>
    <x v="1"/>
    <s v="54B547"/>
    <s v="Barcelona"/>
    <x v="3"/>
    <s v="la Maternitat i Sant Ramon"/>
    <x v="0"/>
    <x v="0"/>
    <n v="3"/>
    <n v="85"/>
    <s v="Yes"/>
    <s v="interior"/>
    <s v=" floor 1"/>
    <n v="0"/>
    <n v="265000"/>
    <n v="3117.6470588235293"/>
    <s v="good condition-265000"/>
    <x v="0"/>
  </r>
  <r>
    <d v="2016-06-27T00:00:00"/>
    <x v="1"/>
    <s v="54B548"/>
    <s v="Barcelona"/>
    <x v="0"/>
    <s v="la Nova Esquerra de l'Eixample"/>
    <x v="0"/>
    <x v="0"/>
    <n v="4"/>
    <n v="190"/>
    <s v="Yes"/>
    <s v="exterior"/>
    <s v=" floor 5"/>
    <n v="0"/>
    <n v="895000"/>
    <n v="4710.5263157894733"/>
    <s v="good condition-895000"/>
    <x v="0"/>
  </r>
  <r>
    <d v="2016-06-28T00:00:00"/>
    <x v="1"/>
    <s v="54B549"/>
    <s v="Barcelona"/>
    <x v="4"/>
    <s v="la Barceloneta"/>
    <x v="0"/>
    <x v="0"/>
    <n v="2"/>
    <n v="39"/>
    <s v="Yes"/>
    <s v="exterior"/>
    <s v="ground floor"/>
    <n v="0"/>
    <n v="159900"/>
    <n v="4100"/>
    <s v="good condition-159900"/>
    <x v="0"/>
  </r>
  <r>
    <d v="2016-06-29T00:00:00"/>
    <x v="1"/>
    <s v="54B550"/>
    <s v="Barcelona"/>
    <x v="1"/>
    <s v="Sant Gervasi - Galvany"/>
    <x v="0"/>
    <x v="0"/>
    <n v="3"/>
    <n v="86"/>
    <s v="Yes"/>
    <s v="exterior"/>
    <s v=" floor 1"/>
    <n v="0"/>
    <n v="365000"/>
    <n v="4244.1860465116279"/>
    <s v="good condition-365000"/>
    <x v="0"/>
  </r>
  <r>
    <d v="2016-06-30T00:00:00"/>
    <x v="1"/>
    <s v="54B551"/>
    <s v="Barcelona"/>
    <x v="0"/>
    <s v="el Fort Pienc"/>
    <x v="0"/>
    <x v="0"/>
    <n v="4"/>
    <n v="60"/>
    <s v="Yes"/>
    <s v="interior"/>
    <s v=" floor 1"/>
    <n v="0"/>
    <n v="210000"/>
    <n v="3500"/>
    <s v="good condition-210000"/>
    <x v="0"/>
  </r>
  <r>
    <d v="2016-07-01T00:00:00"/>
    <x v="1"/>
    <s v="54B552"/>
    <s v="Barcelona"/>
    <x v="4"/>
    <s v="el Barri Gòtic"/>
    <x v="0"/>
    <x v="0"/>
    <n v="2"/>
    <n v="70"/>
    <s v="Yes"/>
    <s v="exterior"/>
    <s v=" floor 2"/>
    <n v="0"/>
    <n v="375000"/>
    <n v="5357.1428571428569"/>
    <s v="good condition-375000"/>
    <x v="0"/>
  </r>
  <r>
    <d v="2016-07-02T00:00:00"/>
    <x v="1"/>
    <s v="54B553"/>
    <s v="Barcelona"/>
    <x v="4"/>
    <s v="el Raval"/>
    <x v="0"/>
    <x v="0"/>
    <n v="1"/>
    <n v="52"/>
    <s v="Yes"/>
    <s v="exterior"/>
    <s v=" floor 2"/>
    <n v="0"/>
    <n v="200000"/>
    <n v="3846.1538461538462"/>
    <s v="good condition-200000"/>
    <x v="0"/>
  </r>
  <r>
    <d v="2016-07-03T00:00:00"/>
    <x v="1"/>
    <s v="54B554"/>
    <s v="Barcelona"/>
    <x v="1"/>
    <s v="Sant Gervasi - Galvany"/>
    <x v="0"/>
    <x v="1"/>
    <n v="3"/>
    <n v="183"/>
    <s v="Yes"/>
    <s v="exterior"/>
    <s v=" floor 6"/>
    <n v="0"/>
    <n v="1790000"/>
    <n v="9781.420765027322"/>
    <s v="good condition-1790000"/>
    <x v="0"/>
  </r>
  <r>
    <d v="2016-07-04T00:00:00"/>
    <x v="1"/>
    <s v="54B555"/>
    <s v="Barcelona"/>
    <x v="1"/>
    <s v="Sant Gervasi - Galvany"/>
    <x v="0"/>
    <x v="0"/>
    <n v="5"/>
    <n v="270"/>
    <s v="Yes"/>
    <s v="exterior"/>
    <s v=" floor 3"/>
    <n v="0"/>
    <n v="1395000"/>
    <n v="5166.666666666667"/>
    <s v="good condition-1395000"/>
    <x v="0"/>
  </r>
  <r>
    <d v="2016-07-05T00:00:00"/>
    <x v="1"/>
    <s v="54B556"/>
    <s v="Barcelona"/>
    <x v="1"/>
    <s v="Vallvidrera - el Tibidabo i les Planes"/>
    <x v="0"/>
    <x v="0"/>
    <n v="4"/>
    <n v="128"/>
    <s v="Yes"/>
    <s v="exterior"/>
    <s v=" floor 3"/>
    <n v="0"/>
    <n v="649000"/>
    <n v="5070.3125"/>
    <s v="good condition-649000"/>
    <x v="0"/>
  </r>
  <r>
    <d v="2016-07-06T00:00:00"/>
    <x v="1"/>
    <s v="54B557"/>
    <s v="Barcelona"/>
    <x v="6"/>
    <s v="el Poble Sec - AEI Parc de Montjuïc"/>
    <x v="0"/>
    <x v="1"/>
    <n v="3"/>
    <n v="95"/>
    <s v="Yes"/>
    <s v="exterior"/>
    <s v=" floor 3"/>
    <n v="0"/>
    <n v="365000"/>
    <n v="3842.1052631578946"/>
    <s v="good condition-365000"/>
    <x v="0"/>
  </r>
  <r>
    <d v="2016-07-07T00:00:00"/>
    <x v="1"/>
    <s v="54B558"/>
    <s v="Barcelona"/>
    <x v="1"/>
    <s v="Sant Gervasi - Galvany"/>
    <x v="0"/>
    <x v="0"/>
    <n v="3"/>
    <n v="113"/>
    <s v="Yes"/>
    <s v="exterior"/>
    <s v=" floor 5"/>
    <n v="0"/>
    <n v="750000"/>
    <n v="6637.1681415929206"/>
    <s v="good condition-750000"/>
    <x v="0"/>
  </r>
  <r>
    <d v="2016-07-08T00:00:00"/>
    <x v="1"/>
    <s v="54B559"/>
    <s v="Barcelona"/>
    <x v="9"/>
    <s v="Verdun"/>
    <x v="0"/>
    <x v="0"/>
    <n v="3"/>
    <n v="60"/>
    <s v="Yes"/>
    <s v="interior"/>
    <s v=" floor 2"/>
    <n v="0"/>
    <n v="149500"/>
    <n v="2491.6666666666665"/>
    <s v="good condition-149500"/>
    <x v="1"/>
  </r>
  <r>
    <d v="2016-07-09T00:00:00"/>
    <x v="1"/>
    <s v="54B560"/>
    <s v="Barcelona"/>
    <x v="0"/>
    <s v="la Dreta de l'Eixample"/>
    <x v="0"/>
    <x v="0"/>
    <n v="4"/>
    <n v="107"/>
    <s v="Yes"/>
    <s v="exterior"/>
    <s v=" floor 4"/>
    <n v="0"/>
    <n v="435000"/>
    <n v="4065.4205607476633"/>
    <s v="good condition-435000"/>
    <x v="0"/>
  </r>
  <r>
    <d v="2016-07-10T00:00:00"/>
    <x v="1"/>
    <s v="54B561"/>
    <s v="Barcelona"/>
    <x v="4"/>
    <s v="el Barri Gòtic"/>
    <x v="0"/>
    <x v="0"/>
    <n v="2"/>
    <n v="92"/>
    <s v="No"/>
    <s v="exterior"/>
    <s v=" floor 1"/>
    <n v="0.02"/>
    <n v="380000"/>
    <n v="4130.434782608696"/>
    <s v="good condition-380000"/>
    <x v="0"/>
  </r>
  <r>
    <d v="2016-07-11T00:00:00"/>
    <x v="1"/>
    <s v="54B562"/>
    <s v="Barcelona"/>
    <x v="0"/>
    <s v="la Dreta de l'Eixample"/>
    <x v="0"/>
    <x v="0"/>
    <n v="2"/>
    <n v="103"/>
    <s v="Yes"/>
    <s v="exterior"/>
    <s v=" floor 1"/>
    <n v="0"/>
    <n v="399000"/>
    <n v="3873.7864077669901"/>
    <s v="good condition-399000"/>
    <x v="0"/>
  </r>
  <r>
    <d v="2016-07-12T00:00:00"/>
    <x v="1"/>
    <s v="54B563"/>
    <s v="Barcelona"/>
    <x v="4"/>
    <s v="Sant Pere - Santa Caterina i la Ribera"/>
    <x v="0"/>
    <x v="0"/>
    <n v="1"/>
    <n v="50"/>
    <s v="Yes"/>
    <s v="exterior"/>
    <s v="mezzanine"/>
    <n v="0"/>
    <n v="290000"/>
    <n v="5800"/>
    <s v="good condition-290000"/>
    <x v="0"/>
  </r>
  <r>
    <d v="2016-07-13T00:00:00"/>
    <x v="1"/>
    <s v="54B564"/>
    <s v="Barcelona"/>
    <x v="0"/>
    <s v="Sant Antoni"/>
    <x v="0"/>
    <x v="0"/>
    <n v="3"/>
    <n v="72"/>
    <s v="Yes"/>
    <s v="exterior"/>
    <s v=" floor 5"/>
    <n v="0"/>
    <n v="360000"/>
    <n v="5000"/>
    <s v="good condition-360000"/>
    <x v="0"/>
  </r>
  <r>
    <d v="2016-07-14T00:00:00"/>
    <x v="1"/>
    <s v="54B565"/>
    <s v="Barcelona"/>
    <x v="4"/>
    <s v="Sant Pere - Santa Caterina i la Ribera"/>
    <x v="0"/>
    <x v="0"/>
    <n v="3"/>
    <n v="73"/>
    <s v="No"/>
    <s v="exterior"/>
    <s v=" floor 1"/>
    <n v="0.02"/>
    <n v="245000"/>
    <n v="3356.1643835616437"/>
    <s v="good condition-245000"/>
    <x v="0"/>
  </r>
  <r>
    <d v="2016-07-15T00:00:00"/>
    <x v="1"/>
    <s v="54B566"/>
    <s v="Barcelona"/>
    <x v="5"/>
    <s v="Sant Martí de Provençals"/>
    <x v="0"/>
    <x v="0"/>
    <n v="2"/>
    <n v="75"/>
    <s v="Yes"/>
    <s v="exterior"/>
    <s v=" floor 8"/>
    <n v="0"/>
    <n v="235000"/>
    <n v="3133.3333333333335"/>
    <s v="good condition-235000"/>
    <x v="0"/>
  </r>
  <r>
    <d v="2016-07-16T00:00:00"/>
    <x v="1"/>
    <s v="54B567"/>
    <s v="Barcelona"/>
    <x v="0"/>
    <s v="la Dreta de l'Eixample"/>
    <x v="0"/>
    <x v="0"/>
    <n v="3"/>
    <n v="146"/>
    <s v="Yes"/>
    <s v="exterior"/>
    <s v="mezzanine"/>
    <n v="0"/>
    <n v="1430000"/>
    <n v="9794.5205479452052"/>
    <s v="good condition-1430000"/>
    <x v="0"/>
  </r>
  <r>
    <d v="2016-07-17T00:00:00"/>
    <x v="1"/>
    <s v="54B568"/>
    <s v="Barcelona"/>
    <x v="5"/>
    <s v="el Camp de l'Arpa del Clot"/>
    <x v="0"/>
    <x v="2"/>
    <n v="4"/>
    <n v="170"/>
    <s v="No"/>
    <s v="exterior"/>
    <s v="Multiple"/>
    <n v="0.02"/>
    <n v="453000"/>
    <n v="2664.705882352941"/>
    <s v="good condition-453000"/>
    <x v="1"/>
  </r>
  <r>
    <d v="2016-07-18T00:00:00"/>
    <x v="1"/>
    <s v="54B569"/>
    <s v="Barcelona"/>
    <x v="5"/>
    <s v="el Poblenou"/>
    <x v="0"/>
    <x v="0"/>
    <n v="3"/>
    <n v="129"/>
    <s v="Yes"/>
    <s v="exterior"/>
    <s v="ground floor"/>
    <n v="0"/>
    <n v="470000"/>
    <n v="3643.4108527131784"/>
    <s v="good condition-470000"/>
    <x v="0"/>
  </r>
  <r>
    <d v="2016-07-19T00:00:00"/>
    <x v="1"/>
    <s v="54B570"/>
    <s v="Barcelona"/>
    <x v="5"/>
    <s v="el Poblenou"/>
    <x v="0"/>
    <x v="0"/>
    <n v="4"/>
    <n v="90"/>
    <s v="Yes"/>
    <s v="exterior"/>
    <s v=" floor 6"/>
    <n v="0"/>
    <n v="380000"/>
    <n v="4222.2222222222226"/>
    <s v="good condition-380000"/>
    <x v="0"/>
  </r>
  <r>
    <d v="2016-07-20T00:00:00"/>
    <x v="1"/>
    <s v="54B571"/>
    <s v="Barcelona"/>
    <x v="5"/>
    <s v="el Clot"/>
    <x v="0"/>
    <x v="0"/>
    <n v="2"/>
    <n v="50"/>
    <s v="Yes"/>
    <s v="exterior"/>
    <s v=" floor 3"/>
    <n v="0"/>
    <n v="209000"/>
    <n v="4180"/>
    <s v="good condition-209000"/>
    <x v="0"/>
  </r>
  <r>
    <d v="2016-07-21T00:00:00"/>
    <x v="1"/>
    <s v="54B572"/>
    <s v="Barcelona"/>
    <x v="0"/>
    <s v="Sant Antoni"/>
    <x v="0"/>
    <x v="3"/>
    <n v="2"/>
    <n v="230"/>
    <s v="Yes"/>
    <s v="exterior"/>
    <s v=" floor 5"/>
    <n v="0"/>
    <n v="1295000"/>
    <n v="5630.434782608696"/>
    <s v="good condition-1295000"/>
    <x v="0"/>
  </r>
  <r>
    <d v="2016-07-22T00:00:00"/>
    <x v="1"/>
    <s v="54B573"/>
    <s v="Barcelona"/>
    <x v="0"/>
    <s v="la Dreta de l'Eixample"/>
    <x v="0"/>
    <x v="0"/>
    <n v="5"/>
    <n v="209"/>
    <s v="Yes"/>
    <s v="exterior"/>
    <s v=" floor 3"/>
    <n v="0"/>
    <n v="859000"/>
    <n v="4110.0478468899519"/>
    <s v="good condition-859000"/>
    <x v="0"/>
  </r>
  <r>
    <d v="2016-07-23T00:00:00"/>
    <x v="1"/>
    <s v="54B574"/>
    <s v="Barcelona"/>
    <x v="6"/>
    <s v="la Marina de Port"/>
    <x v="0"/>
    <x v="0"/>
    <n v="3"/>
    <n v="59"/>
    <s v="Yes"/>
    <s v="exterior"/>
    <s v="ground floor"/>
    <n v="0"/>
    <n v="178000"/>
    <n v="3016.9491525423728"/>
    <s v="good condition-178000"/>
    <x v="0"/>
  </r>
  <r>
    <d v="2016-07-24T00:00:00"/>
    <x v="1"/>
    <s v="54B575"/>
    <s v="Barcelona"/>
    <x v="1"/>
    <s v="Sant Gervasi - Galvany"/>
    <x v="0"/>
    <x v="1"/>
    <n v="5"/>
    <n v="188"/>
    <s v="Yes"/>
    <s v="exterior"/>
    <s v=" floor 4"/>
    <n v="0"/>
    <n v="880000"/>
    <n v="4680.8510638297876"/>
    <s v="good condition-880000"/>
    <x v="0"/>
  </r>
  <r>
    <d v="2016-07-25T00:00:00"/>
    <x v="1"/>
    <s v="54B576"/>
    <s v="Barcelona"/>
    <x v="7"/>
    <s v="el Camp d'en Grassot i Gràcia Nova"/>
    <x v="0"/>
    <x v="0"/>
    <n v="4"/>
    <n v="90"/>
    <s v="Yes"/>
    <s v="exterior"/>
    <s v=" floor 1"/>
    <n v="0"/>
    <n v="349000"/>
    <n v="3877.7777777777778"/>
    <s v="good condition-349000"/>
    <x v="0"/>
  </r>
  <r>
    <d v="2016-07-26T00:00:00"/>
    <x v="1"/>
    <s v="54B577"/>
    <s v="Barcelona"/>
    <x v="3"/>
    <s v="Pedralbes"/>
    <x v="0"/>
    <x v="1"/>
    <n v="5"/>
    <n v="300"/>
    <s v="Yes"/>
    <s v="exterior"/>
    <s v=" floor 10"/>
    <n v="0"/>
    <n v="1950000"/>
    <n v="6500"/>
    <s v="good condition-1950000"/>
    <x v="0"/>
  </r>
  <r>
    <d v="2016-07-27T00:00:00"/>
    <x v="1"/>
    <s v="54B578"/>
    <s v="Barcelona"/>
    <x v="4"/>
    <s v="el Barri Gòtic"/>
    <x v="0"/>
    <x v="0"/>
    <n v="5"/>
    <n v="161"/>
    <s v="Yes"/>
    <s v="exterior"/>
    <s v=" floor 1"/>
    <n v="0"/>
    <n v="690000"/>
    <n v="4285.7142857142853"/>
    <s v="good condition-690000"/>
    <x v="0"/>
  </r>
  <r>
    <d v="2016-07-28T00:00:00"/>
    <x v="1"/>
    <s v="54B579"/>
    <s v="Barcelona"/>
    <x v="1"/>
    <s v="Sant Gervasi - la Bonanova"/>
    <x v="0"/>
    <x v="0"/>
    <n v="6"/>
    <n v="304"/>
    <s v="Yes"/>
    <s v="exterior"/>
    <s v=" floor 5"/>
    <n v="0"/>
    <n v="1670000"/>
    <n v="5493.4210526315792"/>
    <s v="good condition-1670000"/>
    <x v="0"/>
  </r>
  <r>
    <d v="2016-07-29T00:00:00"/>
    <x v="1"/>
    <s v="54B580"/>
    <s v="Barcelona"/>
    <x v="9"/>
    <s v="Can Peguera"/>
    <x v="0"/>
    <x v="0"/>
    <n v="4"/>
    <n v="70"/>
    <s v="Yes"/>
    <s v="exterior"/>
    <s v=" floor 8"/>
    <n v="0"/>
    <n v="270000"/>
    <n v="3857.1428571428573"/>
    <s v="good condition-270000"/>
    <x v="0"/>
  </r>
  <r>
    <d v="2016-07-30T00:00:00"/>
    <x v="1"/>
    <s v="54B581"/>
    <s v="Barcelona"/>
    <x v="5"/>
    <s v="la Verneda i la Pau"/>
    <x v="0"/>
    <x v="0"/>
    <n v="4"/>
    <n v="100"/>
    <s v="Yes"/>
    <s v="exterior"/>
    <s v=" floor 6"/>
    <n v="0"/>
    <n v="270000"/>
    <n v="2700"/>
    <s v="good condition-270000"/>
    <x v="1"/>
  </r>
  <r>
    <d v="2016-07-31T00:00:00"/>
    <x v="1"/>
    <s v="54B582"/>
    <s v="Barcelona"/>
    <x v="3"/>
    <s v="Pedralbes"/>
    <x v="0"/>
    <x v="0"/>
    <n v="5"/>
    <n v="269"/>
    <s v="Yes"/>
    <s v="exterior"/>
    <s v=" floor 2"/>
    <n v="0"/>
    <n v="1550000"/>
    <n v="5762.0817843866171"/>
    <s v="good condition-1550000"/>
    <x v="0"/>
  </r>
  <r>
    <d v="2016-08-01T00:00:00"/>
    <x v="1"/>
    <s v="54B583"/>
    <s v="Barcelona"/>
    <x v="4"/>
    <s v="el Raval"/>
    <x v="0"/>
    <x v="0"/>
    <n v="3"/>
    <n v="49"/>
    <s v="No"/>
    <s v="exterior"/>
    <s v=" floor 4"/>
    <n v="0.02"/>
    <n v="147000"/>
    <n v="3000"/>
    <s v="good condition-147000"/>
    <x v="1"/>
  </r>
  <r>
    <d v="2016-08-02T00:00:00"/>
    <x v="1"/>
    <s v="54B584"/>
    <s v="Barcelona"/>
    <x v="1"/>
    <s v="Sarrià"/>
    <x v="0"/>
    <x v="1"/>
    <n v="4"/>
    <n v="230"/>
    <s v="Yes"/>
    <s v="exterior"/>
    <s v=" floor 6"/>
    <n v="0"/>
    <n v="2050000"/>
    <n v="8913.04347826087"/>
    <s v="good condition-2050000"/>
    <x v="0"/>
  </r>
  <r>
    <d v="2016-08-03T00:00:00"/>
    <x v="1"/>
    <s v="54B585"/>
    <s v="Barcelona"/>
    <x v="3"/>
    <s v="Pedralbes"/>
    <x v="0"/>
    <x v="6"/>
    <n v="4"/>
    <n v="185"/>
    <s v="No"/>
    <s v="exterior"/>
    <s v="Multiple"/>
    <n v="0.02"/>
    <n v="860000"/>
    <n v="4648.6486486486483"/>
    <s v="good condition-860000"/>
    <x v="0"/>
  </r>
  <r>
    <d v="2016-08-04T00:00:00"/>
    <x v="1"/>
    <s v="54B586"/>
    <s v="Barcelona"/>
    <x v="0"/>
    <s v="la Sagrada Família"/>
    <x v="0"/>
    <x v="0"/>
    <n v="3"/>
    <n v="153"/>
    <s v="No"/>
    <s v="exterior"/>
    <s v="ground floor"/>
    <n v="0.02"/>
    <n v="790000"/>
    <n v="5163.3986928104578"/>
    <s v="good condition-790000"/>
    <x v="0"/>
  </r>
  <r>
    <d v="2016-08-05T00:00:00"/>
    <x v="1"/>
    <s v="54B587"/>
    <s v="Barcelona"/>
    <x v="3"/>
    <s v="les Corts"/>
    <x v="0"/>
    <x v="0"/>
    <n v="3"/>
    <n v="85"/>
    <s v="Yes"/>
    <s v="exterior"/>
    <s v=" floor 2"/>
    <n v="0"/>
    <n v="349000"/>
    <n v="4105.8823529411766"/>
    <s v="good condition-349000"/>
    <x v="0"/>
  </r>
  <r>
    <d v="2016-08-06T00:00:00"/>
    <x v="1"/>
    <s v="54B588"/>
    <s v="Barcelona"/>
    <x v="8"/>
    <s v="el Bon Pastor"/>
    <x v="0"/>
    <x v="0"/>
    <n v="3"/>
    <n v="64"/>
    <s v="No"/>
    <s v="exterior"/>
    <s v=" floor 1"/>
    <n v="0.02"/>
    <n v="134900"/>
    <n v="2107.8125"/>
    <s v="good condition-134900"/>
    <x v="1"/>
  </r>
  <r>
    <d v="2016-08-07T00:00:00"/>
    <x v="1"/>
    <s v="54B589"/>
    <s v="Barcelona"/>
    <x v="8"/>
    <s v="Sant Andreu"/>
    <x v="0"/>
    <x v="0"/>
    <n v="3"/>
    <n v="95"/>
    <s v="Yes"/>
    <s v="exterior"/>
    <s v=" floor 5"/>
    <n v="0"/>
    <n v="298000"/>
    <n v="3136.8421052631579"/>
    <s v="good condition-298000"/>
    <x v="0"/>
  </r>
  <r>
    <d v="2016-08-08T00:00:00"/>
    <x v="1"/>
    <s v="54B590"/>
    <s v="Barcelona"/>
    <x v="6"/>
    <s v="Sants - Badal"/>
    <x v="0"/>
    <x v="0"/>
    <n v="3"/>
    <n v="60"/>
    <s v="Yes"/>
    <s v="exterior"/>
    <s v=" floor 5"/>
    <n v="0"/>
    <n v="175000"/>
    <n v="2916.6666666666665"/>
    <s v="good condition-175000"/>
    <x v="1"/>
  </r>
  <r>
    <d v="2016-08-09T00:00:00"/>
    <x v="1"/>
    <s v="54B591"/>
    <s v="Barcelona"/>
    <x v="5"/>
    <s v="Sant Martí de Provençals"/>
    <x v="0"/>
    <x v="0"/>
    <n v="4"/>
    <n v="100"/>
    <s v="Yes"/>
    <s v="exterior"/>
    <s v=" floor 6"/>
    <n v="0"/>
    <n v="270000"/>
    <n v="2700"/>
    <s v="good condition-270000"/>
    <x v="1"/>
  </r>
  <r>
    <d v="2016-08-10T00:00:00"/>
    <x v="1"/>
    <s v="54B592"/>
    <s v="Barcelona"/>
    <x v="6"/>
    <s v="la Font de la Guatlla"/>
    <x v="0"/>
    <x v="0"/>
    <n v="4"/>
    <n v="110"/>
    <s v="Yes"/>
    <s v="exterior"/>
    <s v=" floor 4"/>
    <n v="0"/>
    <n v="360000"/>
    <n v="3272.7272727272725"/>
    <s v="good condition-360000"/>
    <x v="0"/>
  </r>
  <r>
    <d v="2016-08-11T00:00:00"/>
    <x v="1"/>
    <s v="54B593"/>
    <s v="Barcelona"/>
    <x v="1"/>
    <s v="les Tres Torres"/>
    <x v="0"/>
    <x v="3"/>
    <n v="6"/>
    <n v="412"/>
    <s v="Yes"/>
    <s v="exterior"/>
    <s v=" floor 4"/>
    <n v="0"/>
    <n v="1850000"/>
    <n v="4490.2912621359219"/>
    <s v="good condition-1850000"/>
    <x v="0"/>
  </r>
  <r>
    <d v="2016-08-12T00:00:00"/>
    <x v="1"/>
    <s v="54B594"/>
    <s v="Barcelona"/>
    <x v="0"/>
    <s v="la Dreta de l'Eixample"/>
    <x v="0"/>
    <x v="0"/>
    <n v="3"/>
    <n v="179"/>
    <s v="Yes"/>
    <s v="exterior"/>
    <s v=" floor 6"/>
    <n v="0"/>
    <n v="1650000"/>
    <n v="9217.8770949720674"/>
    <s v="good condition-1650000"/>
    <x v="0"/>
  </r>
  <r>
    <d v="2016-08-13T00:00:00"/>
    <x v="1"/>
    <s v="54B595"/>
    <s v="Barcelona"/>
    <x v="0"/>
    <s v="la Sagrada Família"/>
    <x v="0"/>
    <x v="0"/>
    <n v="2"/>
    <n v="76"/>
    <s v="No"/>
    <s v="exterior"/>
    <s v=" floor 4"/>
    <n v="0.02"/>
    <n v="189000"/>
    <n v="2486.8421052631579"/>
    <s v="good condition-189000"/>
    <x v="1"/>
  </r>
  <r>
    <d v="2016-08-14T00:00:00"/>
    <x v="1"/>
    <s v="54B596"/>
    <s v="Barcelona"/>
    <x v="0"/>
    <s v="la Sagrada Família"/>
    <x v="0"/>
    <x v="1"/>
    <n v="3"/>
    <n v="100"/>
    <s v="No"/>
    <s v="exterior"/>
    <s v=" floor 2"/>
    <n v="0.02"/>
    <n v="320000"/>
    <n v="3200"/>
    <s v="good condition-320000"/>
    <x v="0"/>
  </r>
  <r>
    <d v="2016-08-15T00:00:00"/>
    <x v="1"/>
    <s v="54B597"/>
    <s v="Barcelona"/>
    <x v="0"/>
    <s v="l'Antiga Esquerra de l'Eixample"/>
    <x v="0"/>
    <x v="0"/>
    <n v="2"/>
    <n v="85"/>
    <s v="Yes"/>
    <s v="exterior"/>
    <s v=" floor 7"/>
    <n v="0"/>
    <n v="345000"/>
    <n v="4058.8235294117649"/>
    <s v="good condition-345000"/>
    <x v="0"/>
  </r>
  <r>
    <d v="2016-08-16T00:00:00"/>
    <x v="1"/>
    <s v="54B598"/>
    <s v="Barcelona"/>
    <x v="1"/>
    <s v="Sant Gervasi - Galvany"/>
    <x v="0"/>
    <x v="0"/>
    <n v="4"/>
    <n v="177"/>
    <s v="Yes"/>
    <s v="exterior"/>
    <s v=" floor 4"/>
    <n v="0"/>
    <n v="895000"/>
    <n v="5056.4971751412431"/>
    <s v="good condition-895000"/>
    <x v="0"/>
  </r>
  <r>
    <d v="2016-08-17T00:00:00"/>
    <x v="1"/>
    <s v="54B599"/>
    <s v="Barcelona"/>
    <x v="9"/>
    <s v="Verdun"/>
    <x v="0"/>
    <x v="0"/>
    <n v="2"/>
    <n v="55"/>
    <s v="Yes"/>
    <s v="exterior"/>
    <s v=" floor 3"/>
    <n v="0"/>
    <n v="133900"/>
    <n v="2434.5454545454545"/>
    <s v="good condition-133900"/>
    <x v="1"/>
  </r>
  <r>
    <d v="2016-08-18T00:00:00"/>
    <x v="1"/>
    <s v="54B600"/>
    <s v="Barcelona"/>
    <x v="5"/>
    <s v="el Clot"/>
    <x v="0"/>
    <x v="0"/>
    <n v="5"/>
    <n v="120"/>
    <s v="Yes"/>
    <s v="exterior"/>
    <s v=" floor 1"/>
    <n v="0"/>
    <n v="375000"/>
    <n v="3125"/>
    <s v="good condition-375000"/>
    <x v="0"/>
  </r>
  <r>
    <d v="2016-08-19T00:00:00"/>
    <x v="1"/>
    <s v="54B601"/>
    <s v="Barcelona"/>
    <x v="6"/>
    <s v="Sants - Badal"/>
    <x v="0"/>
    <x v="0"/>
    <n v="1"/>
    <n v="41"/>
    <s v="No"/>
    <s v="exterior"/>
    <s v="ground floor"/>
    <n v="0.02"/>
    <n v="199000"/>
    <n v="4853.6585365853662"/>
    <s v="good condition-199000"/>
    <x v="0"/>
  </r>
  <r>
    <d v="2016-08-20T00:00:00"/>
    <x v="1"/>
    <s v="54B602"/>
    <s v="Barcelona"/>
    <x v="0"/>
    <s v="l'Antiga Esquerra de l'Eixample"/>
    <x v="0"/>
    <x v="0"/>
    <n v="4"/>
    <n v="90"/>
    <s v="Yes"/>
    <s v="exterior"/>
    <s v=" floor 1"/>
    <n v="0"/>
    <n v="550000"/>
    <n v="6111.1111111111113"/>
    <s v="good condition-550000"/>
    <x v="0"/>
  </r>
  <r>
    <d v="2016-08-21T00:00:00"/>
    <x v="1"/>
    <s v="54B603"/>
    <s v="Barcelona"/>
    <x v="1"/>
    <s v="Sant Gervasi - la Bonanova"/>
    <x v="0"/>
    <x v="4"/>
    <n v="13"/>
    <n v="491"/>
    <s v="No"/>
    <s v="exterior"/>
    <s v="Multiple"/>
    <n v="0.02"/>
    <n v="3500000"/>
    <n v="7128.3095723014258"/>
    <s v="good condition-3500000"/>
    <x v="0"/>
  </r>
  <r>
    <d v="2016-08-22T00:00:00"/>
    <x v="1"/>
    <s v="54B604"/>
    <s v="Barcelona"/>
    <x v="1"/>
    <s v="Sant Gervasi - Galvany"/>
    <x v="0"/>
    <x v="0"/>
    <n v="3"/>
    <n v="100"/>
    <s v="Yes"/>
    <s v="exterior"/>
    <s v=" floor 3"/>
    <n v="0"/>
    <n v="650000"/>
    <n v="6500"/>
    <s v="good condition-650000"/>
    <x v="0"/>
  </r>
  <r>
    <d v="2016-08-23T00:00:00"/>
    <x v="1"/>
    <s v="54B605"/>
    <s v="Barcelona"/>
    <x v="0"/>
    <s v="la Dreta de l'Eixample"/>
    <x v="0"/>
    <x v="0"/>
    <n v="3"/>
    <n v="131"/>
    <s v="Yes"/>
    <s v="exterior"/>
    <s v=" floor 6"/>
    <n v="0"/>
    <n v="619000"/>
    <n v="4725.1908396946565"/>
    <s v="good condition-619000"/>
    <x v="0"/>
  </r>
  <r>
    <d v="2016-08-24T00:00:00"/>
    <x v="1"/>
    <s v="54B606"/>
    <s v="Barcelona"/>
    <x v="2"/>
    <s v="Horta"/>
    <x v="0"/>
    <x v="0"/>
    <n v="3"/>
    <n v="65"/>
    <s v="No"/>
    <s v="exterior"/>
    <s v=" floor 2"/>
    <n v="0.02"/>
    <n v="170000"/>
    <n v="2615.3846153846152"/>
    <s v="good condition-170000"/>
    <x v="1"/>
  </r>
  <r>
    <d v="2016-08-25T00:00:00"/>
    <x v="1"/>
    <s v="54B607"/>
    <s v="Barcelona"/>
    <x v="6"/>
    <s v="Sants"/>
    <x v="0"/>
    <x v="0"/>
    <n v="3"/>
    <n v="68"/>
    <s v="Yes"/>
    <s v="exterior"/>
    <s v=" floor 3"/>
    <n v="0"/>
    <n v="249000"/>
    <n v="3661.7647058823532"/>
    <s v="good condition-249000"/>
    <x v="0"/>
  </r>
  <r>
    <d v="2016-08-26T00:00:00"/>
    <x v="1"/>
    <s v="54B608"/>
    <s v="Barcelona"/>
    <x v="4"/>
    <s v="el Barri Gòtic"/>
    <x v="0"/>
    <x v="1"/>
    <n v="2"/>
    <n v="65"/>
    <s v="Yes"/>
    <s v="exterior"/>
    <s v=" floor 5"/>
    <n v="0"/>
    <n v="330000"/>
    <n v="5076.9230769230771"/>
    <s v="good condition-330000"/>
    <x v="0"/>
  </r>
  <r>
    <d v="2016-08-27T00:00:00"/>
    <x v="1"/>
    <s v="54B609"/>
    <s v="Barcelona"/>
    <x v="1"/>
    <s v="el Putxet i el Farró"/>
    <x v="0"/>
    <x v="0"/>
    <n v="2"/>
    <n v="87"/>
    <s v="Yes"/>
    <s v="exterior"/>
    <s v=" floor 1"/>
    <n v="0"/>
    <n v="600000"/>
    <n v="6896.5517241379312"/>
    <s v="good condition-600000"/>
    <x v="0"/>
  </r>
  <r>
    <d v="2016-08-28T00:00:00"/>
    <x v="1"/>
    <s v="54B610"/>
    <s v="Barcelona"/>
    <x v="5"/>
    <s v="el Poblenou"/>
    <x v="0"/>
    <x v="0"/>
    <n v="1"/>
    <n v="56"/>
    <s v="No"/>
    <s v="exterior"/>
    <s v=" floor 1"/>
    <n v="0.02"/>
    <n v="220000"/>
    <n v="3928.5714285714284"/>
    <s v="good condition-220000"/>
    <x v="0"/>
  </r>
  <r>
    <d v="2016-08-29T00:00:00"/>
    <x v="1"/>
    <s v="54B611"/>
    <s v="Barcelona"/>
    <x v="5"/>
    <s v="el Poblenou"/>
    <x v="0"/>
    <x v="3"/>
    <n v="2"/>
    <n v="104"/>
    <s v="Yes"/>
    <s v="exterior"/>
    <s v=" floor 4"/>
    <n v="0"/>
    <n v="470000"/>
    <n v="4519.2307692307695"/>
    <s v="good condition-470000"/>
    <x v="0"/>
  </r>
  <r>
    <d v="2016-08-30T00:00:00"/>
    <x v="1"/>
    <s v="54B612"/>
    <s v="Barcelona"/>
    <x v="5"/>
    <s v="la Verneda i la Pau"/>
    <x v="0"/>
    <x v="0"/>
    <n v="3"/>
    <n v="91"/>
    <s v="Yes"/>
    <s v="exterior"/>
    <s v=" floor 5"/>
    <n v="0"/>
    <n v="189000"/>
    <n v="2076.9230769230771"/>
    <s v="good condition-189000"/>
    <x v="1"/>
  </r>
  <r>
    <d v="2016-08-31T00:00:00"/>
    <x v="1"/>
    <s v="54B613"/>
    <s v="Barcelona"/>
    <x v="1"/>
    <s v="Sarrià"/>
    <x v="0"/>
    <x v="0"/>
    <n v="5"/>
    <n v="160"/>
    <s v="Yes"/>
    <s v="exterior"/>
    <s v=" floor 2"/>
    <n v="0"/>
    <n v="770000"/>
    <n v="4812.5"/>
    <s v="good condition-770000"/>
    <x v="0"/>
  </r>
  <r>
    <d v="2016-09-01T00:00:00"/>
    <x v="1"/>
    <s v="54B614"/>
    <s v="Barcelona"/>
    <x v="5"/>
    <s v="el Camp de l'Arpa del Clot"/>
    <x v="0"/>
    <x v="0"/>
    <n v="1"/>
    <n v="55"/>
    <s v="Yes"/>
    <s v="exterior"/>
    <s v=" floor 3"/>
    <n v="0"/>
    <n v="235000"/>
    <n v="4272.727272727273"/>
    <s v="good condition-235000"/>
    <x v="0"/>
  </r>
  <r>
    <d v="2016-09-02T00:00:00"/>
    <x v="1"/>
    <s v="54B615"/>
    <s v="Barcelona"/>
    <x v="4"/>
    <s v="Sant Pere - Santa Caterina i la Ribera"/>
    <x v="0"/>
    <x v="0"/>
    <n v="5"/>
    <n v="162"/>
    <s v="No"/>
    <s v="exterior"/>
    <s v=" floor 2"/>
    <n v="0.02"/>
    <n v="495000"/>
    <n v="3055.5555555555557"/>
    <s v="good condition-495000"/>
    <x v="0"/>
  </r>
  <r>
    <d v="2016-09-03T00:00:00"/>
    <x v="1"/>
    <s v="54B616"/>
    <s v="Barcelona"/>
    <x v="3"/>
    <s v="Pedralbes"/>
    <x v="0"/>
    <x v="0"/>
    <n v="5"/>
    <n v="212"/>
    <s v="Yes"/>
    <s v="exterior"/>
    <s v=" floor 4"/>
    <n v="0"/>
    <n v="1595000"/>
    <n v="7523.5849056603774"/>
    <s v="good condition-1595000"/>
    <x v="0"/>
  </r>
  <r>
    <d v="2016-09-04T00:00:00"/>
    <x v="1"/>
    <s v="54B617"/>
    <s v="Barcelona"/>
    <x v="8"/>
    <s v="la Sagrera"/>
    <x v="0"/>
    <x v="0"/>
    <n v="3"/>
    <n v="57"/>
    <s v="Yes"/>
    <s v="exterior"/>
    <s v=" floor 5"/>
    <n v="0"/>
    <n v="165000"/>
    <n v="2894.7368421052633"/>
    <s v="good condition-165000"/>
    <x v="1"/>
  </r>
  <r>
    <d v="2016-09-05T00:00:00"/>
    <x v="1"/>
    <s v="54B618"/>
    <s v="Barcelona"/>
    <x v="4"/>
    <s v="el Barri Gòtic"/>
    <x v="0"/>
    <x v="0"/>
    <n v="3"/>
    <n v="114"/>
    <s v="No"/>
    <s v="exterior"/>
    <s v=" floor 3"/>
    <n v="0.02"/>
    <n v="335000"/>
    <n v="2938.5964912280701"/>
    <s v="good condition-335000"/>
    <x v="1"/>
  </r>
  <r>
    <d v="2016-09-06T00:00:00"/>
    <x v="1"/>
    <s v="54B619"/>
    <s v="Barcelona"/>
    <x v="1"/>
    <s v="Sarrià"/>
    <x v="0"/>
    <x v="4"/>
    <n v="6"/>
    <n v="516"/>
    <s v="No"/>
    <s v="exterior"/>
    <s v="Multiple"/>
    <n v="0.02"/>
    <n v="3750000"/>
    <n v="7267.4418604651164"/>
    <s v="good condition-3750000"/>
    <x v="0"/>
  </r>
  <r>
    <d v="2016-09-07T00:00:00"/>
    <x v="1"/>
    <s v="54B620"/>
    <s v="Barcelona"/>
    <x v="5"/>
    <s v="el Camp de l'Arpa del Clot"/>
    <x v="0"/>
    <x v="0"/>
    <n v="3"/>
    <n v="58"/>
    <s v="No"/>
    <s v="exterior"/>
    <s v=" floor 4"/>
    <n v="0.02"/>
    <n v="180000"/>
    <n v="3103.4482758620688"/>
    <s v="good condition-180000"/>
    <x v="0"/>
  </r>
  <r>
    <d v="2016-09-08T00:00:00"/>
    <x v="1"/>
    <s v="54B621"/>
    <s v="Barcelona"/>
    <x v="5"/>
    <s v="el Parc i la Llacuna del Poblenou"/>
    <x v="0"/>
    <x v="0"/>
    <n v="1"/>
    <n v="64"/>
    <s v="Yes"/>
    <s v="exterior"/>
    <s v=" floor 1"/>
    <n v="0"/>
    <n v="400000"/>
    <n v="6250"/>
    <s v="good condition-400000"/>
    <x v="0"/>
  </r>
  <r>
    <d v="2016-09-09T00:00:00"/>
    <x v="1"/>
    <s v="54B622"/>
    <s v="Barcelona"/>
    <x v="5"/>
    <s v="el Parc i la Llacuna del Poblenou"/>
    <x v="0"/>
    <x v="0"/>
    <n v="1"/>
    <n v="65"/>
    <s v="Yes"/>
    <s v="exterior"/>
    <s v=" floor 1"/>
    <n v="0"/>
    <n v="400000"/>
    <n v="6153.8461538461543"/>
    <s v="good condition-400000"/>
    <x v="0"/>
  </r>
  <r>
    <d v="2016-09-10T00:00:00"/>
    <x v="1"/>
    <s v="54B623"/>
    <s v="Barcelona"/>
    <x v="5"/>
    <s v="el Poblenou"/>
    <x v="0"/>
    <x v="0"/>
    <n v="4"/>
    <n v="133"/>
    <s v="Yes"/>
    <s v="exterior"/>
    <s v=" floor 4"/>
    <n v="0"/>
    <n v="990000"/>
    <n v="7443.6090225563912"/>
    <s v="good condition-990000"/>
    <x v="0"/>
  </r>
  <r>
    <d v="2016-09-11T00:00:00"/>
    <x v="1"/>
    <s v="54B624"/>
    <s v="Barcelona"/>
    <x v="8"/>
    <s v="la Sagrera"/>
    <x v="0"/>
    <x v="0"/>
    <n v="3"/>
    <n v="82"/>
    <s v="Yes"/>
    <s v="exterior"/>
    <s v=" floor 3"/>
    <n v="0"/>
    <n v="229000"/>
    <n v="2792.6829268292681"/>
    <s v="good condition-229000"/>
    <x v="1"/>
  </r>
  <r>
    <d v="2016-09-12T00:00:00"/>
    <x v="1"/>
    <s v="54B625"/>
    <s v="Barcelona"/>
    <x v="4"/>
    <s v="el Barri Gòtic"/>
    <x v="0"/>
    <x v="1"/>
    <n v="3"/>
    <n v="112"/>
    <s v="Yes"/>
    <s v="exterior"/>
    <s v=" floor 5"/>
    <n v="0"/>
    <n v="790000"/>
    <n v="7053.5714285714284"/>
    <s v="good condition-790000"/>
    <x v="0"/>
  </r>
  <r>
    <d v="2016-09-13T00:00:00"/>
    <x v="1"/>
    <s v="54B626"/>
    <s v="Barcelona"/>
    <x v="0"/>
    <s v="l'Antiga Esquerra de l'Eixample"/>
    <x v="0"/>
    <x v="0"/>
    <n v="3"/>
    <n v="135"/>
    <s v="Yes"/>
    <s v="exterior"/>
    <s v=" floor 2"/>
    <n v="0"/>
    <n v="639000"/>
    <n v="4733.333333333333"/>
    <s v="good condition-639000"/>
    <x v="0"/>
  </r>
  <r>
    <d v="2016-09-14T00:00:00"/>
    <x v="1"/>
    <s v="54B627"/>
    <s v="Barcelona"/>
    <x v="1"/>
    <s v="el Putxet i el Farró"/>
    <x v="0"/>
    <x v="3"/>
    <n v="3"/>
    <n v="190"/>
    <s v="Yes"/>
    <s v="exterior"/>
    <s v="ground floor"/>
    <n v="0"/>
    <n v="890000"/>
    <n v="4684.2105263157891"/>
    <s v="good condition-890000"/>
    <x v="0"/>
  </r>
  <r>
    <d v="2016-09-15T00:00:00"/>
    <x v="1"/>
    <s v="54B628"/>
    <s v="Barcelona"/>
    <x v="5"/>
    <s v="la Verneda i la Pau"/>
    <x v="0"/>
    <x v="0"/>
    <n v="3"/>
    <n v="76"/>
    <s v="Yes"/>
    <s v="exterior"/>
    <s v=" floor 3"/>
    <n v="0"/>
    <n v="180000"/>
    <n v="2368.4210526315787"/>
    <s v="good condition-180000"/>
    <x v="1"/>
  </r>
  <r>
    <d v="2016-09-16T00:00:00"/>
    <x v="1"/>
    <s v="54B629"/>
    <s v="Barcelona"/>
    <x v="2"/>
    <s v="el Guinardó"/>
    <x v="0"/>
    <x v="0"/>
    <n v="2"/>
    <n v="65"/>
    <s v="No"/>
    <s v="exterior"/>
    <s v=" floor 2"/>
    <n v="0.02"/>
    <n v="169800"/>
    <n v="2612.3076923076924"/>
    <s v="good condition-169800"/>
    <x v="1"/>
  </r>
  <r>
    <d v="2016-09-17T00:00:00"/>
    <x v="1"/>
    <s v="54B630"/>
    <s v="Barcelona"/>
    <x v="2"/>
    <s v="la Vall d'Hebron"/>
    <x v="0"/>
    <x v="0"/>
    <n v="2"/>
    <n v="80"/>
    <s v="Yes"/>
    <s v="exterior"/>
    <s v=" floor 8"/>
    <n v="0"/>
    <n v="299000"/>
    <n v="3737.5"/>
    <s v="good condition-299000"/>
    <x v="0"/>
  </r>
  <r>
    <d v="2016-09-18T00:00:00"/>
    <x v="1"/>
    <s v="54B631"/>
    <s v="Barcelona"/>
    <x v="3"/>
    <s v="la Maternitat i Sant Ramon"/>
    <x v="0"/>
    <x v="0"/>
    <n v="2"/>
    <n v="48"/>
    <s v="Yes"/>
    <s v="exterior"/>
    <s v=" floor 6"/>
    <n v="0"/>
    <n v="199000"/>
    <n v="4145.833333333333"/>
    <s v="good condition-199000"/>
    <x v="0"/>
  </r>
  <r>
    <d v="2016-09-19T00:00:00"/>
    <x v="1"/>
    <s v="54B632"/>
    <s v="Barcelona"/>
    <x v="0"/>
    <s v="la Nova Esquerra de l'Eixample"/>
    <x v="0"/>
    <x v="0"/>
    <n v="4"/>
    <n v="140"/>
    <s v="Yes"/>
    <s v="exterior"/>
    <s v=" floor 6"/>
    <n v="0"/>
    <n v="599850"/>
    <n v="4284.6428571428569"/>
    <s v="good condition-599850"/>
    <x v="0"/>
  </r>
  <r>
    <d v="2016-09-20T00:00:00"/>
    <x v="1"/>
    <s v="54B633"/>
    <s v="Barcelona"/>
    <x v="9"/>
    <s v="Verdun"/>
    <x v="0"/>
    <x v="0"/>
    <n v="3"/>
    <n v="60"/>
    <s v="Yes"/>
    <s v="interior"/>
    <s v=" floor 2"/>
    <n v="0"/>
    <n v="149500"/>
    <n v="2491.6666666666665"/>
    <s v="good condition-149500"/>
    <x v="1"/>
  </r>
  <r>
    <d v="2016-09-21T00:00:00"/>
    <x v="1"/>
    <s v="54B634"/>
    <s v="Barcelona"/>
    <x v="0"/>
    <s v="la Sagrada Família"/>
    <x v="0"/>
    <x v="0"/>
    <n v="4"/>
    <n v="77"/>
    <s v="Yes"/>
    <s v="exterior"/>
    <s v=" floor 6"/>
    <n v="0"/>
    <n v="255000"/>
    <n v="3311.6883116883118"/>
    <s v="good condition-255000"/>
    <x v="0"/>
  </r>
  <r>
    <d v="2016-09-22T00:00:00"/>
    <x v="1"/>
    <s v="54B635"/>
    <s v="Barcelona"/>
    <x v="4"/>
    <s v="Sant Pere - Santa Caterina i la Ribera"/>
    <x v="0"/>
    <x v="0"/>
    <n v="1"/>
    <n v="80"/>
    <s v="Yes"/>
    <s v="exterior"/>
    <s v=" floor 1"/>
    <n v="0"/>
    <n v="250000"/>
    <n v="3125"/>
    <s v="good condition-250000"/>
    <x v="0"/>
  </r>
  <r>
    <d v="2016-09-23T00:00:00"/>
    <x v="1"/>
    <s v="54B636"/>
    <s v="Barcelona"/>
    <x v="0"/>
    <s v="la Dreta de l'Eixample"/>
    <x v="0"/>
    <x v="0"/>
    <n v="3"/>
    <n v="90"/>
    <s v="Yes"/>
    <s v="exterior"/>
    <s v=" floor 1"/>
    <n v="0"/>
    <n v="499000"/>
    <n v="5544.4444444444443"/>
    <s v="good condition-499000"/>
    <x v="0"/>
  </r>
  <r>
    <d v="2016-09-24T00:00:00"/>
    <x v="1"/>
    <s v="54B637"/>
    <s v="Barcelona"/>
    <x v="6"/>
    <s v="la Marina de Port"/>
    <x v="0"/>
    <x v="0"/>
    <n v="3"/>
    <n v="64"/>
    <s v="Yes"/>
    <s v="exterior"/>
    <s v=" floor 1"/>
    <n v="0"/>
    <n v="220000"/>
    <n v="3437.5"/>
    <s v="good condition-220000"/>
    <x v="0"/>
  </r>
  <r>
    <d v="2016-09-25T00:00:00"/>
    <x v="1"/>
    <s v="54B638"/>
    <s v="Barcelona"/>
    <x v="4"/>
    <s v="el Barri Gòtic"/>
    <x v="0"/>
    <x v="1"/>
    <n v="1"/>
    <n v="58"/>
    <s v="Yes"/>
    <s v="exterior"/>
    <s v=" floor 3"/>
    <n v="0"/>
    <n v="370000"/>
    <n v="6379.3103448275861"/>
    <s v="good condition-370000"/>
    <x v="0"/>
  </r>
  <r>
    <d v="2016-09-26T00:00:00"/>
    <x v="1"/>
    <s v="54B639"/>
    <s v="Barcelona"/>
    <x v="3"/>
    <s v="Pedralbes"/>
    <x v="0"/>
    <x v="0"/>
    <n v="3"/>
    <n v="271"/>
    <s v="Yes"/>
    <s v="exterior"/>
    <s v=" floor 6"/>
    <n v="0"/>
    <n v="2980000"/>
    <n v="10996.309963099631"/>
    <s v="good condition-2980000"/>
    <x v="0"/>
  </r>
  <r>
    <d v="2016-09-27T00:00:00"/>
    <x v="1"/>
    <s v="54B640"/>
    <s v="Barcelona"/>
    <x v="5"/>
    <s v="el Poblenou"/>
    <x v="0"/>
    <x v="0"/>
    <n v="3"/>
    <n v="70"/>
    <s v="Yes"/>
    <s v="exterior"/>
    <s v=" floor 6"/>
    <n v="0"/>
    <n v="321500"/>
    <n v="4592.8571428571431"/>
    <s v="good condition-321500"/>
    <x v="0"/>
  </r>
  <r>
    <d v="2016-09-28T00:00:00"/>
    <x v="1"/>
    <s v="54B641"/>
    <s v="Barcelona"/>
    <x v="1"/>
    <s v="Sant Gervasi - Galvany"/>
    <x v="0"/>
    <x v="1"/>
    <n v="3"/>
    <n v="230"/>
    <s v="Yes"/>
    <s v="exterior"/>
    <s v=" floor 8"/>
    <n v="0"/>
    <n v="1980000"/>
    <n v="8608.6956521739139"/>
    <s v="good condition-1980000"/>
    <x v="0"/>
  </r>
  <r>
    <d v="2016-09-29T00:00:00"/>
    <x v="1"/>
    <s v="54B642"/>
    <s v="Barcelona"/>
    <x v="4"/>
    <s v="la Barceloneta"/>
    <x v="0"/>
    <x v="0"/>
    <n v="2"/>
    <n v="83"/>
    <s v="Yes"/>
    <s v="exterior"/>
    <s v="ground floor"/>
    <n v="0"/>
    <n v="390000"/>
    <n v="4698.7951807228919"/>
    <s v="good condition-390000"/>
    <x v="0"/>
  </r>
  <r>
    <d v="2016-09-30T00:00:00"/>
    <x v="1"/>
    <s v="54B643"/>
    <s v="Barcelona"/>
    <x v="6"/>
    <s v="el Poble Sec - AEI Parc de Montjuïc"/>
    <x v="0"/>
    <x v="0"/>
    <n v="2"/>
    <n v="50"/>
    <s v="No"/>
    <s v="exterior"/>
    <s v=" floor 1"/>
    <n v="0.02"/>
    <n v="250000"/>
    <n v="5000"/>
    <s v="good condition-250000"/>
    <x v="0"/>
  </r>
  <r>
    <d v="2016-10-01T00:00:00"/>
    <x v="1"/>
    <s v="54B644"/>
    <s v="Barcelona"/>
    <x v="2"/>
    <s v="la Teixonera"/>
    <x v="0"/>
    <x v="0"/>
    <n v="2"/>
    <n v="158"/>
    <s v="Yes"/>
    <s v="exterior"/>
    <s v=" floor 3"/>
    <n v="0"/>
    <n v="365000"/>
    <n v="2310.1265822784812"/>
    <s v="good condition-365000"/>
    <x v="1"/>
  </r>
  <r>
    <d v="2016-10-02T00:00:00"/>
    <x v="1"/>
    <s v="54B645"/>
    <s v="Barcelona"/>
    <x v="4"/>
    <s v="el Barri Gòtic"/>
    <x v="0"/>
    <x v="0"/>
    <n v="2"/>
    <n v="92"/>
    <s v="No"/>
    <s v="exterior"/>
    <s v="mezzanine"/>
    <n v="0.02"/>
    <n v="380000"/>
    <n v="4130.434782608696"/>
    <s v="good condition-380000"/>
    <x v="0"/>
  </r>
  <r>
    <d v="2016-10-03T00:00:00"/>
    <x v="1"/>
    <s v="54B646"/>
    <s v="Barcelona"/>
    <x v="1"/>
    <s v="el Putxet i el Farró"/>
    <x v="0"/>
    <x v="0"/>
    <n v="3"/>
    <n v="180"/>
    <s v="Yes"/>
    <s v="exterior"/>
    <s v=" floor 1"/>
    <n v="0"/>
    <n v="885000"/>
    <n v="4916.666666666667"/>
    <s v="good condition-885000"/>
    <x v="0"/>
  </r>
  <r>
    <d v="2016-10-04T00:00:00"/>
    <x v="1"/>
    <s v="54B647"/>
    <s v="Barcelona"/>
    <x v="6"/>
    <s v="el Poble Sec - AEI Parc de Montjuïc"/>
    <x v="0"/>
    <x v="1"/>
    <n v="1"/>
    <n v="50"/>
    <s v="Yes"/>
    <s v="exterior"/>
    <s v=" floor 4"/>
    <n v="0"/>
    <n v="243000"/>
    <n v="4860"/>
    <s v="good condition-243000"/>
    <x v="0"/>
  </r>
  <r>
    <d v="2016-10-05T00:00:00"/>
    <x v="1"/>
    <s v="54B648"/>
    <s v="Barcelona"/>
    <x v="5"/>
    <s v="el Poblenou"/>
    <x v="0"/>
    <x v="0"/>
    <n v="2"/>
    <n v="60"/>
    <s v="No"/>
    <s v="interior"/>
    <s v=" floor 1"/>
    <n v="0.02"/>
    <n v="259999"/>
    <n v="4333.3166666666666"/>
    <s v="good condition-259999"/>
    <x v="0"/>
  </r>
  <r>
    <d v="2016-10-06T00:00:00"/>
    <x v="1"/>
    <s v="54B649"/>
    <s v="Barcelona"/>
    <x v="0"/>
    <s v="Sant Antoni"/>
    <x v="0"/>
    <x v="1"/>
    <n v="2"/>
    <n v="90"/>
    <s v="Yes"/>
    <s v="exterior"/>
    <s v=" floor 8"/>
    <n v="0"/>
    <n v="590000"/>
    <n v="6555.5555555555557"/>
    <s v="good condition-590000"/>
    <x v="0"/>
  </r>
  <r>
    <d v="2016-10-07T00:00:00"/>
    <x v="1"/>
    <s v="54B650"/>
    <s v="Barcelona"/>
    <x v="5"/>
    <s v="el Besòs i el Maresme"/>
    <x v="0"/>
    <x v="2"/>
    <n v="2"/>
    <n v="81"/>
    <s v="No"/>
    <s v="exterior"/>
    <s v="Multiple"/>
    <n v="0.02"/>
    <n v="225000"/>
    <n v="2777.7777777777778"/>
    <s v="good condition-225000"/>
    <x v="1"/>
  </r>
  <r>
    <d v="2016-10-08T00:00:00"/>
    <x v="1"/>
    <s v="54B651"/>
    <s v="Barcelona"/>
    <x v="1"/>
    <s v="el Putxet i el Farró"/>
    <x v="0"/>
    <x v="3"/>
    <n v="4"/>
    <n v="178"/>
    <s v="No"/>
    <s v="exterior"/>
    <s v="ground floor"/>
    <n v="0.02"/>
    <n v="995000"/>
    <n v="5589.8876404494385"/>
    <s v="good condition-995000"/>
    <x v="0"/>
  </r>
  <r>
    <d v="2016-10-09T00:00:00"/>
    <x v="1"/>
    <s v="54B652"/>
    <s v="Barcelona"/>
    <x v="3"/>
    <s v="Pedralbes"/>
    <x v="0"/>
    <x v="0"/>
    <n v="3"/>
    <n v="106"/>
    <s v="Yes"/>
    <s v="exterior"/>
    <s v=" floor 4"/>
    <n v="0"/>
    <n v="495000"/>
    <n v="4669.8113207547167"/>
    <s v="good condition-495000"/>
    <x v="0"/>
  </r>
  <r>
    <d v="2016-10-10T00:00:00"/>
    <x v="1"/>
    <s v="54B653"/>
    <s v="Barcelona"/>
    <x v="6"/>
    <s v="Sants"/>
    <x v="0"/>
    <x v="0"/>
    <n v="3"/>
    <n v="92"/>
    <s v="Yes"/>
    <s v="exterior"/>
    <s v=" floor 3"/>
    <n v="0"/>
    <n v="269000"/>
    <n v="2923.913043478261"/>
    <s v="good condition-269000"/>
    <x v="1"/>
  </r>
  <r>
    <d v="2016-10-11T00:00:00"/>
    <x v="1"/>
    <s v="54B654"/>
    <s v="Barcelona"/>
    <x v="7"/>
    <s v="la Vila de Gràcia"/>
    <x v="0"/>
    <x v="0"/>
    <n v="2"/>
    <n v="85"/>
    <s v="No"/>
    <s v="exterior"/>
    <s v=" floor 3"/>
    <n v="0.02"/>
    <n v="410000"/>
    <n v="4823.5294117647063"/>
    <s v="good condition-410000"/>
    <x v="0"/>
  </r>
  <r>
    <d v="2016-10-12T00:00:00"/>
    <x v="1"/>
    <s v="54B655"/>
    <s v="Barcelona"/>
    <x v="1"/>
    <s v="el Putxet i el Farró"/>
    <x v="0"/>
    <x v="1"/>
    <n v="4"/>
    <n v="139"/>
    <s v="Yes"/>
    <s v="exterior"/>
    <s v=" floor 5"/>
    <n v="0"/>
    <n v="790000"/>
    <n v="5683.4532374100718"/>
    <s v="good condition-790000"/>
    <x v="0"/>
  </r>
  <r>
    <d v="2016-10-13T00:00:00"/>
    <x v="1"/>
    <s v="54B656"/>
    <s v="Barcelona"/>
    <x v="2"/>
    <s v="la Teixonera"/>
    <x v="0"/>
    <x v="0"/>
    <n v="3"/>
    <n v="81"/>
    <s v="No"/>
    <s v="exterior"/>
    <s v=" floor 2"/>
    <n v="0.02"/>
    <n v="199000"/>
    <n v="2456.7901234567903"/>
    <s v="good condition-199000"/>
    <x v="1"/>
  </r>
  <r>
    <d v="2016-10-14T00:00:00"/>
    <x v="1"/>
    <s v="54B657"/>
    <s v="Barcelona"/>
    <x v="1"/>
    <s v="Sarrià"/>
    <x v="0"/>
    <x v="4"/>
    <n v="4"/>
    <n v="201"/>
    <s v="No"/>
    <s v="exterior"/>
    <s v="Multiple"/>
    <n v="0.02"/>
    <n v="1590000"/>
    <n v="7910.4477611940301"/>
    <s v="good condition-1590000"/>
    <x v="0"/>
  </r>
  <r>
    <d v="2016-10-15T00:00:00"/>
    <x v="1"/>
    <s v="54B658"/>
    <s v="Barcelona"/>
    <x v="7"/>
    <s v="el Camp d'en Grassot i Gràcia Nova"/>
    <x v="0"/>
    <x v="0"/>
    <n v="4"/>
    <n v="93"/>
    <s v="Yes"/>
    <s v="exterior"/>
    <s v=" floor 2"/>
    <n v="0"/>
    <n v="340000"/>
    <n v="3655.9139784946237"/>
    <s v="good condition-340000"/>
    <x v="0"/>
  </r>
  <r>
    <d v="2016-10-16T00:00:00"/>
    <x v="1"/>
    <s v="54B659"/>
    <s v="Barcelona"/>
    <x v="3"/>
    <s v="les Corts"/>
    <x v="0"/>
    <x v="0"/>
    <n v="3"/>
    <n v="71"/>
    <s v="Yes"/>
    <s v="exterior"/>
    <s v=" floor 2"/>
    <n v="0"/>
    <n v="395000"/>
    <n v="5563.3802816901407"/>
    <s v="good condition-395000"/>
    <x v="0"/>
  </r>
  <r>
    <d v="2016-10-17T00:00:00"/>
    <x v="1"/>
    <s v="54B660"/>
    <s v="Barcelona"/>
    <x v="1"/>
    <s v="Vallvidrera - el Tibidabo i les Planes"/>
    <x v="0"/>
    <x v="4"/>
    <n v="3"/>
    <n v="300"/>
    <s v="No"/>
    <s v="exterior"/>
    <s v="Multiple"/>
    <n v="0.02"/>
    <n v="1295000"/>
    <n v="4316.666666666667"/>
    <s v="good condition-1295000"/>
    <x v="0"/>
  </r>
  <r>
    <d v="2016-10-18T00:00:00"/>
    <x v="1"/>
    <s v="54B661"/>
    <s v="Barcelona"/>
    <x v="5"/>
    <s v="el Camp de l'Arpa del Clot"/>
    <x v="0"/>
    <x v="1"/>
    <n v="4"/>
    <n v="94"/>
    <s v="Yes"/>
    <s v="exterior"/>
    <s v=" floor 8"/>
    <n v="0"/>
    <n v="515000"/>
    <n v="5478.7234042553191"/>
    <s v="good condition-515000"/>
    <x v="0"/>
  </r>
  <r>
    <d v="2016-10-19T00:00:00"/>
    <x v="1"/>
    <s v="54B662"/>
    <s v="Barcelona"/>
    <x v="5"/>
    <s v="el Poblenou"/>
    <x v="0"/>
    <x v="0"/>
    <n v="3"/>
    <n v="68"/>
    <s v="Yes"/>
    <s v="exterior"/>
    <s v=" floor 3"/>
    <n v="0"/>
    <n v="287000"/>
    <n v="4220.588235294118"/>
    <s v="good condition-287000"/>
    <x v="0"/>
  </r>
  <r>
    <d v="2016-10-20T00:00:00"/>
    <x v="1"/>
    <s v="54B663"/>
    <s v="Barcelona"/>
    <x v="1"/>
    <s v="Sarrià"/>
    <x v="0"/>
    <x v="0"/>
    <n v="5"/>
    <n v="238"/>
    <s v="Yes"/>
    <s v="exterior"/>
    <s v=" floor 1"/>
    <n v="0"/>
    <n v="1265000"/>
    <n v="5315.1260504201682"/>
    <s v="good condition-1265000"/>
    <x v="0"/>
  </r>
  <r>
    <d v="2016-10-21T00:00:00"/>
    <x v="1"/>
    <s v="54B664"/>
    <s v="Barcelona"/>
    <x v="0"/>
    <s v="la Dreta de l'Eixample"/>
    <x v="0"/>
    <x v="0"/>
    <n v="7"/>
    <n v="336"/>
    <s v="Yes"/>
    <s v="exterior"/>
    <s v=" floor 4"/>
    <n v="0"/>
    <n v="1150000"/>
    <n v="3422.6190476190477"/>
    <s v="good condition-1150000"/>
    <x v="0"/>
  </r>
  <r>
    <d v="2016-10-22T00:00:00"/>
    <x v="1"/>
    <s v="54B665"/>
    <s v="Barcelona"/>
    <x v="5"/>
    <s v="Diagonal Mar i el Front Marítim del Poblenou"/>
    <x v="0"/>
    <x v="0"/>
    <n v="3"/>
    <n v="86"/>
    <s v="Yes"/>
    <s v="exterior"/>
    <s v=" floor 2"/>
    <n v="0"/>
    <n v="470000"/>
    <n v="5465.1162790697672"/>
    <s v="good condition-470000"/>
    <x v="0"/>
  </r>
  <r>
    <d v="2016-10-23T00:00:00"/>
    <x v="1"/>
    <s v="54B666"/>
    <s v="Barcelona"/>
    <x v="5"/>
    <s v="el Poblenou"/>
    <x v="0"/>
    <x v="0"/>
    <n v="2"/>
    <n v="90"/>
    <s v="No"/>
    <s v="exterior"/>
    <s v="ground floor"/>
    <n v="0.02"/>
    <n v="390000"/>
    <n v="4333.333333333333"/>
    <s v="good condition-390000"/>
    <x v="0"/>
  </r>
  <r>
    <d v="2016-10-24T00:00:00"/>
    <x v="1"/>
    <s v="54B667"/>
    <s v="Barcelona"/>
    <x v="2"/>
    <s v="el Carmel"/>
    <x v="0"/>
    <x v="0"/>
    <n v="3"/>
    <n v="87"/>
    <s v="Yes"/>
    <s v="exterior"/>
    <s v="ground floor"/>
    <n v="0"/>
    <n v="322000"/>
    <n v="3701.1494252873563"/>
    <s v="good condition-322000"/>
    <x v="0"/>
  </r>
  <r>
    <d v="2016-10-25T00:00:00"/>
    <x v="1"/>
    <s v="54B668"/>
    <s v="Barcelona"/>
    <x v="7"/>
    <s v="la Vila de Gràcia"/>
    <x v="0"/>
    <x v="0"/>
    <n v="2"/>
    <n v="75"/>
    <s v="Yes"/>
    <s v="exterior"/>
    <s v=" floor 2"/>
    <n v="0"/>
    <n v="365000"/>
    <n v="4866.666666666667"/>
    <s v="good condition-365000"/>
    <x v="0"/>
  </r>
  <r>
    <d v="2016-10-26T00:00:00"/>
    <x v="1"/>
    <s v="54B669"/>
    <s v="Barcelona"/>
    <x v="2"/>
    <s v="el Carmel"/>
    <x v="0"/>
    <x v="0"/>
    <n v="3"/>
    <n v="98"/>
    <s v="Yes"/>
    <s v="exterior"/>
    <s v=" floor 2"/>
    <n v="0"/>
    <n v="397000"/>
    <n v="4051.0204081632655"/>
    <s v="good condition-397000"/>
    <x v="0"/>
  </r>
  <r>
    <d v="2016-10-27T00:00:00"/>
    <x v="1"/>
    <s v="54B670"/>
    <s v="Barcelona"/>
    <x v="0"/>
    <s v="Sant Antoni"/>
    <x v="0"/>
    <x v="1"/>
    <n v="4"/>
    <n v="155"/>
    <s v="Yes"/>
    <s v="exterior"/>
    <s v=" floor 6"/>
    <n v="0"/>
    <n v="695000"/>
    <n v="4483.8709677419356"/>
    <s v="good condition-695000"/>
    <x v="0"/>
  </r>
  <r>
    <d v="2016-10-28T00:00:00"/>
    <x v="1"/>
    <s v="54B671"/>
    <s v="Barcelona"/>
    <x v="0"/>
    <s v="la Dreta de l'Eixample"/>
    <x v="0"/>
    <x v="1"/>
    <n v="2"/>
    <n v="101"/>
    <s v="Yes"/>
    <s v="exterior"/>
    <s v=" floor 7"/>
    <n v="0"/>
    <n v="780000"/>
    <n v="7722.772277227723"/>
    <s v="good condition-780000"/>
    <x v="0"/>
  </r>
  <r>
    <d v="2016-10-29T00:00:00"/>
    <x v="1"/>
    <s v="54B672"/>
    <s v="Barcelona"/>
    <x v="0"/>
    <s v="la Nova Esquerra de l'Eixample"/>
    <x v="0"/>
    <x v="0"/>
    <n v="4"/>
    <n v="133"/>
    <s v="Yes"/>
    <s v="exterior"/>
    <s v=" floor 2"/>
    <n v="0"/>
    <n v="539000"/>
    <n v="4052.6315789473683"/>
    <s v="good condition-539000"/>
    <x v="0"/>
  </r>
  <r>
    <d v="2016-10-30T00:00:00"/>
    <x v="1"/>
    <s v="54B673"/>
    <s v="Barcelona"/>
    <x v="5"/>
    <s v="Diagonal Mar i el Front Marítim del Poblenou"/>
    <x v="0"/>
    <x v="0"/>
    <n v="3"/>
    <n v="156"/>
    <s v="Yes"/>
    <s v="exterior"/>
    <s v=" floor 10"/>
    <n v="0"/>
    <n v="1050000"/>
    <n v="6730.7692307692305"/>
    <s v="good condition-1050000"/>
    <x v="0"/>
  </r>
  <r>
    <d v="2016-10-31T00:00:00"/>
    <x v="1"/>
    <s v="54B674"/>
    <s v="Barcelona"/>
    <x v="0"/>
    <s v="la Dreta de l'Eixample"/>
    <x v="0"/>
    <x v="0"/>
    <n v="4"/>
    <n v="174"/>
    <s v="Yes"/>
    <s v="exterior"/>
    <s v=" floor 3"/>
    <n v="0"/>
    <n v="850000"/>
    <n v="4885.0574712643675"/>
    <s v="good condition-850000"/>
    <x v="0"/>
  </r>
  <r>
    <d v="2016-11-01T00:00:00"/>
    <x v="1"/>
    <s v="54B675"/>
    <s v="Barcelona"/>
    <x v="8"/>
    <s v="Sant Andreu"/>
    <x v="0"/>
    <x v="0"/>
    <n v="3"/>
    <n v="88"/>
    <s v="Yes"/>
    <s v="exterior"/>
    <s v=" floor 7"/>
    <n v="0"/>
    <n v="445000"/>
    <n v="5056.818181818182"/>
    <s v="good condition-445000"/>
    <x v="0"/>
  </r>
  <r>
    <d v="2016-11-02T00:00:00"/>
    <x v="1"/>
    <s v="54B676"/>
    <s v="Barcelona"/>
    <x v="5"/>
    <s v="el Poblenou"/>
    <x v="0"/>
    <x v="2"/>
    <n v="3"/>
    <n v="200"/>
    <s v="No"/>
    <s v="exterior"/>
    <s v="Multiple"/>
    <n v="0.02"/>
    <n v="1050000"/>
    <n v="5250"/>
    <s v="good condition-1050000"/>
    <x v="0"/>
  </r>
  <r>
    <d v="2016-11-03T00:00:00"/>
    <x v="1"/>
    <s v="54B677"/>
    <s v="Barcelona"/>
    <x v="5"/>
    <s v="el Clot"/>
    <x v="0"/>
    <x v="0"/>
    <n v="2"/>
    <n v="75"/>
    <s v="Yes"/>
    <s v="exterior"/>
    <s v=" floor 3"/>
    <n v="0"/>
    <n v="239000"/>
    <n v="3186.6666666666665"/>
    <s v="good condition-239000"/>
    <x v="0"/>
  </r>
  <r>
    <d v="2016-11-04T00:00:00"/>
    <x v="1"/>
    <s v="54B678"/>
    <s v="Barcelona"/>
    <x v="7"/>
    <s v="el Coll"/>
    <x v="0"/>
    <x v="0"/>
    <n v="2"/>
    <n v="64"/>
    <s v="Yes"/>
    <s v="exterior"/>
    <s v=" floor 1"/>
    <n v="0"/>
    <n v="239000"/>
    <n v="3734.375"/>
    <s v="good condition-239000"/>
    <x v="0"/>
  </r>
  <r>
    <d v="2016-11-05T00:00:00"/>
    <x v="1"/>
    <s v="54B679"/>
    <s v="Barcelona"/>
    <x v="6"/>
    <s v="la Marina de Port"/>
    <x v="0"/>
    <x v="0"/>
    <n v="3"/>
    <n v="83"/>
    <s v="Yes"/>
    <s v="exterior"/>
    <s v=" floor 1"/>
    <n v="0"/>
    <n v="200000"/>
    <n v="2409.6385542168673"/>
    <s v="good condition-200000"/>
    <x v="1"/>
  </r>
  <r>
    <d v="2016-11-06T00:00:00"/>
    <x v="1"/>
    <s v="54B680"/>
    <s v="Barcelona"/>
    <x v="1"/>
    <s v="el Putxet i el Farró"/>
    <x v="0"/>
    <x v="0"/>
    <n v="5"/>
    <n v="210"/>
    <s v="Yes"/>
    <s v="exterior"/>
    <s v=" floor 1"/>
    <n v="0"/>
    <n v="1090000"/>
    <n v="5190.4761904761908"/>
    <s v="good condition-1090000"/>
    <x v="0"/>
  </r>
  <r>
    <d v="2016-11-07T00:00:00"/>
    <x v="1"/>
    <s v="54B681"/>
    <s v="Barcelona"/>
    <x v="1"/>
    <s v="Sarrià"/>
    <x v="0"/>
    <x v="4"/>
    <n v="5"/>
    <n v="554"/>
    <s v="No"/>
    <s v="exterior"/>
    <s v="Multiple"/>
    <n v="0.02"/>
    <n v="2975000"/>
    <n v="5370.0361010830329"/>
    <s v="good condition-2975000"/>
    <x v="0"/>
  </r>
  <r>
    <d v="2016-11-08T00:00:00"/>
    <x v="1"/>
    <s v="54B682"/>
    <s v="Barcelona"/>
    <x v="1"/>
    <s v="Sarrià"/>
    <x v="0"/>
    <x v="4"/>
    <n v="5"/>
    <n v="600"/>
    <s v="No"/>
    <s v="exterior"/>
    <s v="Multiple"/>
    <n v="0.02"/>
    <n v="1648000"/>
    <n v="2746.6666666666665"/>
    <s v="good condition-1648000"/>
    <x v="1"/>
  </r>
  <r>
    <d v="2016-11-09T00:00:00"/>
    <x v="1"/>
    <s v="54B683"/>
    <s v="Barcelona"/>
    <x v="5"/>
    <s v="Sant Martí de Provençals"/>
    <x v="0"/>
    <x v="0"/>
    <n v="3"/>
    <n v="67"/>
    <s v="Yes"/>
    <s v="exterior"/>
    <s v=" floor 5"/>
    <n v="0"/>
    <n v="169000"/>
    <n v="2522.3880597014927"/>
    <s v="good condition-169000"/>
    <x v="1"/>
  </r>
  <r>
    <d v="2016-11-10T00:00:00"/>
    <x v="1"/>
    <s v="54B684"/>
    <s v="Barcelona"/>
    <x v="0"/>
    <s v="la Nova Esquerra de l'Eixample"/>
    <x v="0"/>
    <x v="0"/>
    <n v="6"/>
    <n v="133"/>
    <s v="Yes"/>
    <s v="exterior"/>
    <s v=" floor 2"/>
    <n v="0"/>
    <n v="720000"/>
    <n v="5413.5338345864666"/>
    <s v="good condition-720000"/>
    <x v="0"/>
  </r>
  <r>
    <d v="2016-11-11T00:00:00"/>
    <x v="1"/>
    <s v="54B685"/>
    <s v="Barcelona"/>
    <x v="1"/>
    <s v="Sant Gervasi - la Bonanova"/>
    <x v="0"/>
    <x v="0"/>
    <n v="5"/>
    <n v="200"/>
    <s v="Yes"/>
    <s v="exterior"/>
    <s v=" floor 5"/>
    <n v="0"/>
    <n v="890000"/>
    <n v="4450"/>
    <s v="good condition-890000"/>
    <x v="0"/>
  </r>
  <r>
    <d v="2016-11-12T00:00:00"/>
    <x v="1"/>
    <s v="54B686"/>
    <s v="Barcelona"/>
    <x v="6"/>
    <s v="la Marina de Port"/>
    <x v="0"/>
    <x v="0"/>
    <n v="3"/>
    <n v="110"/>
    <s v="Yes"/>
    <s v="exterior"/>
    <s v=" floor 10"/>
    <n v="0"/>
    <n v="360000"/>
    <n v="3272.7272727272725"/>
    <s v="good condition-360000"/>
    <x v="0"/>
  </r>
  <r>
    <d v="2016-11-13T00:00:00"/>
    <x v="1"/>
    <s v="54B687"/>
    <s v="Barcelona"/>
    <x v="4"/>
    <s v="el Raval"/>
    <x v="0"/>
    <x v="0"/>
    <n v="2"/>
    <n v="62"/>
    <s v="Yes"/>
    <s v="exterior"/>
    <s v=" floor 1"/>
    <n v="0"/>
    <n v="195000"/>
    <n v="3145.1612903225805"/>
    <s v="good condition-195000"/>
    <x v="0"/>
  </r>
  <r>
    <d v="2016-11-14T00:00:00"/>
    <x v="1"/>
    <s v="54B688"/>
    <s v="Barcelona"/>
    <x v="0"/>
    <s v="la Dreta de l'Eixample"/>
    <x v="0"/>
    <x v="0"/>
    <n v="4"/>
    <n v="123"/>
    <s v="Yes"/>
    <s v="exterior"/>
    <s v=" floor 1"/>
    <n v="0"/>
    <n v="595000"/>
    <n v="4837.3983739837395"/>
    <s v="good condition-595000"/>
    <x v="0"/>
  </r>
  <r>
    <d v="2016-11-15T00:00:00"/>
    <x v="1"/>
    <s v="54B689"/>
    <s v="Barcelona"/>
    <x v="0"/>
    <s v="la Sagrada Família"/>
    <x v="0"/>
    <x v="3"/>
    <n v="3"/>
    <n v="121"/>
    <s v="Yes"/>
    <s v="exterior"/>
    <s v=" floor 3"/>
    <n v="0"/>
    <n v="595000"/>
    <n v="4917.3553719008269"/>
    <s v="good condition-595000"/>
    <x v="0"/>
  </r>
  <r>
    <d v="2016-11-16T00:00:00"/>
    <x v="1"/>
    <s v="54B690"/>
    <s v="Barcelona"/>
    <x v="7"/>
    <s v="la Vila de Gràcia"/>
    <x v="0"/>
    <x v="0"/>
    <n v="4"/>
    <n v="125"/>
    <s v="Yes"/>
    <s v="exterior"/>
    <s v=" floor 2"/>
    <n v="0"/>
    <n v="525000"/>
    <n v="4200"/>
    <s v="good condition-525000"/>
    <x v="0"/>
  </r>
  <r>
    <d v="2016-11-17T00:00:00"/>
    <x v="1"/>
    <s v="54B691"/>
    <s v="Barcelona"/>
    <x v="1"/>
    <s v="el Putxet i el Farró"/>
    <x v="0"/>
    <x v="0"/>
    <n v="4"/>
    <n v="145"/>
    <s v="Yes"/>
    <s v="exterior"/>
    <s v=" floor 7"/>
    <n v="0"/>
    <n v="649000"/>
    <n v="4475.8620689655172"/>
    <s v="good condition-649000"/>
    <x v="0"/>
  </r>
  <r>
    <d v="2016-11-18T00:00:00"/>
    <x v="1"/>
    <s v="54B692"/>
    <s v="Barcelona"/>
    <x v="5"/>
    <s v="Diagonal Mar i el Front Marítim del Poblenou"/>
    <x v="0"/>
    <x v="0"/>
    <n v="3"/>
    <n v="176"/>
    <s v="Yes"/>
    <s v="exterior"/>
    <s v=" floor 10"/>
    <n v="0"/>
    <n v="1522500"/>
    <n v="8650.568181818182"/>
    <s v="good condition-1522500"/>
    <x v="0"/>
  </r>
  <r>
    <d v="2016-11-19T00:00:00"/>
    <x v="1"/>
    <s v="54B693"/>
    <s v="Barcelona"/>
    <x v="0"/>
    <s v="l'Antiga Esquerra de l'Eixample"/>
    <x v="0"/>
    <x v="0"/>
    <n v="3"/>
    <n v="111"/>
    <s v="Yes"/>
    <s v="exterior"/>
    <s v=" floor 6"/>
    <n v="0"/>
    <n v="490000"/>
    <n v="4414.4144144144148"/>
    <s v="good condition-490000"/>
    <x v="0"/>
  </r>
  <r>
    <d v="2016-11-20T00:00:00"/>
    <x v="1"/>
    <s v="54B694"/>
    <s v="Barcelona"/>
    <x v="0"/>
    <s v="la Dreta de l'Eixample"/>
    <x v="0"/>
    <x v="0"/>
    <n v="5"/>
    <n v="150"/>
    <s v="Yes"/>
    <s v="exterior"/>
    <s v=" floor 3"/>
    <n v="0"/>
    <n v="545000"/>
    <n v="3633.3333333333335"/>
    <s v="good condition-545000"/>
    <x v="0"/>
  </r>
  <r>
    <d v="2016-11-21T00:00:00"/>
    <x v="1"/>
    <s v="54B695"/>
    <s v="Barcelona"/>
    <x v="0"/>
    <s v="l'Antiga Esquerra de l'Eixample"/>
    <x v="0"/>
    <x v="0"/>
    <n v="2"/>
    <n v="120"/>
    <s v="Yes"/>
    <s v="exterior"/>
    <s v=" floor 1"/>
    <n v="0"/>
    <n v="599000"/>
    <n v="4991.666666666667"/>
    <s v="good condition-599000"/>
    <x v="0"/>
  </r>
  <r>
    <d v="2016-11-22T00:00:00"/>
    <x v="1"/>
    <s v="54B696"/>
    <s v="Barcelona"/>
    <x v="5"/>
    <s v="el Poblenou"/>
    <x v="0"/>
    <x v="0"/>
    <n v="3"/>
    <n v="83"/>
    <s v="Yes"/>
    <s v="exterior"/>
    <s v=" floor 2"/>
    <n v="0"/>
    <n v="360000"/>
    <n v="4337.3493975903611"/>
    <s v="good condition-360000"/>
    <x v="0"/>
  </r>
  <r>
    <d v="2016-11-23T00:00:00"/>
    <x v="1"/>
    <s v="54B697"/>
    <s v="Barcelona"/>
    <x v="0"/>
    <s v="Sant Antoni"/>
    <x v="0"/>
    <x v="0"/>
    <n v="4"/>
    <n v="84"/>
    <s v="Yes"/>
    <s v="exterior"/>
    <s v=" floor 2"/>
    <n v="0"/>
    <n v="299000"/>
    <n v="3559.5238095238096"/>
    <s v="good condition-299000"/>
    <x v="0"/>
  </r>
  <r>
    <d v="2016-11-24T00:00:00"/>
    <x v="1"/>
    <s v="54B698"/>
    <s v="Barcelona"/>
    <x v="6"/>
    <s v="el Poble Sec - AEI Parc de Montjuïc"/>
    <x v="0"/>
    <x v="5"/>
    <n v="3"/>
    <n v="159"/>
    <s v="No"/>
    <s v="exterior"/>
    <s v="Multiple"/>
    <n v="0.02"/>
    <n v="450000"/>
    <n v="2830.1886792452829"/>
    <s v="good condition-450000"/>
    <x v="1"/>
  </r>
  <r>
    <d v="2016-11-25T00:00:00"/>
    <x v="1"/>
    <s v="54B699"/>
    <s v="Barcelona"/>
    <x v="2"/>
    <s v="la Teixonera"/>
    <x v="0"/>
    <x v="0"/>
    <n v="3"/>
    <n v="90"/>
    <s v="Yes"/>
    <s v="exterior"/>
    <s v="ground floor"/>
    <n v="0"/>
    <n v="435000"/>
    <n v="4833.333333333333"/>
    <s v="good condition-435000"/>
    <x v="0"/>
  </r>
  <r>
    <d v="2016-11-26T00:00:00"/>
    <x v="1"/>
    <s v="54B700"/>
    <s v="Barcelona"/>
    <x v="6"/>
    <s v="la Bordeta"/>
    <x v="0"/>
    <x v="0"/>
    <n v="2"/>
    <n v="92"/>
    <s v="Yes"/>
    <s v="exterior"/>
    <s v=" floor 1"/>
    <n v="0"/>
    <n v="319000"/>
    <n v="3467.391304347826"/>
    <s v="good condition-319000"/>
    <x v="0"/>
  </r>
  <r>
    <d v="2016-11-27T00:00:00"/>
    <x v="1"/>
    <s v="54B701"/>
    <s v="Barcelona"/>
    <x v="0"/>
    <s v="la Sagrada Família"/>
    <x v="0"/>
    <x v="0"/>
    <n v="2"/>
    <n v="69"/>
    <s v="Yes"/>
    <s v="exterior"/>
    <s v=" floor 1"/>
    <n v="0"/>
    <n v="279500"/>
    <n v="4050.7246376811595"/>
    <s v="good condition-279500"/>
    <x v="0"/>
  </r>
  <r>
    <d v="2016-11-28T00:00:00"/>
    <x v="1"/>
    <s v="54B702"/>
    <s v="Barcelona"/>
    <x v="9"/>
    <s v="Vilapicina i la Torre Llobeta"/>
    <x v="0"/>
    <x v="0"/>
    <n v="3"/>
    <n v="72"/>
    <s v="Yes"/>
    <s v="exterior"/>
    <s v=" floor 2"/>
    <n v="0"/>
    <n v="240000"/>
    <n v="3333.3333333333335"/>
    <s v="good condition-240000"/>
    <x v="0"/>
  </r>
  <r>
    <d v="2016-11-29T00:00:00"/>
    <x v="1"/>
    <s v="54B703"/>
    <s v="Barcelona"/>
    <x v="7"/>
    <s v="la Salut"/>
    <x v="0"/>
    <x v="3"/>
    <n v="2"/>
    <n v="94"/>
    <s v="Yes"/>
    <s v="exterior"/>
    <s v="ground floor"/>
    <n v="0"/>
    <n v="285000"/>
    <n v="3031.9148936170213"/>
    <s v="good condition-285000"/>
    <x v="0"/>
  </r>
  <r>
    <d v="2016-11-30T00:00:00"/>
    <x v="1"/>
    <s v="54B704"/>
    <s v="Barcelona"/>
    <x v="5"/>
    <s v="el Camp de l'Arpa del Clot"/>
    <x v="0"/>
    <x v="0"/>
    <n v="3"/>
    <n v="103"/>
    <s v="Yes"/>
    <s v="exterior"/>
    <s v=" floor 4"/>
    <n v="0"/>
    <n v="375000"/>
    <n v="3640.7766990291261"/>
    <s v="good condition-375000"/>
    <x v="0"/>
  </r>
  <r>
    <d v="2016-12-01T00:00:00"/>
    <x v="1"/>
    <s v="54B705"/>
    <s v="Barcelona"/>
    <x v="0"/>
    <s v="la Dreta de l'Eixample"/>
    <x v="0"/>
    <x v="1"/>
    <n v="1"/>
    <n v="150"/>
    <s v="Yes"/>
    <s v="exterior"/>
    <s v=" floor 8"/>
    <n v="0"/>
    <n v="850000"/>
    <n v="5666.666666666667"/>
    <s v="good condition-850000"/>
    <x v="0"/>
  </r>
  <r>
    <d v="2016-12-02T00:00:00"/>
    <x v="1"/>
    <s v="54B706"/>
    <s v="Barcelona"/>
    <x v="0"/>
    <s v="la Nova Esquerra de l'Eixample"/>
    <x v="0"/>
    <x v="0"/>
    <n v="4"/>
    <n v="148"/>
    <s v="Yes"/>
    <s v="exterior"/>
    <s v=" floor 1"/>
    <n v="0"/>
    <n v="629000"/>
    <n v="4250"/>
    <s v="good condition-629000"/>
    <x v="0"/>
  </r>
  <r>
    <d v="2016-12-03T00:00:00"/>
    <x v="1"/>
    <s v="54B707"/>
    <s v="Barcelona"/>
    <x v="1"/>
    <s v="Vallvidrera - el Tibidabo i les Planes"/>
    <x v="0"/>
    <x v="4"/>
    <n v="3"/>
    <n v="155"/>
    <s v="No"/>
    <s v="exterior"/>
    <s v="Multiple"/>
    <n v="0.02"/>
    <n v="665000"/>
    <n v="4290.322580645161"/>
    <s v="good condition-665000"/>
    <x v="0"/>
  </r>
  <r>
    <d v="2016-12-04T00:00:00"/>
    <x v="1"/>
    <s v="54B708"/>
    <s v="Barcelona"/>
    <x v="1"/>
    <s v="Vallvidrera - el Tibidabo i les Planes"/>
    <x v="0"/>
    <x v="2"/>
    <n v="3"/>
    <n v="116"/>
    <s v="No"/>
    <s v="exterior"/>
    <s v="Multiple"/>
    <n v="0.02"/>
    <n v="395000"/>
    <n v="3405.1724137931033"/>
    <s v="good condition-395000"/>
    <x v="0"/>
  </r>
  <r>
    <d v="2016-12-05T00:00:00"/>
    <x v="1"/>
    <s v="54B709"/>
    <s v="Barcelona"/>
    <x v="1"/>
    <s v="Vallvidrera - el Tibidabo i les Planes"/>
    <x v="0"/>
    <x v="4"/>
    <n v="5"/>
    <n v="220"/>
    <s v="No"/>
    <s v="exterior"/>
    <s v="Multiple"/>
    <n v="0.02"/>
    <n v="625000"/>
    <n v="2840.909090909091"/>
    <s v="good condition-625000"/>
    <x v="1"/>
  </r>
  <r>
    <d v="2016-12-06T00:00:00"/>
    <x v="1"/>
    <s v="54B710"/>
    <s v="Barcelona"/>
    <x v="1"/>
    <s v="Vallvidrera - el Tibidabo i les Planes"/>
    <x v="0"/>
    <x v="4"/>
    <n v="6"/>
    <n v="480"/>
    <s v="No"/>
    <s v="exterior"/>
    <s v="Multiple"/>
    <n v="0.02"/>
    <n v="1350000"/>
    <n v="2812.5"/>
    <s v="good condition-1350000"/>
    <x v="1"/>
  </r>
  <r>
    <d v="2016-12-07T00:00:00"/>
    <x v="1"/>
    <s v="54B711"/>
    <s v="Barcelona"/>
    <x v="4"/>
    <s v="el Raval"/>
    <x v="0"/>
    <x v="0"/>
    <n v="1"/>
    <n v="50"/>
    <s v="No"/>
    <s v="exterior"/>
    <s v="mezzanine"/>
    <n v="0.02"/>
    <n v="185000"/>
    <n v="3700"/>
    <s v="good condition-185000"/>
    <x v="0"/>
  </r>
  <r>
    <d v="2016-12-08T00:00:00"/>
    <x v="1"/>
    <s v="54B712"/>
    <s v="Barcelona"/>
    <x v="3"/>
    <s v="Pedralbes"/>
    <x v="0"/>
    <x v="0"/>
    <n v="4"/>
    <n v="180"/>
    <s v="Yes"/>
    <s v="exterior"/>
    <s v=" floor 4"/>
    <n v="0"/>
    <n v="990000"/>
    <n v="5500"/>
    <s v="good condition-990000"/>
    <x v="0"/>
  </r>
  <r>
    <d v="2016-12-09T00:00:00"/>
    <x v="1"/>
    <s v="54B713"/>
    <s v="Barcelona"/>
    <x v="1"/>
    <s v="Sant Gervasi - Galvany"/>
    <x v="0"/>
    <x v="0"/>
    <n v="6"/>
    <n v="305"/>
    <s v="Yes"/>
    <s v="exterior"/>
    <s v=" floor 1"/>
    <n v="0"/>
    <n v="1600000"/>
    <n v="5245.9016393442625"/>
    <s v="good condition-1600000"/>
    <x v="0"/>
  </r>
  <r>
    <d v="2016-12-10T00:00:00"/>
    <x v="1"/>
    <s v="54B714"/>
    <s v="Barcelona"/>
    <x v="3"/>
    <s v="les Corts"/>
    <x v="0"/>
    <x v="0"/>
    <n v="4"/>
    <n v="105"/>
    <s v="Yes"/>
    <s v="exterior"/>
    <s v=" floor 6"/>
    <n v="0"/>
    <n v="420000"/>
    <n v="4000"/>
    <s v="good condition-420000"/>
    <x v="0"/>
  </r>
  <r>
    <d v="2016-12-11T00:00:00"/>
    <x v="1"/>
    <s v="54B715"/>
    <s v="Barcelona"/>
    <x v="4"/>
    <s v="Sant Pere - Santa Caterina i la Ribera"/>
    <x v="0"/>
    <x v="0"/>
    <n v="5"/>
    <n v="80"/>
    <s v="No"/>
    <s v="interior"/>
    <s v="mezzanine"/>
    <n v="0.02"/>
    <n v="299000"/>
    <n v="3737.5"/>
    <s v="good condition-299000"/>
    <x v="0"/>
  </r>
  <r>
    <d v="2016-12-12T00:00:00"/>
    <x v="1"/>
    <s v="54B716"/>
    <s v="Barcelona"/>
    <x v="0"/>
    <s v="la Dreta de l'Eixample"/>
    <x v="0"/>
    <x v="0"/>
    <n v="4"/>
    <n v="231"/>
    <s v="Yes"/>
    <s v="exterior"/>
    <s v=" floor 3"/>
    <n v="0"/>
    <n v="2750000"/>
    <n v="11904.761904761905"/>
    <s v="good condition-2750000"/>
    <x v="0"/>
  </r>
  <r>
    <d v="2016-12-13T00:00:00"/>
    <x v="1"/>
    <s v="54B717"/>
    <s v="Barcelona"/>
    <x v="4"/>
    <s v="el Raval"/>
    <x v="0"/>
    <x v="0"/>
    <n v="3"/>
    <n v="109"/>
    <s v="Yes"/>
    <s v="exterior"/>
    <s v=" floor 2"/>
    <n v="0"/>
    <n v="685000"/>
    <n v="6284.4036697247702"/>
    <s v="good condition-685000"/>
    <x v="0"/>
  </r>
  <r>
    <d v="2016-12-14T00:00:00"/>
    <x v="1"/>
    <s v="54B718"/>
    <s v="Barcelona"/>
    <x v="0"/>
    <s v="la Dreta de l'Eixample"/>
    <x v="0"/>
    <x v="0"/>
    <n v="4"/>
    <n v="145"/>
    <s v="Yes"/>
    <s v="exterior"/>
    <s v=" floor 4"/>
    <n v="0"/>
    <n v="760000"/>
    <n v="5241.3793103448279"/>
    <s v="good condition-760000"/>
    <x v="0"/>
  </r>
  <r>
    <d v="2016-12-15T00:00:00"/>
    <x v="1"/>
    <s v="54B719"/>
    <s v="Barcelona"/>
    <x v="4"/>
    <s v="Sant Pere - Santa Caterina i la Ribera"/>
    <x v="0"/>
    <x v="3"/>
    <n v="2"/>
    <n v="89"/>
    <s v="Yes"/>
    <s v="exterior"/>
    <s v=" floor 1"/>
    <n v="0"/>
    <n v="550000"/>
    <n v="6179.7752808988762"/>
    <s v="good condition-550000"/>
    <x v="0"/>
  </r>
  <r>
    <d v="2016-12-16T00:00:00"/>
    <x v="1"/>
    <s v="54B720"/>
    <s v="Barcelona"/>
    <x v="6"/>
    <s v="la Marina de Port"/>
    <x v="0"/>
    <x v="2"/>
    <n v="5"/>
    <n v="295"/>
    <s v="No"/>
    <s v="exterior"/>
    <s v="Multiple"/>
    <n v="0.02"/>
    <n v="1075000"/>
    <n v="3644.0677966101694"/>
    <s v="good condition-1075000"/>
    <x v="0"/>
  </r>
  <r>
    <d v="2016-12-17T00:00:00"/>
    <x v="1"/>
    <s v="54B721"/>
    <s v="Barcelona"/>
    <x v="0"/>
    <s v="la Dreta de l'Eixample"/>
    <x v="0"/>
    <x v="0"/>
    <n v="5"/>
    <n v="182"/>
    <s v="Yes"/>
    <s v="exterior"/>
    <s v="mezzanine"/>
    <n v="0"/>
    <n v="990000"/>
    <n v="5439.5604395604396"/>
    <s v="good condition-990000"/>
    <x v="0"/>
  </r>
  <r>
    <d v="2016-12-18T00:00:00"/>
    <x v="1"/>
    <s v="54B722"/>
    <s v="Barcelona"/>
    <x v="1"/>
    <s v="Sarrià"/>
    <x v="0"/>
    <x v="0"/>
    <n v="5"/>
    <n v="217"/>
    <s v="Yes"/>
    <s v="exterior"/>
    <s v=" floor 4"/>
    <n v="0"/>
    <n v="1150000"/>
    <n v="5299.5391705069123"/>
    <s v="good condition-1150000"/>
    <x v="0"/>
  </r>
  <r>
    <d v="2016-12-19T00:00:00"/>
    <x v="1"/>
    <s v="54B723"/>
    <s v="Barcelona"/>
    <x v="4"/>
    <s v="el Barri Gòtic"/>
    <x v="0"/>
    <x v="0"/>
    <n v="4"/>
    <n v="172"/>
    <s v="Yes"/>
    <s v="exterior"/>
    <s v=" floor 2"/>
    <n v="0"/>
    <n v="1145000"/>
    <n v="6656.9767441860467"/>
    <s v="good condition-1145000"/>
    <x v="0"/>
  </r>
  <r>
    <d v="2016-12-20T00:00:00"/>
    <x v="1"/>
    <s v="54B724"/>
    <s v="Barcelona"/>
    <x v="1"/>
    <s v="Sant Gervasi - Galvany"/>
    <x v="0"/>
    <x v="0"/>
    <n v="3"/>
    <n v="220"/>
    <s v="Yes"/>
    <s v="exterior"/>
    <s v=" floor 1"/>
    <n v="0"/>
    <n v="1100000"/>
    <n v="5000"/>
    <s v="good condition-1100000"/>
    <x v="0"/>
  </r>
  <r>
    <d v="2016-12-21T00:00:00"/>
    <x v="1"/>
    <s v="54B725"/>
    <s v="Barcelona"/>
    <x v="3"/>
    <s v="les Corts"/>
    <x v="0"/>
    <x v="1"/>
    <n v="2"/>
    <n v="72"/>
    <s v="Yes"/>
    <s v="exterior"/>
    <s v=" floor 6"/>
    <n v="0"/>
    <n v="290000"/>
    <n v="4027.7777777777778"/>
    <s v="good condition-290000"/>
    <x v="0"/>
  </r>
  <r>
    <d v="2016-12-22T00:00:00"/>
    <x v="1"/>
    <s v="54B726"/>
    <s v="Barcelona"/>
    <x v="1"/>
    <s v="Sant Gervasi - Galvany"/>
    <x v="0"/>
    <x v="0"/>
    <n v="5"/>
    <n v="150"/>
    <s v="Yes"/>
    <s v="exterior"/>
    <s v=" floor 1"/>
    <n v="0"/>
    <n v="750000"/>
    <n v="5000"/>
    <s v="good condition-750000"/>
    <x v="0"/>
  </r>
  <r>
    <d v="2016-12-23T00:00:00"/>
    <x v="1"/>
    <s v="54B727"/>
    <s v="Barcelona"/>
    <x v="0"/>
    <s v="la Nova Esquerra de l'Eixample"/>
    <x v="0"/>
    <x v="1"/>
    <n v="4"/>
    <n v="197"/>
    <s v="Yes"/>
    <s v="exterior"/>
    <s v=" floor 4"/>
    <n v="0"/>
    <n v="550000"/>
    <n v="2791.8781725888325"/>
    <s v="good condition-550000"/>
    <x v="1"/>
  </r>
  <r>
    <d v="2016-12-24T00:00:00"/>
    <x v="1"/>
    <s v="54B728"/>
    <s v="Barcelona"/>
    <x v="1"/>
    <s v="Sant Gervasi - Galvany"/>
    <x v="0"/>
    <x v="1"/>
    <n v="5"/>
    <n v="160"/>
    <s v="Yes"/>
    <s v="exterior"/>
    <s v=" floor 3"/>
    <n v="0"/>
    <n v="950000"/>
    <n v="5937.5"/>
    <s v="good condition-950000"/>
    <x v="0"/>
  </r>
  <r>
    <d v="2016-12-25T00:00:00"/>
    <x v="1"/>
    <s v="54B729"/>
    <s v="Barcelona"/>
    <x v="0"/>
    <s v="el Fort Pienc"/>
    <x v="0"/>
    <x v="0"/>
    <n v="7"/>
    <n v="150"/>
    <s v="Yes"/>
    <s v="exterior"/>
    <s v=" floor 4"/>
    <n v="0"/>
    <n v="530000"/>
    <n v="3533.3333333333335"/>
    <s v="good condition-530000"/>
    <x v="0"/>
  </r>
  <r>
    <d v="2016-12-26T00:00:00"/>
    <x v="1"/>
    <s v="54B730"/>
    <s v="Barcelona"/>
    <x v="0"/>
    <s v="la Dreta de l'Eixample"/>
    <x v="0"/>
    <x v="0"/>
    <n v="3"/>
    <n v="80"/>
    <s v="Yes"/>
    <s v="exterior"/>
    <s v=" floor 2"/>
    <n v="0"/>
    <n v="245000"/>
    <n v="3062.5"/>
    <s v="good condition-245000"/>
    <x v="0"/>
  </r>
  <r>
    <d v="2016-12-27T00:00:00"/>
    <x v="1"/>
    <s v="54B731"/>
    <s v="Barcelona"/>
    <x v="4"/>
    <s v="el Raval"/>
    <x v="0"/>
    <x v="0"/>
    <n v="1"/>
    <n v="60"/>
    <s v="Yes"/>
    <s v="interior"/>
    <s v=" floor 1"/>
    <n v="0"/>
    <n v="339000"/>
    <n v="5650"/>
    <s v="good condition-339000"/>
    <x v="0"/>
  </r>
  <r>
    <d v="2016-12-28T00:00:00"/>
    <x v="1"/>
    <s v="54B732"/>
    <s v="Barcelona"/>
    <x v="0"/>
    <s v="l'Antiga Esquerra de l'Eixample"/>
    <x v="0"/>
    <x v="0"/>
    <n v="4"/>
    <n v="140"/>
    <s v="Yes"/>
    <s v="exterior"/>
    <s v=" floor 11"/>
    <n v="0"/>
    <n v="750000"/>
    <n v="5357.1428571428569"/>
    <s v="good condition-750000"/>
    <x v="0"/>
  </r>
  <r>
    <d v="2016-12-29T00:00:00"/>
    <x v="1"/>
    <s v="54B733"/>
    <s v="Barcelona"/>
    <x v="1"/>
    <s v="Vallvidrera - el Tibidabo i les Planes"/>
    <x v="0"/>
    <x v="4"/>
    <n v="3"/>
    <n v="83"/>
    <s v="No"/>
    <s v="exterior"/>
    <s v="Multiple"/>
    <n v="0.02"/>
    <n v="335000"/>
    <n v="4036.1445783132531"/>
    <s v="good condition-335000"/>
    <x v="0"/>
  </r>
  <r>
    <d v="2016-12-30T00:00:00"/>
    <x v="1"/>
    <s v="54B734"/>
    <s v="Barcelona"/>
    <x v="1"/>
    <s v="Vallvidrera - el Tibidabo i les Planes"/>
    <x v="0"/>
    <x v="4"/>
    <n v="6"/>
    <n v="519"/>
    <s v="No"/>
    <s v="exterior"/>
    <s v="Multiple"/>
    <n v="0.02"/>
    <n v="1350000"/>
    <n v="2601.1560693641618"/>
    <s v="good condition-1350000"/>
    <x v="1"/>
  </r>
  <r>
    <d v="2016-12-31T00:00:00"/>
    <x v="1"/>
    <s v="54B735"/>
    <s v="Barcelona"/>
    <x v="6"/>
    <s v="Sants"/>
    <x v="0"/>
    <x v="0"/>
    <n v="3"/>
    <n v="84"/>
    <s v="No"/>
    <s v="exterior"/>
    <s v=" floor 2"/>
    <n v="0.02"/>
    <n v="245000"/>
    <n v="2916.6666666666665"/>
    <s v="good condition-245000"/>
    <x v="1"/>
  </r>
  <r>
    <d v="2017-01-01T00:00:00"/>
    <x v="2"/>
    <s v="54B736"/>
    <s v="Barcelona"/>
    <x v="4"/>
    <s v="el Barri Gòtic"/>
    <x v="0"/>
    <x v="0"/>
    <n v="4"/>
    <n v="156"/>
    <s v="Yes"/>
    <s v="exterior"/>
    <s v=" floor 2"/>
    <n v="0"/>
    <n v="630000"/>
    <n v="4038.4615384615386"/>
    <s v="good condition-630000"/>
    <x v="0"/>
  </r>
  <r>
    <d v="2017-01-02T00:00:00"/>
    <x v="2"/>
    <s v="54B737"/>
    <s v="Barcelona"/>
    <x v="5"/>
    <s v="el Camp de l'Arpa del Clot"/>
    <x v="0"/>
    <x v="0"/>
    <n v="3"/>
    <n v="68"/>
    <s v="Yes"/>
    <s v="exterior"/>
    <s v="mezzanine"/>
    <n v="0"/>
    <n v="192000"/>
    <n v="2823.5294117647059"/>
    <s v="good condition-192000"/>
    <x v="1"/>
  </r>
  <r>
    <d v="2017-01-03T00:00:00"/>
    <x v="2"/>
    <s v="54B738"/>
    <s v="Barcelona"/>
    <x v="2"/>
    <s v="el Carmel"/>
    <x v="0"/>
    <x v="0"/>
    <n v="2"/>
    <n v="55"/>
    <s v="Yes"/>
    <s v="exterior"/>
    <s v=" floor 2"/>
    <n v="0"/>
    <n v="159000"/>
    <n v="2890.909090909091"/>
    <s v="good condition-159000"/>
    <x v="1"/>
  </r>
  <r>
    <d v="2017-01-04T00:00:00"/>
    <x v="2"/>
    <s v="54B739"/>
    <s v="Barcelona"/>
    <x v="8"/>
    <s v="el Congrés i els Indians"/>
    <x v="0"/>
    <x v="0"/>
    <n v="3"/>
    <n v="65"/>
    <s v="Yes"/>
    <s v="exterior"/>
    <s v=" floor 3"/>
    <n v="0"/>
    <n v="190000"/>
    <n v="2923.0769230769229"/>
    <s v="good condition-190000"/>
    <x v="1"/>
  </r>
  <r>
    <d v="2017-01-05T00:00:00"/>
    <x v="2"/>
    <s v="54B740"/>
    <s v="Barcelona"/>
    <x v="6"/>
    <s v="la Bordeta"/>
    <x v="0"/>
    <x v="0"/>
    <n v="3"/>
    <n v="75"/>
    <s v="Yes"/>
    <s v="interior"/>
    <s v=" floor 2"/>
    <n v="0"/>
    <n v="215000"/>
    <n v="2866.6666666666665"/>
    <s v="good condition-215000"/>
    <x v="1"/>
  </r>
  <r>
    <d v="2017-01-06T00:00:00"/>
    <x v="2"/>
    <s v="54B741"/>
    <s v="Barcelona"/>
    <x v="6"/>
    <s v="Sants - Badal"/>
    <x v="0"/>
    <x v="0"/>
    <n v="3"/>
    <n v="70"/>
    <s v="Yes"/>
    <s v="interior"/>
    <s v=" floor 1"/>
    <n v="0"/>
    <n v="230000"/>
    <n v="3285.7142857142858"/>
    <s v="good condition-230000"/>
    <x v="0"/>
  </r>
  <r>
    <d v="2017-01-07T00:00:00"/>
    <x v="2"/>
    <s v="54B742"/>
    <s v="Barcelona"/>
    <x v="6"/>
    <s v="Sants - Badal"/>
    <x v="0"/>
    <x v="0"/>
    <n v="3"/>
    <n v="60"/>
    <s v="Yes"/>
    <s v="exterior"/>
    <s v=" floor 5"/>
    <n v="0"/>
    <n v="165000"/>
    <n v="2750"/>
    <s v="good condition-165000"/>
    <x v="1"/>
  </r>
  <r>
    <d v="2017-01-08T00:00:00"/>
    <x v="2"/>
    <s v="54B743"/>
    <s v="Barcelona"/>
    <x v="0"/>
    <s v="l'Antiga Esquerra de l'Eixample"/>
    <x v="0"/>
    <x v="0"/>
    <n v="2"/>
    <n v="84"/>
    <s v="Yes"/>
    <s v="exterior"/>
    <s v=" floor 1"/>
    <n v="0"/>
    <n v="630000"/>
    <n v="7500"/>
    <s v="good condition-630000"/>
    <x v="0"/>
  </r>
  <r>
    <d v="2017-01-09T00:00:00"/>
    <x v="2"/>
    <s v="54B744"/>
    <s v="Barcelona"/>
    <x v="1"/>
    <s v="el Putxet i el Farró"/>
    <x v="0"/>
    <x v="0"/>
    <n v="3"/>
    <n v="95"/>
    <s v="Yes"/>
    <s v="exterior"/>
    <s v=" floor 2"/>
    <n v="0"/>
    <n v="349000"/>
    <n v="3673.6842105263158"/>
    <s v="good condition-349000"/>
    <x v="0"/>
  </r>
  <r>
    <d v="2017-01-10T00:00:00"/>
    <x v="2"/>
    <s v="54B745"/>
    <s v="Barcelona"/>
    <x v="5"/>
    <s v="Provençals del Poblenou"/>
    <x v="0"/>
    <x v="0"/>
    <n v="3"/>
    <n v="73"/>
    <s v="Yes"/>
    <s v="exterior"/>
    <s v=" floor 8"/>
    <n v="0"/>
    <n v="229000"/>
    <n v="3136.9863013698632"/>
    <s v="good condition-229000"/>
    <x v="0"/>
  </r>
  <r>
    <d v="2017-01-11T00:00:00"/>
    <x v="2"/>
    <s v="54B746"/>
    <s v="Barcelona"/>
    <x v="5"/>
    <s v="Provençals del Poblenou"/>
    <x v="0"/>
    <x v="0"/>
    <n v="4"/>
    <n v="79"/>
    <s v="Yes"/>
    <s v="exterior"/>
    <s v=" floor 4"/>
    <n v="0"/>
    <n v="195000"/>
    <n v="2468.3544303797466"/>
    <s v="good condition-195000"/>
    <x v="1"/>
  </r>
  <r>
    <d v="2017-01-12T00:00:00"/>
    <x v="2"/>
    <s v="54B747"/>
    <s v="Barcelona"/>
    <x v="5"/>
    <s v="la Vila Olímpica del Poblenou"/>
    <x v="0"/>
    <x v="0"/>
    <n v="4"/>
    <n v="139"/>
    <s v="Yes"/>
    <s v="exterior"/>
    <s v=" floor 3"/>
    <n v="0"/>
    <n v="698000"/>
    <n v="5021.5827338129493"/>
    <s v="good condition-698000"/>
    <x v="0"/>
  </r>
  <r>
    <d v="2017-01-13T00:00:00"/>
    <x v="2"/>
    <s v="54B748"/>
    <s v="Barcelona"/>
    <x v="2"/>
    <s v="la Font d'en Fargues"/>
    <x v="0"/>
    <x v="6"/>
    <n v="5"/>
    <n v="160"/>
    <s v="No"/>
    <s v="exterior"/>
    <s v="Multiple"/>
    <n v="0.02"/>
    <n v="595000"/>
    <n v="3718.75"/>
    <s v="good condition-595000"/>
    <x v="0"/>
  </r>
  <r>
    <d v="2017-01-14T00:00:00"/>
    <x v="2"/>
    <s v="54B749"/>
    <s v="Barcelona"/>
    <x v="3"/>
    <s v="les Corts"/>
    <x v="0"/>
    <x v="0"/>
    <n v="2"/>
    <n v="88"/>
    <s v="Yes"/>
    <s v="exterior"/>
    <s v=" floor 3"/>
    <n v="0"/>
    <n v="360000"/>
    <n v="4090.909090909091"/>
    <s v="good condition-360000"/>
    <x v="0"/>
  </r>
  <r>
    <d v="2017-01-15T00:00:00"/>
    <x v="2"/>
    <s v="54B750"/>
    <s v="Barcelona"/>
    <x v="5"/>
    <s v="el Besòs i el Maresme"/>
    <x v="0"/>
    <x v="0"/>
    <n v="2"/>
    <n v="52"/>
    <s v="No"/>
    <s v="exterior"/>
    <s v=" floor 1"/>
    <n v="0.02"/>
    <n v="99000"/>
    <n v="1903.8461538461538"/>
    <s v="good condition-99000"/>
    <x v="1"/>
  </r>
  <r>
    <d v="2017-01-16T00:00:00"/>
    <x v="2"/>
    <s v="54B751"/>
    <s v="Barcelona"/>
    <x v="0"/>
    <s v="la Nova Esquerra de l'Eixample"/>
    <x v="0"/>
    <x v="0"/>
    <n v="3"/>
    <n v="90"/>
    <s v="Yes"/>
    <s v="exterior"/>
    <s v=" floor 5"/>
    <n v="0"/>
    <n v="399000"/>
    <n v="4433.333333333333"/>
    <s v="good condition-399000"/>
    <x v="0"/>
  </r>
  <r>
    <d v="2017-01-17T00:00:00"/>
    <x v="2"/>
    <s v="54B752"/>
    <s v="Barcelona"/>
    <x v="0"/>
    <s v="l'Antiga Esquerra de l'Eixample"/>
    <x v="0"/>
    <x v="1"/>
    <n v="2"/>
    <n v="62"/>
    <s v="Yes"/>
    <s v="exterior"/>
    <s v=" floor 6"/>
    <n v="0"/>
    <n v="280000"/>
    <n v="4516.1290322580644"/>
    <s v="good condition-280000"/>
    <x v="0"/>
  </r>
  <r>
    <d v="2017-01-18T00:00:00"/>
    <x v="2"/>
    <s v="54B753"/>
    <s v="Barcelona"/>
    <x v="1"/>
    <s v="el Putxet i el Farró"/>
    <x v="0"/>
    <x v="0"/>
    <n v="2"/>
    <n v="80"/>
    <s v="Yes"/>
    <s v="exterior"/>
    <s v=" floor 3"/>
    <n v="0"/>
    <n v="590000"/>
    <n v="7375"/>
    <s v="good condition-590000"/>
    <x v="0"/>
  </r>
  <r>
    <d v="2017-01-19T00:00:00"/>
    <x v="2"/>
    <s v="54B754"/>
    <s v="Barcelona"/>
    <x v="4"/>
    <s v="el Raval"/>
    <x v="0"/>
    <x v="0"/>
    <n v="1"/>
    <n v="50"/>
    <s v="No"/>
    <s v="exterior"/>
    <s v=" floor 2"/>
    <n v="0.02"/>
    <n v="185000"/>
    <n v="3700"/>
    <s v="good condition-185000"/>
    <x v="0"/>
  </r>
  <r>
    <d v="2017-01-20T00:00:00"/>
    <x v="2"/>
    <s v="54B755"/>
    <s v="Barcelona"/>
    <x v="4"/>
    <s v="el Barri Gòtic"/>
    <x v="0"/>
    <x v="0"/>
    <n v="4"/>
    <n v="114"/>
    <s v="No"/>
    <s v="exterior"/>
    <s v=" floor 2"/>
    <n v="0.02"/>
    <n v="295000"/>
    <n v="2587.719298245614"/>
    <s v="good condition-295000"/>
    <x v="1"/>
  </r>
  <r>
    <d v="2017-01-21T00:00:00"/>
    <x v="2"/>
    <s v="54B756"/>
    <s v="Barcelona"/>
    <x v="1"/>
    <s v="el Putxet i el Farró"/>
    <x v="0"/>
    <x v="0"/>
    <n v="4"/>
    <n v="118"/>
    <s v="Yes"/>
    <s v="exterior"/>
    <s v=" floor 3"/>
    <n v="0"/>
    <n v="425000"/>
    <n v="3601.6949152542375"/>
    <s v="good condition-425000"/>
    <x v="0"/>
  </r>
  <r>
    <d v="2017-01-22T00:00:00"/>
    <x v="2"/>
    <s v="54B757"/>
    <s v="Barcelona"/>
    <x v="0"/>
    <s v="Sant Antoni"/>
    <x v="0"/>
    <x v="0"/>
    <n v="4"/>
    <n v="143"/>
    <s v="Yes"/>
    <s v="exterior"/>
    <s v=" floor 3"/>
    <n v="0"/>
    <n v="560000"/>
    <n v="3916.0839160839159"/>
    <s v="good condition-560000"/>
    <x v="0"/>
  </r>
  <r>
    <d v="2017-01-23T00:00:00"/>
    <x v="2"/>
    <s v="54B758"/>
    <s v="Barcelona"/>
    <x v="0"/>
    <s v="la Sagrada Família"/>
    <x v="0"/>
    <x v="0"/>
    <n v="4"/>
    <n v="95"/>
    <s v="Yes"/>
    <s v="exterior"/>
    <s v=" floor 4"/>
    <n v="0"/>
    <n v="610000"/>
    <n v="6421.0526315789475"/>
    <s v="good condition-610000"/>
    <x v="0"/>
  </r>
  <r>
    <d v="2017-01-24T00:00:00"/>
    <x v="2"/>
    <s v="54B759"/>
    <s v="Barcelona"/>
    <x v="3"/>
    <s v="la Maternitat i Sant Ramon"/>
    <x v="0"/>
    <x v="0"/>
    <n v="3"/>
    <n v="60"/>
    <s v="Yes"/>
    <s v="exterior"/>
    <s v=" floor 3"/>
    <n v="0"/>
    <n v="260000"/>
    <n v="4333.333333333333"/>
    <s v="good condition-260000"/>
    <x v="0"/>
  </r>
  <r>
    <d v="2017-01-25T00:00:00"/>
    <x v="2"/>
    <s v="54B760"/>
    <s v="Barcelona"/>
    <x v="1"/>
    <s v="Sant Gervasi - Galvany"/>
    <x v="0"/>
    <x v="0"/>
    <n v="4"/>
    <n v="150"/>
    <s v="Yes"/>
    <s v="interior"/>
    <s v=" floor 4"/>
    <n v="0"/>
    <n v="850000"/>
    <n v="5666.666666666667"/>
    <s v="good condition-850000"/>
    <x v="0"/>
  </r>
  <r>
    <d v="2017-01-26T00:00:00"/>
    <x v="2"/>
    <s v="54B761"/>
    <s v="Barcelona"/>
    <x v="0"/>
    <s v="la Nova Esquerra de l'Eixample"/>
    <x v="0"/>
    <x v="0"/>
    <n v="2"/>
    <n v="88"/>
    <s v="Yes"/>
    <s v="exterior"/>
    <s v=" floor 3"/>
    <n v="0"/>
    <n v="360000"/>
    <n v="4090.909090909091"/>
    <s v="good condition-360000"/>
    <x v="0"/>
  </r>
  <r>
    <d v="2017-01-27T00:00:00"/>
    <x v="2"/>
    <s v="54B762"/>
    <s v="Barcelona"/>
    <x v="7"/>
    <s v="el Camp d'en Grassot i Gràcia Nova"/>
    <x v="0"/>
    <x v="0"/>
    <n v="2"/>
    <n v="90"/>
    <s v="Yes"/>
    <s v="exterior"/>
    <s v="ground floor"/>
    <n v="0"/>
    <n v="350000"/>
    <n v="3888.8888888888887"/>
    <s v="good condition-350000"/>
    <x v="0"/>
  </r>
  <r>
    <d v="2017-01-28T00:00:00"/>
    <x v="2"/>
    <s v="54B763"/>
    <s v="Barcelona"/>
    <x v="6"/>
    <s v="Sants - Badal"/>
    <x v="0"/>
    <x v="0"/>
    <n v="2"/>
    <n v="67"/>
    <s v="Yes"/>
    <s v="exterior"/>
    <s v=" floor 2"/>
    <n v="0"/>
    <n v="288000"/>
    <n v="4298.5074626865671"/>
    <s v="good condition-288000"/>
    <x v="0"/>
  </r>
  <r>
    <d v="2017-01-29T00:00:00"/>
    <x v="2"/>
    <s v="54B764"/>
    <s v="Barcelona"/>
    <x v="5"/>
    <s v="Diagonal Mar i el Front Marítim del Poblenou"/>
    <x v="0"/>
    <x v="0"/>
    <n v="4"/>
    <n v="170"/>
    <s v="Yes"/>
    <s v="exterior"/>
    <s v=" floor 6"/>
    <n v="0"/>
    <n v="1686000"/>
    <n v="9917.6470588235297"/>
    <s v="good condition-1686000"/>
    <x v="0"/>
  </r>
  <r>
    <d v="2017-01-30T00:00:00"/>
    <x v="2"/>
    <s v="54B765"/>
    <s v="Barcelona"/>
    <x v="1"/>
    <s v="el Putxet i el Farró"/>
    <x v="0"/>
    <x v="0"/>
    <n v="3"/>
    <n v="145"/>
    <s v="Yes"/>
    <s v="exterior"/>
    <s v=" floor 3"/>
    <n v="0"/>
    <n v="720000"/>
    <n v="4965.5172413793107"/>
    <s v="good condition-720000"/>
    <x v="0"/>
  </r>
  <r>
    <d v="2017-01-31T00:00:00"/>
    <x v="2"/>
    <s v="54B766"/>
    <s v="Barcelona"/>
    <x v="5"/>
    <s v="el Besòs i el Maresme"/>
    <x v="0"/>
    <x v="0"/>
    <n v="2"/>
    <n v="52"/>
    <s v="No"/>
    <s v="exterior"/>
    <s v=" floor 1"/>
    <n v="0.02"/>
    <n v="99000"/>
    <n v="1903.8461538461538"/>
    <s v="good condition-99000"/>
    <x v="1"/>
  </r>
  <r>
    <d v="2017-02-01T00:00:00"/>
    <x v="2"/>
    <s v="54B767"/>
    <s v="Barcelona"/>
    <x v="1"/>
    <s v="Vallvidrera - el Tibidabo i les Planes"/>
    <x v="0"/>
    <x v="4"/>
    <n v="8"/>
    <n v="483"/>
    <s v="No"/>
    <s v="exterior"/>
    <s v="Multiple"/>
    <n v="0.02"/>
    <n v="2750000"/>
    <n v="5693.5817805383022"/>
    <s v="good condition-2750000"/>
    <x v="0"/>
  </r>
  <r>
    <d v="2017-02-02T00:00:00"/>
    <x v="2"/>
    <s v="54B768"/>
    <s v="Barcelona"/>
    <x v="1"/>
    <s v="Vallvidrera - el Tibidabo i les Planes"/>
    <x v="0"/>
    <x v="4"/>
    <n v="6"/>
    <n v="380"/>
    <s v="No"/>
    <s v="exterior"/>
    <s v="Multiple"/>
    <n v="0.02"/>
    <n v="1850000"/>
    <n v="4868.4210526315792"/>
    <s v="good condition-1850000"/>
    <x v="0"/>
  </r>
  <r>
    <d v="2017-02-03T00:00:00"/>
    <x v="2"/>
    <s v="54B769"/>
    <s v="Barcelona"/>
    <x v="7"/>
    <s v="la Vila de Gràcia"/>
    <x v="0"/>
    <x v="0"/>
    <n v="3"/>
    <n v="122"/>
    <s v="Yes"/>
    <s v="exterior"/>
    <s v=" floor 4"/>
    <n v="0"/>
    <n v="835000"/>
    <n v="6844.2622950819668"/>
    <s v="good condition-835000"/>
    <x v="0"/>
  </r>
  <r>
    <d v="2017-02-04T00:00:00"/>
    <x v="2"/>
    <s v="54B770"/>
    <s v="Barcelona"/>
    <x v="0"/>
    <s v="Sant Antoni"/>
    <x v="0"/>
    <x v="0"/>
    <n v="4"/>
    <n v="148"/>
    <s v="Yes"/>
    <s v="exterior"/>
    <s v=" floor 1"/>
    <n v="0"/>
    <n v="629000"/>
    <n v="4250"/>
    <s v="good condition-629000"/>
    <x v="0"/>
  </r>
  <r>
    <d v="2017-02-05T00:00:00"/>
    <x v="2"/>
    <s v="54B771"/>
    <s v="Barcelona"/>
    <x v="0"/>
    <s v="Sant Antoni"/>
    <x v="0"/>
    <x v="1"/>
    <n v="1"/>
    <n v="34"/>
    <s v="Yes"/>
    <s v="exterior"/>
    <s v=" floor 6"/>
    <n v="0"/>
    <n v="210000"/>
    <n v="6176.4705882352937"/>
    <s v="good condition-210000"/>
    <x v="0"/>
  </r>
  <r>
    <d v="2017-02-06T00:00:00"/>
    <x v="2"/>
    <s v="54B772"/>
    <s v="Barcelona"/>
    <x v="5"/>
    <s v="el Camp de l'Arpa del Clot"/>
    <x v="0"/>
    <x v="0"/>
    <n v="2"/>
    <n v="66"/>
    <s v="No"/>
    <s v="exterior"/>
    <s v=" floor 3"/>
    <n v="0.02"/>
    <n v="200000"/>
    <n v="3030.3030303030305"/>
    <s v="good condition-200000"/>
    <x v="0"/>
  </r>
  <r>
    <d v="2017-02-07T00:00:00"/>
    <x v="2"/>
    <s v="54B773"/>
    <s v="Barcelona"/>
    <x v="3"/>
    <s v="la Maternitat i Sant Ramon"/>
    <x v="0"/>
    <x v="0"/>
    <n v="4"/>
    <n v="90"/>
    <s v="Yes"/>
    <s v="exterior"/>
    <s v=" floor 7"/>
    <n v="0"/>
    <n v="420000"/>
    <n v="4666.666666666667"/>
    <s v="good condition-420000"/>
    <x v="0"/>
  </r>
  <r>
    <d v="2017-02-08T00:00:00"/>
    <x v="2"/>
    <s v="54B774"/>
    <s v="Barcelona"/>
    <x v="1"/>
    <s v="el Putxet i el Farró"/>
    <x v="0"/>
    <x v="0"/>
    <n v="3"/>
    <n v="93"/>
    <s v="Yes"/>
    <s v="exterior"/>
    <s v=" floor 1"/>
    <n v="0"/>
    <n v="395000"/>
    <n v="4247.311827956989"/>
    <s v="good condition-395000"/>
    <x v="0"/>
  </r>
  <r>
    <d v="2017-02-09T00:00:00"/>
    <x v="2"/>
    <s v="54B775"/>
    <s v="Barcelona"/>
    <x v="5"/>
    <s v="el Poblenou"/>
    <x v="0"/>
    <x v="1"/>
    <n v="2"/>
    <n v="92"/>
    <s v="No"/>
    <s v="exterior"/>
    <s v=" floor 3"/>
    <n v="0.02"/>
    <n v="360000"/>
    <n v="3913.0434782608695"/>
    <s v="good condition-360000"/>
    <x v="0"/>
  </r>
  <r>
    <d v="2017-02-10T00:00:00"/>
    <x v="2"/>
    <s v="54B776"/>
    <s v="Barcelona"/>
    <x v="4"/>
    <s v="Sant Pere - Santa Caterina i la Ribera"/>
    <x v="0"/>
    <x v="0"/>
    <n v="4"/>
    <n v="84"/>
    <s v="No"/>
    <s v="exterior"/>
    <s v="ground floor"/>
    <n v="0.02"/>
    <n v="299000"/>
    <n v="3559.5238095238096"/>
    <s v="good condition-299000"/>
    <x v="0"/>
  </r>
  <r>
    <d v="2017-02-11T00:00:00"/>
    <x v="2"/>
    <s v="54B777"/>
    <s v="Barcelona"/>
    <x v="6"/>
    <s v="el Poble Sec - AEI Parc de Montjuïc"/>
    <x v="0"/>
    <x v="0"/>
    <n v="2"/>
    <n v="81"/>
    <s v="Yes"/>
    <s v="exterior"/>
    <s v=" floor 4"/>
    <n v="0"/>
    <n v="299000"/>
    <n v="3691.358024691358"/>
    <s v="good condition-299000"/>
    <x v="0"/>
  </r>
  <r>
    <d v="2017-02-12T00:00:00"/>
    <x v="2"/>
    <s v="54B778"/>
    <s v="Barcelona"/>
    <x v="3"/>
    <s v="les Corts"/>
    <x v="0"/>
    <x v="0"/>
    <n v="2"/>
    <n v="50"/>
    <s v="Yes"/>
    <s v="interior"/>
    <s v=" floor 1"/>
    <n v="0"/>
    <n v="200000"/>
    <n v="4000"/>
    <s v="good condition-200000"/>
    <x v="0"/>
  </r>
  <r>
    <d v="2017-02-13T00:00:00"/>
    <x v="2"/>
    <s v="54B779"/>
    <s v="Barcelona"/>
    <x v="2"/>
    <s v="el Guinardó"/>
    <x v="0"/>
    <x v="0"/>
    <n v="3"/>
    <n v="95"/>
    <s v="Yes"/>
    <s v="exterior"/>
    <s v=" floor 6"/>
    <n v="0"/>
    <n v="449000"/>
    <n v="4726.3157894736842"/>
    <s v="good condition-449000"/>
    <x v="0"/>
  </r>
  <r>
    <d v="2017-02-14T00:00:00"/>
    <x v="2"/>
    <s v="54B780"/>
    <s v="Barcelona"/>
    <x v="1"/>
    <s v="Sant Gervasi - la Bonanova"/>
    <x v="0"/>
    <x v="0"/>
    <n v="4"/>
    <n v="170"/>
    <s v="Yes"/>
    <s v="exterior"/>
    <s v="mezzanine"/>
    <n v="0"/>
    <n v="950000"/>
    <n v="5588.2352941176468"/>
    <s v="good condition-950000"/>
    <x v="0"/>
  </r>
  <r>
    <d v="2017-02-15T00:00:00"/>
    <x v="2"/>
    <s v="54B781"/>
    <s v="Barcelona"/>
    <x v="5"/>
    <s v="la Verneda i la Pau"/>
    <x v="0"/>
    <x v="0"/>
    <n v="4"/>
    <n v="92"/>
    <s v="Yes"/>
    <s v="exterior"/>
    <s v=" floor 3"/>
    <n v="0"/>
    <n v="245000"/>
    <n v="2663.0434782608695"/>
    <s v="good condition-245000"/>
    <x v="1"/>
  </r>
  <r>
    <d v="2017-02-16T00:00:00"/>
    <x v="2"/>
    <s v="54B782"/>
    <s v="Barcelona"/>
    <x v="5"/>
    <s v="el Besòs i el Maresme"/>
    <x v="0"/>
    <x v="0"/>
    <n v="2"/>
    <n v="49"/>
    <s v="No"/>
    <s v="exterior"/>
    <s v=" floor 1"/>
    <n v="0.02"/>
    <n v="99000"/>
    <n v="2020.408163265306"/>
    <s v="good condition-99000"/>
    <x v="1"/>
  </r>
  <r>
    <d v="2017-02-17T00:00:00"/>
    <x v="2"/>
    <s v="54B783"/>
    <s v="Barcelona"/>
    <x v="5"/>
    <s v="la Verneda i la Pau"/>
    <x v="0"/>
    <x v="0"/>
    <n v="4"/>
    <n v="87"/>
    <s v="Yes"/>
    <s v="exterior"/>
    <s v=" floor 10"/>
    <n v="0"/>
    <n v="230000"/>
    <n v="2643.67816091954"/>
    <s v="good condition-230000"/>
    <x v="1"/>
  </r>
  <r>
    <d v="2017-02-18T00:00:00"/>
    <x v="2"/>
    <s v="54B784"/>
    <s v="Barcelona"/>
    <x v="0"/>
    <s v="la Nova Esquerra de l'Eixample"/>
    <x v="0"/>
    <x v="0"/>
    <n v="2"/>
    <n v="71"/>
    <s v="Yes"/>
    <s v="exterior"/>
    <s v=" floor 3"/>
    <n v="0"/>
    <n v="265000"/>
    <n v="3732.394366197183"/>
    <s v="good condition-265000"/>
    <x v="0"/>
  </r>
  <r>
    <d v="2017-02-19T00:00:00"/>
    <x v="2"/>
    <s v="54B785"/>
    <s v="Barcelona"/>
    <x v="8"/>
    <s v="el Bon Pastor"/>
    <x v="0"/>
    <x v="1"/>
    <n v="3"/>
    <n v="130"/>
    <s v="Yes"/>
    <s v="exterior"/>
    <s v=" floor 6"/>
    <n v="0"/>
    <n v="466000"/>
    <n v="3584.6153846153848"/>
    <s v="good condition-466000"/>
    <x v="0"/>
  </r>
  <r>
    <d v="2017-02-20T00:00:00"/>
    <x v="2"/>
    <s v="54B786"/>
    <s v="Barcelona"/>
    <x v="0"/>
    <s v="la Nova Esquerra de l'Eixample"/>
    <x v="0"/>
    <x v="0"/>
    <n v="4"/>
    <n v="124"/>
    <s v="Yes"/>
    <s v="exterior"/>
    <s v=" floor 4"/>
    <n v="0"/>
    <n v="520000"/>
    <n v="4193.5483870967746"/>
    <s v="good condition-520000"/>
    <x v="0"/>
  </r>
  <r>
    <d v="2017-02-21T00:00:00"/>
    <x v="2"/>
    <s v="54B787"/>
    <s v="Barcelona"/>
    <x v="9"/>
    <s v="Porta"/>
    <x v="0"/>
    <x v="0"/>
    <n v="3"/>
    <n v="69"/>
    <s v="Yes"/>
    <s v="exterior"/>
    <s v=" floor 3"/>
    <n v="0"/>
    <n v="176000"/>
    <n v="2550.7246376811595"/>
    <s v="good condition-176000"/>
    <x v="1"/>
  </r>
  <r>
    <d v="2017-02-22T00:00:00"/>
    <x v="2"/>
    <s v="54B788"/>
    <s v="Barcelona"/>
    <x v="9"/>
    <s v="la Trinitat Nova"/>
    <x v="0"/>
    <x v="0"/>
    <n v="3"/>
    <n v="65"/>
    <s v="No"/>
    <s v="exterior"/>
    <s v=" floor 3"/>
    <n v="0.02"/>
    <n v="119000"/>
    <n v="1830.7692307692307"/>
    <s v="good condition-119000"/>
    <x v="1"/>
  </r>
  <r>
    <d v="2017-02-23T00:00:00"/>
    <x v="2"/>
    <s v="54B789"/>
    <s v="Barcelona"/>
    <x v="6"/>
    <s v="Sants"/>
    <x v="0"/>
    <x v="0"/>
    <n v="3"/>
    <n v="76"/>
    <s v="Yes"/>
    <s v="exterior"/>
    <s v=" floor 2"/>
    <n v="0"/>
    <n v="280000"/>
    <n v="3684.2105263157896"/>
    <s v="good condition-280000"/>
    <x v="0"/>
  </r>
  <r>
    <d v="2017-02-24T00:00:00"/>
    <x v="2"/>
    <s v="54B790"/>
    <s v="Barcelona"/>
    <x v="6"/>
    <s v="Hostafrancs"/>
    <x v="0"/>
    <x v="0"/>
    <n v="4"/>
    <n v="88"/>
    <s v="Yes"/>
    <s v="interior"/>
    <s v=" floor 5"/>
    <n v="0"/>
    <n v="295000"/>
    <n v="3352.2727272727275"/>
    <s v="good condition-295000"/>
    <x v="0"/>
  </r>
  <r>
    <d v="2017-02-25T00:00:00"/>
    <x v="2"/>
    <s v="54B791"/>
    <s v="Barcelona"/>
    <x v="1"/>
    <s v="Sant Gervasi - Galvany"/>
    <x v="0"/>
    <x v="0"/>
    <n v="4"/>
    <n v="149"/>
    <s v="Yes"/>
    <s v="exterior"/>
    <s v=" floor 1"/>
    <n v="0"/>
    <n v="640000"/>
    <n v="4295.3020134228191"/>
    <s v="good condition-640000"/>
    <x v="0"/>
  </r>
  <r>
    <d v="2017-02-26T00:00:00"/>
    <x v="2"/>
    <s v="54B792"/>
    <s v="Barcelona"/>
    <x v="7"/>
    <s v="Vallcarca i els Penitents"/>
    <x v="0"/>
    <x v="1"/>
    <n v="1"/>
    <n v="80"/>
    <s v="Yes"/>
    <s v="exterior"/>
    <s v=" floor 4"/>
    <n v="0"/>
    <n v="429000"/>
    <n v="5362.5"/>
    <s v="good condition-429000"/>
    <x v="0"/>
  </r>
  <r>
    <d v="2017-02-27T00:00:00"/>
    <x v="2"/>
    <s v="54B793"/>
    <s v="Barcelona"/>
    <x v="6"/>
    <s v="el Poble Sec - AEI Parc de Montjuïc"/>
    <x v="0"/>
    <x v="0"/>
    <n v="2"/>
    <n v="69"/>
    <s v="No"/>
    <s v="exterior"/>
    <s v=" floor 4"/>
    <n v="0.02"/>
    <n v="228000"/>
    <n v="3304.3478260869565"/>
    <s v="good condition-228000"/>
    <x v="0"/>
  </r>
  <r>
    <d v="2017-02-28T00:00:00"/>
    <x v="2"/>
    <s v="54B794"/>
    <s v="Barcelona"/>
    <x v="0"/>
    <s v="el Fort Pienc"/>
    <x v="0"/>
    <x v="0"/>
    <n v="3"/>
    <n v="87"/>
    <s v="Yes"/>
    <s v="exterior"/>
    <s v=" floor 1"/>
    <n v="0"/>
    <n v="395000"/>
    <n v="4540.2298850574716"/>
    <s v="good condition-395000"/>
    <x v="0"/>
  </r>
  <r>
    <d v="2017-03-01T00:00:00"/>
    <x v="2"/>
    <s v="54B795"/>
    <s v="Barcelona"/>
    <x v="7"/>
    <s v="el Coll"/>
    <x v="0"/>
    <x v="1"/>
    <n v="2"/>
    <n v="110"/>
    <s v="Yes"/>
    <s v="exterior"/>
    <s v=" floor 4"/>
    <n v="0"/>
    <n v="470000"/>
    <n v="4272.727272727273"/>
    <s v="good condition-470000"/>
    <x v="0"/>
  </r>
  <r>
    <d v="2017-03-02T00:00:00"/>
    <x v="2"/>
    <s v="54B796"/>
    <s v="Barcelona"/>
    <x v="0"/>
    <s v="Sant Antoni"/>
    <x v="0"/>
    <x v="0"/>
    <n v="2"/>
    <n v="88"/>
    <s v="Yes"/>
    <s v="exterior"/>
    <s v="ground floor"/>
    <n v="0"/>
    <n v="269000"/>
    <n v="3056.818181818182"/>
    <s v="good condition-269000"/>
    <x v="0"/>
  </r>
  <r>
    <d v="2017-03-03T00:00:00"/>
    <x v="2"/>
    <s v="54B797"/>
    <s v="Barcelona"/>
    <x v="6"/>
    <s v="el Poble Sec - AEI Parc de Montjuïc"/>
    <x v="0"/>
    <x v="0"/>
    <n v="2"/>
    <n v="70"/>
    <s v="Yes"/>
    <s v="exterior"/>
    <s v="mezzanine"/>
    <n v="0"/>
    <n v="275000"/>
    <n v="3928.5714285714284"/>
    <s v="good condition-275000"/>
    <x v="0"/>
  </r>
  <r>
    <d v="2017-03-04T00:00:00"/>
    <x v="2"/>
    <s v="54B798"/>
    <s v="Barcelona"/>
    <x v="1"/>
    <s v="el Putxet i el Farró"/>
    <x v="0"/>
    <x v="0"/>
    <n v="3"/>
    <n v="148"/>
    <s v="Yes"/>
    <s v="exterior"/>
    <s v=" floor 2"/>
    <n v="0"/>
    <n v="635000"/>
    <n v="4290.5405405405409"/>
    <s v="good condition-635000"/>
    <x v="0"/>
  </r>
  <r>
    <d v="2017-03-05T00:00:00"/>
    <x v="2"/>
    <s v="54B799"/>
    <s v="Barcelona"/>
    <x v="6"/>
    <s v="el Poble Sec - AEI Parc de Montjuïc"/>
    <x v="0"/>
    <x v="0"/>
    <n v="3"/>
    <n v="117"/>
    <s v="Yes"/>
    <s v="exterior"/>
    <s v=" floor 4"/>
    <n v="0"/>
    <n v="410000"/>
    <n v="3504.2735042735044"/>
    <s v="good condition-410000"/>
    <x v="0"/>
  </r>
  <r>
    <d v="2017-03-06T00:00:00"/>
    <x v="2"/>
    <s v="54B800"/>
    <s v="Barcelona"/>
    <x v="5"/>
    <s v="Sant Martí de Provençals"/>
    <x v="0"/>
    <x v="0"/>
    <n v="3"/>
    <n v="74"/>
    <s v="No"/>
    <s v="exterior"/>
    <s v=" floor 2"/>
    <n v="0.02"/>
    <n v="185000"/>
    <n v="2500"/>
    <s v="good condition-185000"/>
    <x v="1"/>
  </r>
  <r>
    <d v="2017-03-07T00:00:00"/>
    <x v="2"/>
    <s v="54B801"/>
    <s v="Barcelona"/>
    <x v="0"/>
    <s v="el Fort Pienc"/>
    <x v="0"/>
    <x v="0"/>
    <n v="2"/>
    <n v="72"/>
    <s v="Yes"/>
    <s v="exterior"/>
    <s v=" floor 3"/>
    <n v="0"/>
    <n v="285000"/>
    <n v="3958.3333333333335"/>
    <s v="good condition-285000"/>
    <x v="0"/>
  </r>
  <r>
    <d v="2017-03-08T00:00:00"/>
    <x v="2"/>
    <s v="54B802"/>
    <s v="Barcelona"/>
    <x v="0"/>
    <s v="la Dreta de l'Eixample"/>
    <x v="0"/>
    <x v="0"/>
    <n v="3"/>
    <n v="290"/>
    <s v="Yes"/>
    <s v="exterior"/>
    <s v="mezzanine"/>
    <n v="0"/>
    <n v="2450000"/>
    <n v="8448.2758620689656"/>
    <s v="good condition-2450000"/>
    <x v="0"/>
  </r>
  <r>
    <d v="2017-03-09T00:00:00"/>
    <x v="2"/>
    <s v="54B803"/>
    <s v="Barcelona"/>
    <x v="0"/>
    <s v="la Sagrada Família"/>
    <x v="0"/>
    <x v="0"/>
    <n v="5"/>
    <n v="123"/>
    <s v="Yes"/>
    <s v="exterior"/>
    <s v=" floor 1"/>
    <n v="0"/>
    <n v="369000"/>
    <n v="3000"/>
    <s v="good condition-369000"/>
    <x v="1"/>
  </r>
  <r>
    <d v="2017-03-10T00:00:00"/>
    <x v="2"/>
    <s v="54B804"/>
    <s v="Barcelona"/>
    <x v="6"/>
    <s v="Sants - Badal"/>
    <x v="0"/>
    <x v="0"/>
    <n v="3"/>
    <n v="83"/>
    <s v="Yes"/>
    <s v="exterior"/>
    <s v=" floor 4"/>
    <n v="0"/>
    <n v="250000"/>
    <n v="3012.0481927710844"/>
    <s v="good condition-250000"/>
    <x v="0"/>
  </r>
  <r>
    <d v="2017-03-11T00:00:00"/>
    <x v="2"/>
    <s v="54B805"/>
    <s v="Barcelona"/>
    <x v="2"/>
    <s v="el Guinardó"/>
    <x v="0"/>
    <x v="0"/>
    <n v="3"/>
    <n v="65"/>
    <s v="No"/>
    <s v="interior"/>
    <s v=" floor 2"/>
    <n v="0.02"/>
    <n v="169800"/>
    <n v="2612.3076923076924"/>
    <s v="good condition-169800"/>
    <x v="1"/>
  </r>
  <r>
    <d v="2017-03-12T00:00:00"/>
    <x v="2"/>
    <s v="54B806"/>
    <s v="Barcelona"/>
    <x v="9"/>
    <s v="Porta"/>
    <x v="0"/>
    <x v="0"/>
    <n v="2"/>
    <n v="71"/>
    <s v="No"/>
    <s v="exterior"/>
    <s v=" floor 1"/>
    <n v="0.02"/>
    <n v="245000"/>
    <n v="3450.7042253521126"/>
    <s v="good condition-245000"/>
    <x v="0"/>
  </r>
  <r>
    <d v="2017-03-13T00:00:00"/>
    <x v="2"/>
    <s v="54B807"/>
    <s v="Barcelona"/>
    <x v="4"/>
    <s v="el Raval"/>
    <x v="0"/>
    <x v="0"/>
    <n v="2"/>
    <n v="76"/>
    <s v="No"/>
    <s v="interior"/>
    <s v=" floor 2"/>
    <n v="0.02"/>
    <n v="200000"/>
    <n v="2631.5789473684213"/>
    <s v="good condition-200000"/>
    <x v="1"/>
  </r>
  <r>
    <d v="2017-03-14T00:00:00"/>
    <x v="2"/>
    <s v="54B808"/>
    <s v="Barcelona"/>
    <x v="5"/>
    <s v="el Poblenou"/>
    <x v="0"/>
    <x v="0"/>
    <n v="2"/>
    <n v="82"/>
    <s v="Yes"/>
    <s v="exterior"/>
    <s v=" floor 3"/>
    <n v="0"/>
    <n v="398000"/>
    <n v="4853.6585365853662"/>
    <s v="good condition-398000"/>
    <x v="0"/>
  </r>
  <r>
    <d v="2017-03-15T00:00:00"/>
    <x v="2"/>
    <s v="54B809"/>
    <s v="Barcelona"/>
    <x v="6"/>
    <s v="Sants - Badal"/>
    <x v="0"/>
    <x v="0"/>
    <n v="1"/>
    <n v="33"/>
    <s v="Yes"/>
    <s v="exterior"/>
    <s v="ground floor"/>
    <n v="0"/>
    <n v="129000"/>
    <n v="3909.090909090909"/>
    <s v="good condition-129000"/>
    <x v="1"/>
  </r>
  <r>
    <d v="2017-03-16T00:00:00"/>
    <x v="2"/>
    <s v="54B810"/>
    <s v="Barcelona"/>
    <x v="7"/>
    <s v="la Vila de Gràcia"/>
    <x v="0"/>
    <x v="0"/>
    <n v="3"/>
    <n v="60"/>
    <s v="No"/>
    <s v="exterior"/>
    <s v=" floor 1"/>
    <n v="0.02"/>
    <n v="310000"/>
    <n v="5166.666666666667"/>
    <s v="good condition-310000"/>
    <x v="0"/>
  </r>
  <r>
    <d v="2017-03-17T00:00:00"/>
    <x v="2"/>
    <s v="54B811"/>
    <s v="Barcelona"/>
    <x v="3"/>
    <s v="Pedralbes"/>
    <x v="0"/>
    <x v="5"/>
    <n v="5"/>
    <n v="600"/>
    <s v="No"/>
    <s v="exterior"/>
    <s v="Multiple"/>
    <n v="0.02"/>
    <n v="3990000"/>
    <n v="6650"/>
    <s v="good condition-3990000"/>
    <x v="0"/>
  </r>
  <r>
    <d v="2017-03-18T00:00:00"/>
    <x v="2"/>
    <s v="54B812"/>
    <s v="Barcelona"/>
    <x v="4"/>
    <s v="el Raval"/>
    <x v="0"/>
    <x v="0"/>
    <n v="3"/>
    <n v="86"/>
    <s v="Yes"/>
    <s v="exterior"/>
    <s v=" floor 1"/>
    <n v="0"/>
    <n v="349000"/>
    <n v="4058.1395348837209"/>
    <s v="good condition-349000"/>
    <x v="0"/>
  </r>
  <r>
    <d v="2017-03-19T00:00:00"/>
    <x v="2"/>
    <s v="54B813"/>
    <s v="Barcelona"/>
    <x v="1"/>
    <s v="Sant Gervasi - la Bonanova"/>
    <x v="0"/>
    <x v="0"/>
    <n v="3"/>
    <n v="160"/>
    <s v="Yes"/>
    <s v="exterior"/>
    <s v="ground floor"/>
    <n v="0"/>
    <n v="845000"/>
    <n v="5281.25"/>
    <s v="good condition-845000"/>
    <x v="0"/>
  </r>
  <r>
    <d v="2017-03-20T00:00:00"/>
    <x v="2"/>
    <s v="54B814"/>
    <s v="Barcelona"/>
    <x v="0"/>
    <s v="l'Antiga Esquerra de l'Eixample"/>
    <x v="0"/>
    <x v="0"/>
    <n v="3"/>
    <n v="122"/>
    <s v="Yes"/>
    <s v="exterior"/>
    <s v="mezzanine"/>
    <n v="0"/>
    <n v="570000"/>
    <n v="4672.1311475409839"/>
    <s v="good condition-570000"/>
    <x v="0"/>
  </r>
  <r>
    <d v="2017-03-21T00:00:00"/>
    <x v="2"/>
    <s v="54B815"/>
    <s v="Barcelona"/>
    <x v="4"/>
    <s v="Sant Pere - Santa Caterina i la Ribera"/>
    <x v="0"/>
    <x v="0"/>
    <n v="3"/>
    <n v="86"/>
    <s v="No"/>
    <s v="exterior"/>
    <s v=" floor 1"/>
    <n v="0.02"/>
    <n v="270000"/>
    <n v="3139.5348837209303"/>
    <s v="good condition-270000"/>
    <x v="0"/>
  </r>
  <r>
    <d v="2017-03-22T00:00:00"/>
    <x v="2"/>
    <s v="54B816"/>
    <s v="Barcelona"/>
    <x v="9"/>
    <s v="la Prosperitat"/>
    <x v="0"/>
    <x v="0"/>
    <n v="3"/>
    <n v="62"/>
    <s v="No"/>
    <s v="exterior"/>
    <s v=" floor 1"/>
    <n v="0.02"/>
    <n v="139000"/>
    <n v="2241.9354838709678"/>
    <s v="good condition-139000"/>
    <x v="1"/>
  </r>
  <r>
    <d v="2017-03-23T00:00:00"/>
    <x v="2"/>
    <s v="54B817"/>
    <s v="Barcelona"/>
    <x v="9"/>
    <s v="Canyelles"/>
    <x v="0"/>
    <x v="0"/>
    <n v="3"/>
    <n v="96"/>
    <s v="Yes"/>
    <s v="exterior"/>
    <s v=" floor 12"/>
    <n v="0"/>
    <n v="215000"/>
    <n v="2239.5833333333335"/>
    <s v="good condition-215000"/>
    <x v="1"/>
  </r>
  <r>
    <d v="2017-03-24T00:00:00"/>
    <x v="2"/>
    <s v="54B818"/>
    <s v="Barcelona"/>
    <x v="6"/>
    <s v="Sants - Badal"/>
    <x v="0"/>
    <x v="0"/>
    <n v="3"/>
    <n v="120"/>
    <s v="Yes"/>
    <s v="exterior"/>
    <s v=" floor 6"/>
    <n v="0"/>
    <n v="463000"/>
    <n v="3858.3333333333335"/>
    <s v="good condition-463000"/>
    <x v="0"/>
  </r>
  <r>
    <d v="2017-03-25T00:00:00"/>
    <x v="2"/>
    <s v="54B819"/>
    <s v="Barcelona"/>
    <x v="6"/>
    <s v="Sants"/>
    <x v="0"/>
    <x v="0"/>
    <n v="3"/>
    <n v="150"/>
    <s v="No"/>
    <s v="exterior"/>
    <s v="ground floor"/>
    <n v="0.02"/>
    <n v="239000"/>
    <n v="1593.3333333333333"/>
    <s v="good condition-239000"/>
    <x v="1"/>
  </r>
  <r>
    <d v="2017-03-26T00:00:00"/>
    <x v="2"/>
    <s v="54B820"/>
    <s v="Barcelona"/>
    <x v="4"/>
    <s v="la Barceloneta"/>
    <x v="0"/>
    <x v="0"/>
    <n v="3"/>
    <n v="56"/>
    <s v="No"/>
    <s v="exterior"/>
    <s v=" floor 3"/>
    <n v="0.02"/>
    <n v="283000"/>
    <n v="5053.5714285714284"/>
    <s v="good condition-283000"/>
    <x v="0"/>
  </r>
  <r>
    <d v="2017-03-27T00:00:00"/>
    <x v="2"/>
    <s v="54B821"/>
    <s v="Barcelona"/>
    <x v="6"/>
    <s v="el Poble Sec - AEI Parc de Montjuïc"/>
    <x v="0"/>
    <x v="0"/>
    <n v="4"/>
    <n v="81"/>
    <s v="Yes"/>
    <s v="exterior"/>
    <s v=" floor 4"/>
    <n v="0"/>
    <n v="405000"/>
    <n v="5000"/>
    <s v="good condition-405000"/>
    <x v="0"/>
  </r>
  <r>
    <d v="2017-03-28T00:00:00"/>
    <x v="2"/>
    <s v="54B822"/>
    <s v="Barcelona"/>
    <x v="0"/>
    <s v="la Nova Esquerra de l'Eixample"/>
    <x v="0"/>
    <x v="0"/>
    <n v="4"/>
    <n v="113"/>
    <s v="Yes"/>
    <s v="exterior"/>
    <s v=" floor 5"/>
    <n v="0"/>
    <n v="425000"/>
    <n v="3761.0619469026547"/>
    <s v="good condition-425000"/>
    <x v="0"/>
  </r>
  <r>
    <d v="2017-03-29T00:00:00"/>
    <x v="2"/>
    <s v="54B823"/>
    <s v="Barcelona"/>
    <x v="4"/>
    <s v="el Raval"/>
    <x v="0"/>
    <x v="0"/>
    <n v="3"/>
    <n v="83"/>
    <s v="Yes"/>
    <s v="exterior"/>
    <s v=" floor 3"/>
    <n v="0"/>
    <n v="320000"/>
    <n v="3855.4216867469881"/>
    <s v="good condition-320000"/>
    <x v="0"/>
  </r>
  <r>
    <d v="2017-03-30T00:00:00"/>
    <x v="2"/>
    <s v="54B824"/>
    <s v="Barcelona"/>
    <x v="7"/>
    <s v="el Camp d'en Grassot i Gràcia Nova"/>
    <x v="0"/>
    <x v="0"/>
    <n v="4"/>
    <n v="116"/>
    <s v="Yes"/>
    <s v="exterior"/>
    <s v=" floor 3"/>
    <n v="0"/>
    <n v="349000"/>
    <n v="3008.6206896551726"/>
    <s v="good condition-349000"/>
    <x v="0"/>
  </r>
  <r>
    <d v="2017-03-31T00:00:00"/>
    <x v="2"/>
    <s v="54B825"/>
    <s v="Barcelona"/>
    <x v="9"/>
    <s v="Vilapicina i la Torre Llobeta"/>
    <x v="0"/>
    <x v="0"/>
    <n v="3"/>
    <n v="83"/>
    <s v="Yes"/>
    <s v="exterior"/>
    <s v=" floor 3"/>
    <n v="0"/>
    <n v="418200"/>
    <n v="5038.5542168674701"/>
    <s v="good condition-418200"/>
    <x v="0"/>
  </r>
  <r>
    <d v="2017-04-01T00:00:00"/>
    <x v="2"/>
    <s v="54B826"/>
    <s v="Barcelona"/>
    <x v="6"/>
    <s v="la Marina de Port"/>
    <x v="0"/>
    <x v="0"/>
    <n v="3"/>
    <n v="101"/>
    <s v="No"/>
    <s v="exterior"/>
    <s v=" floor 3"/>
    <n v="0.02"/>
    <n v="260000"/>
    <n v="2574.2574257425745"/>
    <s v="good condition-260000"/>
    <x v="1"/>
  </r>
  <r>
    <d v="2017-04-02T00:00:00"/>
    <x v="2"/>
    <s v="54B827"/>
    <s v="Barcelona"/>
    <x v="0"/>
    <s v="la Sagrada Família"/>
    <x v="0"/>
    <x v="0"/>
    <n v="4"/>
    <n v="123"/>
    <s v="Yes"/>
    <s v="exterior"/>
    <s v=" floor 7"/>
    <n v="0"/>
    <n v="439000"/>
    <n v="3569.1056910569105"/>
    <s v="good condition-439000"/>
    <x v="0"/>
  </r>
  <r>
    <d v="2017-04-03T00:00:00"/>
    <x v="2"/>
    <s v="54B828"/>
    <s v="Barcelona"/>
    <x v="3"/>
    <s v="les Corts"/>
    <x v="0"/>
    <x v="0"/>
    <n v="2"/>
    <n v="185"/>
    <s v="Yes"/>
    <s v="exterior"/>
    <s v=" floor 5"/>
    <n v="0"/>
    <n v="1600000"/>
    <n v="8648.6486486486483"/>
    <s v="good condition-1600000"/>
    <x v="0"/>
  </r>
  <r>
    <d v="2017-04-04T00:00:00"/>
    <x v="2"/>
    <s v="54B829"/>
    <s v="Barcelona"/>
    <x v="8"/>
    <s v="el Congrés i els Indians"/>
    <x v="0"/>
    <x v="0"/>
    <n v="3"/>
    <n v="73"/>
    <s v="Yes"/>
    <s v="exterior"/>
    <s v=" floor 3"/>
    <n v="0"/>
    <n v="206000"/>
    <n v="2821.9178082191779"/>
    <s v="good condition-206000"/>
    <x v="1"/>
  </r>
  <r>
    <d v="2017-04-05T00:00:00"/>
    <x v="2"/>
    <s v="54B830"/>
    <s v="Barcelona"/>
    <x v="0"/>
    <s v="la Nova Esquerra de l'Eixample"/>
    <x v="0"/>
    <x v="0"/>
    <n v="4"/>
    <n v="98"/>
    <s v="Yes"/>
    <s v="exterior"/>
    <s v=" floor 1"/>
    <n v="0"/>
    <n v="360000"/>
    <n v="3673.4693877551022"/>
    <s v="good condition-360000"/>
    <x v="0"/>
  </r>
  <r>
    <d v="2017-04-06T00:00:00"/>
    <x v="2"/>
    <s v="54B831"/>
    <s v="Barcelona"/>
    <x v="4"/>
    <s v="el Raval"/>
    <x v="0"/>
    <x v="0"/>
    <n v="3"/>
    <n v="80"/>
    <s v="No"/>
    <s v="exterior"/>
    <s v=" floor 2"/>
    <n v="0.02"/>
    <n v="250000"/>
    <n v="3125"/>
    <s v="good condition-250000"/>
    <x v="0"/>
  </r>
  <r>
    <d v="2017-04-07T00:00:00"/>
    <x v="2"/>
    <s v="54B832"/>
    <s v="Barcelona"/>
    <x v="4"/>
    <s v="Sant Pere - Santa Caterina i la Ribera"/>
    <x v="0"/>
    <x v="0"/>
    <n v="2"/>
    <n v="63"/>
    <s v="No"/>
    <s v="exterior"/>
    <s v="mezzanine"/>
    <n v="0.02"/>
    <n v="240000"/>
    <n v="3809.5238095238096"/>
    <s v="good condition-240000"/>
    <x v="0"/>
  </r>
  <r>
    <d v="2017-04-08T00:00:00"/>
    <x v="2"/>
    <s v="54B833"/>
    <s v="Barcelona"/>
    <x v="0"/>
    <s v="la Dreta de l'Eixample"/>
    <x v="0"/>
    <x v="0"/>
    <n v="3"/>
    <n v="114"/>
    <s v="Yes"/>
    <s v="exterior"/>
    <s v="mezzanine"/>
    <n v="0"/>
    <n v="1650000"/>
    <n v="14473.684210526315"/>
    <s v="good condition-1650000"/>
    <x v="0"/>
  </r>
  <r>
    <d v="2017-04-09T00:00:00"/>
    <x v="2"/>
    <s v="54B834"/>
    <s v="Barcelona"/>
    <x v="0"/>
    <s v="la Dreta de l'Eixample"/>
    <x v="0"/>
    <x v="0"/>
    <n v="3"/>
    <n v="217"/>
    <s v="Yes"/>
    <s v="exterior"/>
    <s v=" floor 3"/>
    <n v="0"/>
    <n v="2290000"/>
    <n v="10552.99539170507"/>
    <s v="good condition-2290000"/>
    <x v="0"/>
  </r>
  <r>
    <d v="2017-04-10T00:00:00"/>
    <x v="2"/>
    <s v="54B835"/>
    <s v="Barcelona"/>
    <x v="0"/>
    <s v="la Nova Esquerra de l'Eixample"/>
    <x v="0"/>
    <x v="0"/>
    <n v="2"/>
    <n v="72"/>
    <s v="Yes"/>
    <s v="exterior"/>
    <s v=" floor 1"/>
    <n v="0"/>
    <n v="360000"/>
    <n v="5000"/>
    <s v="good condition-360000"/>
    <x v="0"/>
  </r>
  <r>
    <d v="2017-04-11T00:00:00"/>
    <x v="2"/>
    <s v="54B836"/>
    <s v="Barcelona"/>
    <x v="3"/>
    <s v="les Corts"/>
    <x v="0"/>
    <x v="0"/>
    <n v="4"/>
    <n v="95"/>
    <s v="Yes"/>
    <s v="exterior"/>
    <s v=" floor 7"/>
    <n v="0"/>
    <n v="560000"/>
    <n v="5894.7368421052633"/>
    <s v="good condition-560000"/>
    <x v="0"/>
  </r>
  <r>
    <d v="2017-04-12T00:00:00"/>
    <x v="2"/>
    <s v="54B837"/>
    <s v="Barcelona"/>
    <x v="3"/>
    <s v="les Corts"/>
    <x v="0"/>
    <x v="0"/>
    <n v="4"/>
    <n v="91"/>
    <s v="Yes"/>
    <s v="exterior"/>
    <s v=" floor 2"/>
    <n v="0"/>
    <n v="525000"/>
    <n v="5769.2307692307695"/>
    <s v="good condition-525000"/>
    <x v="0"/>
  </r>
  <r>
    <d v="2017-04-13T00:00:00"/>
    <x v="2"/>
    <s v="54B838"/>
    <s v="Barcelona"/>
    <x v="0"/>
    <s v="la Dreta de l'Eixample"/>
    <x v="0"/>
    <x v="0"/>
    <n v="4"/>
    <n v="225"/>
    <s v="Yes"/>
    <s v="exterior"/>
    <s v=" floor 2"/>
    <n v="0"/>
    <n v="1975000"/>
    <n v="8777.7777777777774"/>
    <s v="good condition-1975000"/>
    <x v="0"/>
  </r>
  <r>
    <d v="2017-04-14T00:00:00"/>
    <x v="2"/>
    <s v="54B839"/>
    <s v="Barcelona"/>
    <x v="7"/>
    <s v="la Salut"/>
    <x v="0"/>
    <x v="0"/>
    <n v="4"/>
    <n v="122"/>
    <s v="Yes"/>
    <s v="exterior"/>
    <s v=" floor 5"/>
    <n v="0"/>
    <n v="595000"/>
    <n v="4877.0491803278692"/>
    <s v="good condition-595000"/>
    <x v="0"/>
  </r>
  <r>
    <d v="2017-04-15T00:00:00"/>
    <x v="2"/>
    <s v="54B840"/>
    <s v="Barcelona"/>
    <x v="0"/>
    <s v="l'Antiga Esquerra de l'Eixample"/>
    <x v="0"/>
    <x v="1"/>
    <n v="3"/>
    <n v="90"/>
    <s v="Yes"/>
    <s v="exterior"/>
    <s v=" floor 5"/>
    <n v="0"/>
    <n v="1430000"/>
    <n v="15888.888888888889"/>
    <s v="good condition-1430000"/>
    <x v="0"/>
  </r>
  <r>
    <d v="2017-04-16T00:00:00"/>
    <x v="2"/>
    <s v="54B841"/>
    <s v="Barcelona"/>
    <x v="1"/>
    <s v="Sant Gervasi - Galvany"/>
    <x v="0"/>
    <x v="0"/>
    <n v="6"/>
    <n v="274"/>
    <s v="Yes"/>
    <s v="exterior"/>
    <s v=" floor 2"/>
    <n v="0"/>
    <n v="1190000"/>
    <n v="4343.0656934306571"/>
    <s v="good condition-1190000"/>
    <x v="0"/>
  </r>
  <r>
    <d v="2017-04-17T00:00:00"/>
    <x v="2"/>
    <s v="54B842"/>
    <s v="Barcelona"/>
    <x v="1"/>
    <s v="Sant Gervasi - la Bonanova"/>
    <x v="0"/>
    <x v="0"/>
    <n v="6"/>
    <n v="492"/>
    <s v="Yes"/>
    <s v="exterior"/>
    <s v=" floor 1"/>
    <n v="0"/>
    <n v="4000000"/>
    <n v="8130.0813008130081"/>
    <s v="good condition-4000000"/>
    <x v="0"/>
  </r>
  <r>
    <d v="2017-04-18T00:00:00"/>
    <x v="2"/>
    <s v="54B843"/>
    <s v="Barcelona"/>
    <x v="0"/>
    <s v="la Dreta de l'Eixample"/>
    <x v="0"/>
    <x v="1"/>
    <n v="1"/>
    <n v="126"/>
    <s v="Yes"/>
    <s v="exterior"/>
    <s v=" floor 6"/>
    <n v="0"/>
    <n v="850000"/>
    <n v="6746.0317460317465"/>
    <s v="good condition-850000"/>
    <x v="0"/>
  </r>
  <r>
    <d v="2017-04-19T00:00:00"/>
    <x v="2"/>
    <s v="54B844"/>
    <s v="Barcelona"/>
    <x v="5"/>
    <s v="el Parc i la Llacuna del Poblenou"/>
    <x v="0"/>
    <x v="0"/>
    <n v="2"/>
    <n v="62"/>
    <s v="Yes"/>
    <s v="exterior"/>
    <s v=" floor 1"/>
    <n v="0"/>
    <n v="390000"/>
    <n v="6290.322580645161"/>
    <s v="good condition-390000"/>
    <x v="0"/>
  </r>
  <r>
    <d v="2017-04-20T00:00:00"/>
    <x v="2"/>
    <s v="54B845"/>
    <s v="Barcelona"/>
    <x v="0"/>
    <s v="la Dreta de l'Eixample"/>
    <x v="0"/>
    <x v="0"/>
    <n v="6"/>
    <n v="237"/>
    <s v="Yes"/>
    <s v="exterior"/>
    <s v="mezzanine"/>
    <n v="0"/>
    <n v="1800000"/>
    <n v="7594.9367088607596"/>
    <s v="good condition-1800000"/>
    <x v="0"/>
  </r>
  <r>
    <d v="2017-04-21T00:00:00"/>
    <x v="2"/>
    <s v="54B846"/>
    <s v="Barcelona"/>
    <x v="0"/>
    <s v="la Dreta de l'Eixample"/>
    <x v="0"/>
    <x v="0"/>
    <n v="3"/>
    <n v="200"/>
    <s v="Yes"/>
    <s v="exterior"/>
    <s v=" floor 5"/>
    <n v="0"/>
    <n v="1950000"/>
    <n v="9750"/>
    <s v="good condition-1950000"/>
    <x v="0"/>
  </r>
  <r>
    <d v="2017-04-22T00:00:00"/>
    <x v="2"/>
    <s v="54B847"/>
    <s v="Barcelona"/>
    <x v="0"/>
    <s v="l'Antiga Esquerra de l'Eixample"/>
    <x v="0"/>
    <x v="0"/>
    <n v="3"/>
    <n v="134"/>
    <s v="Yes"/>
    <s v="exterior"/>
    <s v=" floor 3"/>
    <n v="0"/>
    <n v="890000"/>
    <n v="6641.7910447761196"/>
    <s v="good condition-890000"/>
    <x v="0"/>
  </r>
  <r>
    <d v="2017-04-23T00:00:00"/>
    <x v="2"/>
    <s v="54B848"/>
    <s v="Barcelona"/>
    <x v="0"/>
    <s v="la Dreta de l'Eixample"/>
    <x v="0"/>
    <x v="0"/>
    <n v="7"/>
    <n v="259"/>
    <s v="Yes"/>
    <s v="exterior"/>
    <s v=" floor 6"/>
    <n v="0"/>
    <n v="2450000"/>
    <n v="9459.45945945946"/>
    <s v="good condition-2450000"/>
    <x v="0"/>
  </r>
  <r>
    <d v="2017-04-24T00:00:00"/>
    <x v="2"/>
    <s v="54B849"/>
    <s v="Barcelona"/>
    <x v="0"/>
    <s v="la Dreta de l'Eixample"/>
    <x v="0"/>
    <x v="0"/>
    <n v="4"/>
    <n v="475"/>
    <s v="Yes"/>
    <s v="exterior"/>
    <s v=" floor 3"/>
    <n v="0"/>
    <n v="5000000"/>
    <n v="10526.315789473685"/>
    <s v="good condition-5000000"/>
    <x v="0"/>
  </r>
  <r>
    <d v="2017-04-25T00:00:00"/>
    <x v="2"/>
    <s v="54B850"/>
    <s v="Barcelona"/>
    <x v="6"/>
    <s v="la Bordeta"/>
    <x v="0"/>
    <x v="0"/>
    <n v="4"/>
    <n v="115"/>
    <s v="Yes"/>
    <s v="exterior"/>
    <s v=" floor 5"/>
    <n v="0"/>
    <n v="540000"/>
    <n v="4695.652173913043"/>
    <s v="good condition-540000"/>
    <x v="0"/>
  </r>
  <r>
    <d v="2017-04-26T00:00:00"/>
    <x v="2"/>
    <s v="54B851"/>
    <s v="Barcelona"/>
    <x v="1"/>
    <s v="el Putxet i el Farró"/>
    <x v="0"/>
    <x v="0"/>
    <n v="6"/>
    <n v="257"/>
    <s v="Yes"/>
    <s v="exterior"/>
    <s v=" floor 6"/>
    <n v="0"/>
    <n v="1250000"/>
    <n v="4863.8132295719843"/>
    <s v="good condition-1250000"/>
    <x v="0"/>
  </r>
  <r>
    <d v="2017-04-27T00:00:00"/>
    <x v="2"/>
    <s v="54B852"/>
    <s v="Barcelona"/>
    <x v="4"/>
    <s v="Sant Pere - Santa Caterina i la Ribera"/>
    <x v="0"/>
    <x v="0"/>
    <n v="4"/>
    <n v="269"/>
    <s v="Yes"/>
    <s v="exterior"/>
    <s v="mezzanine"/>
    <n v="0"/>
    <n v="1290000"/>
    <n v="4795.5390334572494"/>
    <s v="good condition-1290000"/>
    <x v="0"/>
  </r>
  <r>
    <d v="2017-04-28T00:00:00"/>
    <x v="2"/>
    <s v="54B853"/>
    <s v="Barcelona"/>
    <x v="0"/>
    <s v="la Dreta de l'Eixample"/>
    <x v="0"/>
    <x v="0"/>
    <n v="3"/>
    <n v="120"/>
    <s v="Yes"/>
    <s v="exterior"/>
    <s v=" floor 2"/>
    <n v="0"/>
    <n v="660000"/>
    <n v="5500"/>
    <s v="good condition-660000"/>
    <x v="0"/>
  </r>
  <r>
    <d v="2017-04-29T00:00:00"/>
    <x v="2"/>
    <s v="54B854"/>
    <s v="Barcelona"/>
    <x v="0"/>
    <s v="la Sagrada Família"/>
    <x v="0"/>
    <x v="0"/>
    <n v="3"/>
    <n v="94"/>
    <s v="Yes"/>
    <s v="exterior"/>
    <s v=" floor 2"/>
    <n v="0"/>
    <n v="439000"/>
    <n v="4670.2127659574471"/>
    <s v="good condition-439000"/>
    <x v="0"/>
  </r>
  <r>
    <d v="2017-04-30T00:00:00"/>
    <x v="2"/>
    <s v="54B855"/>
    <s v="Barcelona"/>
    <x v="0"/>
    <s v="Sant Antoni"/>
    <x v="0"/>
    <x v="0"/>
    <n v="3"/>
    <n v="120"/>
    <s v="Yes"/>
    <s v="exterior"/>
    <s v="mezzanine"/>
    <n v="0"/>
    <n v="650000"/>
    <n v="5416.666666666667"/>
    <s v="good condition-650000"/>
    <x v="0"/>
  </r>
  <r>
    <d v="2017-05-01T00:00:00"/>
    <x v="2"/>
    <s v="54B856"/>
    <s v="Barcelona"/>
    <x v="0"/>
    <s v="la Dreta de l'Eixample"/>
    <x v="0"/>
    <x v="0"/>
    <n v="2"/>
    <n v="74"/>
    <s v="Yes"/>
    <s v="exterior"/>
    <s v="mezzanine"/>
    <n v="0"/>
    <n v="363400"/>
    <n v="4910.8108108108108"/>
    <s v="good condition-363400"/>
    <x v="0"/>
  </r>
  <r>
    <d v="2017-05-02T00:00:00"/>
    <x v="2"/>
    <s v="54B857"/>
    <s v="Barcelona"/>
    <x v="4"/>
    <s v="Sant Pere - Santa Caterina i la Ribera"/>
    <x v="0"/>
    <x v="0"/>
    <n v="2"/>
    <n v="129"/>
    <s v="Yes"/>
    <s v="exterior"/>
    <s v="mezzanine"/>
    <n v="0"/>
    <n v="840000"/>
    <n v="6511.6279069767443"/>
    <s v="good condition-840000"/>
    <x v="0"/>
  </r>
  <r>
    <d v="2017-05-03T00:00:00"/>
    <x v="2"/>
    <s v="54B858"/>
    <s v="Barcelona"/>
    <x v="4"/>
    <s v="Sant Pere - Santa Caterina i la Ribera"/>
    <x v="0"/>
    <x v="0"/>
    <n v="2"/>
    <n v="93"/>
    <s v="Yes"/>
    <s v="exterior"/>
    <s v=" floor 1"/>
    <n v="0"/>
    <n v="720000"/>
    <n v="7741.9354838709678"/>
    <s v="good condition-720000"/>
    <x v="0"/>
  </r>
  <r>
    <d v="2017-05-04T00:00:00"/>
    <x v="2"/>
    <s v="54B859"/>
    <s v="Barcelona"/>
    <x v="4"/>
    <s v="Sant Pere - Santa Caterina i la Ribera"/>
    <x v="0"/>
    <x v="0"/>
    <n v="3"/>
    <n v="134"/>
    <s v="Yes"/>
    <s v="exterior"/>
    <s v=" floor 1"/>
    <n v="0"/>
    <n v="880000"/>
    <n v="6567.1641791044776"/>
    <s v="good condition-880000"/>
    <x v="0"/>
  </r>
  <r>
    <d v="2017-05-05T00:00:00"/>
    <x v="2"/>
    <s v="54B860"/>
    <s v="Barcelona"/>
    <x v="5"/>
    <s v="Diagonal Mar i el Front Marítim del Poblenou"/>
    <x v="0"/>
    <x v="3"/>
    <n v="2"/>
    <n v="91"/>
    <s v="No"/>
    <s v="exterior"/>
    <s v="ground floor"/>
    <n v="0.02"/>
    <n v="360000"/>
    <n v="3956.0439560439559"/>
    <s v="good condition-360000"/>
    <x v="0"/>
  </r>
  <r>
    <d v="2017-05-06T00:00:00"/>
    <x v="2"/>
    <s v="54B861"/>
    <s v="Barcelona"/>
    <x v="5"/>
    <s v="la Verneda i la Pau"/>
    <x v="0"/>
    <x v="0"/>
    <n v="3"/>
    <n v="92"/>
    <s v="Yes"/>
    <s v="exterior"/>
    <s v=" floor 4"/>
    <n v="0"/>
    <n v="210000"/>
    <n v="2282.608695652174"/>
    <s v="good condition-210000"/>
    <x v="1"/>
  </r>
  <r>
    <d v="2017-05-07T00:00:00"/>
    <x v="2"/>
    <s v="54B862"/>
    <s v="Barcelona"/>
    <x v="0"/>
    <s v="la Dreta de l'Eixample"/>
    <x v="0"/>
    <x v="0"/>
    <n v="5"/>
    <n v="197"/>
    <s v="Yes"/>
    <s v="exterior"/>
    <s v=" floor 3"/>
    <n v="0"/>
    <n v="2500000"/>
    <n v="12690.355329949238"/>
    <s v="good condition-2500000"/>
    <x v="0"/>
  </r>
  <r>
    <d v="2017-05-08T00:00:00"/>
    <x v="2"/>
    <s v="54B863"/>
    <s v="Barcelona"/>
    <x v="4"/>
    <s v="Sant Pere - Santa Caterina i la Ribera"/>
    <x v="0"/>
    <x v="0"/>
    <n v="1"/>
    <n v="72"/>
    <s v="No"/>
    <s v="exterior"/>
    <s v=" floor 1"/>
    <n v="0.02"/>
    <n v="275000"/>
    <n v="3819.4444444444443"/>
    <s v="good condition-275000"/>
    <x v="0"/>
  </r>
  <r>
    <d v="2017-05-09T00:00:00"/>
    <x v="2"/>
    <s v="54B864"/>
    <s v="Barcelona"/>
    <x v="5"/>
    <s v="el Clot"/>
    <x v="0"/>
    <x v="0"/>
    <n v="3"/>
    <n v="125"/>
    <s v="Yes"/>
    <s v="exterior"/>
    <s v=" floor 3"/>
    <n v="0"/>
    <n v="498000"/>
    <n v="3984"/>
    <s v="good condition-498000"/>
    <x v="0"/>
  </r>
  <r>
    <d v="2017-05-10T00:00:00"/>
    <x v="2"/>
    <s v="54B865"/>
    <s v="Barcelona"/>
    <x v="5"/>
    <s v="el Clot"/>
    <x v="0"/>
    <x v="0"/>
    <n v="3"/>
    <n v="81"/>
    <s v="Yes"/>
    <s v="exterior"/>
    <s v=" floor 2"/>
    <n v="0"/>
    <n v="217000"/>
    <n v="2679.0123456790125"/>
    <s v="good condition-217000"/>
    <x v="1"/>
  </r>
  <r>
    <d v="2017-05-11T00:00:00"/>
    <x v="2"/>
    <s v="54B866"/>
    <s v="Barcelona"/>
    <x v="2"/>
    <s v="el Guinardó"/>
    <x v="0"/>
    <x v="0"/>
    <n v="4"/>
    <n v="105"/>
    <s v="Yes"/>
    <s v="exterior"/>
    <s v="ground floor"/>
    <n v="0"/>
    <n v="320000"/>
    <n v="3047.6190476190477"/>
    <s v="good condition-320000"/>
    <x v="0"/>
  </r>
  <r>
    <d v="2017-05-12T00:00:00"/>
    <x v="2"/>
    <s v="54B867"/>
    <s v="Barcelona"/>
    <x v="5"/>
    <s v="la Verneda i la Pau"/>
    <x v="0"/>
    <x v="0"/>
    <n v="1"/>
    <n v="70"/>
    <s v="Yes"/>
    <s v="exterior"/>
    <s v=" floor 1"/>
    <n v="0"/>
    <n v="180000"/>
    <n v="2571.4285714285716"/>
    <s v="good condition-180000"/>
    <x v="1"/>
  </r>
  <r>
    <d v="2017-05-13T00:00:00"/>
    <x v="2"/>
    <s v="54B868"/>
    <s v="Barcelona"/>
    <x v="6"/>
    <s v="el Poble Sec - AEI Parc de Montjuïc"/>
    <x v="0"/>
    <x v="0"/>
    <n v="2"/>
    <n v="48"/>
    <s v="No"/>
    <s v="exterior"/>
    <s v=" floor 1"/>
    <n v="0.02"/>
    <n v="250000"/>
    <n v="5208.333333333333"/>
    <s v="good condition-250000"/>
    <x v="0"/>
  </r>
  <r>
    <d v="2017-05-14T00:00:00"/>
    <x v="2"/>
    <s v="54B869"/>
    <s v="Barcelona"/>
    <x v="6"/>
    <s v="el Poble Sec - AEI Parc de Montjuïc"/>
    <x v="0"/>
    <x v="0"/>
    <n v="2"/>
    <n v="48"/>
    <s v="No"/>
    <s v="exterior"/>
    <s v=" floor 4"/>
    <n v="0.02"/>
    <n v="250000"/>
    <n v="5208.333333333333"/>
    <s v="good condition-250000"/>
    <x v="0"/>
  </r>
  <r>
    <d v="2017-05-15T00:00:00"/>
    <x v="2"/>
    <s v="54B870"/>
    <s v="Barcelona"/>
    <x v="3"/>
    <s v="les Corts"/>
    <x v="0"/>
    <x v="1"/>
    <n v="2"/>
    <n v="68"/>
    <s v="Yes"/>
    <s v="exterior"/>
    <s v=" floor 8"/>
    <n v="0"/>
    <n v="340000"/>
    <n v="5000"/>
    <s v="good condition-340000"/>
    <x v="0"/>
  </r>
  <r>
    <d v="2017-05-16T00:00:00"/>
    <x v="2"/>
    <s v="54B871"/>
    <s v="Barcelona"/>
    <x v="1"/>
    <s v="Sant Gervasi - la Bonanova"/>
    <x v="0"/>
    <x v="0"/>
    <n v="3"/>
    <n v="81"/>
    <s v="Yes"/>
    <s v="exterior"/>
    <s v=" floor 2"/>
    <n v="0"/>
    <n v="550000"/>
    <n v="6790.1234567901238"/>
    <s v="good condition-550000"/>
    <x v="0"/>
  </r>
  <r>
    <d v="2017-05-17T00:00:00"/>
    <x v="2"/>
    <s v="54B872"/>
    <s v="Barcelona"/>
    <x v="0"/>
    <s v="la Dreta de l'Eixample"/>
    <x v="0"/>
    <x v="0"/>
    <n v="2"/>
    <n v="165"/>
    <s v="Yes"/>
    <s v="interior"/>
    <s v=" floor 5"/>
    <n v="0"/>
    <n v="1290000"/>
    <n v="7818.181818181818"/>
    <s v="good condition-1290000"/>
    <x v="0"/>
  </r>
  <r>
    <d v="2017-05-18T00:00:00"/>
    <x v="2"/>
    <s v="54B873"/>
    <s v="Barcelona"/>
    <x v="0"/>
    <s v="l'Antiga Esquerra de l'Eixample"/>
    <x v="0"/>
    <x v="0"/>
    <n v="4"/>
    <n v="95"/>
    <s v="Yes"/>
    <s v="exterior"/>
    <s v=" floor 2"/>
    <n v="0"/>
    <n v="390000"/>
    <n v="4105.2631578947367"/>
    <s v="good condition-390000"/>
    <x v="0"/>
  </r>
  <r>
    <d v="2017-05-19T00:00:00"/>
    <x v="2"/>
    <s v="54B874"/>
    <s v="Barcelona"/>
    <x v="2"/>
    <s v="la Teixonera"/>
    <x v="0"/>
    <x v="0"/>
    <n v="3"/>
    <n v="61"/>
    <s v="No"/>
    <s v="exterior"/>
    <s v=" floor 2"/>
    <n v="0.02"/>
    <n v="125000"/>
    <n v="2049.1803278688526"/>
    <s v="good condition-125000"/>
    <x v="1"/>
  </r>
  <r>
    <d v="2017-05-20T00:00:00"/>
    <x v="2"/>
    <s v="54B875"/>
    <s v="Barcelona"/>
    <x v="6"/>
    <s v="la Font de la Guatlla"/>
    <x v="0"/>
    <x v="0"/>
    <n v="1"/>
    <n v="53"/>
    <s v="Yes"/>
    <s v="interior"/>
    <s v="mezzanine"/>
    <n v="0"/>
    <n v="115000"/>
    <n v="2169.8113207547171"/>
    <s v="good condition-115000"/>
    <x v="1"/>
  </r>
  <r>
    <d v="2017-05-21T00:00:00"/>
    <x v="2"/>
    <s v="54B876"/>
    <s v="Barcelona"/>
    <x v="0"/>
    <s v="la Dreta de l'Eixample"/>
    <x v="0"/>
    <x v="1"/>
    <n v="3"/>
    <n v="102"/>
    <s v="Yes"/>
    <s v="exterior"/>
    <s v=" floor 9"/>
    <n v="0"/>
    <n v="675000"/>
    <n v="6617.6470588235297"/>
    <s v="good condition-675000"/>
    <x v="0"/>
  </r>
  <r>
    <d v="2017-05-22T00:00:00"/>
    <x v="2"/>
    <s v="54B877"/>
    <s v="Barcelona"/>
    <x v="5"/>
    <s v="el Besòs i el Maresme"/>
    <x v="0"/>
    <x v="0"/>
    <n v="3"/>
    <n v="97"/>
    <s v="Yes"/>
    <s v="exterior"/>
    <s v=" floor 7"/>
    <n v="0"/>
    <n v="359000"/>
    <n v="3701.0309278350514"/>
    <s v="good condition-359000"/>
    <x v="0"/>
  </r>
  <r>
    <d v="2017-05-23T00:00:00"/>
    <x v="2"/>
    <s v="54B878"/>
    <s v="Barcelona"/>
    <x v="0"/>
    <s v="la Nova Esquerra de l'Eixample"/>
    <x v="0"/>
    <x v="0"/>
    <n v="3"/>
    <n v="152"/>
    <s v="Yes"/>
    <s v="exterior"/>
    <s v=" floor 1"/>
    <n v="0"/>
    <n v="675000"/>
    <n v="4440.7894736842109"/>
    <s v="good condition-675000"/>
    <x v="0"/>
  </r>
  <r>
    <d v="2017-05-24T00:00:00"/>
    <x v="2"/>
    <s v="54B879"/>
    <s v="Barcelona"/>
    <x v="3"/>
    <s v="Pedralbes"/>
    <x v="0"/>
    <x v="1"/>
    <n v="4"/>
    <n v="338"/>
    <s v="Yes"/>
    <s v="exterior"/>
    <s v=" floor 2"/>
    <n v="0"/>
    <n v="2250000"/>
    <n v="6656.8047337278103"/>
    <s v="good condition-2250000"/>
    <x v="0"/>
  </r>
  <r>
    <d v="2017-05-25T00:00:00"/>
    <x v="2"/>
    <s v="54B880"/>
    <s v="Barcelona"/>
    <x v="0"/>
    <s v="la Nova Esquerra de l'Eixample"/>
    <x v="0"/>
    <x v="0"/>
    <n v="4"/>
    <n v="170"/>
    <s v="Yes"/>
    <s v="exterior"/>
    <s v=" floor 8"/>
    <n v="0"/>
    <n v="795000"/>
    <n v="4676.4705882352937"/>
    <s v="good condition-795000"/>
    <x v="0"/>
  </r>
  <r>
    <d v="2017-05-26T00:00:00"/>
    <x v="2"/>
    <s v="54B881"/>
    <s v="Barcelona"/>
    <x v="0"/>
    <s v="el Fort Pienc"/>
    <x v="0"/>
    <x v="0"/>
    <n v="2"/>
    <n v="106"/>
    <s v="Yes"/>
    <s v="exterior"/>
    <s v="mezzanine"/>
    <n v="0"/>
    <n v="400000"/>
    <n v="3773.5849056603774"/>
    <s v="good condition-400000"/>
    <x v="0"/>
  </r>
  <r>
    <d v="2017-05-27T00:00:00"/>
    <x v="2"/>
    <s v="54B882"/>
    <s v="Barcelona"/>
    <x v="0"/>
    <s v="el Fort Pienc"/>
    <x v="0"/>
    <x v="0"/>
    <n v="3"/>
    <n v="100"/>
    <s v="Yes"/>
    <s v="exterior"/>
    <s v=" floor 2"/>
    <n v="0"/>
    <n v="369000"/>
    <n v="3690"/>
    <s v="good condition-369000"/>
    <x v="0"/>
  </r>
  <r>
    <d v="2017-05-28T00:00:00"/>
    <x v="2"/>
    <s v="54B883"/>
    <s v="Barcelona"/>
    <x v="0"/>
    <s v="la Dreta de l'Eixample"/>
    <x v="0"/>
    <x v="0"/>
    <n v="3"/>
    <n v="172"/>
    <s v="Yes"/>
    <s v="exterior"/>
    <s v="mezzanine"/>
    <n v="0"/>
    <n v="1295000"/>
    <n v="7529.0697674418607"/>
    <s v="good condition-1295000"/>
    <x v="0"/>
  </r>
  <r>
    <d v="2017-05-29T00:00:00"/>
    <x v="2"/>
    <s v="54B884"/>
    <s v="Barcelona"/>
    <x v="0"/>
    <s v="la Dreta de l'Eixample"/>
    <x v="0"/>
    <x v="0"/>
    <n v="3"/>
    <n v="136"/>
    <s v="Yes"/>
    <s v="exterior"/>
    <s v=" floor 3"/>
    <n v="0"/>
    <n v="1150000"/>
    <n v="8455.8823529411766"/>
    <s v="good condition-1150000"/>
    <x v="0"/>
  </r>
  <r>
    <d v="2017-05-30T00:00:00"/>
    <x v="2"/>
    <s v="54B885"/>
    <s v="Barcelona"/>
    <x v="5"/>
    <s v="Diagonal Mar i el Front Marítim del Poblenou"/>
    <x v="0"/>
    <x v="1"/>
    <n v="3"/>
    <n v="188"/>
    <s v="Yes"/>
    <s v="exterior"/>
    <s v=" floor 21"/>
    <n v="0"/>
    <n v="2500000"/>
    <n v="13297.872340425532"/>
    <s v="good condition-2500000"/>
    <x v="0"/>
  </r>
  <r>
    <d v="2017-05-31T00:00:00"/>
    <x v="2"/>
    <s v="54B886"/>
    <s v="Barcelona"/>
    <x v="4"/>
    <s v="el Raval"/>
    <x v="0"/>
    <x v="0"/>
    <n v="4"/>
    <n v="200"/>
    <s v="Yes"/>
    <s v="exterior"/>
    <s v=" floor 4"/>
    <n v="0"/>
    <n v="1250000"/>
    <n v="6250"/>
    <s v="good condition-1250000"/>
    <x v="0"/>
  </r>
  <r>
    <d v="2017-06-01T00:00:00"/>
    <x v="2"/>
    <s v="54B887"/>
    <s v="Barcelona"/>
    <x v="0"/>
    <s v="la Nova Esquerra de l'Eixample"/>
    <x v="0"/>
    <x v="0"/>
    <n v="3"/>
    <n v="91"/>
    <s v="Yes"/>
    <s v="exterior"/>
    <s v=" floor 9"/>
    <n v="0"/>
    <n v="538000"/>
    <n v="5912.0879120879117"/>
    <s v="good condition-538000"/>
    <x v="0"/>
  </r>
  <r>
    <d v="2017-06-02T00:00:00"/>
    <x v="2"/>
    <s v="54B888"/>
    <s v="Barcelona"/>
    <x v="5"/>
    <s v="Diagonal Mar i el Front Marítim del Poblenou"/>
    <x v="0"/>
    <x v="0"/>
    <n v="3"/>
    <n v="145"/>
    <s v="Yes"/>
    <s v="exterior"/>
    <s v=" floor 10"/>
    <n v="0"/>
    <n v="1300000"/>
    <n v="8965.5172413793098"/>
    <s v="good condition-1300000"/>
    <x v="0"/>
  </r>
  <r>
    <d v="2017-06-03T00:00:00"/>
    <x v="2"/>
    <s v="54B889"/>
    <s v="Barcelona"/>
    <x v="0"/>
    <s v="la Dreta de l'Eixample"/>
    <x v="0"/>
    <x v="0"/>
    <n v="3"/>
    <n v="169"/>
    <s v="Yes"/>
    <s v="exterior"/>
    <s v="mezzanine"/>
    <n v="0"/>
    <n v="995000"/>
    <n v="5887.5739644970417"/>
    <s v="good condition-995000"/>
    <x v="0"/>
  </r>
  <r>
    <d v="2017-06-04T00:00:00"/>
    <x v="2"/>
    <s v="54B890"/>
    <s v="Barcelona"/>
    <x v="0"/>
    <s v="l'Antiga Esquerra de l'Eixample"/>
    <x v="0"/>
    <x v="0"/>
    <n v="2"/>
    <n v="91"/>
    <s v="Yes"/>
    <s v="exterior"/>
    <s v=" floor 3"/>
    <n v="0"/>
    <n v="630000"/>
    <n v="6923.0769230769229"/>
    <s v="good condition-630000"/>
    <x v="0"/>
  </r>
  <r>
    <d v="2017-06-05T00:00:00"/>
    <x v="2"/>
    <s v="54B891"/>
    <s v="Barcelona"/>
    <x v="4"/>
    <s v="el Barri Gòtic"/>
    <x v="0"/>
    <x v="0"/>
    <n v="3"/>
    <n v="198"/>
    <s v="Yes"/>
    <s v="exterior"/>
    <s v=" floor 4"/>
    <n v="0"/>
    <n v="1600000"/>
    <n v="8080.8080808080804"/>
    <s v="good condition-1600000"/>
    <x v="0"/>
  </r>
  <r>
    <d v="2017-06-06T00:00:00"/>
    <x v="2"/>
    <s v="54B892"/>
    <s v="Barcelona"/>
    <x v="0"/>
    <s v="la Nova Esquerra de l'Eixample"/>
    <x v="0"/>
    <x v="0"/>
    <n v="1"/>
    <n v="82"/>
    <s v="Yes"/>
    <s v="exterior"/>
    <s v=" floor 1"/>
    <n v="0"/>
    <n v="260000"/>
    <n v="3170.731707317073"/>
    <s v="good condition-260000"/>
    <x v="0"/>
  </r>
  <r>
    <d v="2017-06-07T00:00:00"/>
    <x v="2"/>
    <s v="54B893"/>
    <s v="Barcelona"/>
    <x v="7"/>
    <s v="la Vila de Gràcia"/>
    <x v="0"/>
    <x v="0"/>
    <n v="4"/>
    <n v="191"/>
    <s v="Yes"/>
    <s v="exterior"/>
    <s v=" floor 5"/>
    <n v="0"/>
    <n v="2300000"/>
    <n v="12041.884816753927"/>
    <s v="good condition-2300000"/>
    <x v="0"/>
  </r>
  <r>
    <d v="2017-06-08T00:00:00"/>
    <x v="2"/>
    <s v="54B894"/>
    <s v="Barcelona"/>
    <x v="7"/>
    <s v="la Vila de Gràcia"/>
    <x v="0"/>
    <x v="0"/>
    <n v="4"/>
    <n v="109"/>
    <s v="Yes"/>
    <s v="exterior"/>
    <s v=" floor 1"/>
    <n v="0"/>
    <n v="529000"/>
    <n v="4853.2110091743116"/>
    <s v="good condition-529000"/>
    <x v="0"/>
  </r>
  <r>
    <d v="2017-06-09T00:00:00"/>
    <x v="2"/>
    <s v="54B895"/>
    <s v="Barcelona"/>
    <x v="5"/>
    <s v="Provençals del Poblenou"/>
    <x v="0"/>
    <x v="0"/>
    <n v="2"/>
    <n v="72"/>
    <s v="Yes"/>
    <s v="exterior"/>
    <s v=" floor 4"/>
    <n v="0"/>
    <n v="395000"/>
    <n v="5486.1111111111113"/>
    <s v="good condition-395000"/>
    <x v="0"/>
  </r>
  <r>
    <d v="2017-06-10T00:00:00"/>
    <x v="2"/>
    <s v="54B896"/>
    <s v="Barcelona"/>
    <x v="0"/>
    <s v="la Dreta de l'Eixample"/>
    <x v="0"/>
    <x v="0"/>
    <n v="4"/>
    <n v="145"/>
    <s v="Yes"/>
    <s v="exterior"/>
    <s v=" floor 6"/>
    <n v="0"/>
    <n v="760000"/>
    <n v="5241.3793103448279"/>
    <s v="good condition-760000"/>
    <x v="0"/>
  </r>
  <r>
    <d v="2017-06-11T00:00:00"/>
    <x v="2"/>
    <s v="54B897"/>
    <s v="Barcelona"/>
    <x v="0"/>
    <s v="la Dreta de l'Eixample"/>
    <x v="0"/>
    <x v="0"/>
    <n v="2"/>
    <n v="74"/>
    <s v="Yes"/>
    <s v="exterior"/>
    <s v=" floor 1"/>
    <n v="0"/>
    <n v="495000"/>
    <n v="6689.1891891891892"/>
    <s v="good condition-495000"/>
    <x v="0"/>
  </r>
  <r>
    <d v="2017-06-12T00:00:00"/>
    <x v="2"/>
    <s v="54B898"/>
    <s v="Barcelona"/>
    <x v="4"/>
    <s v="el Barri Gòtic"/>
    <x v="0"/>
    <x v="0"/>
    <n v="2"/>
    <n v="134"/>
    <s v="Yes"/>
    <s v="exterior"/>
    <s v="ground floor"/>
    <n v="0"/>
    <n v="449000"/>
    <n v="3350.7462686567164"/>
    <s v="good condition-449000"/>
    <x v="0"/>
  </r>
  <r>
    <d v="2017-06-13T00:00:00"/>
    <x v="2"/>
    <s v="54B899"/>
    <s v="Barcelona"/>
    <x v="0"/>
    <s v="la Nova Esquerra de l'Eixample"/>
    <x v="0"/>
    <x v="0"/>
    <n v="3"/>
    <n v="189"/>
    <s v="Yes"/>
    <s v="exterior"/>
    <s v=" floor 5"/>
    <n v="0"/>
    <n v="930000"/>
    <n v="4920.6349206349205"/>
    <s v="good condition-930000"/>
    <x v="0"/>
  </r>
  <r>
    <d v="2017-06-14T00:00:00"/>
    <x v="2"/>
    <s v="54B900"/>
    <s v="Barcelona"/>
    <x v="1"/>
    <s v="Sant Gervasi - Galvany"/>
    <x v="0"/>
    <x v="0"/>
    <n v="3"/>
    <n v="139"/>
    <s v="Yes"/>
    <s v="exterior"/>
    <s v=" floor 2"/>
    <n v="0"/>
    <n v="1150000"/>
    <n v="8273.3812949640287"/>
    <s v="good condition-1150000"/>
    <x v="0"/>
  </r>
  <r>
    <d v="2017-06-15T00:00:00"/>
    <x v="2"/>
    <s v="54B901"/>
    <s v="Barcelona"/>
    <x v="0"/>
    <s v="la Nova Esquerra de l'Eixample"/>
    <x v="0"/>
    <x v="0"/>
    <n v="2"/>
    <n v="57"/>
    <s v="No"/>
    <s v="exterior"/>
    <s v=" floor 2"/>
    <n v="0.02"/>
    <n v="345000"/>
    <n v="6052.6315789473683"/>
    <s v="good condition-345000"/>
    <x v="0"/>
  </r>
  <r>
    <d v="2017-06-16T00:00:00"/>
    <x v="2"/>
    <s v="54B902"/>
    <s v="Barcelona"/>
    <x v="0"/>
    <s v="l'Antiga Esquerra de l'Eixample"/>
    <x v="0"/>
    <x v="0"/>
    <n v="3"/>
    <n v="106"/>
    <s v="Yes"/>
    <s v="exterior"/>
    <s v=" floor 1"/>
    <n v="0"/>
    <n v="699000"/>
    <n v="6594.3396226415098"/>
    <s v="good condition-699000"/>
    <x v="0"/>
  </r>
  <r>
    <d v="2017-06-17T00:00:00"/>
    <x v="2"/>
    <s v="54B903"/>
    <s v="Barcelona"/>
    <x v="0"/>
    <s v="la Sagrada Família"/>
    <x v="0"/>
    <x v="0"/>
    <n v="5"/>
    <n v="198"/>
    <s v="Yes"/>
    <s v="exterior"/>
    <s v=" floor 6"/>
    <n v="0"/>
    <n v="790000"/>
    <n v="3989.8989898989898"/>
    <s v="good condition-790000"/>
    <x v="0"/>
  </r>
  <r>
    <d v="2017-06-18T00:00:00"/>
    <x v="2"/>
    <s v="54B904"/>
    <s v="Barcelona"/>
    <x v="1"/>
    <s v="Sant Gervasi - Galvany"/>
    <x v="0"/>
    <x v="0"/>
    <n v="3"/>
    <n v="120"/>
    <s v="Yes"/>
    <s v="exterior"/>
    <s v=" floor 5"/>
    <n v="0"/>
    <n v="649999"/>
    <n v="5416.6583333333338"/>
    <s v="good condition-649999"/>
    <x v="0"/>
  </r>
  <r>
    <d v="2017-06-19T00:00:00"/>
    <x v="2"/>
    <s v="54B905"/>
    <s v="Barcelona"/>
    <x v="0"/>
    <s v="la Dreta de l'Eixample"/>
    <x v="0"/>
    <x v="0"/>
    <n v="5"/>
    <n v="197"/>
    <s v="Yes"/>
    <s v="exterior"/>
    <s v="mezzanine"/>
    <n v="0"/>
    <n v="990000"/>
    <n v="5025.3807106598988"/>
    <s v="good condition-990000"/>
    <x v="0"/>
  </r>
  <r>
    <d v="2017-06-20T00:00:00"/>
    <x v="2"/>
    <s v="54B906"/>
    <s v="Barcelona"/>
    <x v="0"/>
    <s v="la Sagrada Família"/>
    <x v="0"/>
    <x v="0"/>
    <n v="3"/>
    <n v="70"/>
    <s v="Yes"/>
    <s v="exterior"/>
    <s v=" floor 4"/>
    <n v="0"/>
    <n v="289000"/>
    <n v="4128.5714285714284"/>
    <s v="good condition-289000"/>
    <x v="0"/>
  </r>
  <r>
    <d v="2017-06-21T00:00:00"/>
    <x v="2"/>
    <s v="54B907"/>
    <s v="Barcelona"/>
    <x v="0"/>
    <s v="la Sagrada Família"/>
    <x v="0"/>
    <x v="0"/>
    <n v="3"/>
    <n v="83"/>
    <s v="Yes"/>
    <s v="exterior"/>
    <s v=" floor 2"/>
    <n v="0"/>
    <n v="330000"/>
    <n v="3975.9036144578313"/>
    <s v="good condition-330000"/>
    <x v="0"/>
  </r>
  <r>
    <d v="2017-06-22T00:00:00"/>
    <x v="2"/>
    <s v="54B908"/>
    <s v="Barcelona"/>
    <x v="1"/>
    <s v="el Putxet i el Farró"/>
    <x v="0"/>
    <x v="0"/>
    <n v="3"/>
    <n v="92"/>
    <s v="Yes"/>
    <s v="exterior"/>
    <s v=" floor 3"/>
    <n v="0"/>
    <n v="399000"/>
    <n v="4336.95652173913"/>
    <s v="good condition-399000"/>
    <x v="0"/>
  </r>
  <r>
    <d v="2017-06-23T00:00:00"/>
    <x v="2"/>
    <s v="54B909"/>
    <s v="Barcelona"/>
    <x v="2"/>
    <s v="el Guinardó"/>
    <x v="0"/>
    <x v="0"/>
    <n v="2"/>
    <n v="75"/>
    <s v="Yes"/>
    <s v="exterior"/>
    <s v="ground floor"/>
    <n v="0"/>
    <n v="215000"/>
    <n v="2866.6666666666665"/>
    <s v="good condition-215000"/>
    <x v="1"/>
  </r>
  <r>
    <d v="2017-06-24T00:00:00"/>
    <x v="2"/>
    <s v="54B910"/>
    <s v="Barcelona"/>
    <x v="5"/>
    <s v="Provençals del Poblenou"/>
    <x v="0"/>
    <x v="0"/>
    <n v="2"/>
    <n v="100"/>
    <s v="Yes"/>
    <s v="exterior"/>
    <s v=" floor 3"/>
    <n v="0"/>
    <n v="499900"/>
    <n v="4999"/>
    <s v="good condition-499900"/>
    <x v="0"/>
  </r>
  <r>
    <d v="2017-06-25T00:00:00"/>
    <x v="2"/>
    <s v="54B911"/>
    <s v="Barcelona"/>
    <x v="0"/>
    <s v="la Nova Esquerra de l'Eixample"/>
    <x v="0"/>
    <x v="0"/>
    <n v="4"/>
    <n v="120"/>
    <s v="Yes"/>
    <s v="exterior"/>
    <s v=" floor 4"/>
    <n v="0"/>
    <n v="545000"/>
    <n v="4541.666666666667"/>
    <s v="good condition-545000"/>
    <x v="0"/>
  </r>
  <r>
    <d v="2017-06-26T00:00:00"/>
    <x v="2"/>
    <s v="54B912"/>
    <s v="Barcelona"/>
    <x v="5"/>
    <s v="el Besòs i el Maresme"/>
    <x v="0"/>
    <x v="0"/>
    <n v="5"/>
    <n v="201"/>
    <s v="Yes"/>
    <s v="exterior"/>
    <s v=" floor 14"/>
    <n v="0"/>
    <n v="860000"/>
    <n v="4278.6069651741291"/>
    <s v="good condition-860000"/>
    <x v="0"/>
  </r>
  <r>
    <d v="2017-06-27T00:00:00"/>
    <x v="2"/>
    <s v="54B913"/>
    <s v="Barcelona"/>
    <x v="8"/>
    <s v="el Bon Pastor"/>
    <x v="0"/>
    <x v="0"/>
    <n v="3"/>
    <n v="78"/>
    <s v="No"/>
    <s v="exterior"/>
    <s v=" floor 2"/>
    <n v="0.02"/>
    <n v="178000"/>
    <n v="2282.0512820512822"/>
    <s v="good condition-178000"/>
    <x v="1"/>
  </r>
  <r>
    <d v="2017-06-28T00:00:00"/>
    <x v="2"/>
    <s v="54B914"/>
    <s v="Barcelona"/>
    <x v="2"/>
    <s v="Horta"/>
    <x v="0"/>
    <x v="0"/>
    <n v="3"/>
    <n v="53"/>
    <s v="Yes"/>
    <s v="exterior"/>
    <s v=" floor 1"/>
    <n v="0"/>
    <n v="185000"/>
    <n v="3490.566037735849"/>
    <s v="good condition-185000"/>
    <x v="0"/>
  </r>
  <r>
    <d v="2017-06-29T00:00:00"/>
    <x v="2"/>
    <s v="54B915"/>
    <s v="Barcelona"/>
    <x v="2"/>
    <s v="el Guinardó"/>
    <x v="0"/>
    <x v="0"/>
    <n v="2"/>
    <n v="71"/>
    <s v="Yes"/>
    <s v="exterior"/>
    <s v=" floor 3"/>
    <n v="0"/>
    <n v="260000"/>
    <n v="3661.9718309859154"/>
    <s v="good condition-260000"/>
    <x v="0"/>
  </r>
  <r>
    <d v="2017-06-30T00:00:00"/>
    <x v="2"/>
    <s v="54B916"/>
    <s v="Barcelona"/>
    <x v="0"/>
    <s v="el Fort Pienc"/>
    <x v="0"/>
    <x v="0"/>
    <n v="3"/>
    <n v="100"/>
    <s v="Yes"/>
    <s v="exterior"/>
    <s v=" floor 3"/>
    <n v="0"/>
    <n v="469000"/>
    <n v="4690"/>
    <s v="good condition-469000"/>
    <x v="0"/>
  </r>
  <r>
    <d v="2017-07-01T00:00:00"/>
    <x v="2"/>
    <s v="54B917"/>
    <s v="Barcelona"/>
    <x v="8"/>
    <s v="la Sagrera"/>
    <x v="0"/>
    <x v="0"/>
    <n v="3"/>
    <n v="70"/>
    <s v="Yes"/>
    <s v="exterior"/>
    <s v=" floor 2"/>
    <n v="0"/>
    <n v="256000"/>
    <n v="3657.1428571428573"/>
    <s v="good condition-256000"/>
    <x v="0"/>
  </r>
  <r>
    <d v="2017-07-02T00:00:00"/>
    <x v="2"/>
    <s v="54B918"/>
    <s v="Barcelona"/>
    <x v="6"/>
    <s v="Sants"/>
    <x v="0"/>
    <x v="5"/>
    <n v="4"/>
    <n v="420"/>
    <s v="No"/>
    <s v="exterior"/>
    <s v="Multiple"/>
    <n v="0.02"/>
    <n v="1450000"/>
    <n v="3452.3809523809523"/>
    <s v="good condition-1450000"/>
    <x v="0"/>
  </r>
  <r>
    <d v="2017-07-03T00:00:00"/>
    <x v="2"/>
    <s v="54B919"/>
    <s v="Barcelona"/>
    <x v="8"/>
    <s v="el Bon Pastor"/>
    <x v="0"/>
    <x v="0"/>
    <n v="2"/>
    <n v="62"/>
    <s v="No"/>
    <s v="exterior"/>
    <s v=" floor 2"/>
    <n v="0.02"/>
    <n v="129000"/>
    <n v="2080.6451612903224"/>
    <s v="good condition-129000"/>
    <x v="1"/>
  </r>
  <r>
    <d v="2017-07-04T00:00:00"/>
    <x v="2"/>
    <s v="54B920"/>
    <s v="Barcelona"/>
    <x v="4"/>
    <s v="Sant Pere - Santa Caterina i la Ribera"/>
    <x v="0"/>
    <x v="0"/>
    <n v="3"/>
    <n v="72"/>
    <s v="Yes"/>
    <s v="exterior"/>
    <s v=" floor 1"/>
    <n v="0"/>
    <n v="335000"/>
    <n v="4652.7777777777774"/>
    <s v="good condition-335000"/>
    <x v="0"/>
  </r>
  <r>
    <d v="2017-07-05T00:00:00"/>
    <x v="2"/>
    <s v="54B921"/>
    <s v="Barcelona"/>
    <x v="6"/>
    <s v="la Bordeta"/>
    <x v="0"/>
    <x v="0"/>
    <n v="4"/>
    <n v="103"/>
    <s v="Yes"/>
    <s v="exterior"/>
    <s v=" floor 5"/>
    <n v="0"/>
    <n v="422000"/>
    <n v="4097.0873786407765"/>
    <s v="good condition-422000"/>
    <x v="0"/>
  </r>
  <r>
    <d v="2017-07-06T00:00:00"/>
    <x v="2"/>
    <s v="54B922"/>
    <s v="Barcelona"/>
    <x v="6"/>
    <s v="Sants"/>
    <x v="0"/>
    <x v="0"/>
    <n v="3"/>
    <n v="107"/>
    <s v="Yes"/>
    <s v="exterior"/>
    <s v="mezzanine"/>
    <n v="0"/>
    <n v="399000"/>
    <n v="3728.9719626168226"/>
    <s v="good condition-399000"/>
    <x v="0"/>
  </r>
  <r>
    <d v="2017-07-07T00:00:00"/>
    <x v="2"/>
    <s v="54B923"/>
    <s v="Barcelona"/>
    <x v="4"/>
    <s v="Sant Pere - Santa Caterina i la Ribera"/>
    <x v="0"/>
    <x v="0"/>
    <n v="1"/>
    <n v="63"/>
    <s v="No"/>
    <s v="exterior"/>
    <s v=" floor 1"/>
    <n v="0.02"/>
    <n v="285000"/>
    <n v="4523.8095238095239"/>
    <s v="good condition-285000"/>
    <x v="0"/>
  </r>
  <r>
    <d v="2017-07-08T00:00:00"/>
    <x v="2"/>
    <s v="54B924"/>
    <s v="Barcelona"/>
    <x v="0"/>
    <s v="el Fort Pienc"/>
    <x v="0"/>
    <x v="0"/>
    <n v="4"/>
    <n v="103"/>
    <s v="Yes"/>
    <s v="exterior"/>
    <s v="mezzanine"/>
    <n v="0"/>
    <n v="369000"/>
    <n v="3582.5242718446602"/>
    <s v="good condition-369000"/>
    <x v="0"/>
  </r>
  <r>
    <d v="2017-07-09T00:00:00"/>
    <x v="2"/>
    <s v="54B925"/>
    <s v="Barcelona"/>
    <x v="8"/>
    <s v="Navas"/>
    <x v="0"/>
    <x v="1"/>
    <n v="3"/>
    <n v="67"/>
    <s v="Yes"/>
    <s v="exterior"/>
    <s v=" floor 6"/>
    <n v="0"/>
    <n v="240000"/>
    <n v="3582.0895522388059"/>
    <s v="good condition-240000"/>
    <x v="0"/>
  </r>
  <r>
    <d v="2017-07-10T00:00:00"/>
    <x v="2"/>
    <s v="54B926"/>
    <s v="Barcelona"/>
    <x v="5"/>
    <s v="el Poblenou"/>
    <x v="0"/>
    <x v="0"/>
    <n v="3"/>
    <n v="92"/>
    <s v="Yes"/>
    <s v="exterior"/>
    <s v=" floor 2"/>
    <n v="0"/>
    <n v="359000"/>
    <n v="3902.1739130434785"/>
    <s v="good condition-359000"/>
    <x v="0"/>
  </r>
  <r>
    <d v="2017-07-11T00:00:00"/>
    <x v="2"/>
    <s v="54B927"/>
    <s v="Barcelona"/>
    <x v="5"/>
    <s v="el Besòs i el Maresme"/>
    <x v="0"/>
    <x v="0"/>
    <n v="5"/>
    <n v="206"/>
    <s v="Yes"/>
    <s v="exterior"/>
    <s v=" floor 14"/>
    <n v="0"/>
    <n v="874800"/>
    <n v="4246.6019417475727"/>
    <s v="good condition-874800"/>
    <x v="0"/>
  </r>
  <r>
    <d v="2017-07-12T00:00:00"/>
    <x v="2"/>
    <s v="54B928"/>
    <s v="Barcelona"/>
    <x v="1"/>
    <s v="Sant Gervasi - Galvany"/>
    <x v="0"/>
    <x v="0"/>
    <n v="4"/>
    <n v="214"/>
    <s v="Yes"/>
    <s v="exterior"/>
    <s v=" floor 3"/>
    <n v="0"/>
    <n v="1750000"/>
    <n v="8177.5700934579436"/>
    <s v="good condition-1750000"/>
    <x v="0"/>
  </r>
  <r>
    <d v="2017-07-13T00:00:00"/>
    <x v="2"/>
    <s v="54B929"/>
    <s v="Barcelona"/>
    <x v="0"/>
    <s v="la Nova Esquerra de l'Eixample"/>
    <x v="0"/>
    <x v="0"/>
    <n v="1"/>
    <n v="58"/>
    <s v="Yes"/>
    <s v="interior"/>
    <s v=" floor 2"/>
    <n v="0"/>
    <n v="145000"/>
    <n v="2500"/>
    <s v="good condition-145000"/>
    <x v="1"/>
  </r>
  <r>
    <d v="2017-07-14T00:00:00"/>
    <x v="2"/>
    <s v="54B930"/>
    <s v="Barcelona"/>
    <x v="3"/>
    <s v="les Corts"/>
    <x v="0"/>
    <x v="0"/>
    <n v="4"/>
    <n v="96"/>
    <s v="Yes"/>
    <s v="exterior"/>
    <s v=" floor 4"/>
    <n v="0"/>
    <n v="385000"/>
    <n v="4010.4166666666665"/>
    <s v="good condition-385000"/>
    <x v="0"/>
  </r>
  <r>
    <d v="2017-07-15T00:00:00"/>
    <x v="2"/>
    <s v="54B931"/>
    <s v="Barcelona"/>
    <x v="2"/>
    <s v="el Baix Guinardó"/>
    <x v="0"/>
    <x v="0"/>
    <n v="2"/>
    <n v="69"/>
    <s v="Yes"/>
    <s v="exterior"/>
    <s v=" floor 2"/>
    <n v="0"/>
    <n v="270000"/>
    <n v="3913.0434782608695"/>
    <s v="good condition-270000"/>
    <x v="0"/>
  </r>
  <r>
    <d v="2017-07-16T00:00:00"/>
    <x v="2"/>
    <s v="54B932"/>
    <s v="Barcelona"/>
    <x v="5"/>
    <s v="el Clot"/>
    <x v="0"/>
    <x v="0"/>
    <n v="3"/>
    <n v="94"/>
    <s v="Yes"/>
    <s v="exterior"/>
    <s v=" floor 1"/>
    <n v="0"/>
    <n v="295000"/>
    <n v="3138.2978723404253"/>
    <s v="good condition-295000"/>
    <x v="0"/>
  </r>
  <r>
    <d v="2017-07-17T00:00:00"/>
    <x v="2"/>
    <s v="54B933"/>
    <s v="Barcelona"/>
    <x v="5"/>
    <s v="la Verneda i la Pau"/>
    <x v="0"/>
    <x v="0"/>
    <n v="4"/>
    <n v="92"/>
    <s v="Yes"/>
    <s v="exterior"/>
    <s v="mezzanine"/>
    <n v="0"/>
    <n v="210000"/>
    <n v="2282.608695652174"/>
    <s v="good condition-210000"/>
    <x v="1"/>
  </r>
  <r>
    <d v="2017-07-18T00:00:00"/>
    <x v="2"/>
    <s v="54B934"/>
    <s v="Barcelona"/>
    <x v="0"/>
    <s v="l'Antiga Esquerra de l'Eixample"/>
    <x v="0"/>
    <x v="0"/>
    <n v="3"/>
    <n v="105"/>
    <s v="Yes"/>
    <s v="interior"/>
    <s v=" floor 7"/>
    <n v="0"/>
    <n v="499000"/>
    <n v="4752.3809523809523"/>
    <s v="good condition-499000"/>
    <x v="0"/>
  </r>
  <r>
    <d v="2017-07-19T00:00:00"/>
    <x v="2"/>
    <s v="54B935"/>
    <s v="Barcelona"/>
    <x v="7"/>
    <s v="la Vila de Gràcia"/>
    <x v="0"/>
    <x v="0"/>
    <n v="3"/>
    <n v="76"/>
    <s v="Yes"/>
    <s v="exterior"/>
    <s v=" floor 5"/>
    <n v="0"/>
    <n v="295000"/>
    <n v="3881.5789473684213"/>
    <s v="good condition-295000"/>
    <x v="0"/>
  </r>
  <r>
    <d v="2017-07-20T00:00:00"/>
    <x v="2"/>
    <s v="54B936"/>
    <s v="Barcelona"/>
    <x v="1"/>
    <s v="el Putxet i el Farró"/>
    <x v="0"/>
    <x v="0"/>
    <n v="4"/>
    <n v="140"/>
    <s v="Yes"/>
    <s v="exterior"/>
    <s v=" floor 7"/>
    <n v="0"/>
    <n v="670000"/>
    <n v="4785.7142857142853"/>
    <s v="good condition-670000"/>
    <x v="0"/>
  </r>
  <r>
    <d v="2017-07-21T00:00:00"/>
    <x v="2"/>
    <s v="54B937"/>
    <s v="Barcelona"/>
    <x v="0"/>
    <s v="la Sagrada Família"/>
    <x v="0"/>
    <x v="0"/>
    <n v="4"/>
    <n v="93"/>
    <s v="Yes"/>
    <s v="exterior"/>
    <s v=" floor 6"/>
    <n v="0"/>
    <n v="345000"/>
    <n v="3709.6774193548385"/>
    <s v="good condition-345000"/>
    <x v="0"/>
  </r>
  <r>
    <d v="2017-07-22T00:00:00"/>
    <x v="2"/>
    <s v="54B938"/>
    <s v="Barcelona"/>
    <x v="0"/>
    <s v="la Nova Esquerra de l'Eixample"/>
    <x v="0"/>
    <x v="0"/>
    <n v="3"/>
    <n v="70"/>
    <s v="Yes"/>
    <s v="exterior"/>
    <s v=" floor 1"/>
    <n v="0"/>
    <n v="280000"/>
    <n v="4000"/>
    <s v="good condition-280000"/>
    <x v="0"/>
  </r>
  <r>
    <d v="2017-07-23T00:00:00"/>
    <x v="2"/>
    <s v="54B939"/>
    <s v="Barcelona"/>
    <x v="2"/>
    <s v="Horta"/>
    <x v="0"/>
    <x v="0"/>
    <n v="3"/>
    <n v="65"/>
    <s v="Yes"/>
    <s v="exterior"/>
    <s v="mezzanine"/>
    <n v="0"/>
    <n v="199000"/>
    <n v="3061.5384615384614"/>
    <s v="good condition-199000"/>
    <x v="0"/>
  </r>
  <r>
    <d v="2017-07-24T00:00:00"/>
    <x v="2"/>
    <s v="54B940"/>
    <s v="Barcelona"/>
    <x v="4"/>
    <s v="el Barri Gòtic"/>
    <x v="0"/>
    <x v="0"/>
    <n v="3"/>
    <n v="78"/>
    <s v="No"/>
    <s v="exterior"/>
    <s v=" floor 4"/>
    <n v="0.02"/>
    <n v="266000"/>
    <n v="3410.2564102564102"/>
    <s v="good condition-266000"/>
    <x v="0"/>
  </r>
  <r>
    <d v="2017-07-25T00:00:00"/>
    <x v="2"/>
    <s v="54B941"/>
    <s v="Barcelona"/>
    <x v="5"/>
    <s v="Diagonal Mar i el Front Marítim del Poblenou"/>
    <x v="0"/>
    <x v="0"/>
    <n v="2"/>
    <n v="80"/>
    <s v="Yes"/>
    <s v="exterior"/>
    <s v=" floor 11"/>
    <n v="0"/>
    <n v="560000"/>
    <n v="7000"/>
    <s v="good condition-560000"/>
    <x v="0"/>
  </r>
  <r>
    <d v="2017-07-26T00:00:00"/>
    <x v="2"/>
    <s v="54B942"/>
    <s v="Barcelona"/>
    <x v="2"/>
    <s v="el Baix Guinardó"/>
    <x v="0"/>
    <x v="0"/>
    <n v="3"/>
    <n v="88"/>
    <s v="Yes"/>
    <s v="exterior"/>
    <s v=" floor 1"/>
    <n v="0"/>
    <n v="230000"/>
    <n v="2613.6363636363635"/>
    <s v="good condition-230000"/>
    <x v="1"/>
  </r>
  <r>
    <d v="2017-07-27T00:00:00"/>
    <x v="2"/>
    <s v="54B943"/>
    <s v="Barcelona"/>
    <x v="0"/>
    <s v="l'Antiga Esquerra de l'Eixample"/>
    <x v="0"/>
    <x v="0"/>
    <n v="3"/>
    <n v="128"/>
    <s v="Yes"/>
    <s v="exterior"/>
    <s v=" floor 6"/>
    <n v="0"/>
    <n v="850000"/>
    <n v="6640.625"/>
    <s v="good condition-850000"/>
    <x v="0"/>
  </r>
  <r>
    <d v="2017-07-28T00:00:00"/>
    <x v="2"/>
    <s v="54B944"/>
    <s v="Barcelona"/>
    <x v="2"/>
    <s v="el Guinardó"/>
    <x v="0"/>
    <x v="0"/>
    <n v="2"/>
    <n v="85"/>
    <s v="No"/>
    <s v="exterior"/>
    <s v=" floor 1"/>
    <n v="0.02"/>
    <n v="210000"/>
    <n v="2470.5882352941176"/>
    <s v="good condition-210000"/>
    <x v="1"/>
  </r>
  <r>
    <d v="2017-07-29T00:00:00"/>
    <x v="2"/>
    <s v="54B945"/>
    <s v="Barcelona"/>
    <x v="3"/>
    <s v="la Maternitat i Sant Ramon"/>
    <x v="0"/>
    <x v="0"/>
    <n v="4"/>
    <n v="86"/>
    <s v="Yes"/>
    <s v="exterior"/>
    <s v=" floor 8"/>
    <n v="0"/>
    <n v="420000"/>
    <n v="4883.7209302325582"/>
    <s v="good condition-420000"/>
    <x v="0"/>
  </r>
  <r>
    <d v="2017-07-30T00:00:00"/>
    <x v="2"/>
    <s v="54B946"/>
    <s v="Barcelona"/>
    <x v="0"/>
    <s v="la Sagrada Família"/>
    <x v="0"/>
    <x v="0"/>
    <n v="3"/>
    <n v="115"/>
    <s v="Yes"/>
    <s v="exterior"/>
    <s v=" floor 1"/>
    <n v="0"/>
    <n v="995000"/>
    <n v="8652.173913043478"/>
    <s v="good condition-995000"/>
    <x v="0"/>
  </r>
  <r>
    <d v="2017-07-31T00:00:00"/>
    <x v="2"/>
    <s v="54B947"/>
    <s v="Barcelona"/>
    <x v="6"/>
    <s v="Hostafrancs"/>
    <x v="0"/>
    <x v="0"/>
    <n v="3"/>
    <n v="75"/>
    <s v="Yes"/>
    <s v="interior"/>
    <s v=" floor 2"/>
    <n v="0"/>
    <n v="215000"/>
    <n v="2866.6666666666665"/>
    <s v="good condition-215000"/>
    <x v="1"/>
  </r>
  <r>
    <d v="2017-08-01T00:00:00"/>
    <x v="2"/>
    <s v="54B948"/>
    <s v="Barcelona"/>
    <x v="9"/>
    <s v="Porta"/>
    <x v="0"/>
    <x v="0"/>
    <n v="3"/>
    <n v="68"/>
    <s v="Yes"/>
    <s v="exterior"/>
    <s v=" floor 6"/>
    <n v="0"/>
    <n v="200000"/>
    <n v="2941.1764705882351"/>
    <s v="good condition-200000"/>
    <x v="1"/>
  </r>
  <r>
    <d v="2017-08-02T00:00:00"/>
    <x v="2"/>
    <s v="54B949"/>
    <s v="Barcelona"/>
    <x v="3"/>
    <s v="les Corts"/>
    <x v="0"/>
    <x v="0"/>
    <n v="4"/>
    <n v="95"/>
    <s v="Yes"/>
    <s v="exterior"/>
    <s v=" floor 7"/>
    <n v="0"/>
    <n v="570000"/>
    <n v="6000"/>
    <s v="good condition-570000"/>
    <x v="0"/>
  </r>
  <r>
    <d v="2017-08-03T00:00:00"/>
    <x v="2"/>
    <s v="54B950"/>
    <s v="Barcelona"/>
    <x v="0"/>
    <s v="la Dreta de l'Eixample"/>
    <x v="0"/>
    <x v="0"/>
    <n v="3"/>
    <n v="118"/>
    <s v="Yes"/>
    <s v="exterior"/>
    <s v=" floor 4"/>
    <n v="0"/>
    <n v="610000"/>
    <n v="5169.4915254237285"/>
    <s v="good condition-610000"/>
    <x v="0"/>
  </r>
  <r>
    <d v="2017-08-04T00:00:00"/>
    <x v="2"/>
    <s v="54B951"/>
    <s v="Barcelona"/>
    <x v="3"/>
    <s v="les Corts"/>
    <x v="0"/>
    <x v="0"/>
    <n v="4"/>
    <n v="131"/>
    <s v="Yes"/>
    <s v="exterior"/>
    <s v=" floor 2"/>
    <n v="0"/>
    <n v="449000"/>
    <n v="3427.4809160305344"/>
    <s v="good condition-449000"/>
    <x v="0"/>
  </r>
  <r>
    <d v="2017-08-05T00:00:00"/>
    <x v="2"/>
    <s v="54B952"/>
    <s v="Barcelona"/>
    <x v="0"/>
    <s v="la Nova Esquerra de l'Eixample"/>
    <x v="0"/>
    <x v="0"/>
    <n v="3"/>
    <n v="140"/>
    <s v="Yes"/>
    <s v="exterior"/>
    <s v=" floor 7"/>
    <n v="0"/>
    <n v="675000"/>
    <n v="4821.4285714285716"/>
    <s v="good condition-675000"/>
    <x v="0"/>
  </r>
  <r>
    <d v="2017-08-06T00:00:00"/>
    <x v="2"/>
    <s v="54B953"/>
    <s v="Barcelona"/>
    <x v="8"/>
    <s v="Navas"/>
    <x v="0"/>
    <x v="0"/>
    <n v="2"/>
    <n v="74"/>
    <s v="No"/>
    <s v="exterior"/>
    <s v="mezzanine"/>
    <n v="0.02"/>
    <n v="200000"/>
    <n v="2702.7027027027025"/>
    <s v="good condition-200000"/>
    <x v="1"/>
  </r>
  <r>
    <d v="2017-08-07T00:00:00"/>
    <x v="2"/>
    <s v="54B954"/>
    <s v="Barcelona"/>
    <x v="3"/>
    <s v="les Corts"/>
    <x v="0"/>
    <x v="0"/>
    <n v="4"/>
    <n v="100"/>
    <s v="Yes"/>
    <s v="exterior"/>
    <s v=" floor 7"/>
    <n v="0"/>
    <n v="560000"/>
    <n v="5600"/>
    <s v="good condition-560000"/>
    <x v="0"/>
  </r>
  <r>
    <d v="2017-08-08T00:00:00"/>
    <x v="2"/>
    <s v="54B955"/>
    <s v="Barcelona"/>
    <x v="7"/>
    <s v="la Vila de Gràcia"/>
    <x v="0"/>
    <x v="0"/>
    <n v="3"/>
    <n v="107"/>
    <s v="Yes"/>
    <s v="exterior"/>
    <s v=" floor 2"/>
    <n v="0"/>
    <n v="500000"/>
    <n v="4672.8971962616824"/>
    <s v="good condition-500000"/>
    <x v="0"/>
  </r>
  <r>
    <d v="2017-08-09T00:00:00"/>
    <x v="2"/>
    <s v="54B956"/>
    <s v="Barcelona"/>
    <x v="1"/>
    <s v="Sant Gervasi - Galvany"/>
    <x v="0"/>
    <x v="0"/>
    <n v="2"/>
    <n v="101"/>
    <s v="Yes"/>
    <s v="exterior"/>
    <s v=" floor 8"/>
    <n v="0"/>
    <n v="800000"/>
    <n v="7920.7920792079212"/>
    <s v="good condition-800000"/>
    <x v="0"/>
  </r>
  <r>
    <d v="2017-08-10T00:00:00"/>
    <x v="2"/>
    <s v="54B957"/>
    <s v="Barcelona"/>
    <x v="8"/>
    <s v="Sant Andreu"/>
    <x v="0"/>
    <x v="0"/>
    <n v="3"/>
    <n v="75"/>
    <s v="Yes"/>
    <s v="exterior"/>
    <s v=" floor 5"/>
    <n v="0"/>
    <n v="199000"/>
    <n v="2653.3333333333335"/>
    <s v="good condition-199000"/>
    <x v="1"/>
  </r>
  <r>
    <d v="2017-08-11T00:00:00"/>
    <x v="2"/>
    <s v="54B958"/>
    <s v="Barcelona"/>
    <x v="8"/>
    <s v="Sant Andreu"/>
    <x v="0"/>
    <x v="0"/>
    <n v="4"/>
    <n v="119"/>
    <s v="Yes"/>
    <s v="exterior"/>
    <s v=" floor 1"/>
    <n v="0"/>
    <n v="279900"/>
    <n v="2352.1008403361343"/>
    <s v="good condition-279900"/>
    <x v="1"/>
  </r>
  <r>
    <d v="2017-08-12T00:00:00"/>
    <x v="2"/>
    <s v="54B959"/>
    <s v="Barcelona"/>
    <x v="7"/>
    <s v="la Vila de Gràcia"/>
    <x v="0"/>
    <x v="2"/>
    <n v="4"/>
    <n v="200"/>
    <s v="No"/>
    <s v="exterior"/>
    <s v="Multiple"/>
    <n v="0.02"/>
    <n v="770000"/>
    <n v="3850"/>
    <s v="good condition-770000"/>
    <x v="0"/>
  </r>
  <r>
    <d v="2017-08-13T00:00:00"/>
    <x v="2"/>
    <s v="54B960"/>
    <s v="Barcelona"/>
    <x v="0"/>
    <s v="Sant Antoni"/>
    <x v="0"/>
    <x v="0"/>
    <n v="4"/>
    <n v="97"/>
    <s v="Yes"/>
    <s v="exterior"/>
    <s v=" floor 1"/>
    <n v="0"/>
    <n v="375000"/>
    <n v="3865.9793814432992"/>
    <s v="good condition-375000"/>
    <x v="0"/>
  </r>
  <r>
    <d v="2017-08-14T00:00:00"/>
    <x v="2"/>
    <s v="54B961"/>
    <s v="Barcelona"/>
    <x v="4"/>
    <s v="Sant Pere - Santa Caterina i la Ribera"/>
    <x v="0"/>
    <x v="0"/>
    <n v="3"/>
    <n v="145"/>
    <s v="No"/>
    <s v="exterior"/>
    <s v=" floor 3"/>
    <n v="0.02"/>
    <n v="450000"/>
    <n v="3103.4482758620688"/>
    <s v="good condition-450000"/>
    <x v="0"/>
  </r>
  <r>
    <d v="2017-08-15T00:00:00"/>
    <x v="2"/>
    <s v="54B962"/>
    <s v="Barcelona"/>
    <x v="0"/>
    <s v="Sant Antoni"/>
    <x v="0"/>
    <x v="0"/>
    <n v="2"/>
    <n v="86"/>
    <s v="Yes"/>
    <s v="exterior"/>
    <s v=" floor 1"/>
    <n v="0"/>
    <n v="420000"/>
    <n v="4883.7209302325582"/>
    <s v="good condition-420000"/>
    <x v="0"/>
  </r>
  <r>
    <d v="2017-08-16T00:00:00"/>
    <x v="2"/>
    <s v="54B963"/>
    <s v="Barcelona"/>
    <x v="4"/>
    <s v="la Barceloneta"/>
    <x v="0"/>
    <x v="0"/>
    <n v="3"/>
    <n v="89"/>
    <s v="Yes"/>
    <s v="exterior"/>
    <s v=" floor 2"/>
    <n v="0"/>
    <n v="450000"/>
    <n v="5056.1797752808989"/>
    <s v="good condition-450000"/>
    <x v="0"/>
  </r>
  <r>
    <d v="2017-08-17T00:00:00"/>
    <x v="2"/>
    <s v="54B964"/>
    <s v="Barcelona"/>
    <x v="1"/>
    <s v="Sant Gervasi - Galvany"/>
    <x v="0"/>
    <x v="0"/>
    <n v="3"/>
    <n v="120"/>
    <s v="Yes"/>
    <s v="interior"/>
    <s v=" floor 1"/>
    <n v="0"/>
    <n v="660000"/>
    <n v="5500"/>
    <s v="good condition-660000"/>
    <x v="0"/>
  </r>
  <r>
    <d v="2017-08-18T00:00:00"/>
    <x v="2"/>
    <s v="54B965"/>
    <s v="Barcelona"/>
    <x v="4"/>
    <s v="el Raval"/>
    <x v="0"/>
    <x v="0"/>
    <n v="1"/>
    <n v="29"/>
    <s v="No"/>
    <s v="exterior"/>
    <s v=" floor 1"/>
    <n v="0.02"/>
    <n v="119000"/>
    <n v="4103.4482758620688"/>
    <s v="good condition-119000"/>
    <x v="1"/>
  </r>
  <r>
    <d v="2017-08-19T00:00:00"/>
    <x v="2"/>
    <s v="54B966"/>
    <s v="Barcelona"/>
    <x v="4"/>
    <s v="el Raval"/>
    <x v="0"/>
    <x v="0"/>
    <n v="3"/>
    <n v="67"/>
    <s v="Yes"/>
    <s v="exterior"/>
    <s v=" floor 5"/>
    <n v="0"/>
    <n v="230000"/>
    <n v="3432.8358208955224"/>
    <s v="good condition-230000"/>
    <x v="0"/>
  </r>
  <r>
    <d v="2017-08-20T00:00:00"/>
    <x v="2"/>
    <s v="54B967"/>
    <s v="Barcelona"/>
    <x v="1"/>
    <s v="Sarrià"/>
    <x v="0"/>
    <x v="0"/>
    <n v="3"/>
    <n v="85"/>
    <s v="Yes"/>
    <s v="exterior"/>
    <s v=" floor 1"/>
    <n v="0"/>
    <n v="445000"/>
    <n v="5235.2941176470586"/>
    <s v="good condition-445000"/>
    <x v="0"/>
  </r>
  <r>
    <d v="2017-08-21T00:00:00"/>
    <x v="2"/>
    <s v="54B968"/>
    <s v="Barcelona"/>
    <x v="2"/>
    <s v="la Font d'en Fargues"/>
    <x v="0"/>
    <x v="0"/>
    <n v="2"/>
    <n v="58"/>
    <s v="Yes"/>
    <s v="exterior"/>
    <s v=" floor 1"/>
    <n v="0"/>
    <n v="284000"/>
    <n v="4896.5517241379312"/>
    <s v="good condition-284000"/>
    <x v="0"/>
  </r>
  <r>
    <d v="2017-08-22T00:00:00"/>
    <x v="2"/>
    <s v="54B969"/>
    <s v="Barcelona"/>
    <x v="6"/>
    <s v="el Poble Sec - AEI Parc de Montjuïc"/>
    <x v="0"/>
    <x v="0"/>
    <n v="3"/>
    <n v="69"/>
    <s v="Yes"/>
    <s v="exterior"/>
    <s v="ground floor"/>
    <n v="0"/>
    <n v="310000"/>
    <n v="4492.753623188406"/>
    <s v="good condition-310000"/>
    <x v="0"/>
  </r>
  <r>
    <d v="2017-08-23T00:00:00"/>
    <x v="2"/>
    <s v="54B970"/>
    <s v="Barcelona"/>
    <x v="8"/>
    <s v="el Congrés i els Indians"/>
    <x v="0"/>
    <x v="0"/>
    <n v="3"/>
    <n v="69"/>
    <s v="No"/>
    <s v="exterior"/>
    <s v=" floor 1"/>
    <n v="0.02"/>
    <n v="259000"/>
    <n v="3753.623188405797"/>
    <s v="good condition-259000"/>
    <x v="0"/>
  </r>
  <r>
    <d v="2017-08-24T00:00:00"/>
    <x v="2"/>
    <s v="54B971"/>
    <s v="Barcelona"/>
    <x v="6"/>
    <s v="la Font de la Guatlla"/>
    <x v="0"/>
    <x v="0"/>
    <n v="3"/>
    <n v="62"/>
    <s v="Yes"/>
    <s v="exterior"/>
    <s v=" floor 5"/>
    <n v="0"/>
    <n v="215000"/>
    <n v="3467.7419354838707"/>
    <s v="good condition-215000"/>
    <x v="0"/>
  </r>
  <r>
    <d v="2017-08-25T00:00:00"/>
    <x v="2"/>
    <s v="54B972"/>
    <s v="Barcelona"/>
    <x v="5"/>
    <s v="Provençals del Poblenou"/>
    <x v="0"/>
    <x v="0"/>
    <n v="3"/>
    <n v="56"/>
    <s v="No"/>
    <s v="exterior"/>
    <s v=" floor 2"/>
    <n v="0.02"/>
    <n v="199000"/>
    <n v="3553.5714285714284"/>
    <s v="good condition-199000"/>
    <x v="0"/>
  </r>
  <r>
    <d v="2017-08-26T00:00:00"/>
    <x v="2"/>
    <s v="54B973"/>
    <s v="Barcelona"/>
    <x v="0"/>
    <s v="la Nova Esquerra de l'Eixample"/>
    <x v="0"/>
    <x v="0"/>
    <n v="1"/>
    <n v="53"/>
    <s v="Yes"/>
    <s v="exterior"/>
    <s v=" floor 5"/>
    <n v="0"/>
    <n v="260000"/>
    <n v="4905.6603773584902"/>
    <s v="good condition-260000"/>
    <x v="0"/>
  </r>
  <r>
    <d v="2017-08-27T00:00:00"/>
    <x v="2"/>
    <s v="54B974"/>
    <s v="Barcelona"/>
    <x v="7"/>
    <s v="el Camp d'en Grassot i Gràcia Nova"/>
    <x v="0"/>
    <x v="6"/>
    <n v="3"/>
    <n v="220"/>
    <s v="No"/>
    <s v="exterior"/>
    <s v="Multiple"/>
    <n v="0.02"/>
    <n v="950000"/>
    <n v="4318.181818181818"/>
    <s v="good condition-950000"/>
    <x v="0"/>
  </r>
  <r>
    <d v="2017-08-28T00:00:00"/>
    <x v="2"/>
    <s v="54B975"/>
    <s v="Barcelona"/>
    <x v="6"/>
    <s v="el Poble Sec - AEI Parc de Montjuïc"/>
    <x v="0"/>
    <x v="0"/>
    <n v="4"/>
    <n v="112"/>
    <s v="Yes"/>
    <s v="exterior"/>
    <s v=" floor 1"/>
    <n v="0"/>
    <n v="379000"/>
    <n v="3383.9285714285716"/>
    <s v="good condition-379000"/>
    <x v="0"/>
  </r>
  <r>
    <d v="2017-08-29T00:00:00"/>
    <x v="2"/>
    <s v="54B976"/>
    <s v="Barcelona"/>
    <x v="4"/>
    <s v="el Raval"/>
    <x v="0"/>
    <x v="0"/>
    <n v="4"/>
    <n v="143"/>
    <s v="No"/>
    <s v="exterior"/>
    <s v=" floor 2"/>
    <n v="0.02"/>
    <n v="410000"/>
    <n v="2867.132867132867"/>
    <s v="good condition-410000"/>
    <x v="1"/>
  </r>
  <r>
    <d v="2017-08-30T00:00:00"/>
    <x v="2"/>
    <s v="54B977"/>
    <s v="Barcelona"/>
    <x v="3"/>
    <s v="les Corts"/>
    <x v="0"/>
    <x v="0"/>
    <n v="2"/>
    <n v="95"/>
    <s v="Yes"/>
    <s v="exterior"/>
    <s v=" floor 1"/>
    <n v="0"/>
    <n v="530500"/>
    <n v="5584.2105263157891"/>
    <s v="good condition-530500"/>
    <x v="0"/>
  </r>
  <r>
    <d v="2017-08-31T00:00:00"/>
    <x v="2"/>
    <s v="54B978"/>
    <s v="Barcelona"/>
    <x v="3"/>
    <s v="les Corts"/>
    <x v="0"/>
    <x v="0"/>
    <n v="2"/>
    <n v="100"/>
    <s v="Yes"/>
    <s v="exterior"/>
    <s v=" floor 4"/>
    <n v="0"/>
    <n v="630000"/>
    <n v="6300"/>
    <s v="good condition-630000"/>
    <x v="0"/>
  </r>
  <r>
    <d v="2017-09-01T00:00:00"/>
    <x v="2"/>
    <s v="54B979"/>
    <s v="Barcelona"/>
    <x v="3"/>
    <s v="les Corts"/>
    <x v="0"/>
    <x v="0"/>
    <n v="2"/>
    <n v="102"/>
    <s v="Yes"/>
    <s v="exterior"/>
    <s v=" floor 1"/>
    <n v="0"/>
    <n v="550000"/>
    <n v="5392.1568627450979"/>
    <s v="good condition-550000"/>
    <x v="0"/>
  </r>
  <r>
    <d v="2017-09-02T00:00:00"/>
    <x v="2"/>
    <s v="54B980"/>
    <s v="Barcelona"/>
    <x v="7"/>
    <s v="la Vila de Gràcia"/>
    <x v="0"/>
    <x v="0"/>
    <n v="2"/>
    <n v="88"/>
    <s v="Yes"/>
    <s v="exterior"/>
    <s v=" floor 2"/>
    <n v="0"/>
    <n v="646000"/>
    <n v="7340.909090909091"/>
    <s v="good condition-646000"/>
    <x v="0"/>
  </r>
  <r>
    <d v="2017-09-03T00:00:00"/>
    <x v="2"/>
    <s v="54B981"/>
    <s v="Barcelona"/>
    <x v="4"/>
    <s v="el Raval"/>
    <x v="0"/>
    <x v="0"/>
    <n v="3"/>
    <n v="153"/>
    <s v="No"/>
    <s v="exterior"/>
    <s v=" floor 1"/>
    <n v="0.02"/>
    <n v="570000"/>
    <n v="3725.4901960784314"/>
    <s v="good condition-570000"/>
    <x v="0"/>
  </r>
  <r>
    <d v="2017-09-04T00:00:00"/>
    <x v="2"/>
    <s v="54B982"/>
    <s v="Barcelona"/>
    <x v="3"/>
    <s v="Pedralbes"/>
    <x v="0"/>
    <x v="0"/>
    <n v="4"/>
    <n v="215"/>
    <s v="Yes"/>
    <s v="exterior"/>
    <s v=" floor 7"/>
    <n v="0"/>
    <n v="1050000"/>
    <n v="4883.7209302325582"/>
    <s v="good condition-1050000"/>
    <x v="0"/>
  </r>
  <r>
    <d v="2017-09-05T00:00:00"/>
    <x v="2"/>
    <s v="54B983"/>
    <s v="Barcelona"/>
    <x v="7"/>
    <s v="la Vila de Gràcia"/>
    <x v="0"/>
    <x v="0"/>
    <n v="2"/>
    <n v="88"/>
    <s v="No"/>
    <s v="exterior"/>
    <s v=" floor 2"/>
    <n v="0.02"/>
    <n v="440000"/>
    <n v="5000"/>
    <s v="good condition-440000"/>
    <x v="0"/>
  </r>
  <r>
    <d v="2017-09-06T00:00:00"/>
    <x v="2"/>
    <s v="54B984"/>
    <s v="Barcelona"/>
    <x v="1"/>
    <s v="el Putxet i el Farró"/>
    <x v="0"/>
    <x v="5"/>
    <n v="3"/>
    <n v="220"/>
    <s v="No"/>
    <s v="exterior"/>
    <s v="Multiple"/>
    <n v="0.02"/>
    <n v="890000"/>
    <n v="4045.4545454545455"/>
    <s v="good condition-890000"/>
    <x v="0"/>
  </r>
  <r>
    <d v="2017-09-07T00:00:00"/>
    <x v="2"/>
    <s v="54B985"/>
    <s v="Barcelona"/>
    <x v="0"/>
    <s v="el Fort Pienc"/>
    <x v="0"/>
    <x v="0"/>
    <n v="1"/>
    <n v="46"/>
    <s v="Yes"/>
    <s v="exterior"/>
    <s v=" floor 3"/>
    <n v="0"/>
    <n v="297000"/>
    <n v="6456.521739130435"/>
    <s v="good condition-297000"/>
    <x v="0"/>
  </r>
  <r>
    <d v="2017-09-08T00:00:00"/>
    <x v="2"/>
    <s v="54B986"/>
    <s v="Barcelona"/>
    <x v="1"/>
    <s v="Sant Gervasi - la Bonanova"/>
    <x v="0"/>
    <x v="0"/>
    <n v="3"/>
    <n v="234"/>
    <s v="Yes"/>
    <s v="exterior"/>
    <s v="ground floor"/>
    <n v="0"/>
    <n v="1100000"/>
    <n v="4700.8547008547012"/>
    <s v="good condition-1100000"/>
    <x v="0"/>
  </r>
  <r>
    <d v="2017-09-09T00:00:00"/>
    <x v="2"/>
    <s v="54B987"/>
    <s v="Barcelona"/>
    <x v="6"/>
    <s v="el Poble Sec - AEI Parc de Montjuïc"/>
    <x v="0"/>
    <x v="0"/>
    <n v="2"/>
    <n v="50"/>
    <s v="Yes"/>
    <s v="exterior"/>
    <s v="mezzanine"/>
    <n v="0"/>
    <n v="290000"/>
    <n v="5800"/>
    <s v="good condition-290000"/>
    <x v="0"/>
  </r>
  <r>
    <d v="2017-09-10T00:00:00"/>
    <x v="2"/>
    <s v="54B988"/>
    <s v="Barcelona"/>
    <x v="1"/>
    <s v="Sant Gervasi - la Bonanova"/>
    <x v="0"/>
    <x v="0"/>
    <n v="4"/>
    <n v="149"/>
    <s v="Yes"/>
    <s v="exterior"/>
    <s v=" floor 6"/>
    <n v="0"/>
    <n v="960000"/>
    <n v="6442.9530201342286"/>
    <s v="good condition-960000"/>
    <x v="0"/>
  </r>
  <r>
    <d v="2017-09-11T00:00:00"/>
    <x v="2"/>
    <s v="54B989"/>
    <s v="Barcelona"/>
    <x v="4"/>
    <s v="el Barri Gòtic"/>
    <x v="0"/>
    <x v="0"/>
    <n v="3"/>
    <n v="86"/>
    <s v="No"/>
    <s v="exterior"/>
    <s v=" floor 2"/>
    <n v="0.02"/>
    <n v="359000"/>
    <n v="4174.4186046511632"/>
    <s v="good condition-359000"/>
    <x v="0"/>
  </r>
  <r>
    <d v="2017-09-12T00:00:00"/>
    <x v="2"/>
    <s v="54B990"/>
    <s v="Barcelona"/>
    <x v="4"/>
    <s v="el Raval"/>
    <x v="0"/>
    <x v="0"/>
    <n v="2"/>
    <n v="81"/>
    <s v="No"/>
    <s v="exterior"/>
    <s v=" floor 2"/>
    <n v="0.02"/>
    <n v="440000"/>
    <n v="5432.0987654320988"/>
    <s v="good condition-440000"/>
    <x v="0"/>
  </r>
  <r>
    <d v="2017-09-13T00:00:00"/>
    <x v="2"/>
    <s v="54B991"/>
    <s v="Barcelona"/>
    <x v="1"/>
    <s v="Sant Gervasi - Galvany"/>
    <x v="0"/>
    <x v="0"/>
    <n v="4"/>
    <n v="280"/>
    <s v="Yes"/>
    <s v="exterior"/>
    <s v="ground floor"/>
    <n v="0"/>
    <n v="2750000"/>
    <n v="9821.4285714285706"/>
    <s v="good condition-2750000"/>
    <x v="0"/>
  </r>
  <r>
    <d v="2017-09-14T00:00:00"/>
    <x v="2"/>
    <s v="54B992"/>
    <s v="Barcelona"/>
    <x v="4"/>
    <s v="el Barri Gòtic"/>
    <x v="0"/>
    <x v="0"/>
    <n v="2"/>
    <n v="219"/>
    <s v="Yes"/>
    <s v="exterior"/>
    <s v=" floor 1"/>
    <n v="0"/>
    <n v="1280000"/>
    <n v="5844.7488584474886"/>
    <s v="good condition-1280000"/>
    <x v="0"/>
  </r>
  <r>
    <d v="2017-09-15T00:00:00"/>
    <x v="2"/>
    <s v="54B993"/>
    <s v="Barcelona"/>
    <x v="1"/>
    <s v="el Putxet i el Farró"/>
    <x v="0"/>
    <x v="5"/>
    <n v="4"/>
    <n v="323"/>
    <s v="No"/>
    <s v="exterior"/>
    <s v="Multiple"/>
    <n v="0.02"/>
    <n v="1890000"/>
    <n v="5851.3931888544894"/>
    <s v="good condition-1890000"/>
    <x v="0"/>
  </r>
  <r>
    <d v="2017-09-16T00:00:00"/>
    <x v="2"/>
    <s v="54B994"/>
    <s v="Barcelona"/>
    <x v="5"/>
    <s v="el Poblenou"/>
    <x v="0"/>
    <x v="5"/>
    <n v="3"/>
    <n v="136"/>
    <s v="No"/>
    <s v="exterior"/>
    <s v="Multiple"/>
    <n v="0.02"/>
    <n v="890000"/>
    <n v="6544.1176470588234"/>
    <s v="good condition-890000"/>
    <x v="0"/>
  </r>
  <r>
    <d v="2017-09-17T00:00:00"/>
    <x v="2"/>
    <s v="54B995"/>
    <s v="Barcelona"/>
    <x v="4"/>
    <s v="el Barri Gòtic"/>
    <x v="0"/>
    <x v="0"/>
    <n v="2"/>
    <n v="103"/>
    <s v="Yes"/>
    <s v="exterior"/>
    <s v=" floor 1"/>
    <n v="0"/>
    <n v="680000"/>
    <n v="6601.941747572816"/>
    <s v="good condition-680000"/>
    <x v="0"/>
  </r>
  <r>
    <d v="2017-09-18T00:00:00"/>
    <x v="2"/>
    <s v="54B996"/>
    <s v="Barcelona"/>
    <x v="7"/>
    <s v="la Vila de Gràcia"/>
    <x v="0"/>
    <x v="0"/>
    <n v="4"/>
    <n v="120"/>
    <s v="No"/>
    <s v="interior"/>
    <s v=" floor 1"/>
    <n v="0.02"/>
    <n v="499000"/>
    <n v="4158.333333333333"/>
    <s v="good condition-499000"/>
    <x v="0"/>
  </r>
  <r>
    <d v="2017-09-19T00:00:00"/>
    <x v="2"/>
    <s v="54B997"/>
    <s v="Barcelona"/>
    <x v="0"/>
    <s v="la Nova Esquerra de l'Eixample"/>
    <x v="0"/>
    <x v="0"/>
    <n v="2"/>
    <n v="91"/>
    <s v="Yes"/>
    <s v="exterior"/>
    <s v=" floor 1"/>
    <n v="0"/>
    <n v="375000"/>
    <n v="4120.8791208791208"/>
    <s v="good condition-375000"/>
    <x v="0"/>
  </r>
  <r>
    <d v="2017-09-20T00:00:00"/>
    <x v="2"/>
    <s v="54B998"/>
    <s v="Barcelona"/>
    <x v="5"/>
    <s v="el Poblenou"/>
    <x v="0"/>
    <x v="0"/>
    <n v="1"/>
    <n v="56"/>
    <s v="Yes"/>
    <s v="exterior"/>
    <s v=" floor 2"/>
    <n v="0"/>
    <n v="432000"/>
    <n v="7714.2857142857147"/>
    <s v="good condition-432000"/>
    <x v="0"/>
  </r>
  <r>
    <d v="2017-09-21T00:00:00"/>
    <x v="2"/>
    <s v="54B999"/>
    <s v="Barcelona"/>
    <x v="5"/>
    <s v="Provençals del Poblenou"/>
    <x v="0"/>
    <x v="0"/>
    <n v="2"/>
    <n v="58"/>
    <s v="Yes"/>
    <s v="exterior"/>
    <s v=" floor 2"/>
    <n v="0"/>
    <n v="435000"/>
    <n v="7500"/>
    <s v="good condition-435000"/>
    <x v="0"/>
  </r>
  <r>
    <d v="2017-09-22T00:00:00"/>
    <x v="2"/>
    <s v="54B1000"/>
    <s v="Barcelona"/>
    <x v="1"/>
    <s v="Vallvidrera - el Tibidabo i les Planes"/>
    <x v="0"/>
    <x v="5"/>
    <n v="6"/>
    <n v="546"/>
    <s v="No"/>
    <s v="exterior"/>
    <s v="Multiple"/>
    <n v="0.02"/>
    <n v="1750000"/>
    <n v="3205.1282051282051"/>
    <s v="good condition-1750000"/>
    <x v="0"/>
  </r>
  <r>
    <d v="2017-09-23T00:00:00"/>
    <x v="2"/>
    <s v="54B1001"/>
    <s v="Barcelona"/>
    <x v="4"/>
    <s v="Sant Pere - Santa Caterina i la Ribera"/>
    <x v="0"/>
    <x v="0"/>
    <n v="2"/>
    <n v="318"/>
    <s v="Yes"/>
    <s v="exterior"/>
    <s v=" floor 4"/>
    <n v="0"/>
    <n v="2500000"/>
    <n v="7861.635220125786"/>
    <s v="good condition-2500000"/>
    <x v="0"/>
  </r>
  <r>
    <d v="2017-09-24T00:00:00"/>
    <x v="2"/>
    <s v="54B1002"/>
    <s v="Barcelona"/>
    <x v="1"/>
    <s v="les Tres Torres"/>
    <x v="0"/>
    <x v="5"/>
    <n v="3"/>
    <n v="265"/>
    <s v="No"/>
    <s v="exterior"/>
    <s v="Multiple"/>
    <n v="0.02"/>
    <n v="2750000"/>
    <n v="10377.358490566037"/>
    <s v="good condition-2750000"/>
    <x v="0"/>
  </r>
  <r>
    <d v="2017-09-25T00:00:00"/>
    <x v="2"/>
    <s v="54B1003"/>
    <s v="Barcelona"/>
    <x v="1"/>
    <s v="Vallvidrera - el Tibidabo i les Planes"/>
    <x v="0"/>
    <x v="5"/>
    <n v="6"/>
    <n v="380"/>
    <s v="No"/>
    <s v="exterior"/>
    <s v="Multiple"/>
    <n v="0.02"/>
    <n v="1850000"/>
    <n v="4868.4210526315792"/>
    <s v="good condition-1850000"/>
    <x v="0"/>
  </r>
  <r>
    <d v="2017-09-26T00:00:00"/>
    <x v="2"/>
    <s v="54B1004"/>
    <s v="Barcelona"/>
    <x v="1"/>
    <s v="Sarrià"/>
    <x v="0"/>
    <x v="5"/>
    <n v="5"/>
    <n v="376"/>
    <s v="No"/>
    <s v="exterior"/>
    <s v="Multiple"/>
    <n v="0.02"/>
    <n v="1150000"/>
    <n v="3058.5106382978724"/>
    <s v="good condition-1150000"/>
    <x v="0"/>
  </r>
  <r>
    <d v="2017-09-27T00:00:00"/>
    <x v="2"/>
    <s v="54B1005"/>
    <s v="Barcelona"/>
    <x v="3"/>
    <s v="Pedralbes"/>
    <x v="0"/>
    <x v="5"/>
    <n v="8"/>
    <n v="750"/>
    <s v="No"/>
    <s v="exterior"/>
    <s v="Multiple"/>
    <n v="0.02"/>
    <n v="5800000"/>
    <n v="7733.333333333333"/>
    <s v="good condition-5800000"/>
    <x v="0"/>
  </r>
  <r>
    <d v="2017-09-28T00:00:00"/>
    <x v="2"/>
    <s v="54B1006"/>
    <s v="Barcelona"/>
    <x v="1"/>
    <s v="Sant Gervasi - Galvany"/>
    <x v="0"/>
    <x v="0"/>
    <n v="4"/>
    <n v="191"/>
    <s v="Yes"/>
    <s v="exterior"/>
    <s v=" floor 1"/>
    <n v="0"/>
    <n v="1175000"/>
    <n v="6151.8324607329841"/>
    <s v="good condition-1175000"/>
    <x v="0"/>
  </r>
  <r>
    <d v="2017-09-29T00:00:00"/>
    <x v="2"/>
    <s v="54B1007"/>
    <s v="Barcelona"/>
    <x v="1"/>
    <s v="Sant Gervasi - Galvany"/>
    <x v="0"/>
    <x v="0"/>
    <n v="6"/>
    <n v="300"/>
    <s v="Yes"/>
    <s v="exterior"/>
    <s v=" floor 5"/>
    <n v="0"/>
    <n v="1550000"/>
    <n v="5166.666666666667"/>
    <s v="good condition-1550000"/>
    <x v="0"/>
  </r>
  <r>
    <d v="2017-09-30T00:00:00"/>
    <x v="2"/>
    <s v="54B1008"/>
    <s v="Barcelona"/>
    <x v="6"/>
    <s v="la Font de la Guatlla"/>
    <x v="0"/>
    <x v="0"/>
    <n v="3"/>
    <n v="106"/>
    <s v="Yes"/>
    <s v="exterior"/>
    <s v=" floor 2"/>
    <n v="0"/>
    <n v="417000"/>
    <n v="3933.9622641509436"/>
    <s v="good condition-417000"/>
    <x v="0"/>
  </r>
  <r>
    <d v="2017-10-01T00:00:00"/>
    <x v="2"/>
    <s v="54B1009"/>
    <s v="Barcelona"/>
    <x v="5"/>
    <s v="Diagonal Mar i el Front Marítim del Poblenou"/>
    <x v="0"/>
    <x v="0"/>
    <n v="3"/>
    <n v="147"/>
    <s v="Yes"/>
    <s v="exterior"/>
    <s v=" floor 14"/>
    <n v="0"/>
    <n v="960000"/>
    <n v="6530.6122448979595"/>
    <s v="good condition-960000"/>
    <x v="0"/>
  </r>
  <r>
    <d v="2017-10-02T00:00:00"/>
    <x v="2"/>
    <s v="54B1010"/>
    <s v="Barcelona"/>
    <x v="4"/>
    <s v="el Raval"/>
    <x v="0"/>
    <x v="0"/>
    <n v="2"/>
    <n v="137"/>
    <s v="No"/>
    <s v="exterior"/>
    <s v="ground floor"/>
    <n v="0.02"/>
    <n v="370000"/>
    <n v="2700.7299270072995"/>
    <s v="good condition-370000"/>
    <x v="1"/>
  </r>
  <r>
    <d v="2017-10-03T00:00:00"/>
    <x v="2"/>
    <s v="54B1011"/>
    <s v="Barcelona"/>
    <x v="1"/>
    <s v="Sant Gervasi - la Bonanova"/>
    <x v="0"/>
    <x v="0"/>
    <n v="4"/>
    <n v="256"/>
    <s v="Yes"/>
    <s v="exterior"/>
    <s v="ground floor"/>
    <n v="0"/>
    <n v="1295000"/>
    <n v="5058.59375"/>
    <s v="good condition-1295000"/>
    <x v="0"/>
  </r>
  <r>
    <d v="2017-10-04T00:00:00"/>
    <x v="2"/>
    <s v="54B1012"/>
    <s v="Barcelona"/>
    <x v="3"/>
    <s v="Pedralbes"/>
    <x v="0"/>
    <x v="1"/>
    <n v="5"/>
    <n v="598"/>
    <s v="Yes"/>
    <s v="exterior"/>
    <s v=" floor 4"/>
    <n v="0"/>
    <n v="2490000"/>
    <n v="4163.8795986622072"/>
    <s v="good condition-2490000"/>
    <x v="0"/>
  </r>
  <r>
    <d v="2017-10-05T00:00:00"/>
    <x v="2"/>
    <s v="54B1013"/>
    <s v="Barcelona"/>
    <x v="7"/>
    <s v="la Vila de Gràcia"/>
    <x v="0"/>
    <x v="0"/>
    <n v="1"/>
    <n v="95"/>
    <s v="Yes"/>
    <s v="exterior"/>
    <s v="ground floor"/>
    <n v="0"/>
    <n v="575000"/>
    <n v="6052.6315789473683"/>
    <s v="good condition-575000"/>
    <x v="0"/>
  </r>
  <r>
    <d v="2017-10-06T00:00:00"/>
    <x v="2"/>
    <s v="54B1014"/>
    <s v="Barcelona"/>
    <x v="6"/>
    <s v="Sants"/>
    <x v="0"/>
    <x v="0"/>
    <n v="2"/>
    <n v="87"/>
    <s v="No"/>
    <s v="exterior"/>
    <s v="mezzanine"/>
    <n v="0.02"/>
    <n v="460000"/>
    <n v="5287.35632183908"/>
    <s v="good condition-460000"/>
    <x v="0"/>
  </r>
  <r>
    <d v="2017-10-07T00:00:00"/>
    <x v="2"/>
    <s v="54B1015"/>
    <s v="Barcelona"/>
    <x v="6"/>
    <s v="el Poble Sec - AEI Parc de Montjuïc"/>
    <x v="0"/>
    <x v="1"/>
    <n v="2"/>
    <n v="100"/>
    <s v="Yes"/>
    <s v="exterior"/>
    <s v=" floor 2"/>
    <n v="0"/>
    <n v="649000"/>
    <n v="6490"/>
    <s v="good condition-649000"/>
    <x v="0"/>
  </r>
  <r>
    <d v="2017-10-08T00:00:00"/>
    <x v="2"/>
    <s v="54B1016"/>
    <s v="Barcelona"/>
    <x v="1"/>
    <s v="Sant Gervasi - la Bonanova"/>
    <x v="0"/>
    <x v="5"/>
    <n v="5"/>
    <n v="585"/>
    <s v="No"/>
    <s v="exterior"/>
    <s v="Multiple"/>
    <n v="0.02"/>
    <n v="2350000"/>
    <n v="4017.0940170940171"/>
    <s v="good condition-2350000"/>
    <x v="0"/>
  </r>
  <r>
    <d v="2017-10-09T00:00:00"/>
    <x v="2"/>
    <s v="54B1017"/>
    <s v="Barcelona"/>
    <x v="0"/>
    <s v="la Nova Esquerra de l'Eixample"/>
    <x v="0"/>
    <x v="0"/>
    <n v="3"/>
    <n v="72"/>
    <s v="Yes"/>
    <s v="exterior"/>
    <s v=" floor 6"/>
    <n v="0"/>
    <n v="390000"/>
    <n v="5416.666666666667"/>
    <s v="good condition-390000"/>
    <x v="0"/>
  </r>
  <r>
    <d v="2017-10-10T00:00:00"/>
    <x v="2"/>
    <s v="54B1018"/>
    <s v="Barcelona"/>
    <x v="1"/>
    <s v="les Tres Torres"/>
    <x v="0"/>
    <x v="1"/>
    <n v="4"/>
    <n v="555"/>
    <s v="Yes"/>
    <s v="exterior"/>
    <s v=" floor 5"/>
    <n v="0"/>
    <n v="2150000"/>
    <n v="3873.8738738738739"/>
    <s v="good condition-2150000"/>
    <x v="0"/>
  </r>
  <r>
    <d v="2017-10-11T00:00:00"/>
    <x v="2"/>
    <s v="54B1019"/>
    <s v="Barcelona"/>
    <x v="6"/>
    <s v="el Poble Sec - AEI Parc de Montjuïc"/>
    <x v="0"/>
    <x v="0"/>
    <n v="2"/>
    <n v="50"/>
    <s v="No"/>
    <s v="exterior"/>
    <s v="mezzanine"/>
    <n v="0.02"/>
    <n v="189000"/>
    <n v="3780"/>
    <s v="good condition-189000"/>
    <x v="0"/>
  </r>
  <r>
    <d v="2017-10-12T00:00:00"/>
    <x v="2"/>
    <s v="54B1020"/>
    <s v="Barcelona"/>
    <x v="6"/>
    <s v="el Poble Sec - AEI Parc de Montjuïc"/>
    <x v="0"/>
    <x v="0"/>
    <n v="2"/>
    <n v="62"/>
    <s v="Yes"/>
    <s v="exterior"/>
    <s v="mezzanine"/>
    <n v="0"/>
    <n v="235000"/>
    <n v="3790.3225806451615"/>
    <s v="good condition-235000"/>
    <x v="0"/>
  </r>
  <r>
    <d v="2017-10-13T00:00:00"/>
    <x v="2"/>
    <s v="54B1021"/>
    <s v="Barcelona"/>
    <x v="9"/>
    <s v="Vilapicina i la Torre Llobeta"/>
    <x v="0"/>
    <x v="0"/>
    <n v="2"/>
    <n v="56"/>
    <s v="Yes"/>
    <s v="exterior"/>
    <s v=" floor 1"/>
    <n v="0"/>
    <n v="295800"/>
    <n v="5282.1428571428569"/>
    <s v="good condition-295800"/>
    <x v="0"/>
  </r>
  <r>
    <d v="2017-10-14T00:00:00"/>
    <x v="2"/>
    <s v="54B1022"/>
    <s v="Barcelona"/>
    <x v="2"/>
    <s v="Horta"/>
    <x v="0"/>
    <x v="2"/>
    <n v="4"/>
    <n v="197"/>
    <s v="No"/>
    <s v="exterior"/>
    <s v="Multiple"/>
    <n v="0.02"/>
    <n v="480000"/>
    <n v="2436.5482233502539"/>
    <s v="good condition-480000"/>
    <x v="1"/>
  </r>
  <r>
    <d v="2017-10-15T00:00:00"/>
    <x v="2"/>
    <s v="54B1023"/>
    <s v="Barcelona"/>
    <x v="9"/>
    <s v="Vilapicina i la Torre Llobeta"/>
    <x v="0"/>
    <x v="0"/>
    <n v="3"/>
    <n v="75"/>
    <s v="Yes"/>
    <s v="exterior"/>
    <s v=" floor 6"/>
    <n v="0"/>
    <n v="276000"/>
    <n v="3680"/>
    <s v="good condition-276000"/>
    <x v="0"/>
  </r>
  <r>
    <d v="2017-10-16T00:00:00"/>
    <x v="2"/>
    <s v="54B1024"/>
    <s v="Barcelona"/>
    <x v="7"/>
    <s v="el Camp d'en Grassot i Gràcia Nova"/>
    <x v="0"/>
    <x v="4"/>
    <n v="5"/>
    <n v="582"/>
    <s v="No"/>
    <s v="exterior"/>
    <s v="Multiple"/>
    <n v="0.02"/>
    <n v="1690000"/>
    <n v="2903.7800687285221"/>
    <s v="good condition-1690000"/>
    <x v="1"/>
  </r>
  <r>
    <d v="2017-10-17T00:00:00"/>
    <x v="2"/>
    <s v="54B1025"/>
    <s v="Barcelona"/>
    <x v="8"/>
    <s v="el Congrés i els Indians"/>
    <x v="0"/>
    <x v="0"/>
    <n v="2"/>
    <n v="80"/>
    <s v="Yes"/>
    <s v="exterior"/>
    <s v=" floor 1"/>
    <n v="0"/>
    <n v="340000"/>
    <n v="4250"/>
    <s v="good condition-340000"/>
    <x v="0"/>
  </r>
  <r>
    <d v="2017-10-18T00:00:00"/>
    <x v="2"/>
    <s v="54B1026"/>
    <s v="Barcelona"/>
    <x v="4"/>
    <s v="Sant Pere - Santa Caterina i la Ribera"/>
    <x v="0"/>
    <x v="0"/>
    <n v="3"/>
    <n v="95"/>
    <s v="No"/>
    <s v="exterior"/>
    <s v=" floor 1"/>
    <n v="0.02"/>
    <n v="345000"/>
    <n v="3631.5789473684213"/>
    <s v="good condition-345000"/>
    <x v="0"/>
  </r>
  <r>
    <d v="2017-10-19T00:00:00"/>
    <x v="2"/>
    <s v="54B1027"/>
    <s v="Barcelona"/>
    <x v="0"/>
    <s v="l'Antiga Esquerra de l'Eixample"/>
    <x v="0"/>
    <x v="0"/>
    <n v="3"/>
    <n v="90"/>
    <s v="Yes"/>
    <s v="interior"/>
    <s v=" floor 5"/>
    <n v="0"/>
    <n v="350000"/>
    <n v="3888.8888888888887"/>
    <s v="good condition-350000"/>
    <x v="0"/>
  </r>
  <r>
    <d v="2017-10-20T00:00:00"/>
    <x v="2"/>
    <s v="54B1028"/>
    <s v="Barcelona"/>
    <x v="6"/>
    <s v="el Poble Sec - AEI Parc de Montjuïc"/>
    <x v="0"/>
    <x v="0"/>
    <n v="3"/>
    <n v="95"/>
    <s v="Yes"/>
    <s v="exterior"/>
    <s v=" floor 1"/>
    <n v="0"/>
    <n v="299000"/>
    <n v="3147.3684210526317"/>
    <s v="good condition-299000"/>
    <x v="0"/>
  </r>
  <r>
    <d v="2017-10-21T00:00:00"/>
    <x v="2"/>
    <s v="54B1029"/>
    <s v="Barcelona"/>
    <x v="0"/>
    <s v="la Sagrada Família"/>
    <x v="0"/>
    <x v="0"/>
    <n v="2"/>
    <n v="80"/>
    <s v="Yes"/>
    <s v="exterior"/>
    <s v="mezzanine"/>
    <n v="0"/>
    <n v="255000"/>
    <n v="3187.5"/>
    <s v="good condition-255000"/>
    <x v="0"/>
  </r>
  <r>
    <d v="2017-10-22T00:00:00"/>
    <x v="2"/>
    <s v="54B1030"/>
    <s v="Barcelona"/>
    <x v="3"/>
    <s v="les Corts"/>
    <x v="0"/>
    <x v="0"/>
    <n v="3"/>
    <n v="131"/>
    <s v="Yes"/>
    <s v="exterior"/>
    <s v=" floor 3"/>
    <n v="0"/>
    <n v="564900"/>
    <n v="4312.2137404580153"/>
    <s v="good condition-564900"/>
    <x v="0"/>
  </r>
  <r>
    <d v="2017-10-23T00:00:00"/>
    <x v="2"/>
    <s v="54B1031"/>
    <s v="Barcelona"/>
    <x v="6"/>
    <s v="Sants"/>
    <x v="0"/>
    <x v="0"/>
    <n v="2"/>
    <n v="87"/>
    <s v="Yes"/>
    <s v="exterior"/>
    <s v=" floor 1"/>
    <n v="0"/>
    <n v="315000"/>
    <n v="3620.6896551724139"/>
    <s v="good condition-315000"/>
    <x v="0"/>
  </r>
  <r>
    <d v="2017-10-24T00:00:00"/>
    <x v="2"/>
    <s v="54B1032"/>
    <s v="Barcelona"/>
    <x v="0"/>
    <s v="la Nova Esquerra de l'Eixample"/>
    <x v="0"/>
    <x v="1"/>
    <n v="4"/>
    <n v="82"/>
    <s v="Yes"/>
    <s v="exterior"/>
    <s v=" floor 7"/>
    <n v="0"/>
    <n v="310000"/>
    <n v="3780.4878048780488"/>
    <s v="good condition-310000"/>
    <x v="0"/>
  </r>
  <r>
    <d v="2017-10-25T00:00:00"/>
    <x v="2"/>
    <s v="54B1033"/>
    <s v="Barcelona"/>
    <x v="7"/>
    <s v="la Vila de Gràcia"/>
    <x v="0"/>
    <x v="0"/>
    <n v="4"/>
    <n v="95"/>
    <s v="Yes"/>
    <s v="exterior"/>
    <s v=" floor 2"/>
    <n v="0"/>
    <n v="359900"/>
    <n v="3788.4210526315787"/>
    <s v="good condition-359900"/>
    <x v="0"/>
  </r>
  <r>
    <d v="2017-10-26T00:00:00"/>
    <x v="2"/>
    <s v="54B1034"/>
    <s v="Barcelona"/>
    <x v="4"/>
    <s v="el Raval"/>
    <x v="0"/>
    <x v="0"/>
    <n v="3"/>
    <n v="63"/>
    <s v="Yes"/>
    <s v="exterior"/>
    <s v=" floor 6"/>
    <n v="0"/>
    <n v="235000"/>
    <n v="3730.1587301587301"/>
    <s v="good condition-235000"/>
    <x v="0"/>
  </r>
  <r>
    <d v="2017-10-27T00:00:00"/>
    <x v="2"/>
    <s v="54B1035"/>
    <s v="Barcelona"/>
    <x v="8"/>
    <s v="Navas"/>
    <x v="0"/>
    <x v="0"/>
    <n v="4"/>
    <n v="93"/>
    <s v="Yes"/>
    <s v="exterior"/>
    <s v=" floor 2"/>
    <n v="0"/>
    <n v="329000"/>
    <n v="3537.6344086021504"/>
    <s v="good condition-329000"/>
    <x v="0"/>
  </r>
  <r>
    <d v="2017-10-28T00:00:00"/>
    <x v="2"/>
    <s v="54B1036"/>
    <s v="Barcelona"/>
    <x v="0"/>
    <s v="la Dreta de l'Eixample"/>
    <x v="0"/>
    <x v="0"/>
    <n v="4"/>
    <n v="117"/>
    <s v="Yes"/>
    <s v="exterior"/>
    <s v=" floor 1"/>
    <n v="0"/>
    <n v="280000"/>
    <n v="2393.1623931623931"/>
    <s v="good condition-280000"/>
    <x v="1"/>
  </r>
  <r>
    <d v="2017-10-29T00:00:00"/>
    <x v="2"/>
    <s v="54B1037"/>
    <s v="Barcelona"/>
    <x v="6"/>
    <s v="el Poble Sec - AEI Parc de Montjuïc"/>
    <x v="0"/>
    <x v="0"/>
    <n v="4"/>
    <n v="100"/>
    <s v="Yes"/>
    <s v="exterior"/>
    <s v=" floor 5"/>
    <n v="0"/>
    <n v="300000"/>
    <n v="3000"/>
    <s v="good condition-300000"/>
    <x v="1"/>
  </r>
  <r>
    <d v="2017-10-30T00:00:00"/>
    <x v="2"/>
    <s v="54B1038"/>
    <s v="Barcelona"/>
    <x v="6"/>
    <s v="la Font de la Guatlla"/>
    <x v="0"/>
    <x v="0"/>
    <n v="4"/>
    <n v="93"/>
    <s v="Yes"/>
    <s v="exterior"/>
    <s v=" floor 6"/>
    <n v="0"/>
    <n v="335000"/>
    <n v="3602.1505376344085"/>
    <s v="good condition-335000"/>
    <x v="0"/>
  </r>
  <r>
    <d v="2017-10-31T00:00:00"/>
    <x v="2"/>
    <s v="54B1039"/>
    <s v="Barcelona"/>
    <x v="0"/>
    <s v="Sant Antoni"/>
    <x v="0"/>
    <x v="0"/>
    <n v="3"/>
    <n v="61"/>
    <s v="Yes"/>
    <s v="exterior"/>
    <s v=" floor 4"/>
    <n v="0"/>
    <n v="299000"/>
    <n v="4901.6393442622948"/>
    <s v="good condition-299000"/>
    <x v="0"/>
  </r>
  <r>
    <d v="2017-11-01T00:00:00"/>
    <x v="2"/>
    <s v="54B1040"/>
    <s v="Barcelona"/>
    <x v="2"/>
    <s v="la Teixonera"/>
    <x v="0"/>
    <x v="0"/>
    <n v="3"/>
    <n v="90"/>
    <s v="No"/>
    <s v="exterior"/>
    <s v=" floor 2"/>
    <n v="0.02"/>
    <n v="230000"/>
    <n v="2555.5555555555557"/>
    <s v="good condition-230000"/>
    <x v="1"/>
  </r>
  <r>
    <d v="2017-11-02T00:00:00"/>
    <x v="2"/>
    <s v="54B1041"/>
    <s v="Barcelona"/>
    <x v="2"/>
    <s v="Horta"/>
    <x v="0"/>
    <x v="0"/>
    <n v="3"/>
    <n v="91"/>
    <s v="Yes"/>
    <s v="exterior"/>
    <s v=" floor 1"/>
    <n v="0"/>
    <n v="415000"/>
    <n v="4560.4395604395604"/>
    <s v="good condition-415000"/>
    <x v="0"/>
  </r>
  <r>
    <d v="2017-11-03T00:00:00"/>
    <x v="2"/>
    <s v="54B1042"/>
    <s v="Barcelona"/>
    <x v="6"/>
    <s v="Sants - Badal"/>
    <x v="0"/>
    <x v="0"/>
    <n v="1"/>
    <n v="41"/>
    <s v="No"/>
    <s v="exterior"/>
    <s v="ground floor"/>
    <n v="0.02"/>
    <n v="215000"/>
    <n v="5243.9024390243903"/>
    <s v="good condition-215000"/>
    <x v="0"/>
  </r>
  <r>
    <d v="2017-11-04T00:00:00"/>
    <x v="2"/>
    <s v="54B1043"/>
    <s v="Barcelona"/>
    <x v="1"/>
    <s v="Sant Gervasi - Galvany"/>
    <x v="0"/>
    <x v="0"/>
    <n v="3"/>
    <n v="71"/>
    <s v="Yes"/>
    <s v="exterior"/>
    <s v=" floor 3"/>
    <n v="0"/>
    <n v="359000"/>
    <n v="5056.3380281690143"/>
    <s v="good condition-359000"/>
    <x v="0"/>
  </r>
  <r>
    <d v="2017-11-05T00:00:00"/>
    <x v="2"/>
    <s v="54B1044"/>
    <s v="Barcelona"/>
    <x v="6"/>
    <s v="Sants"/>
    <x v="0"/>
    <x v="0"/>
    <n v="1"/>
    <n v="47"/>
    <s v="No"/>
    <s v="exterior"/>
    <s v="mezzanine"/>
    <n v="0.02"/>
    <n v="280000"/>
    <n v="5957.4468085106382"/>
    <s v="good condition-280000"/>
    <x v="0"/>
  </r>
  <r>
    <d v="2017-11-06T00:00:00"/>
    <x v="2"/>
    <s v="54B1045"/>
    <s v="Barcelona"/>
    <x v="0"/>
    <s v="l'Antiga Esquerra de l'Eixample"/>
    <x v="0"/>
    <x v="0"/>
    <n v="2"/>
    <n v="91"/>
    <s v="Yes"/>
    <s v="exterior"/>
    <s v=" floor 1"/>
    <n v="0"/>
    <n v="690000"/>
    <n v="7582.4175824175827"/>
    <s v="good condition-690000"/>
    <x v="0"/>
  </r>
  <r>
    <d v="2017-11-07T00:00:00"/>
    <x v="2"/>
    <s v="54B1046"/>
    <s v="Barcelona"/>
    <x v="7"/>
    <s v="la Vila de Gràcia"/>
    <x v="0"/>
    <x v="0"/>
    <n v="4"/>
    <n v="130"/>
    <s v="Yes"/>
    <s v="exterior"/>
    <s v=" floor 3"/>
    <n v="0"/>
    <n v="575000"/>
    <n v="4423.0769230769229"/>
    <s v="good condition-575000"/>
    <x v="0"/>
  </r>
  <r>
    <d v="2017-11-08T00:00:00"/>
    <x v="2"/>
    <s v="54B1047"/>
    <s v="Barcelona"/>
    <x v="5"/>
    <s v="el Clot"/>
    <x v="0"/>
    <x v="0"/>
    <n v="3"/>
    <n v="82"/>
    <s v="Yes"/>
    <s v="exterior"/>
    <s v=" floor 3"/>
    <n v="0"/>
    <n v="239900"/>
    <n v="2925.6097560975609"/>
    <s v="good condition-239900"/>
    <x v="1"/>
  </r>
  <r>
    <d v="2017-11-09T00:00:00"/>
    <x v="2"/>
    <s v="54B1048"/>
    <s v="Barcelona"/>
    <x v="4"/>
    <s v="el Barri Gòtic"/>
    <x v="0"/>
    <x v="0"/>
    <n v="2"/>
    <n v="55"/>
    <s v="No"/>
    <s v="exterior"/>
    <s v=" floor 3"/>
    <n v="0.02"/>
    <n v="225000"/>
    <n v="4090.909090909091"/>
    <s v="good condition-225000"/>
    <x v="0"/>
  </r>
  <r>
    <d v="2017-11-10T00:00:00"/>
    <x v="2"/>
    <s v="54B1049"/>
    <s v="Barcelona"/>
    <x v="0"/>
    <s v="Sant Antoni"/>
    <x v="0"/>
    <x v="0"/>
    <n v="2"/>
    <n v="81"/>
    <s v="Yes"/>
    <s v="exterior"/>
    <s v=" floor 1"/>
    <n v="0"/>
    <n v="420000"/>
    <n v="5185.1851851851852"/>
    <s v="good condition-420000"/>
    <x v="0"/>
  </r>
  <r>
    <d v="2017-11-11T00:00:00"/>
    <x v="2"/>
    <s v="54B1050"/>
    <s v="Barcelona"/>
    <x v="0"/>
    <s v="la Dreta de l'Eixample"/>
    <x v="0"/>
    <x v="0"/>
    <n v="2"/>
    <n v="69"/>
    <s v="Yes"/>
    <s v="exterior"/>
    <s v=" floor 2"/>
    <n v="0"/>
    <n v="379000"/>
    <n v="5492.753623188406"/>
    <s v="good condition-379000"/>
    <x v="0"/>
  </r>
  <r>
    <d v="2017-11-12T00:00:00"/>
    <x v="2"/>
    <s v="54B1051"/>
    <s v="Barcelona"/>
    <x v="5"/>
    <s v="el Camp de l'Arpa del Clot"/>
    <x v="0"/>
    <x v="1"/>
    <n v="3"/>
    <n v="130"/>
    <s v="Yes"/>
    <s v="exterior"/>
    <s v=" floor 8"/>
    <n v="0"/>
    <n v="435000"/>
    <n v="3346.1538461538462"/>
    <s v="good condition-435000"/>
    <x v="0"/>
  </r>
  <r>
    <d v="2017-11-13T00:00:00"/>
    <x v="2"/>
    <s v="54B1052"/>
    <s v="Barcelona"/>
    <x v="0"/>
    <s v="l'Antiga Esquerra de l'Eixample"/>
    <x v="0"/>
    <x v="0"/>
    <n v="5"/>
    <n v="131"/>
    <s v="Yes"/>
    <s v="exterior"/>
    <s v=" floor 6"/>
    <n v="0"/>
    <n v="550000"/>
    <n v="4198.4732824427483"/>
    <s v="good condition-550000"/>
    <x v="0"/>
  </r>
  <r>
    <d v="2017-11-14T00:00:00"/>
    <x v="2"/>
    <s v="54B1053"/>
    <s v="Barcelona"/>
    <x v="3"/>
    <s v="les Corts"/>
    <x v="0"/>
    <x v="1"/>
    <n v="4"/>
    <n v="139"/>
    <s v="Yes"/>
    <s v="exterior"/>
    <s v=" floor 4"/>
    <n v="0"/>
    <n v="840000"/>
    <n v="6043.1654676258995"/>
    <s v="good condition-840000"/>
    <x v="0"/>
  </r>
  <r>
    <d v="2017-11-15T00:00:00"/>
    <x v="2"/>
    <s v="54B1054"/>
    <s v="Barcelona"/>
    <x v="0"/>
    <s v="la Sagrada Família"/>
    <x v="0"/>
    <x v="0"/>
    <n v="3"/>
    <n v="73"/>
    <s v="Yes"/>
    <s v="exterior"/>
    <s v=" floor 5"/>
    <n v="0"/>
    <n v="300000"/>
    <n v="4109.58904109589"/>
    <s v="good condition-300000"/>
    <x v="0"/>
  </r>
  <r>
    <d v="2017-11-16T00:00:00"/>
    <x v="2"/>
    <s v="54B1055"/>
    <s v="Barcelona"/>
    <x v="6"/>
    <s v="la Marina de Port"/>
    <x v="0"/>
    <x v="0"/>
    <n v="3"/>
    <n v="90"/>
    <s v="Yes"/>
    <s v="exterior"/>
    <s v=" floor 6"/>
    <n v="0"/>
    <n v="199000"/>
    <n v="2211.1111111111113"/>
    <s v="good condition-199000"/>
    <x v="1"/>
  </r>
  <r>
    <d v="2017-11-17T00:00:00"/>
    <x v="2"/>
    <s v="54B1056"/>
    <s v="Barcelona"/>
    <x v="2"/>
    <s v="Horta"/>
    <x v="0"/>
    <x v="0"/>
    <n v="4"/>
    <n v="69"/>
    <s v="Yes"/>
    <s v="exterior"/>
    <s v=" floor 3"/>
    <n v="0"/>
    <n v="198000"/>
    <n v="2869.5652173913045"/>
    <s v="good condition-198000"/>
    <x v="1"/>
  </r>
  <r>
    <d v="2017-11-18T00:00:00"/>
    <x v="2"/>
    <s v="54B1057"/>
    <s v="Barcelona"/>
    <x v="8"/>
    <s v="Sant Andreu"/>
    <x v="0"/>
    <x v="0"/>
    <n v="2"/>
    <n v="70"/>
    <s v="Yes"/>
    <s v="exterior"/>
    <s v=" floor 3"/>
    <n v="0"/>
    <n v="285000"/>
    <n v="4071.4285714285716"/>
    <s v="good condition-285000"/>
    <x v="0"/>
  </r>
  <r>
    <d v="2017-11-19T00:00:00"/>
    <x v="2"/>
    <s v="54B1058"/>
    <s v="Barcelona"/>
    <x v="1"/>
    <s v="Sant Gervasi - la Bonanova"/>
    <x v="0"/>
    <x v="0"/>
    <n v="3"/>
    <n v="250"/>
    <s v="Yes"/>
    <s v="exterior"/>
    <s v="ground floor"/>
    <n v="0"/>
    <n v="1100000"/>
    <n v="4400"/>
    <s v="good condition-1100000"/>
    <x v="0"/>
  </r>
  <r>
    <d v="2017-11-20T00:00:00"/>
    <x v="2"/>
    <s v="54B1059"/>
    <s v="Barcelona"/>
    <x v="5"/>
    <s v="el Parc i la Llacuna del Poblenou"/>
    <x v="0"/>
    <x v="0"/>
    <n v="3"/>
    <n v="131"/>
    <s v="Yes"/>
    <s v="exterior"/>
    <s v=" floor 2"/>
    <n v="0"/>
    <n v="260000"/>
    <n v="1984.7328244274809"/>
    <s v="good condition-260000"/>
    <x v="1"/>
  </r>
  <r>
    <d v="2017-11-21T00:00:00"/>
    <x v="2"/>
    <s v="54B1060"/>
    <s v="Barcelona"/>
    <x v="7"/>
    <s v="la Vila de Gràcia"/>
    <x v="0"/>
    <x v="0"/>
    <n v="3"/>
    <n v="107"/>
    <s v="Yes"/>
    <s v="exterior"/>
    <s v=" floor 2"/>
    <n v="0"/>
    <n v="495000"/>
    <n v="4626.1682242990655"/>
    <s v="good condition-495000"/>
    <x v="0"/>
  </r>
  <r>
    <d v="2017-11-22T00:00:00"/>
    <x v="2"/>
    <s v="54B1061"/>
    <s v="Barcelona"/>
    <x v="2"/>
    <s v="el Guinardó"/>
    <x v="0"/>
    <x v="0"/>
    <n v="3"/>
    <n v="46"/>
    <s v="No"/>
    <s v="exterior"/>
    <s v=" floor 2"/>
    <n v="0.02"/>
    <n v="195000"/>
    <n v="4239.130434782609"/>
    <s v="good condition-195000"/>
    <x v="0"/>
  </r>
  <r>
    <d v="2017-11-23T00:00:00"/>
    <x v="2"/>
    <s v="54B1062"/>
    <s v="Barcelona"/>
    <x v="1"/>
    <s v="Sant Gervasi - Galvany"/>
    <x v="0"/>
    <x v="0"/>
    <n v="4"/>
    <n v="176"/>
    <s v="Yes"/>
    <s v="exterior"/>
    <s v=" floor 4"/>
    <n v="0"/>
    <n v="740000"/>
    <n v="4204.545454545455"/>
    <s v="good condition-740000"/>
    <x v="0"/>
  </r>
  <r>
    <d v="2017-11-24T00:00:00"/>
    <x v="2"/>
    <s v="54B1063"/>
    <s v="Barcelona"/>
    <x v="5"/>
    <s v="el Clot"/>
    <x v="0"/>
    <x v="3"/>
    <n v="3"/>
    <n v="135"/>
    <s v="Yes"/>
    <s v="exterior"/>
    <s v="ground floor"/>
    <n v="0"/>
    <n v="575000"/>
    <n v="4259.2592592592591"/>
    <s v="good condition-575000"/>
    <x v="0"/>
  </r>
  <r>
    <d v="2017-11-25T00:00:00"/>
    <x v="2"/>
    <s v="54B1064"/>
    <s v="Barcelona"/>
    <x v="0"/>
    <s v="la Nova Esquerra de l'Eixample"/>
    <x v="0"/>
    <x v="0"/>
    <n v="3"/>
    <n v="72"/>
    <s v="Yes"/>
    <s v="interior"/>
    <s v=" floor 6"/>
    <n v="0"/>
    <n v="369000"/>
    <n v="5125"/>
    <s v="good condition-369000"/>
    <x v="0"/>
  </r>
  <r>
    <d v="2017-11-26T00:00:00"/>
    <x v="2"/>
    <s v="54B1065"/>
    <s v="Barcelona"/>
    <x v="7"/>
    <s v="la Vila de Gràcia"/>
    <x v="0"/>
    <x v="0"/>
    <n v="3"/>
    <n v="70"/>
    <s v="No"/>
    <s v="exterior"/>
    <s v=" floor 2"/>
    <n v="0.02"/>
    <n v="400000"/>
    <n v="5714.2857142857147"/>
    <s v="good condition-400000"/>
    <x v="0"/>
  </r>
  <r>
    <d v="2017-11-27T00:00:00"/>
    <x v="2"/>
    <s v="54B1066"/>
    <s v="Barcelona"/>
    <x v="4"/>
    <s v="el Barri Gòtic"/>
    <x v="0"/>
    <x v="3"/>
    <n v="4"/>
    <n v="221"/>
    <s v="Yes"/>
    <s v="exterior"/>
    <s v=" floor 6"/>
    <n v="0"/>
    <n v="1690000"/>
    <n v="7647.0588235294117"/>
    <s v="good condition-1690000"/>
    <x v="0"/>
  </r>
  <r>
    <d v="2017-11-28T00:00:00"/>
    <x v="2"/>
    <s v="54B1067"/>
    <s v="Barcelona"/>
    <x v="5"/>
    <s v="el Camp de l'Arpa del Clot"/>
    <x v="0"/>
    <x v="2"/>
    <n v="3"/>
    <n v="72"/>
    <s v="No"/>
    <s v="exterior"/>
    <s v="Multiple"/>
    <n v="0.02"/>
    <n v="295000"/>
    <n v="4097.2222222222226"/>
    <s v="good condition-295000"/>
    <x v="0"/>
  </r>
  <r>
    <d v="2017-11-29T00:00:00"/>
    <x v="2"/>
    <s v="54B1068"/>
    <s v="Barcelona"/>
    <x v="6"/>
    <s v="el Poble Sec - AEI Parc de Montjuïc"/>
    <x v="0"/>
    <x v="0"/>
    <n v="4"/>
    <n v="114"/>
    <s v="Yes"/>
    <s v="exterior"/>
    <s v=" floor 5"/>
    <n v="0"/>
    <n v="410000"/>
    <n v="3596.4912280701756"/>
    <s v="good condition-410000"/>
    <x v="0"/>
  </r>
  <r>
    <d v="2017-11-30T00:00:00"/>
    <x v="2"/>
    <s v="54B1069"/>
    <s v="Barcelona"/>
    <x v="1"/>
    <s v="Sant Gervasi - Galvany"/>
    <x v="0"/>
    <x v="0"/>
    <n v="5"/>
    <n v="251"/>
    <s v="Yes"/>
    <s v="exterior"/>
    <s v=" floor 2"/>
    <n v="0"/>
    <n v="1630000"/>
    <n v="6494.0239043824704"/>
    <s v="good condition-1630000"/>
    <x v="0"/>
  </r>
  <r>
    <d v="2017-12-01T00:00:00"/>
    <x v="2"/>
    <s v="54B1070"/>
    <s v="Barcelona"/>
    <x v="0"/>
    <s v="la Sagrada Família"/>
    <x v="0"/>
    <x v="3"/>
    <n v="3"/>
    <n v="121"/>
    <s v="Yes"/>
    <s v="exterior"/>
    <s v="ground floor"/>
    <n v="0"/>
    <n v="595000"/>
    <n v="4917.3553719008269"/>
    <s v="good condition-595000"/>
    <x v="0"/>
  </r>
  <r>
    <d v="2017-12-02T00:00:00"/>
    <x v="2"/>
    <s v="54B1071"/>
    <s v="Barcelona"/>
    <x v="4"/>
    <s v="el Raval"/>
    <x v="0"/>
    <x v="0"/>
    <n v="2"/>
    <n v="55"/>
    <s v="No"/>
    <s v="exterior"/>
    <s v=" floor 3"/>
    <n v="0.02"/>
    <n v="160000"/>
    <n v="2909.090909090909"/>
    <s v="good condition-160000"/>
    <x v="1"/>
  </r>
  <r>
    <d v="2017-12-03T00:00:00"/>
    <x v="2"/>
    <s v="54B1072"/>
    <s v="Barcelona"/>
    <x v="4"/>
    <s v="el Barri Gòtic"/>
    <x v="0"/>
    <x v="0"/>
    <n v="4"/>
    <n v="133"/>
    <s v="Yes"/>
    <s v="exterior"/>
    <s v=" floor 5"/>
    <n v="0"/>
    <n v="495000"/>
    <n v="3721.8045112781956"/>
    <s v="good condition-495000"/>
    <x v="0"/>
  </r>
  <r>
    <d v="2017-12-04T00:00:00"/>
    <x v="2"/>
    <s v="54B1073"/>
    <s v="Barcelona"/>
    <x v="5"/>
    <s v="el Poblenou"/>
    <x v="0"/>
    <x v="0"/>
    <n v="2"/>
    <n v="75"/>
    <s v="Yes"/>
    <s v="exterior"/>
    <s v=" floor 1"/>
    <n v="0"/>
    <n v="398000"/>
    <n v="5306.666666666667"/>
    <s v="good condition-398000"/>
    <x v="0"/>
  </r>
  <r>
    <d v="2017-12-05T00:00:00"/>
    <x v="2"/>
    <s v="54B1074"/>
    <s v="Barcelona"/>
    <x v="4"/>
    <s v="Sant Pere - Santa Caterina i la Ribera"/>
    <x v="0"/>
    <x v="0"/>
    <n v="1"/>
    <n v="90"/>
    <s v="Yes"/>
    <s v="exterior"/>
    <s v=" floor 1"/>
    <n v="0"/>
    <n v="800000"/>
    <n v="8888.8888888888887"/>
    <s v="good condition-800000"/>
    <x v="0"/>
  </r>
  <r>
    <d v="2017-12-06T00:00:00"/>
    <x v="2"/>
    <s v="54B1075"/>
    <s v="Barcelona"/>
    <x v="5"/>
    <s v="el Besòs i el Maresme"/>
    <x v="0"/>
    <x v="0"/>
    <n v="2"/>
    <n v="66"/>
    <s v="Yes"/>
    <s v="exterior"/>
    <s v=" floor 4"/>
    <n v="0"/>
    <n v="169000"/>
    <n v="2560.6060606060605"/>
    <s v="good condition-169000"/>
    <x v="1"/>
  </r>
  <r>
    <d v="2017-12-07T00:00:00"/>
    <x v="2"/>
    <s v="54B1076"/>
    <s v="Barcelona"/>
    <x v="5"/>
    <s v="Provençals del Poblenou"/>
    <x v="0"/>
    <x v="3"/>
    <n v="3"/>
    <n v="105"/>
    <s v="Yes"/>
    <s v="exterior"/>
    <s v="ground floor"/>
    <n v="0"/>
    <n v="695000"/>
    <n v="6619.0476190476193"/>
    <s v="good condition-695000"/>
    <x v="0"/>
  </r>
  <r>
    <d v="2017-12-08T00:00:00"/>
    <x v="2"/>
    <s v="54B1077"/>
    <s v="Barcelona"/>
    <x v="0"/>
    <s v="la Nova Esquerra de l'Eixample"/>
    <x v="0"/>
    <x v="0"/>
    <n v="4"/>
    <n v="96"/>
    <s v="Yes"/>
    <s v="exterior"/>
    <s v=" floor 2"/>
    <n v="0"/>
    <n v="350000"/>
    <n v="3645.8333333333335"/>
    <s v="good condition-350000"/>
    <x v="0"/>
  </r>
  <r>
    <d v="2017-12-09T00:00:00"/>
    <x v="2"/>
    <s v="54B1078"/>
    <s v="Barcelona"/>
    <x v="1"/>
    <s v="Sant Gervasi - Galvany"/>
    <x v="0"/>
    <x v="1"/>
    <n v="4"/>
    <n v="290"/>
    <s v="Yes"/>
    <s v="exterior"/>
    <s v=" floor 8"/>
    <n v="0"/>
    <n v="1690000"/>
    <n v="5827.5862068965516"/>
    <s v="good condition-1690000"/>
    <x v="0"/>
  </r>
  <r>
    <d v="2017-12-10T00:00:00"/>
    <x v="2"/>
    <s v="54B1079"/>
    <s v="Barcelona"/>
    <x v="1"/>
    <s v="Sant Gervasi - la Bonanova"/>
    <x v="0"/>
    <x v="0"/>
    <n v="5"/>
    <n v="264"/>
    <s v="Yes"/>
    <s v="exterior"/>
    <s v="ground floor"/>
    <n v="0"/>
    <n v="3500000"/>
    <n v="13257.575757575758"/>
    <s v="good condition-3500000"/>
    <x v="0"/>
  </r>
  <r>
    <d v="2017-12-11T00:00:00"/>
    <x v="2"/>
    <s v="54B1080"/>
    <s v="Barcelona"/>
    <x v="1"/>
    <s v="Sant Gervasi - la Bonanova"/>
    <x v="0"/>
    <x v="0"/>
    <n v="3"/>
    <n v="82"/>
    <s v="Yes"/>
    <s v="exterior"/>
    <s v=" floor 2"/>
    <n v="0"/>
    <n v="550000"/>
    <n v="6707.3170731707314"/>
    <s v="good condition-550000"/>
    <x v="0"/>
  </r>
  <r>
    <d v="2017-12-12T00:00:00"/>
    <x v="2"/>
    <s v="54B1081"/>
    <s v="Barcelona"/>
    <x v="0"/>
    <s v="la Dreta de l'Eixample"/>
    <x v="0"/>
    <x v="0"/>
    <n v="5"/>
    <n v="183"/>
    <s v="Yes"/>
    <s v="exterior"/>
    <s v=" floor 4"/>
    <n v="0"/>
    <n v="699000"/>
    <n v="3819.6721311475408"/>
    <s v="good condition-699000"/>
    <x v="0"/>
  </r>
  <r>
    <d v="2017-12-13T00:00:00"/>
    <x v="2"/>
    <s v="54B1082"/>
    <s v="Barcelona"/>
    <x v="0"/>
    <s v="la Nova Esquerra de l'Eixample"/>
    <x v="0"/>
    <x v="0"/>
    <n v="3"/>
    <n v="91"/>
    <s v="Yes"/>
    <s v="exterior"/>
    <s v=" floor 1"/>
    <n v="0"/>
    <n v="375000"/>
    <n v="4120.8791208791208"/>
    <s v="good condition-375000"/>
    <x v="0"/>
  </r>
  <r>
    <d v="2017-12-14T00:00:00"/>
    <x v="2"/>
    <s v="54B1083"/>
    <s v="Barcelona"/>
    <x v="0"/>
    <s v="l'Antiga Esquerra de l'Eixample"/>
    <x v="0"/>
    <x v="0"/>
    <n v="1"/>
    <n v="85"/>
    <s v="Yes"/>
    <s v="exterior"/>
    <s v=" floor 2"/>
    <n v="0"/>
    <n v="329000"/>
    <n v="3870.5882352941176"/>
    <s v="good condition-329000"/>
    <x v="0"/>
  </r>
  <r>
    <d v="2017-12-15T00:00:00"/>
    <x v="2"/>
    <s v="54B1084"/>
    <s v="Barcelona"/>
    <x v="1"/>
    <s v="Sant Gervasi - Galvany"/>
    <x v="0"/>
    <x v="0"/>
    <n v="2"/>
    <n v="198"/>
    <s v="Yes"/>
    <s v="exterior"/>
    <s v="mezzanine"/>
    <n v="0"/>
    <n v="1280000"/>
    <n v="6464.6464646464647"/>
    <s v="good condition-1280000"/>
    <x v="0"/>
  </r>
  <r>
    <d v="2017-12-16T00:00:00"/>
    <x v="2"/>
    <s v="54B1085"/>
    <s v="Barcelona"/>
    <x v="4"/>
    <s v="la Barceloneta"/>
    <x v="0"/>
    <x v="0"/>
    <n v="3"/>
    <n v="83"/>
    <s v="No"/>
    <s v="exterior"/>
    <s v=" floor 2"/>
    <n v="0.02"/>
    <n v="395000"/>
    <n v="4759.0361445783128"/>
    <s v="good condition-395000"/>
    <x v="0"/>
  </r>
  <r>
    <d v="2017-12-17T00:00:00"/>
    <x v="2"/>
    <s v="54B1086"/>
    <s v="Barcelona"/>
    <x v="3"/>
    <s v="Pedralbes"/>
    <x v="0"/>
    <x v="0"/>
    <n v="5"/>
    <n v="314"/>
    <s v="Yes"/>
    <s v="exterior"/>
    <s v=" floor 1"/>
    <n v="0"/>
    <n v="2400000"/>
    <n v="7643.3121019108285"/>
    <s v="good condition-2400000"/>
    <x v="0"/>
  </r>
  <r>
    <d v="2017-12-18T00:00:00"/>
    <x v="2"/>
    <s v="54B1087"/>
    <s v="Barcelona"/>
    <x v="5"/>
    <s v="el Poblenou"/>
    <x v="0"/>
    <x v="0"/>
    <n v="3"/>
    <n v="115"/>
    <s v="Yes"/>
    <s v="exterior"/>
    <s v=" floor 25"/>
    <n v="0"/>
    <n v="1090000"/>
    <n v="9478.2608695652179"/>
    <s v="good condition-1090000"/>
    <x v="0"/>
  </r>
  <r>
    <d v="2017-12-19T00:00:00"/>
    <x v="2"/>
    <s v="54B1088"/>
    <s v="Barcelona"/>
    <x v="3"/>
    <s v="Pedralbes"/>
    <x v="0"/>
    <x v="0"/>
    <n v="4"/>
    <n v="218"/>
    <s v="Yes"/>
    <s v="exterior"/>
    <s v=" floor 2"/>
    <n v="0"/>
    <n v="2250000"/>
    <n v="10321.100917431193"/>
    <s v="good condition-2250000"/>
    <x v="0"/>
  </r>
  <r>
    <d v="2017-12-20T00:00:00"/>
    <x v="2"/>
    <s v="54B1089"/>
    <s v="Barcelona"/>
    <x v="1"/>
    <s v="Sant Gervasi - la Bonanova"/>
    <x v="0"/>
    <x v="0"/>
    <n v="3"/>
    <n v="130"/>
    <s v="Yes"/>
    <s v="exterior"/>
    <s v=" floor 1"/>
    <n v="0"/>
    <n v="1290000"/>
    <n v="9923.0769230769238"/>
    <s v="good condition-1290000"/>
    <x v="0"/>
  </r>
  <r>
    <d v="2017-12-21T00:00:00"/>
    <x v="2"/>
    <s v="54B1090"/>
    <s v="Barcelona"/>
    <x v="6"/>
    <s v="Hostafrancs"/>
    <x v="0"/>
    <x v="0"/>
    <n v="4"/>
    <n v="80"/>
    <s v="Yes"/>
    <s v="exterior"/>
    <s v=" floor 1"/>
    <n v="0"/>
    <n v="280000"/>
    <n v="3500"/>
    <s v="good condition-280000"/>
    <x v="0"/>
  </r>
  <r>
    <d v="2017-12-22T00:00:00"/>
    <x v="2"/>
    <s v="54B1091"/>
    <s v="Barcelona"/>
    <x v="3"/>
    <s v="Pedralbes"/>
    <x v="0"/>
    <x v="5"/>
    <n v="6"/>
    <n v="686"/>
    <s v="No"/>
    <s v="exterior"/>
    <s v="Multiple"/>
    <n v="0.02"/>
    <n v="4600000"/>
    <n v="6705.539358600583"/>
    <s v="good condition-4600000"/>
    <x v="0"/>
  </r>
  <r>
    <d v="2017-12-23T00:00:00"/>
    <x v="2"/>
    <s v="54B1092"/>
    <s v="Barcelona"/>
    <x v="4"/>
    <s v="el Barri Gòtic"/>
    <x v="0"/>
    <x v="0"/>
    <n v="2"/>
    <n v="118"/>
    <s v="Yes"/>
    <s v="exterior"/>
    <s v="mezzanine"/>
    <n v="0"/>
    <n v="495000"/>
    <n v="4194.9152542372885"/>
    <s v="good condition-495000"/>
    <x v="0"/>
  </r>
  <r>
    <d v="2017-12-24T00:00:00"/>
    <x v="2"/>
    <s v="54B1093"/>
    <s v="Barcelona"/>
    <x v="7"/>
    <s v="el Camp d'en Grassot i Gràcia Nova"/>
    <x v="0"/>
    <x v="5"/>
    <n v="3"/>
    <n v="582"/>
    <s v="No"/>
    <s v="exterior"/>
    <s v="Multiple"/>
    <n v="0.02"/>
    <n v="1690000"/>
    <n v="2903.7800687285221"/>
    <s v="good condition-1690000"/>
    <x v="1"/>
  </r>
  <r>
    <d v="2017-12-25T00:00:00"/>
    <x v="2"/>
    <s v="54B1094"/>
    <s v="Barcelona"/>
    <x v="1"/>
    <s v="Sant Gervasi - la Bonanova"/>
    <x v="0"/>
    <x v="5"/>
    <n v="5"/>
    <n v="374"/>
    <s v="No"/>
    <s v="exterior"/>
    <s v="Multiple"/>
    <n v="0.02"/>
    <n v="1950000"/>
    <n v="5213.9037433155081"/>
    <s v="good condition-1950000"/>
    <x v="0"/>
  </r>
  <r>
    <d v="2017-12-26T00:00:00"/>
    <x v="2"/>
    <s v="54B1095"/>
    <s v="Barcelona"/>
    <x v="1"/>
    <s v="Sant Gervasi - Galvany"/>
    <x v="0"/>
    <x v="0"/>
    <n v="5"/>
    <n v="281"/>
    <s v="Yes"/>
    <s v="exterior"/>
    <s v=" floor 2"/>
    <n v="0"/>
    <n v="1500000"/>
    <n v="5338.0782918149462"/>
    <s v="good condition-1500000"/>
    <x v="0"/>
  </r>
  <r>
    <d v="2017-12-27T00:00:00"/>
    <x v="2"/>
    <s v="54B1096"/>
    <s v="Barcelona"/>
    <x v="1"/>
    <s v="Sant Gervasi - Galvany"/>
    <x v="0"/>
    <x v="0"/>
    <n v="4"/>
    <n v="160"/>
    <s v="Yes"/>
    <s v="exterior"/>
    <s v=" floor 4"/>
    <n v="0"/>
    <n v="875000"/>
    <n v="5468.75"/>
    <s v="good condition-875000"/>
    <x v="0"/>
  </r>
  <r>
    <d v="2017-12-28T00:00:00"/>
    <x v="2"/>
    <s v="54B1097"/>
    <s v="Barcelona"/>
    <x v="4"/>
    <s v="la Barceloneta"/>
    <x v="0"/>
    <x v="0"/>
    <n v="2"/>
    <n v="35"/>
    <s v="No"/>
    <s v="exterior"/>
    <s v=" floor 3"/>
    <n v="0.02"/>
    <n v="190000"/>
    <n v="5428.5714285714284"/>
    <s v="good condition-190000"/>
    <x v="0"/>
  </r>
  <r>
    <d v="2017-12-29T00:00:00"/>
    <x v="2"/>
    <s v="54B1098"/>
    <s v="Barcelona"/>
    <x v="7"/>
    <s v="la Vila de Gràcia"/>
    <x v="0"/>
    <x v="1"/>
    <n v="2"/>
    <n v="49"/>
    <s v="Yes"/>
    <s v="exterior"/>
    <s v=" floor 7"/>
    <n v="0"/>
    <n v="245000"/>
    <n v="5000"/>
    <s v="good condition-245000"/>
    <x v="0"/>
  </r>
  <r>
    <d v="2017-12-30T00:00:00"/>
    <x v="2"/>
    <s v="54B1099"/>
    <s v="Barcelona"/>
    <x v="0"/>
    <s v="la Sagrada Família"/>
    <x v="0"/>
    <x v="0"/>
    <n v="4"/>
    <n v="84"/>
    <s v="Yes"/>
    <s v="exterior"/>
    <s v=" floor 2"/>
    <n v="0"/>
    <n v="299000"/>
    <n v="3559.5238095238096"/>
    <s v="good condition-299000"/>
    <x v="0"/>
  </r>
  <r>
    <d v="2017-12-31T00:00:00"/>
    <x v="2"/>
    <s v="54B1100"/>
    <s v="Barcelona"/>
    <x v="1"/>
    <s v="Vallvidrera - el Tibidabo i les Planes"/>
    <x v="0"/>
    <x v="5"/>
    <n v="5"/>
    <n v="412"/>
    <s v="No"/>
    <s v="exterior"/>
    <s v="Multiple"/>
    <n v="0.02"/>
    <n v="2100000"/>
    <n v="5097.0873786407765"/>
    <s v="good condition-2100000"/>
    <x v="0"/>
  </r>
  <r>
    <d v="2018-01-01T00:00:00"/>
    <x v="3"/>
    <s v="54B1101"/>
    <s v="Barcelona"/>
    <x v="9"/>
    <s v="Porta"/>
    <x v="0"/>
    <x v="0"/>
    <n v="2"/>
    <n v="55"/>
    <s v="No"/>
    <s v="exterior"/>
    <s v=" floor 2"/>
    <n v="0.02"/>
    <n v="170000"/>
    <n v="3090.909090909091"/>
    <s v="good condition-170000"/>
    <x v="0"/>
  </r>
  <r>
    <d v="2018-01-02T00:00:00"/>
    <x v="3"/>
    <s v="54B1102"/>
    <s v="Barcelona"/>
    <x v="2"/>
    <s v="el Baix Guinardó"/>
    <x v="0"/>
    <x v="0"/>
    <n v="1"/>
    <n v="40"/>
    <s v="Yes"/>
    <s v="exterior"/>
    <s v=" floor 4"/>
    <n v="0"/>
    <n v="198000"/>
    <n v="4950"/>
    <s v="good condition-198000"/>
    <x v="0"/>
  </r>
  <r>
    <d v="2018-01-03T00:00:00"/>
    <x v="3"/>
    <s v="54B1103"/>
    <s v="Barcelona"/>
    <x v="5"/>
    <s v="Diagonal Mar i el Front Marítim del Poblenou"/>
    <x v="0"/>
    <x v="5"/>
    <n v="3"/>
    <n v="175"/>
    <s v="No"/>
    <s v="exterior"/>
    <s v="Multiple"/>
    <n v="0.02"/>
    <n v="1130000"/>
    <n v="6457.1428571428569"/>
    <s v="good condition-1130000"/>
    <x v="0"/>
  </r>
  <r>
    <d v="2018-01-04T00:00:00"/>
    <x v="3"/>
    <s v="54B1104"/>
    <s v="Barcelona"/>
    <x v="5"/>
    <s v="el Poblenou"/>
    <x v="0"/>
    <x v="0"/>
    <n v="2"/>
    <n v="73"/>
    <s v="Yes"/>
    <s v="exterior"/>
    <s v=" floor 2"/>
    <n v="0"/>
    <n v="375000"/>
    <n v="5136.9863013698632"/>
    <s v="good condition-375000"/>
    <x v="0"/>
  </r>
  <r>
    <d v="2018-01-05T00:00:00"/>
    <x v="3"/>
    <s v="54B1105"/>
    <s v="Barcelona"/>
    <x v="1"/>
    <s v="les Tres Torres"/>
    <x v="0"/>
    <x v="1"/>
    <n v="7"/>
    <n v="500"/>
    <s v="Yes"/>
    <s v="exterior"/>
    <s v=" floor 6"/>
    <n v="0"/>
    <n v="2950000"/>
    <n v="5900"/>
    <s v="good condition-2950000"/>
    <x v="0"/>
  </r>
  <r>
    <d v="2018-01-06T00:00:00"/>
    <x v="3"/>
    <s v="54B1106"/>
    <s v="Barcelona"/>
    <x v="1"/>
    <s v="les Tres Torres"/>
    <x v="0"/>
    <x v="0"/>
    <n v="6"/>
    <n v="355"/>
    <s v="Yes"/>
    <s v="exterior"/>
    <s v=" floor 2"/>
    <n v="0"/>
    <n v="2300000"/>
    <n v="6478.8732394366198"/>
    <s v="good condition-2300000"/>
    <x v="0"/>
  </r>
  <r>
    <d v="2018-01-07T00:00:00"/>
    <x v="3"/>
    <s v="54B1107"/>
    <s v="Barcelona"/>
    <x v="1"/>
    <s v="les Tres Torres"/>
    <x v="0"/>
    <x v="0"/>
    <n v="5"/>
    <n v="257"/>
    <s v="Yes"/>
    <s v="exterior"/>
    <s v=" floor 1"/>
    <n v="0"/>
    <n v="1650000"/>
    <n v="6420.2334630350197"/>
    <s v="good condition-1650000"/>
    <x v="0"/>
  </r>
  <r>
    <d v="2018-01-08T00:00:00"/>
    <x v="3"/>
    <s v="54B1108"/>
    <s v="Barcelona"/>
    <x v="6"/>
    <s v="Sants"/>
    <x v="0"/>
    <x v="5"/>
    <n v="4"/>
    <n v="334"/>
    <s v="No"/>
    <s v="exterior"/>
    <s v="Multiple"/>
    <n v="0.02"/>
    <n v="797000"/>
    <n v="2386.2275449101799"/>
    <s v="good condition-797000"/>
    <x v="1"/>
  </r>
  <r>
    <d v="2018-01-09T00:00:00"/>
    <x v="3"/>
    <s v="54B1109"/>
    <s v="Barcelona"/>
    <x v="1"/>
    <s v="Sant Gervasi - la Bonanova"/>
    <x v="0"/>
    <x v="0"/>
    <n v="4"/>
    <n v="111"/>
    <s v="Yes"/>
    <s v="exterior"/>
    <s v=" floor 1"/>
    <n v="0"/>
    <n v="495000"/>
    <n v="4459.4594594594591"/>
    <s v="good condition-495000"/>
    <x v="0"/>
  </r>
  <r>
    <d v="2018-01-10T00:00:00"/>
    <x v="3"/>
    <s v="54B1110"/>
    <s v="Barcelona"/>
    <x v="0"/>
    <s v="la Dreta de l'Eixample"/>
    <x v="0"/>
    <x v="0"/>
    <n v="3"/>
    <n v="147"/>
    <s v="Yes"/>
    <s v="exterior"/>
    <s v=" floor 1"/>
    <n v="0"/>
    <n v="1850000"/>
    <n v="12585.034013605442"/>
    <s v="good condition-1850000"/>
    <x v="0"/>
  </r>
  <r>
    <d v="2018-01-11T00:00:00"/>
    <x v="3"/>
    <s v="54B1111"/>
    <s v="Barcelona"/>
    <x v="0"/>
    <s v="la Sagrada Família"/>
    <x v="0"/>
    <x v="1"/>
    <n v="3"/>
    <n v="180"/>
    <s v="Yes"/>
    <s v="exterior"/>
    <s v=" floor 7"/>
    <n v="0"/>
    <n v="765000"/>
    <n v="4250"/>
    <s v="good condition-765000"/>
    <x v="0"/>
  </r>
  <r>
    <d v="2018-01-12T00:00:00"/>
    <x v="3"/>
    <s v="54B1112"/>
    <s v="Barcelona"/>
    <x v="1"/>
    <s v="Sarrià"/>
    <x v="0"/>
    <x v="5"/>
    <n v="9"/>
    <n v="545"/>
    <s v="No"/>
    <s v="exterior"/>
    <s v="Multiple"/>
    <n v="0.02"/>
    <n v="3900000"/>
    <n v="7155.9633027522932"/>
    <s v="good condition-3900000"/>
    <x v="0"/>
  </r>
  <r>
    <d v="2018-01-13T00:00:00"/>
    <x v="3"/>
    <s v="54B1113"/>
    <s v="Barcelona"/>
    <x v="0"/>
    <s v="Sant Antoni"/>
    <x v="0"/>
    <x v="0"/>
    <n v="3"/>
    <n v="112"/>
    <s v="Yes"/>
    <s v="exterior"/>
    <s v=" floor 3"/>
    <n v="0"/>
    <n v="499000"/>
    <n v="4455.3571428571431"/>
    <s v="good condition-499000"/>
    <x v="0"/>
  </r>
  <r>
    <d v="2018-01-14T00:00:00"/>
    <x v="3"/>
    <s v="54B1114"/>
    <s v="Barcelona"/>
    <x v="0"/>
    <s v="la Nova Esquerra de l'Eixample"/>
    <x v="0"/>
    <x v="1"/>
    <n v="3"/>
    <n v="123"/>
    <s v="Yes"/>
    <s v="exterior"/>
    <s v=" floor 9"/>
    <n v="0"/>
    <n v="1190000"/>
    <n v="9674.796747967479"/>
    <s v="good condition-1190000"/>
    <x v="0"/>
  </r>
  <r>
    <d v="2018-01-15T00:00:00"/>
    <x v="3"/>
    <s v="54B1115"/>
    <s v="Barcelona"/>
    <x v="0"/>
    <s v="l'Antiga Esquerra de l'Eixample"/>
    <x v="0"/>
    <x v="0"/>
    <n v="2"/>
    <n v="80"/>
    <s v="Yes"/>
    <s v="exterior"/>
    <s v=" floor 3"/>
    <n v="0"/>
    <n v="650000"/>
    <n v="8125"/>
    <s v="good condition-650000"/>
    <x v="0"/>
  </r>
  <r>
    <d v="2018-01-16T00:00:00"/>
    <x v="3"/>
    <s v="54B1116"/>
    <s v="Barcelona"/>
    <x v="0"/>
    <s v="la Dreta de l'Eixample"/>
    <x v="0"/>
    <x v="0"/>
    <n v="4"/>
    <n v="77"/>
    <s v="Yes"/>
    <s v="exterior"/>
    <s v=" floor 2"/>
    <n v="0"/>
    <n v="340000"/>
    <n v="4415.5844155844152"/>
    <s v="good condition-340000"/>
    <x v="0"/>
  </r>
  <r>
    <d v="2018-01-17T00:00:00"/>
    <x v="3"/>
    <s v="54B1117"/>
    <s v="Barcelona"/>
    <x v="6"/>
    <s v="Sants"/>
    <x v="0"/>
    <x v="0"/>
    <n v="3"/>
    <n v="150"/>
    <s v="Yes"/>
    <s v="interior"/>
    <s v="ground floor"/>
    <n v="0"/>
    <n v="239000"/>
    <n v="1593.3333333333333"/>
    <s v="good condition-239000"/>
    <x v="1"/>
  </r>
  <r>
    <d v="2018-01-18T00:00:00"/>
    <x v="3"/>
    <s v="54B1118"/>
    <s v="Barcelona"/>
    <x v="5"/>
    <s v="el Besòs i el Maresme"/>
    <x v="0"/>
    <x v="0"/>
    <n v="3"/>
    <n v="71"/>
    <s v="Yes"/>
    <s v="exterior"/>
    <s v=" floor 7"/>
    <n v="0"/>
    <n v="179000"/>
    <n v="2521.1267605633802"/>
    <s v="good condition-179000"/>
    <x v="1"/>
  </r>
  <r>
    <d v="2018-01-19T00:00:00"/>
    <x v="3"/>
    <s v="54B1119"/>
    <s v="Barcelona"/>
    <x v="8"/>
    <s v="la Sagrera"/>
    <x v="0"/>
    <x v="0"/>
    <n v="3"/>
    <n v="104"/>
    <s v="Yes"/>
    <s v="exterior"/>
    <s v=" floor 2"/>
    <n v="0"/>
    <n v="588000"/>
    <n v="5653.8461538461543"/>
    <s v="good condition-588000"/>
    <x v="0"/>
  </r>
  <r>
    <d v="2018-01-20T00:00:00"/>
    <x v="3"/>
    <s v="54B1120"/>
    <s v="Barcelona"/>
    <x v="8"/>
    <s v="la Sagrera"/>
    <x v="0"/>
    <x v="0"/>
    <n v="2"/>
    <n v="56"/>
    <s v="Yes"/>
    <s v="exterior"/>
    <s v="ground floor"/>
    <n v="0"/>
    <n v="242000"/>
    <n v="4321.4285714285716"/>
    <s v="good condition-242000"/>
    <x v="0"/>
  </r>
  <r>
    <d v="2018-01-21T00:00:00"/>
    <x v="3"/>
    <s v="54B1121"/>
    <s v="Barcelona"/>
    <x v="8"/>
    <s v="la Sagrera"/>
    <x v="0"/>
    <x v="0"/>
    <n v="3"/>
    <n v="104"/>
    <s v="Yes"/>
    <s v="exterior"/>
    <s v="ground floor"/>
    <n v="0"/>
    <n v="523000"/>
    <n v="5028.8461538461543"/>
    <s v="good condition-523000"/>
    <x v="0"/>
  </r>
  <r>
    <d v="2018-01-22T00:00:00"/>
    <x v="3"/>
    <s v="54B1122"/>
    <s v="Barcelona"/>
    <x v="8"/>
    <s v="la Sagrera"/>
    <x v="0"/>
    <x v="0"/>
    <n v="3"/>
    <n v="62"/>
    <s v="Yes"/>
    <s v="exterior"/>
    <s v=" floor 4"/>
    <n v="0"/>
    <n v="188000"/>
    <n v="3032.2580645161293"/>
    <s v="good condition-188000"/>
    <x v="0"/>
  </r>
  <r>
    <d v="2018-01-23T00:00:00"/>
    <x v="3"/>
    <s v="54B1123"/>
    <s v="Barcelona"/>
    <x v="5"/>
    <s v="el Clot"/>
    <x v="0"/>
    <x v="0"/>
    <n v="3"/>
    <n v="77"/>
    <s v="Yes"/>
    <s v="exterior"/>
    <s v=" floor 2"/>
    <n v="0"/>
    <n v="325000"/>
    <n v="4220.7792207792209"/>
    <s v="good condition-325000"/>
    <x v="0"/>
  </r>
  <r>
    <d v="2018-01-24T00:00:00"/>
    <x v="3"/>
    <s v="54B1124"/>
    <s v="Barcelona"/>
    <x v="1"/>
    <s v="les Tres Torres"/>
    <x v="0"/>
    <x v="0"/>
    <n v="1"/>
    <n v="120"/>
    <s v="No"/>
    <s v="exterior"/>
    <s v="ground floor"/>
    <n v="0.02"/>
    <n v="380000"/>
    <n v="3166.6666666666665"/>
    <s v="good condition-380000"/>
    <x v="0"/>
  </r>
  <r>
    <d v="2018-01-25T00:00:00"/>
    <x v="3"/>
    <s v="54B1125"/>
    <s v="Barcelona"/>
    <x v="0"/>
    <s v="la Dreta de l'Eixample"/>
    <x v="0"/>
    <x v="0"/>
    <n v="4"/>
    <n v="600"/>
    <s v="Yes"/>
    <s v="exterior"/>
    <s v=" floor 9"/>
    <n v="0"/>
    <n v="12000000"/>
    <n v="20000"/>
    <s v="good condition-12000000"/>
    <x v="0"/>
  </r>
  <r>
    <d v="2018-01-26T00:00:00"/>
    <x v="3"/>
    <s v="54B1126"/>
    <s v="Barcelona"/>
    <x v="9"/>
    <s v="Vilapicina i la Torre Llobeta"/>
    <x v="0"/>
    <x v="0"/>
    <n v="2"/>
    <n v="49"/>
    <s v="Yes"/>
    <s v="exterior"/>
    <s v=" floor 8"/>
    <n v="0"/>
    <n v="167000"/>
    <n v="3408.1632653061224"/>
    <s v="good condition-167000"/>
    <x v="0"/>
  </r>
  <r>
    <d v="2018-01-27T00:00:00"/>
    <x v="3"/>
    <s v="54B1127"/>
    <s v="Barcelona"/>
    <x v="0"/>
    <s v="la Nova Esquerra de l'Eixample"/>
    <x v="0"/>
    <x v="0"/>
    <n v="2"/>
    <n v="63"/>
    <s v="No"/>
    <s v="exterior"/>
    <s v="ground floor"/>
    <n v="0.02"/>
    <n v="195000"/>
    <n v="3095.2380952380954"/>
    <s v="good condition-195000"/>
    <x v="0"/>
  </r>
  <r>
    <d v="2018-01-28T00:00:00"/>
    <x v="3"/>
    <s v="54B1128"/>
    <s v="Barcelona"/>
    <x v="3"/>
    <s v="la Maternitat i Sant Ramon"/>
    <x v="0"/>
    <x v="1"/>
    <n v="2"/>
    <n v="95"/>
    <s v="Yes"/>
    <s v="exterior"/>
    <s v=" floor 8"/>
    <n v="0"/>
    <n v="480000"/>
    <n v="5052.6315789473683"/>
    <s v="good condition-480000"/>
    <x v="0"/>
  </r>
  <r>
    <d v="2018-01-29T00:00:00"/>
    <x v="3"/>
    <s v="54B1129"/>
    <s v="Barcelona"/>
    <x v="6"/>
    <s v="Sants - Badal"/>
    <x v="0"/>
    <x v="0"/>
    <n v="3"/>
    <n v="75"/>
    <s v="No"/>
    <s v="exterior"/>
    <s v=" floor 1"/>
    <n v="0.02"/>
    <n v="250000"/>
    <n v="3333.3333333333335"/>
    <s v="good condition-250000"/>
    <x v="0"/>
  </r>
  <r>
    <d v="2018-01-30T00:00:00"/>
    <x v="3"/>
    <s v="54B1130"/>
    <s v="Barcelona"/>
    <x v="6"/>
    <s v="Hostafrancs"/>
    <x v="0"/>
    <x v="0"/>
    <n v="3"/>
    <n v="76"/>
    <s v="Yes"/>
    <s v="exterior"/>
    <s v=" floor 3"/>
    <n v="0"/>
    <n v="269000"/>
    <n v="3539.4736842105262"/>
    <s v="good condition-269000"/>
    <x v="0"/>
  </r>
  <r>
    <d v="2018-01-31T00:00:00"/>
    <x v="3"/>
    <s v="54B1131"/>
    <s v="Barcelona"/>
    <x v="5"/>
    <s v="Provençals del Poblenou"/>
    <x v="0"/>
    <x v="0"/>
    <n v="4"/>
    <n v="75"/>
    <s v="Yes"/>
    <s v="exterior"/>
    <s v=" floor 4"/>
    <n v="0"/>
    <n v="195000"/>
    <n v="2600"/>
    <s v="good condition-195000"/>
    <x v="1"/>
  </r>
  <r>
    <d v="2018-02-01T00:00:00"/>
    <x v="3"/>
    <s v="54B1132"/>
    <s v="Barcelona"/>
    <x v="5"/>
    <s v="el Poblenou"/>
    <x v="0"/>
    <x v="0"/>
    <n v="3"/>
    <n v="73"/>
    <s v="Yes"/>
    <s v="exterior"/>
    <s v=" floor 2"/>
    <n v="0"/>
    <n v="399000"/>
    <n v="5465.7534246575342"/>
    <s v="good condition-399000"/>
    <x v="0"/>
  </r>
  <r>
    <d v="2018-02-02T00:00:00"/>
    <x v="3"/>
    <s v="54B1133"/>
    <s v="Barcelona"/>
    <x v="6"/>
    <s v="el Poble Sec - AEI Parc de Montjuïc"/>
    <x v="0"/>
    <x v="1"/>
    <n v="2"/>
    <n v="60"/>
    <s v="Yes"/>
    <s v="exterior"/>
    <s v=" floor 5"/>
    <n v="0"/>
    <n v="260000"/>
    <n v="4333.333333333333"/>
    <s v="good condition-260000"/>
    <x v="0"/>
  </r>
  <r>
    <d v="2018-02-03T00:00:00"/>
    <x v="3"/>
    <s v="54B1134"/>
    <s v="Barcelona"/>
    <x v="0"/>
    <s v="l'Antiga Esquerra de l'Eixample"/>
    <x v="0"/>
    <x v="0"/>
    <n v="3"/>
    <n v="133"/>
    <s v="Yes"/>
    <s v="exterior"/>
    <s v=" floor 5"/>
    <n v="0"/>
    <n v="850000"/>
    <n v="6390.9774436090229"/>
    <s v="good condition-850000"/>
    <x v="0"/>
  </r>
  <r>
    <d v="2018-02-04T00:00:00"/>
    <x v="3"/>
    <s v="54B1135"/>
    <s v="Barcelona"/>
    <x v="7"/>
    <s v="la Vila de Gràcia"/>
    <x v="0"/>
    <x v="0"/>
    <n v="3"/>
    <n v="79"/>
    <s v="Yes"/>
    <s v="exterior"/>
    <s v=" floor 1"/>
    <n v="0"/>
    <n v="445000"/>
    <n v="5632.9113924050635"/>
    <s v="good condition-445000"/>
    <x v="0"/>
  </r>
  <r>
    <d v="2018-02-05T00:00:00"/>
    <x v="3"/>
    <s v="54B1136"/>
    <s v="Barcelona"/>
    <x v="4"/>
    <s v="el Raval"/>
    <x v="0"/>
    <x v="0"/>
    <n v="1"/>
    <n v="40"/>
    <s v="No"/>
    <s v="exterior"/>
    <s v=" floor 2"/>
    <n v="0.02"/>
    <n v="170000"/>
    <n v="4250"/>
    <s v="good condition-170000"/>
    <x v="0"/>
  </r>
  <r>
    <d v="2018-02-06T00:00:00"/>
    <x v="3"/>
    <s v="54B1137"/>
    <s v="Barcelona"/>
    <x v="4"/>
    <s v="el Raval"/>
    <x v="0"/>
    <x v="0"/>
    <n v="2"/>
    <n v="59"/>
    <s v="No"/>
    <s v="exterior"/>
    <s v="mezzanine"/>
    <n v="0.02"/>
    <n v="230000"/>
    <n v="3898.3050847457625"/>
    <s v="good condition-230000"/>
    <x v="0"/>
  </r>
  <r>
    <d v="2018-02-07T00:00:00"/>
    <x v="3"/>
    <s v="54B1138"/>
    <s v="Barcelona"/>
    <x v="3"/>
    <s v="la Maternitat i Sant Ramon"/>
    <x v="0"/>
    <x v="5"/>
    <n v="5"/>
    <n v="234"/>
    <s v="No"/>
    <s v="exterior"/>
    <s v="Multiple"/>
    <n v="0.02"/>
    <n v="840000"/>
    <n v="3589.7435897435898"/>
    <s v="good condition-840000"/>
    <x v="0"/>
  </r>
  <r>
    <d v="2018-02-08T00:00:00"/>
    <x v="3"/>
    <s v="54B1139"/>
    <s v="Barcelona"/>
    <x v="4"/>
    <s v="el Raval"/>
    <x v="0"/>
    <x v="0"/>
    <n v="2"/>
    <n v="61"/>
    <s v="No"/>
    <s v="exterior"/>
    <s v=" floor 3"/>
    <n v="0.02"/>
    <n v="227000"/>
    <n v="3721.311475409836"/>
    <s v="good condition-227000"/>
    <x v="0"/>
  </r>
  <r>
    <d v="2018-02-09T00:00:00"/>
    <x v="3"/>
    <s v="54B1140"/>
    <s v="Barcelona"/>
    <x v="4"/>
    <s v="el Raval"/>
    <x v="0"/>
    <x v="0"/>
    <n v="1"/>
    <n v="49"/>
    <s v="No"/>
    <s v="exterior"/>
    <s v="mezzanine"/>
    <n v="0.02"/>
    <n v="180000"/>
    <n v="3673.4693877551022"/>
    <s v="good condition-180000"/>
    <x v="0"/>
  </r>
  <r>
    <d v="2018-02-10T00:00:00"/>
    <x v="3"/>
    <s v="54B1141"/>
    <s v="Barcelona"/>
    <x v="5"/>
    <s v="Provençals del Poblenou"/>
    <x v="0"/>
    <x v="0"/>
    <n v="3"/>
    <n v="93"/>
    <s v="Yes"/>
    <s v="exterior"/>
    <s v=" floor 3"/>
    <n v="0"/>
    <n v="375000"/>
    <n v="4032.2580645161293"/>
    <s v="good condition-375000"/>
    <x v="0"/>
  </r>
  <r>
    <d v="2018-02-11T00:00:00"/>
    <x v="3"/>
    <s v="54B1142"/>
    <s v="Barcelona"/>
    <x v="5"/>
    <s v="Sant Martí de Provençals"/>
    <x v="0"/>
    <x v="0"/>
    <n v="3"/>
    <n v="90"/>
    <s v="Yes"/>
    <s v="exterior"/>
    <s v=" floor 6"/>
    <n v="0"/>
    <n v="285000"/>
    <n v="3166.6666666666665"/>
    <s v="good condition-285000"/>
    <x v="0"/>
  </r>
  <r>
    <d v="2018-02-12T00:00:00"/>
    <x v="3"/>
    <s v="54B1143"/>
    <s v="Barcelona"/>
    <x v="0"/>
    <s v="Sant Antoni"/>
    <x v="0"/>
    <x v="0"/>
    <n v="4"/>
    <n v="109"/>
    <s v="Yes"/>
    <s v="exterior"/>
    <s v=" floor 1"/>
    <n v="0"/>
    <n v="460000"/>
    <n v="4220.1834862385322"/>
    <s v="good condition-460000"/>
    <x v="0"/>
  </r>
  <r>
    <d v="2018-02-13T00:00:00"/>
    <x v="3"/>
    <s v="54B1144"/>
    <s v="Barcelona"/>
    <x v="6"/>
    <s v="la Bordeta"/>
    <x v="0"/>
    <x v="0"/>
    <n v="3"/>
    <n v="60"/>
    <s v="Yes"/>
    <s v="exterior"/>
    <s v=" floor 3"/>
    <n v="0"/>
    <n v="220000"/>
    <n v="3666.6666666666665"/>
    <s v="good condition-220000"/>
    <x v="0"/>
  </r>
  <r>
    <d v="2018-02-14T00:00:00"/>
    <x v="3"/>
    <s v="54B1145"/>
    <s v="Barcelona"/>
    <x v="0"/>
    <s v="l'Antiga Esquerra de l'Eixample"/>
    <x v="0"/>
    <x v="3"/>
    <n v="2"/>
    <n v="156"/>
    <s v="Yes"/>
    <s v="exterior"/>
    <s v=" floor 4"/>
    <n v="0"/>
    <n v="1900000"/>
    <n v="12179.48717948718"/>
    <s v="good condition-1900000"/>
    <x v="0"/>
  </r>
  <r>
    <d v="2018-02-15T00:00:00"/>
    <x v="3"/>
    <s v="54B1146"/>
    <s v="Barcelona"/>
    <x v="0"/>
    <s v="l'Antiga Esquerra de l'Eixample"/>
    <x v="0"/>
    <x v="0"/>
    <n v="2"/>
    <n v="149"/>
    <s v="Yes"/>
    <s v="exterior"/>
    <s v=" floor 1"/>
    <n v="0"/>
    <n v="1200000"/>
    <n v="8053.6912751677855"/>
    <s v="good condition-1200000"/>
    <x v="0"/>
  </r>
  <r>
    <d v="2018-02-16T00:00:00"/>
    <x v="3"/>
    <s v="54B1147"/>
    <s v="Barcelona"/>
    <x v="0"/>
    <s v="l'Antiga Esquerra de l'Eixample"/>
    <x v="0"/>
    <x v="0"/>
    <n v="2"/>
    <n v="149"/>
    <s v="Yes"/>
    <s v="exterior"/>
    <s v="mezzanine"/>
    <n v="0"/>
    <n v="1325000"/>
    <n v="8892.6174496644289"/>
    <s v="good condition-1325000"/>
    <x v="0"/>
  </r>
  <r>
    <d v="2018-02-17T00:00:00"/>
    <x v="3"/>
    <s v="54B1148"/>
    <s v="Barcelona"/>
    <x v="0"/>
    <s v="la Dreta de l'Eixample"/>
    <x v="0"/>
    <x v="0"/>
    <n v="3"/>
    <n v="113"/>
    <s v="Yes"/>
    <s v="exterior"/>
    <s v="mezzanine"/>
    <n v="0"/>
    <n v="415000"/>
    <n v="3672.5663716814161"/>
    <s v="good condition-415000"/>
    <x v="0"/>
  </r>
  <r>
    <d v="2018-02-18T00:00:00"/>
    <x v="3"/>
    <s v="54B1149"/>
    <s v="Barcelona"/>
    <x v="7"/>
    <s v="la Vila de Gràcia"/>
    <x v="0"/>
    <x v="0"/>
    <n v="4"/>
    <n v="93"/>
    <s v="Yes"/>
    <s v="exterior"/>
    <s v="mezzanine"/>
    <n v="0"/>
    <n v="350000"/>
    <n v="3763.4408602150538"/>
    <s v="good condition-350000"/>
    <x v="0"/>
  </r>
  <r>
    <d v="2018-02-19T00:00:00"/>
    <x v="3"/>
    <s v="54B1150"/>
    <s v="Barcelona"/>
    <x v="0"/>
    <s v="la Nova Esquerra de l'Eixample"/>
    <x v="0"/>
    <x v="0"/>
    <n v="5"/>
    <n v="97"/>
    <s v="Yes"/>
    <s v="exterior"/>
    <s v=" floor 3"/>
    <n v="0"/>
    <n v="440000"/>
    <n v="4536.0824742268042"/>
    <s v="good condition-440000"/>
    <x v="0"/>
  </r>
  <r>
    <d v="2018-02-20T00:00:00"/>
    <x v="3"/>
    <s v="54B1151"/>
    <s v="Barcelona"/>
    <x v="5"/>
    <s v="el Parc i la Llacuna del Poblenou"/>
    <x v="0"/>
    <x v="0"/>
    <n v="3"/>
    <n v="85"/>
    <s v="No"/>
    <s v="exterior"/>
    <s v=" floor 2"/>
    <n v="0.02"/>
    <n v="290000"/>
    <n v="3411.7647058823532"/>
    <s v="good condition-290000"/>
    <x v="0"/>
  </r>
  <r>
    <d v="2018-02-21T00:00:00"/>
    <x v="3"/>
    <s v="54B1152"/>
    <s v="Barcelona"/>
    <x v="2"/>
    <s v="el Baix Guinardó"/>
    <x v="0"/>
    <x v="0"/>
    <n v="6"/>
    <n v="132"/>
    <s v="Yes"/>
    <s v="exterior"/>
    <s v=" floor 3"/>
    <n v="0"/>
    <n v="389000"/>
    <n v="2946.969696969697"/>
    <s v="good condition-389000"/>
    <x v="1"/>
  </r>
  <r>
    <d v="2018-02-22T00:00:00"/>
    <x v="3"/>
    <s v="54B1153"/>
    <s v="Barcelona"/>
    <x v="8"/>
    <s v="el Congrés i els Indians"/>
    <x v="0"/>
    <x v="0"/>
    <n v="4"/>
    <n v="101"/>
    <s v="Yes"/>
    <s v="exterior"/>
    <s v=" floor 4"/>
    <n v="0"/>
    <n v="298000"/>
    <n v="2950.4950495049507"/>
    <s v="good condition-298000"/>
    <x v="1"/>
  </r>
  <r>
    <d v="2018-02-23T00:00:00"/>
    <x v="3"/>
    <s v="54B1154"/>
    <s v="Barcelona"/>
    <x v="6"/>
    <s v="Hostafrancs"/>
    <x v="0"/>
    <x v="0"/>
    <n v="2"/>
    <n v="63"/>
    <s v="Yes"/>
    <s v="interior"/>
    <s v=" floor 1"/>
    <n v="0"/>
    <n v="310000"/>
    <n v="4920.6349206349205"/>
    <s v="good condition-310000"/>
    <x v="0"/>
  </r>
  <r>
    <d v="2018-02-24T00:00:00"/>
    <x v="3"/>
    <s v="54B1155"/>
    <s v="Barcelona"/>
    <x v="6"/>
    <s v="Sants"/>
    <x v="0"/>
    <x v="0"/>
    <n v="3"/>
    <n v="91"/>
    <s v="Yes"/>
    <s v="exterior"/>
    <s v="mezzanine"/>
    <n v="0"/>
    <n v="430000"/>
    <n v="4725.2747252747249"/>
    <s v="good condition-430000"/>
    <x v="0"/>
  </r>
  <r>
    <d v="2018-02-25T00:00:00"/>
    <x v="3"/>
    <s v="54B1156"/>
    <s v="Barcelona"/>
    <x v="0"/>
    <s v="la Dreta de l'Eixample"/>
    <x v="0"/>
    <x v="0"/>
    <n v="2"/>
    <n v="75"/>
    <s v="Yes"/>
    <s v="exterior"/>
    <s v="mezzanine"/>
    <n v="0"/>
    <n v="363400"/>
    <n v="4845.333333333333"/>
    <s v="good condition-363400"/>
    <x v="0"/>
  </r>
  <r>
    <d v="2018-02-26T00:00:00"/>
    <x v="3"/>
    <s v="54B1157"/>
    <s v="Barcelona"/>
    <x v="0"/>
    <s v="la Dreta de l'Eixample"/>
    <x v="0"/>
    <x v="0"/>
    <n v="3"/>
    <n v="88"/>
    <s v="Yes"/>
    <s v="exterior"/>
    <s v="mezzanine"/>
    <n v="0"/>
    <n v="445500"/>
    <n v="5062.5"/>
    <s v="good condition-445500"/>
    <x v="0"/>
  </r>
  <r>
    <d v="2018-02-27T00:00:00"/>
    <x v="3"/>
    <s v="54B1158"/>
    <s v="Barcelona"/>
    <x v="0"/>
    <s v="la Nova Esquerra de l'Eixample"/>
    <x v="0"/>
    <x v="0"/>
    <n v="2"/>
    <n v="80"/>
    <s v="Yes"/>
    <s v="exterior"/>
    <s v=" floor 2"/>
    <n v="0"/>
    <n v="319000"/>
    <n v="3987.5"/>
    <s v="good condition-319000"/>
    <x v="0"/>
  </r>
  <r>
    <d v="2018-02-28T00:00:00"/>
    <x v="3"/>
    <s v="54B1159"/>
    <s v="Barcelona"/>
    <x v="6"/>
    <s v="el Poble Sec - AEI Parc de Montjuïc"/>
    <x v="0"/>
    <x v="0"/>
    <n v="3"/>
    <n v="91"/>
    <s v="Yes"/>
    <s v="exterior"/>
    <s v=" floor 4"/>
    <n v="0"/>
    <n v="340000"/>
    <n v="3736.2637362637361"/>
    <s v="good condition-340000"/>
    <x v="0"/>
  </r>
  <r>
    <d v="2018-03-01T00:00:00"/>
    <x v="3"/>
    <s v="54B1160"/>
    <s v="Barcelona"/>
    <x v="5"/>
    <s v="el Poblenou"/>
    <x v="0"/>
    <x v="0"/>
    <n v="2"/>
    <n v="75"/>
    <s v="Yes"/>
    <s v="exterior"/>
    <s v=" floor 5"/>
    <n v="0"/>
    <n v="395000"/>
    <n v="5266.666666666667"/>
    <s v="good condition-395000"/>
    <x v="0"/>
  </r>
  <r>
    <d v="2018-03-02T00:00:00"/>
    <x v="3"/>
    <s v="54B1161"/>
    <s v="Barcelona"/>
    <x v="0"/>
    <s v="la Dreta de l'Eixample"/>
    <x v="0"/>
    <x v="0"/>
    <n v="3"/>
    <n v="109"/>
    <s v="Yes"/>
    <s v="exterior"/>
    <s v=" floor 2"/>
    <n v="0"/>
    <n v="445000"/>
    <n v="4082.5688073394494"/>
    <s v="good condition-445000"/>
    <x v="0"/>
  </r>
  <r>
    <d v="2018-03-03T00:00:00"/>
    <x v="3"/>
    <s v="54B1162"/>
    <s v="Barcelona"/>
    <x v="9"/>
    <s v="Ciutat Meridiana"/>
    <x v="0"/>
    <x v="0"/>
    <n v="3"/>
    <n v="65"/>
    <s v="Yes"/>
    <s v="exterior"/>
    <s v=" floor 3"/>
    <n v="0"/>
    <n v="135000"/>
    <n v="2076.9230769230771"/>
    <s v="good condition-135000"/>
    <x v="1"/>
  </r>
  <r>
    <d v="2018-03-04T00:00:00"/>
    <x v="3"/>
    <s v="54B1163"/>
    <s v="Barcelona"/>
    <x v="1"/>
    <s v="Sant Gervasi - Galvany"/>
    <x v="0"/>
    <x v="0"/>
    <n v="5"/>
    <n v="220"/>
    <s v="Yes"/>
    <s v="exterior"/>
    <s v=" floor 5"/>
    <n v="0"/>
    <n v="1100000"/>
    <n v="5000"/>
    <s v="good condition-1100000"/>
    <x v="0"/>
  </r>
  <r>
    <d v="2018-03-05T00:00:00"/>
    <x v="3"/>
    <s v="54B1164"/>
    <s v="Barcelona"/>
    <x v="4"/>
    <s v="el Raval"/>
    <x v="0"/>
    <x v="0"/>
    <n v="2"/>
    <n v="85"/>
    <s v="No"/>
    <s v="exterior"/>
    <s v=" floor 5"/>
    <n v="0.02"/>
    <n v="234000"/>
    <n v="2752.9411764705883"/>
    <s v="good condition-234000"/>
    <x v="1"/>
  </r>
  <r>
    <d v="2018-03-06T00:00:00"/>
    <x v="3"/>
    <s v="54B1165"/>
    <s v="Barcelona"/>
    <x v="5"/>
    <s v="el Clot"/>
    <x v="0"/>
    <x v="0"/>
    <n v="4"/>
    <n v="86"/>
    <s v="Yes"/>
    <s v="exterior"/>
    <s v=" floor 5"/>
    <n v="0"/>
    <n v="339000"/>
    <n v="3941.8604651162791"/>
    <s v="good condition-339000"/>
    <x v="0"/>
  </r>
  <r>
    <d v="2018-03-07T00:00:00"/>
    <x v="3"/>
    <s v="54B1166"/>
    <s v="Barcelona"/>
    <x v="0"/>
    <s v="Sant Antoni"/>
    <x v="0"/>
    <x v="0"/>
    <n v="3"/>
    <n v="87"/>
    <s v="Yes"/>
    <s v="exterior"/>
    <s v=" floor 1"/>
    <n v="0"/>
    <n v="365000"/>
    <n v="4195.4022988505749"/>
    <s v="good condition-365000"/>
    <x v="0"/>
  </r>
  <r>
    <d v="2018-03-08T00:00:00"/>
    <x v="3"/>
    <s v="54B1167"/>
    <s v="Barcelona"/>
    <x v="4"/>
    <s v="el Raval"/>
    <x v="0"/>
    <x v="0"/>
    <n v="4"/>
    <n v="84"/>
    <s v="Yes"/>
    <s v="exterior"/>
    <s v=" floor 2"/>
    <n v="0"/>
    <n v="297069"/>
    <n v="3536.5357142857142"/>
    <s v="good condition-297069"/>
    <x v="0"/>
  </r>
  <r>
    <d v="2018-03-09T00:00:00"/>
    <x v="3"/>
    <s v="54B1168"/>
    <s v="Barcelona"/>
    <x v="0"/>
    <s v="la Sagrada Família"/>
    <x v="0"/>
    <x v="0"/>
    <n v="3"/>
    <n v="88"/>
    <s v="Yes"/>
    <s v="exterior"/>
    <s v=" floor 5"/>
    <n v="0"/>
    <n v="399000"/>
    <n v="4534.090909090909"/>
    <s v="good condition-399000"/>
    <x v="0"/>
  </r>
  <r>
    <d v="2018-03-10T00:00:00"/>
    <x v="3"/>
    <s v="54B1169"/>
    <s v="Barcelona"/>
    <x v="6"/>
    <s v="el Poble Sec - AEI Parc de Montjuïc"/>
    <x v="0"/>
    <x v="0"/>
    <n v="3"/>
    <n v="99"/>
    <s v="Yes"/>
    <s v="exterior"/>
    <s v=" floor 2"/>
    <n v="0"/>
    <n v="299800"/>
    <n v="3028.2828282828282"/>
    <s v="good condition-299800"/>
    <x v="0"/>
  </r>
  <r>
    <d v="2018-03-11T00:00:00"/>
    <x v="3"/>
    <s v="54B1170"/>
    <s v="Barcelona"/>
    <x v="1"/>
    <s v="Sant Gervasi - Galvany"/>
    <x v="0"/>
    <x v="3"/>
    <n v="4"/>
    <n v="274"/>
    <s v="Yes"/>
    <s v="exterior"/>
    <s v=" floor 5"/>
    <n v="0"/>
    <n v="839000"/>
    <n v="3062.0437956204378"/>
    <s v="good condition-839000"/>
    <x v="0"/>
  </r>
  <r>
    <d v="2018-03-12T00:00:00"/>
    <x v="3"/>
    <s v="54B1171"/>
    <s v="Barcelona"/>
    <x v="7"/>
    <s v="la Vila de Gràcia"/>
    <x v="0"/>
    <x v="0"/>
    <n v="3"/>
    <n v="137"/>
    <s v="Yes"/>
    <s v="exterior"/>
    <s v=" floor 3"/>
    <n v="0"/>
    <n v="575000"/>
    <n v="4197.080291970803"/>
    <s v="good condition-575000"/>
    <x v="0"/>
  </r>
  <r>
    <d v="2018-03-13T00:00:00"/>
    <x v="3"/>
    <s v="54B1172"/>
    <s v="Barcelona"/>
    <x v="3"/>
    <s v="Pedralbes"/>
    <x v="0"/>
    <x v="0"/>
    <n v="2"/>
    <n v="95"/>
    <s v="Yes"/>
    <s v="exterior"/>
    <s v=" floor 1"/>
    <n v="0"/>
    <n v="479000"/>
    <n v="5042.105263157895"/>
    <s v="good condition-479000"/>
    <x v="0"/>
  </r>
  <r>
    <d v="2018-03-14T00:00:00"/>
    <x v="3"/>
    <s v="54B1173"/>
    <s v="Barcelona"/>
    <x v="4"/>
    <s v="la Barceloneta"/>
    <x v="0"/>
    <x v="0"/>
    <n v="1"/>
    <n v="34"/>
    <s v="No"/>
    <s v="exterior"/>
    <s v="ground floor"/>
    <n v="0.02"/>
    <n v="165000"/>
    <n v="4852.9411764705883"/>
    <s v="good condition-165000"/>
    <x v="0"/>
  </r>
  <r>
    <d v="2018-03-15T00:00:00"/>
    <x v="3"/>
    <s v="54B1174"/>
    <s v="Barcelona"/>
    <x v="5"/>
    <s v="el Poblenou"/>
    <x v="0"/>
    <x v="0"/>
    <n v="2"/>
    <n v="70"/>
    <s v="Yes"/>
    <s v="exterior"/>
    <s v=" floor 1"/>
    <n v="0"/>
    <n v="420000"/>
    <n v="6000"/>
    <s v="good condition-420000"/>
    <x v="0"/>
  </r>
  <r>
    <d v="2018-03-16T00:00:00"/>
    <x v="3"/>
    <s v="54B1175"/>
    <s v="Barcelona"/>
    <x v="6"/>
    <s v="la Font de la Guatlla"/>
    <x v="0"/>
    <x v="0"/>
    <n v="4"/>
    <n v="86"/>
    <s v="Yes"/>
    <s v="exterior"/>
    <s v=" floor 6"/>
    <n v="0"/>
    <n v="335000"/>
    <n v="3895.3488372093025"/>
    <s v="good condition-335000"/>
    <x v="0"/>
  </r>
  <r>
    <d v="2018-03-17T00:00:00"/>
    <x v="3"/>
    <s v="54B1176"/>
    <s v="Barcelona"/>
    <x v="6"/>
    <s v="la Marina de Port"/>
    <x v="0"/>
    <x v="0"/>
    <n v="3"/>
    <n v="79"/>
    <s v="Yes"/>
    <s v="exterior"/>
    <s v=" floor 2"/>
    <n v="0"/>
    <n v="253000"/>
    <n v="3202.5316455696202"/>
    <s v="good condition-253000"/>
    <x v="0"/>
  </r>
  <r>
    <d v="2018-03-18T00:00:00"/>
    <x v="3"/>
    <s v="54B1177"/>
    <s v="Barcelona"/>
    <x v="0"/>
    <s v="la Dreta de l'Eixample"/>
    <x v="0"/>
    <x v="0"/>
    <n v="2"/>
    <n v="63"/>
    <s v="No"/>
    <s v="exterior"/>
    <s v=" floor 3"/>
    <n v="0.02"/>
    <n v="350000"/>
    <n v="5555.5555555555557"/>
    <s v="good condition-350000"/>
    <x v="0"/>
  </r>
  <r>
    <d v="2018-03-19T00:00:00"/>
    <x v="3"/>
    <s v="54B1178"/>
    <s v="Barcelona"/>
    <x v="7"/>
    <s v="la Vila de Gràcia"/>
    <x v="0"/>
    <x v="0"/>
    <n v="2"/>
    <n v="70"/>
    <s v="Yes"/>
    <s v="exterior"/>
    <s v=" floor 1"/>
    <n v="0"/>
    <n v="319000"/>
    <n v="4557.1428571428569"/>
    <s v="good condition-319000"/>
    <x v="0"/>
  </r>
  <r>
    <d v="2018-03-20T00:00:00"/>
    <x v="3"/>
    <s v="54B1179"/>
    <s v="Barcelona"/>
    <x v="5"/>
    <s v="Diagonal Mar i el Front Marítim del Poblenou"/>
    <x v="0"/>
    <x v="0"/>
    <n v="3"/>
    <n v="74"/>
    <s v="Yes"/>
    <s v="exterior"/>
    <s v=" floor 3"/>
    <n v="0"/>
    <n v="260000"/>
    <n v="3513.5135135135133"/>
    <s v="good condition-260000"/>
    <x v="0"/>
  </r>
  <r>
    <d v="2018-03-21T00:00:00"/>
    <x v="3"/>
    <s v="54B1180"/>
    <s v="Barcelona"/>
    <x v="2"/>
    <s v="la Teixonera"/>
    <x v="0"/>
    <x v="0"/>
    <n v="3"/>
    <n v="58"/>
    <s v="Yes"/>
    <s v="exterior"/>
    <s v=" floor 1"/>
    <n v="0"/>
    <n v="196000"/>
    <n v="3379.3103448275861"/>
    <s v="good condition-196000"/>
    <x v="0"/>
  </r>
  <r>
    <d v="2018-03-22T00:00:00"/>
    <x v="3"/>
    <s v="54B1181"/>
    <s v="Barcelona"/>
    <x v="7"/>
    <s v="el Camp d'en Grassot i Gràcia Nova"/>
    <x v="0"/>
    <x v="0"/>
    <n v="2"/>
    <n v="64"/>
    <s v="Yes"/>
    <s v="exterior"/>
    <s v=" floor 1"/>
    <n v="0"/>
    <n v="275000"/>
    <n v="4296.875"/>
    <s v="good condition-275000"/>
    <x v="0"/>
  </r>
  <r>
    <d v="2018-03-23T00:00:00"/>
    <x v="3"/>
    <s v="54B1182"/>
    <s v="Barcelona"/>
    <x v="7"/>
    <s v="la Vila de Gràcia"/>
    <x v="0"/>
    <x v="0"/>
    <n v="1"/>
    <n v="56"/>
    <s v="No"/>
    <s v="exterior"/>
    <s v=" floor 3"/>
    <n v="0.02"/>
    <n v="320000"/>
    <n v="5714.2857142857147"/>
    <s v="good condition-320000"/>
    <x v="0"/>
  </r>
  <r>
    <d v="2018-03-24T00:00:00"/>
    <x v="3"/>
    <s v="54B1183"/>
    <s v="Barcelona"/>
    <x v="4"/>
    <s v="el Raval"/>
    <x v="0"/>
    <x v="0"/>
    <n v="3"/>
    <n v="71"/>
    <s v="No"/>
    <s v="exterior"/>
    <s v=" floor 2"/>
    <n v="0.02"/>
    <n v="195000"/>
    <n v="2746.4788732394368"/>
    <s v="good condition-195000"/>
    <x v="1"/>
  </r>
  <r>
    <d v="2018-03-25T00:00:00"/>
    <x v="3"/>
    <s v="54B1184"/>
    <s v="Barcelona"/>
    <x v="5"/>
    <s v="el Parc i la Llacuna del Poblenou"/>
    <x v="0"/>
    <x v="0"/>
    <n v="3"/>
    <n v="67"/>
    <s v="No"/>
    <s v="exterior"/>
    <s v=" floor 2"/>
    <n v="0.02"/>
    <n v="289000"/>
    <n v="4313.4328358208959"/>
    <s v="good condition-289000"/>
    <x v="0"/>
  </r>
  <r>
    <d v="2018-03-26T00:00:00"/>
    <x v="3"/>
    <s v="54B1185"/>
    <s v="Barcelona"/>
    <x v="0"/>
    <s v="la Sagrada Família"/>
    <x v="0"/>
    <x v="0"/>
    <n v="4"/>
    <n v="122"/>
    <s v="Yes"/>
    <s v="exterior"/>
    <s v=" floor 2"/>
    <n v="0"/>
    <n v="415000"/>
    <n v="3401.6393442622953"/>
    <s v="good condition-415000"/>
    <x v="0"/>
  </r>
  <r>
    <d v="2018-03-27T00:00:00"/>
    <x v="3"/>
    <s v="54B1186"/>
    <s v="Barcelona"/>
    <x v="5"/>
    <s v="Diagonal Mar i el Front Marítim del Poblenou"/>
    <x v="0"/>
    <x v="0"/>
    <n v="3"/>
    <n v="91"/>
    <s v="Yes"/>
    <s v="exterior"/>
    <s v=" floor 4"/>
    <n v="0"/>
    <n v="290000"/>
    <n v="3186.8131868131868"/>
    <s v="good condition-290000"/>
    <x v="0"/>
  </r>
  <r>
    <d v="2018-03-28T00:00:00"/>
    <x v="3"/>
    <s v="54B1187"/>
    <s v="Barcelona"/>
    <x v="3"/>
    <s v="les Corts"/>
    <x v="0"/>
    <x v="0"/>
    <n v="5"/>
    <n v="210"/>
    <s v="Yes"/>
    <s v="exterior"/>
    <s v=" floor 1"/>
    <n v="0"/>
    <n v="1030000"/>
    <n v="4904.7619047619046"/>
    <s v="good condition-1030000"/>
    <x v="0"/>
  </r>
  <r>
    <d v="2018-03-29T00:00:00"/>
    <x v="3"/>
    <s v="54B1188"/>
    <s v="Barcelona"/>
    <x v="6"/>
    <s v="la Font de la Guatlla"/>
    <x v="0"/>
    <x v="0"/>
    <n v="3"/>
    <n v="62"/>
    <s v="Yes"/>
    <s v="exterior"/>
    <s v=" floor 2"/>
    <n v="0"/>
    <n v="250000"/>
    <n v="4032.2580645161293"/>
    <s v="good condition-250000"/>
    <x v="0"/>
  </r>
  <r>
    <d v="2018-03-30T00:00:00"/>
    <x v="3"/>
    <s v="54B1189"/>
    <s v="Barcelona"/>
    <x v="0"/>
    <s v="Sant Antoni"/>
    <x v="0"/>
    <x v="0"/>
    <n v="1"/>
    <n v="42"/>
    <s v="Yes"/>
    <s v="exterior"/>
    <s v=" floor 2"/>
    <n v="0"/>
    <n v="228000"/>
    <n v="5428.5714285714284"/>
    <s v="good condition-228000"/>
    <x v="0"/>
  </r>
  <r>
    <d v="2018-03-31T00:00:00"/>
    <x v="3"/>
    <s v="54B1190"/>
    <s v="Barcelona"/>
    <x v="4"/>
    <s v="Sant Pere - Santa Caterina i la Ribera"/>
    <x v="0"/>
    <x v="0"/>
    <n v="3"/>
    <n v="117"/>
    <s v="Yes"/>
    <s v="exterior"/>
    <s v="mezzanine"/>
    <n v="0"/>
    <n v="840000"/>
    <n v="7179.4871794871797"/>
    <s v="good condition-840000"/>
    <x v="0"/>
  </r>
  <r>
    <d v="2018-04-01T00:00:00"/>
    <x v="3"/>
    <s v="54B1191"/>
    <s v="Barcelona"/>
    <x v="4"/>
    <s v="el Raval"/>
    <x v="0"/>
    <x v="0"/>
    <n v="2"/>
    <n v="76"/>
    <s v="Yes"/>
    <s v="exterior"/>
    <s v=" floor 2"/>
    <n v="0"/>
    <n v="465000"/>
    <n v="6118.4210526315792"/>
    <s v="good condition-465000"/>
    <x v="0"/>
  </r>
  <r>
    <d v="2018-04-02T00:00:00"/>
    <x v="3"/>
    <s v="54B1192"/>
    <s v="Barcelona"/>
    <x v="4"/>
    <s v="el Raval"/>
    <x v="0"/>
    <x v="0"/>
    <n v="2"/>
    <n v="151"/>
    <s v="Yes"/>
    <s v="exterior"/>
    <s v="ground floor"/>
    <n v="0"/>
    <n v="565000"/>
    <n v="3741.7218543046356"/>
    <s v="good condition-565000"/>
    <x v="0"/>
  </r>
  <r>
    <d v="2018-04-03T00:00:00"/>
    <x v="3"/>
    <s v="54B1193"/>
    <s v="Barcelona"/>
    <x v="4"/>
    <s v="el Raval"/>
    <x v="0"/>
    <x v="0"/>
    <n v="2"/>
    <n v="84"/>
    <s v="Yes"/>
    <s v="exterior"/>
    <s v=" floor 2"/>
    <n v="0"/>
    <n v="475000"/>
    <n v="5654.7619047619046"/>
    <s v="good condition-475000"/>
    <x v="0"/>
  </r>
  <r>
    <d v="2018-04-04T00:00:00"/>
    <x v="3"/>
    <s v="54B1194"/>
    <s v="Barcelona"/>
    <x v="0"/>
    <s v="l'Antiga Esquerra de l'Eixample"/>
    <x v="0"/>
    <x v="0"/>
    <n v="2"/>
    <n v="68"/>
    <s v="Yes"/>
    <s v="exterior"/>
    <s v=" floor 5"/>
    <n v="0"/>
    <n v="470000"/>
    <n v="6911.7647058823532"/>
    <s v="good condition-470000"/>
    <x v="0"/>
  </r>
  <r>
    <d v="2018-04-05T00:00:00"/>
    <x v="3"/>
    <s v="54B1195"/>
    <s v="Barcelona"/>
    <x v="0"/>
    <s v="la Sagrada Família"/>
    <x v="0"/>
    <x v="0"/>
    <n v="3"/>
    <n v="62"/>
    <s v="Yes"/>
    <s v="exterior"/>
    <s v=" floor 6"/>
    <n v="0"/>
    <n v="385000"/>
    <n v="6209.677419354839"/>
    <s v="good condition-385000"/>
    <x v="0"/>
  </r>
  <r>
    <d v="2018-04-06T00:00:00"/>
    <x v="3"/>
    <s v="54B1196"/>
    <s v="Barcelona"/>
    <x v="4"/>
    <s v="el Raval"/>
    <x v="0"/>
    <x v="0"/>
    <n v="2"/>
    <n v="75"/>
    <s v="Yes"/>
    <s v="exterior"/>
    <s v=" floor 1"/>
    <n v="0"/>
    <n v="319000"/>
    <n v="4253.333333333333"/>
    <s v="good condition-319000"/>
    <x v="0"/>
  </r>
  <r>
    <d v="2018-04-07T00:00:00"/>
    <x v="3"/>
    <s v="54B1197"/>
    <s v="Barcelona"/>
    <x v="1"/>
    <s v="Sant Gervasi - la Bonanova"/>
    <x v="0"/>
    <x v="0"/>
    <n v="3"/>
    <n v="80"/>
    <s v="Yes"/>
    <s v="interior"/>
    <s v=" floor 5"/>
    <n v="0"/>
    <n v="415000"/>
    <n v="5187.5"/>
    <s v="good condition-415000"/>
    <x v="0"/>
  </r>
  <r>
    <d v="2018-04-08T00:00:00"/>
    <x v="3"/>
    <s v="54B1198"/>
    <s v="Barcelona"/>
    <x v="0"/>
    <s v="la Dreta de l'Eixample"/>
    <x v="0"/>
    <x v="0"/>
    <n v="4"/>
    <n v="230"/>
    <s v="Yes"/>
    <s v="exterior"/>
    <s v="mezzanine"/>
    <n v="0"/>
    <n v="2300000"/>
    <n v="10000"/>
    <s v="good condition-2300000"/>
    <x v="0"/>
  </r>
  <r>
    <d v="2018-04-09T00:00:00"/>
    <x v="3"/>
    <s v="54B1199"/>
    <s v="Barcelona"/>
    <x v="0"/>
    <s v="la Dreta de l'Eixample"/>
    <x v="0"/>
    <x v="0"/>
    <n v="2"/>
    <n v="117"/>
    <s v="Yes"/>
    <s v="exterior"/>
    <s v=" floor 2"/>
    <n v="0"/>
    <n v="595000"/>
    <n v="5085.4700854700859"/>
    <s v="good condition-595000"/>
    <x v="0"/>
  </r>
  <r>
    <d v="2018-04-10T00:00:00"/>
    <x v="3"/>
    <s v="54B1200"/>
    <s v="Barcelona"/>
    <x v="0"/>
    <s v="la Dreta de l'Eixample"/>
    <x v="0"/>
    <x v="0"/>
    <n v="3"/>
    <n v="177"/>
    <s v="Yes"/>
    <s v="exterior"/>
    <s v=" floor 1"/>
    <n v="0"/>
    <n v="890000"/>
    <n v="5028.2485875706216"/>
    <s v="good condition-890000"/>
    <x v="0"/>
  </r>
  <r>
    <d v="2018-04-11T00:00:00"/>
    <x v="3"/>
    <s v="54B1201"/>
    <s v="Barcelona"/>
    <x v="1"/>
    <s v="Sant Gervasi - Galvany"/>
    <x v="0"/>
    <x v="0"/>
    <n v="7"/>
    <n v="391"/>
    <s v="Yes"/>
    <s v="exterior"/>
    <s v=" floor 4"/>
    <n v="0"/>
    <n v="1690000"/>
    <n v="4322.2506393861895"/>
    <s v="good condition-1690000"/>
    <x v="0"/>
  </r>
  <r>
    <d v="2018-04-12T00:00:00"/>
    <x v="3"/>
    <s v="54B1202"/>
    <s v="Barcelona"/>
    <x v="0"/>
    <s v="l'Antiga Esquerra de l'Eixample"/>
    <x v="0"/>
    <x v="0"/>
    <n v="2"/>
    <n v="75"/>
    <s v="No"/>
    <s v="exterior"/>
    <s v=" floor 3"/>
    <n v="0.02"/>
    <n v="298000"/>
    <n v="3973.3333333333335"/>
    <s v="good condition-298000"/>
    <x v="0"/>
  </r>
  <r>
    <d v="2018-04-13T00:00:00"/>
    <x v="3"/>
    <s v="54B1203"/>
    <s v="Barcelona"/>
    <x v="0"/>
    <s v="la Dreta de l'Eixample"/>
    <x v="0"/>
    <x v="0"/>
    <n v="4"/>
    <n v="135"/>
    <s v="Yes"/>
    <s v="exterior"/>
    <s v="mezzanine"/>
    <n v="0"/>
    <n v="795000"/>
    <n v="5888.8888888888887"/>
    <s v="good condition-795000"/>
    <x v="0"/>
  </r>
  <r>
    <d v="2018-04-14T00:00:00"/>
    <x v="3"/>
    <s v="54B1204"/>
    <s v="Barcelona"/>
    <x v="7"/>
    <s v="el Camp d'en Grassot i Gràcia Nova"/>
    <x v="0"/>
    <x v="0"/>
    <n v="4"/>
    <n v="136"/>
    <s v="Yes"/>
    <s v="exterior"/>
    <s v=" floor 2"/>
    <n v="0"/>
    <n v="475000"/>
    <n v="3492.6470588235293"/>
    <s v="good condition-475000"/>
    <x v="0"/>
  </r>
  <r>
    <d v="2018-04-15T00:00:00"/>
    <x v="3"/>
    <s v="54B1205"/>
    <s v="Barcelona"/>
    <x v="5"/>
    <s v="Diagonal Mar i el Front Marítim del Poblenou"/>
    <x v="0"/>
    <x v="0"/>
    <n v="3"/>
    <n v="141"/>
    <s v="Yes"/>
    <s v="exterior"/>
    <s v=" floor 1"/>
    <n v="0"/>
    <n v="830000"/>
    <n v="5886.5248226950353"/>
    <s v="good condition-830000"/>
    <x v="0"/>
  </r>
  <r>
    <d v="2018-04-16T00:00:00"/>
    <x v="3"/>
    <s v="54B1206"/>
    <s v="Barcelona"/>
    <x v="5"/>
    <s v="el Camp de l'Arpa del Clot"/>
    <x v="0"/>
    <x v="0"/>
    <n v="3"/>
    <n v="75"/>
    <s v="Yes"/>
    <s v="exterior"/>
    <s v=" floor 1"/>
    <n v="0"/>
    <n v="230000"/>
    <n v="3066.6666666666665"/>
    <s v="good condition-230000"/>
    <x v="0"/>
  </r>
  <r>
    <d v="2018-04-17T00:00:00"/>
    <x v="3"/>
    <s v="54B1207"/>
    <s v="Barcelona"/>
    <x v="0"/>
    <s v="la Dreta de l'Eixample"/>
    <x v="0"/>
    <x v="0"/>
    <n v="3"/>
    <n v="132"/>
    <s v="Yes"/>
    <s v="interior"/>
    <s v=" floor 5"/>
    <n v="0"/>
    <n v="1180000"/>
    <n v="8939.3939393939399"/>
    <s v="good condition-1180000"/>
    <x v="0"/>
  </r>
  <r>
    <d v="2018-04-18T00:00:00"/>
    <x v="3"/>
    <s v="54B1208"/>
    <s v="Barcelona"/>
    <x v="0"/>
    <s v="la Dreta de l'Eixample"/>
    <x v="0"/>
    <x v="0"/>
    <n v="1"/>
    <n v="86"/>
    <s v="Yes"/>
    <s v="exterior"/>
    <s v=" floor 5"/>
    <n v="0"/>
    <n v="870000"/>
    <n v="10116.279069767443"/>
    <s v="good condition-870000"/>
    <x v="0"/>
  </r>
  <r>
    <d v="2018-04-19T00:00:00"/>
    <x v="3"/>
    <s v="54B1209"/>
    <s v="Barcelona"/>
    <x v="7"/>
    <s v="la Vila de Gràcia"/>
    <x v="0"/>
    <x v="0"/>
    <n v="1"/>
    <n v="51"/>
    <s v="No"/>
    <s v="exterior"/>
    <s v=" floor 1"/>
    <n v="0.02"/>
    <n v="350000"/>
    <n v="6862.7450980392159"/>
    <s v="good condition-350000"/>
    <x v="0"/>
  </r>
  <r>
    <d v="2018-04-20T00:00:00"/>
    <x v="3"/>
    <s v="54B1210"/>
    <s v="Barcelona"/>
    <x v="5"/>
    <s v="el Poblenou"/>
    <x v="0"/>
    <x v="0"/>
    <n v="1"/>
    <n v="41"/>
    <s v="No"/>
    <s v="exterior"/>
    <s v=" floor 2"/>
    <n v="0.02"/>
    <n v="177000"/>
    <n v="4317.0731707317073"/>
    <s v="good condition-177000"/>
    <x v="0"/>
  </r>
  <r>
    <d v="2018-04-21T00:00:00"/>
    <x v="3"/>
    <s v="54B1211"/>
    <s v="Barcelona"/>
    <x v="4"/>
    <s v="el Barri Gòtic"/>
    <x v="0"/>
    <x v="0"/>
    <n v="2"/>
    <n v="299"/>
    <s v="Yes"/>
    <s v="exterior"/>
    <s v=" floor 7"/>
    <n v="0"/>
    <n v="3500000"/>
    <n v="11705.685618729098"/>
    <s v="good condition-3500000"/>
    <x v="0"/>
  </r>
  <r>
    <d v="2018-04-22T00:00:00"/>
    <x v="3"/>
    <s v="54B1212"/>
    <s v="Barcelona"/>
    <x v="0"/>
    <s v="la Dreta de l'Eixample"/>
    <x v="0"/>
    <x v="0"/>
    <n v="3"/>
    <n v="139"/>
    <s v="Yes"/>
    <s v="exterior"/>
    <s v=" floor 4"/>
    <n v="0"/>
    <n v="1570000"/>
    <n v="11294.964028776978"/>
    <s v="good condition-1570000"/>
    <x v="0"/>
  </r>
  <r>
    <d v="2018-04-23T00:00:00"/>
    <x v="3"/>
    <s v="54B1213"/>
    <s v="Barcelona"/>
    <x v="2"/>
    <s v="el Baix Guinardó"/>
    <x v="0"/>
    <x v="0"/>
    <n v="3"/>
    <n v="54"/>
    <s v="Yes"/>
    <s v="exterior"/>
    <s v=" floor 1"/>
    <n v="0"/>
    <n v="250000"/>
    <n v="4629.6296296296296"/>
    <s v="good condition-250000"/>
    <x v="0"/>
  </r>
  <r>
    <d v="2018-04-24T00:00:00"/>
    <x v="3"/>
    <s v="54B1214"/>
    <s v="Barcelona"/>
    <x v="0"/>
    <s v="la Nova Esquerra de l'Eixample"/>
    <x v="0"/>
    <x v="0"/>
    <n v="3"/>
    <n v="85"/>
    <s v="Yes"/>
    <s v="exterior"/>
    <s v=" floor 6"/>
    <n v="0"/>
    <n v="380000"/>
    <n v="4470.588235294118"/>
    <s v="good condition-380000"/>
    <x v="0"/>
  </r>
  <r>
    <d v="2018-04-25T00:00:00"/>
    <x v="3"/>
    <s v="54B1215"/>
    <s v="Barcelona"/>
    <x v="0"/>
    <s v="la Nova Esquerra de l'Eixample"/>
    <x v="0"/>
    <x v="0"/>
    <n v="4"/>
    <n v="140"/>
    <s v="Yes"/>
    <s v="exterior"/>
    <s v=" floor 4"/>
    <n v="0"/>
    <n v="530000"/>
    <n v="3785.7142857142858"/>
    <s v="good condition-530000"/>
    <x v="0"/>
  </r>
  <r>
    <d v="2018-04-26T00:00:00"/>
    <x v="3"/>
    <s v="54B1216"/>
    <s v="Barcelona"/>
    <x v="1"/>
    <s v="Sant Gervasi - Galvany"/>
    <x v="0"/>
    <x v="0"/>
    <n v="4"/>
    <n v="129"/>
    <s v="Yes"/>
    <s v="exterior"/>
    <s v=" floor 2"/>
    <n v="0"/>
    <n v="685000"/>
    <n v="5310.0775193798454"/>
    <s v="good condition-685000"/>
    <x v="0"/>
  </r>
  <r>
    <d v="2018-04-27T00:00:00"/>
    <x v="3"/>
    <s v="54B1217"/>
    <s v="Barcelona"/>
    <x v="4"/>
    <s v="Sant Pere - Santa Caterina i la Ribera"/>
    <x v="0"/>
    <x v="0"/>
    <n v="1"/>
    <n v="111"/>
    <s v="No"/>
    <s v="exterior"/>
    <s v=" floor 1"/>
    <n v="0.02"/>
    <n v="550000"/>
    <n v="4954.9549549549547"/>
    <s v="good condition-550000"/>
    <x v="0"/>
  </r>
  <r>
    <d v="2018-04-28T00:00:00"/>
    <x v="3"/>
    <s v="54B1218"/>
    <s v="Barcelona"/>
    <x v="9"/>
    <s v="la Prosperitat"/>
    <x v="0"/>
    <x v="1"/>
    <n v="3"/>
    <n v="66"/>
    <s v="Yes"/>
    <s v="exterior"/>
    <s v=" floor 5"/>
    <n v="0"/>
    <n v="295000"/>
    <n v="4469.69696969697"/>
    <s v="good condition-295000"/>
    <x v="0"/>
  </r>
  <r>
    <d v="2018-04-29T00:00:00"/>
    <x v="3"/>
    <s v="54B1219"/>
    <s v="Barcelona"/>
    <x v="1"/>
    <s v="el Putxet i el Farró"/>
    <x v="0"/>
    <x v="0"/>
    <n v="1"/>
    <n v="73"/>
    <s v="Yes"/>
    <s v="exterior"/>
    <s v="mezzanine"/>
    <n v="0"/>
    <n v="310000"/>
    <n v="4246.5753424657532"/>
    <s v="good condition-310000"/>
    <x v="0"/>
  </r>
  <r>
    <d v="2018-04-30T00:00:00"/>
    <x v="3"/>
    <s v="54B1220"/>
    <s v="Barcelona"/>
    <x v="5"/>
    <s v="Sant Martí de Provençals"/>
    <x v="0"/>
    <x v="0"/>
    <n v="2"/>
    <n v="83"/>
    <s v="Yes"/>
    <s v="exterior"/>
    <s v=" floor 8"/>
    <n v="0"/>
    <n v="235000"/>
    <n v="2831.3253012048194"/>
    <s v="good condition-235000"/>
    <x v="1"/>
  </r>
  <r>
    <d v="2018-05-01T00:00:00"/>
    <x v="3"/>
    <s v="54B1221"/>
    <s v="Barcelona"/>
    <x v="6"/>
    <s v="el Poble Sec - AEI Parc de Montjuïc"/>
    <x v="0"/>
    <x v="0"/>
    <n v="3"/>
    <n v="68"/>
    <s v="No"/>
    <s v="exterior"/>
    <s v=" floor 3"/>
    <n v="0.02"/>
    <n v="152000"/>
    <n v="2235.294117647059"/>
    <s v="good condition-152000"/>
    <x v="1"/>
  </r>
  <r>
    <d v="2018-05-02T00:00:00"/>
    <x v="3"/>
    <s v="54B1222"/>
    <s v="Barcelona"/>
    <x v="5"/>
    <s v="la Verneda i la Pau"/>
    <x v="0"/>
    <x v="0"/>
    <n v="3"/>
    <n v="76"/>
    <s v="Yes"/>
    <s v="exterior"/>
    <s v=" floor 5"/>
    <n v="0"/>
    <n v="169000"/>
    <n v="2223.6842105263158"/>
    <s v="good condition-169000"/>
    <x v="1"/>
  </r>
  <r>
    <d v="2018-05-03T00:00:00"/>
    <x v="3"/>
    <s v="54B1223"/>
    <s v="Barcelona"/>
    <x v="7"/>
    <s v="la Vila de Gràcia"/>
    <x v="0"/>
    <x v="0"/>
    <n v="2"/>
    <n v="68"/>
    <s v="Yes"/>
    <s v="exterior"/>
    <s v=" floor 2"/>
    <n v="0"/>
    <n v="245000"/>
    <n v="3602.9411764705883"/>
    <s v="good condition-245000"/>
    <x v="0"/>
  </r>
  <r>
    <d v="2018-05-04T00:00:00"/>
    <x v="3"/>
    <s v="54B1224"/>
    <s v="Barcelona"/>
    <x v="6"/>
    <s v="Sants"/>
    <x v="0"/>
    <x v="0"/>
    <n v="4"/>
    <n v="126"/>
    <s v="Yes"/>
    <s v="exterior"/>
    <s v=" floor 1"/>
    <n v="0"/>
    <n v="359000"/>
    <n v="2849.2063492063494"/>
    <s v="good condition-359000"/>
    <x v="1"/>
  </r>
  <r>
    <d v="2018-05-05T00:00:00"/>
    <x v="3"/>
    <s v="54B1225"/>
    <s v="Barcelona"/>
    <x v="4"/>
    <s v="el Raval"/>
    <x v="0"/>
    <x v="0"/>
    <n v="2"/>
    <n v="75"/>
    <s v="Yes"/>
    <s v="exterior"/>
    <s v=" floor 1"/>
    <n v="0"/>
    <n v="280000"/>
    <n v="3733.3333333333335"/>
    <s v="good condition-280000"/>
    <x v="0"/>
  </r>
  <r>
    <d v="2018-05-06T00:00:00"/>
    <x v="3"/>
    <s v="54B1226"/>
    <s v="Barcelona"/>
    <x v="1"/>
    <s v="Sarrià"/>
    <x v="0"/>
    <x v="0"/>
    <n v="2"/>
    <n v="86"/>
    <s v="Yes"/>
    <s v="exterior"/>
    <s v=" floor 2"/>
    <n v="0"/>
    <n v="400000"/>
    <n v="4651.1627906976746"/>
    <s v="good condition-400000"/>
    <x v="0"/>
  </r>
  <r>
    <d v="2018-05-07T00:00:00"/>
    <x v="3"/>
    <s v="54B1227"/>
    <s v="Barcelona"/>
    <x v="4"/>
    <s v="Sant Pere - Santa Caterina i la Ribera"/>
    <x v="0"/>
    <x v="0"/>
    <n v="2"/>
    <n v="64"/>
    <s v="Yes"/>
    <s v="exterior"/>
    <s v=" floor 2"/>
    <n v="0"/>
    <n v="200000"/>
    <n v="3125"/>
    <s v="good condition-200000"/>
    <x v="0"/>
  </r>
  <r>
    <d v="2018-05-08T00:00:00"/>
    <x v="3"/>
    <s v="54B1228"/>
    <s v="Barcelona"/>
    <x v="9"/>
    <s v="Porta"/>
    <x v="0"/>
    <x v="1"/>
    <n v="3"/>
    <n v="68"/>
    <s v="Yes"/>
    <s v="exterior"/>
    <s v=" floor 6"/>
    <n v="0"/>
    <n v="200000"/>
    <n v="2941.1764705882351"/>
    <s v="good condition-200000"/>
    <x v="1"/>
  </r>
  <r>
    <d v="2018-05-09T00:00:00"/>
    <x v="3"/>
    <s v="54B1229"/>
    <s v="Barcelona"/>
    <x v="6"/>
    <s v="la Marina de Port"/>
    <x v="0"/>
    <x v="0"/>
    <n v="4"/>
    <n v="110"/>
    <s v="Yes"/>
    <s v="exterior"/>
    <s v=" floor 10"/>
    <n v="0"/>
    <n v="360000"/>
    <n v="3272.7272727272725"/>
    <s v="good condition-360000"/>
    <x v="0"/>
  </r>
  <r>
    <d v="2018-05-10T00:00:00"/>
    <x v="3"/>
    <s v="54B1230"/>
    <s v="Barcelona"/>
    <x v="9"/>
    <s v="Porta"/>
    <x v="0"/>
    <x v="0"/>
    <n v="2"/>
    <n v="55"/>
    <s v="Yes"/>
    <s v="exterior"/>
    <s v=" floor 2"/>
    <n v="0"/>
    <n v="170000"/>
    <n v="3090.909090909091"/>
    <s v="good condition-170000"/>
    <x v="0"/>
  </r>
  <r>
    <d v="2018-05-11T00:00:00"/>
    <x v="3"/>
    <s v="54B1231"/>
    <s v="Barcelona"/>
    <x v="3"/>
    <s v="les Corts"/>
    <x v="0"/>
    <x v="0"/>
    <n v="4"/>
    <n v="144"/>
    <s v="Yes"/>
    <s v="exterior"/>
    <s v=" floor 2"/>
    <n v="0"/>
    <n v="670000"/>
    <n v="4652.7777777777774"/>
    <s v="good condition-670000"/>
    <x v="0"/>
  </r>
  <r>
    <d v="2018-05-12T00:00:00"/>
    <x v="3"/>
    <s v="54B1232"/>
    <s v="Barcelona"/>
    <x v="5"/>
    <s v="el Clot"/>
    <x v="0"/>
    <x v="0"/>
    <n v="2"/>
    <n v="84"/>
    <s v="Yes"/>
    <s v="exterior"/>
    <s v=" floor 6"/>
    <n v="0"/>
    <n v="425000"/>
    <n v="5059.5238095238092"/>
    <s v="good condition-425000"/>
    <x v="0"/>
  </r>
  <r>
    <d v="2018-05-13T00:00:00"/>
    <x v="3"/>
    <s v="54B1233"/>
    <s v="Barcelona"/>
    <x v="9"/>
    <s v="Porta"/>
    <x v="0"/>
    <x v="3"/>
    <n v="2"/>
    <n v="125"/>
    <s v="Yes"/>
    <s v="exterior"/>
    <s v="ground floor"/>
    <n v="0"/>
    <n v="449000"/>
    <n v="3592"/>
    <s v="good condition-449000"/>
    <x v="0"/>
  </r>
  <r>
    <d v="2018-05-14T00:00:00"/>
    <x v="3"/>
    <s v="54B1234"/>
    <s v="Barcelona"/>
    <x v="5"/>
    <s v="el Clot"/>
    <x v="0"/>
    <x v="3"/>
    <n v="3"/>
    <n v="179"/>
    <s v="Yes"/>
    <s v="exterior"/>
    <s v="ground floor"/>
    <n v="0"/>
    <n v="538000"/>
    <n v="3005.5865921787708"/>
    <s v="good condition-538000"/>
    <x v="0"/>
  </r>
  <r>
    <d v="2018-05-15T00:00:00"/>
    <x v="3"/>
    <s v="54B1235"/>
    <s v="Barcelona"/>
    <x v="1"/>
    <s v="les Tres Torres"/>
    <x v="0"/>
    <x v="0"/>
    <n v="5"/>
    <n v="131"/>
    <s v="Yes"/>
    <s v="exterior"/>
    <s v=" floor 2"/>
    <n v="0"/>
    <n v="650000"/>
    <n v="4961.8320610687024"/>
    <s v="good condition-650000"/>
    <x v="0"/>
  </r>
  <r>
    <d v="2018-05-16T00:00:00"/>
    <x v="3"/>
    <s v="54B1236"/>
    <s v="Barcelona"/>
    <x v="9"/>
    <s v="Verdun"/>
    <x v="0"/>
    <x v="1"/>
    <n v="3"/>
    <n v="68"/>
    <s v="No"/>
    <s v="interior"/>
    <s v=" floor 4"/>
    <n v="0.02"/>
    <n v="141000"/>
    <n v="2073.5294117647059"/>
    <s v="good condition-141000"/>
    <x v="1"/>
  </r>
  <r>
    <d v="2018-05-17T00:00:00"/>
    <x v="3"/>
    <s v="54B1237"/>
    <s v="Barcelona"/>
    <x v="5"/>
    <s v="la Verneda i la Pau"/>
    <x v="0"/>
    <x v="0"/>
    <n v="3"/>
    <n v="77"/>
    <s v="Yes"/>
    <s v="exterior"/>
    <s v=" floor 3"/>
    <n v="0"/>
    <n v="169000"/>
    <n v="2194.8051948051948"/>
    <s v="good condition-169000"/>
    <x v="1"/>
  </r>
  <r>
    <d v="2018-05-18T00:00:00"/>
    <x v="3"/>
    <s v="54B1238"/>
    <s v="Barcelona"/>
    <x v="0"/>
    <s v="la Dreta de l'Eixample"/>
    <x v="0"/>
    <x v="0"/>
    <n v="2"/>
    <n v="96"/>
    <s v="Yes"/>
    <s v="exterior"/>
    <s v=" floor 1"/>
    <n v="0"/>
    <n v="439000"/>
    <n v="4572.916666666667"/>
    <s v="good condition-439000"/>
    <x v="0"/>
  </r>
  <r>
    <d v="2018-05-19T00:00:00"/>
    <x v="3"/>
    <s v="54B1239"/>
    <s v="Barcelona"/>
    <x v="8"/>
    <s v="Sant Andreu"/>
    <x v="0"/>
    <x v="0"/>
    <n v="3"/>
    <n v="76"/>
    <s v="Yes"/>
    <s v="exterior"/>
    <s v=" floor 2"/>
    <n v="0"/>
    <n v="218000"/>
    <n v="2868.4210526315787"/>
    <s v="good condition-218000"/>
    <x v="1"/>
  </r>
  <r>
    <d v="2018-05-20T00:00:00"/>
    <x v="3"/>
    <s v="54B1240"/>
    <s v="Barcelona"/>
    <x v="8"/>
    <s v="el Congrés i els Indians"/>
    <x v="0"/>
    <x v="0"/>
    <n v="4"/>
    <n v="89"/>
    <s v="Yes"/>
    <s v="exterior"/>
    <s v=" floor 4"/>
    <n v="0"/>
    <n v="264000"/>
    <n v="2966.2921348314608"/>
    <s v="good condition-264000"/>
    <x v="1"/>
  </r>
  <r>
    <d v="2018-05-21T00:00:00"/>
    <x v="3"/>
    <s v="54B1241"/>
    <s v="Barcelona"/>
    <x v="5"/>
    <s v="Diagonal Mar i el Front Marítim del Poblenou"/>
    <x v="0"/>
    <x v="0"/>
    <n v="3"/>
    <n v="117"/>
    <s v="Yes"/>
    <s v="exterior"/>
    <s v=" floor 8"/>
    <n v="0"/>
    <n v="568000"/>
    <n v="4854.7008547008545"/>
    <s v="good condition-568000"/>
    <x v="0"/>
  </r>
  <r>
    <d v="2018-05-22T00:00:00"/>
    <x v="3"/>
    <s v="54B1242"/>
    <s v="Barcelona"/>
    <x v="8"/>
    <s v="el Bon Pastor"/>
    <x v="0"/>
    <x v="0"/>
    <n v="3"/>
    <n v="68"/>
    <s v="No"/>
    <s v="exterior"/>
    <s v=" floor 4"/>
    <n v="0.02"/>
    <n v="139000"/>
    <n v="2044.1176470588234"/>
    <s v="good condition-139000"/>
    <x v="1"/>
  </r>
  <r>
    <d v="2018-05-23T00:00:00"/>
    <x v="3"/>
    <s v="54B1243"/>
    <s v="Barcelona"/>
    <x v="1"/>
    <s v="Sant Gervasi - la Bonanova"/>
    <x v="0"/>
    <x v="0"/>
    <n v="5"/>
    <n v="300"/>
    <s v="Yes"/>
    <s v="exterior"/>
    <s v="ground floor"/>
    <n v="0"/>
    <n v="3500000"/>
    <n v="11666.666666666666"/>
    <s v="good condition-3500000"/>
    <x v="0"/>
  </r>
  <r>
    <d v="2018-05-24T00:00:00"/>
    <x v="3"/>
    <s v="54B1244"/>
    <s v="Barcelona"/>
    <x v="8"/>
    <s v="el Congrés i els Indians"/>
    <x v="0"/>
    <x v="0"/>
    <n v="2"/>
    <n v="79"/>
    <s v="Yes"/>
    <s v="exterior"/>
    <s v=" floor 1"/>
    <n v="0"/>
    <n v="239000"/>
    <n v="3025.3164556962024"/>
    <s v="good condition-239000"/>
    <x v="0"/>
  </r>
  <r>
    <d v="2018-05-25T00:00:00"/>
    <x v="3"/>
    <s v="54B1245"/>
    <s v="Barcelona"/>
    <x v="1"/>
    <s v="Sant Gervasi - Galvany"/>
    <x v="0"/>
    <x v="0"/>
    <n v="2"/>
    <n v="90"/>
    <s v="Yes"/>
    <s v="exterior"/>
    <s v=" floor 4"/>
    <n v="0"/>
    <n v="800000"/>
    <n v="8888.8888888888887"/>
    <s v="good condition-800000"/>
    <x v="0"/>
  </r>
  <r>
    <d v="2018-05-26T00:00:00"/>
    <x v="3"/>
    <s v="54B1246"/>
    <s v="Barcelona"/>
    <x v="0"/>
    <s v="la Dreta de l'Eixample"/>
    <x v="0"/>
    <x v="0"/>
    <n v="3"/>
    <n v="203"/>
    <s v="Yes"/>
    <s v="exterior"/>
    <s v=" floor 4"/>
    <n v="0"/>
    <n v="1790000"/>
    <n v="8817.7339901477826"/>
    <s v="good condition-1790000"/>
    <x v="0"/>
  </r>
  <r>
    <d v="2018-05-27T00:00:00"/>
    <x v="3"/>
    <s v="54B1247"/>
    <s v="Barcelona"/>
    <x v="9"/>
    <s v="la Guineueta"/>
    <x v="0"/>
    <x v="0"/>
    <n v="4"/>
    <n v="94"/>
    <s v="Yes"/>
    <s v="exterior"/>
    <s v=" floor 2"/>
    <n v="0"/>
    <n v="305000"/>
    <n v="3244.6808510638298"/>
    <s v="good condition-305000"/>
    <x v="0"/>
  </r>
  <r>
    <d v="2018-05-28T00:00:00"/>
    <x v="3"/>
    <s v="54B1248"/>
    <s v="Barcelona"/>
    <x v="6"/>
    <s v="Sants"/>
    <x v="0"/>
    <x v="3"/>
    <n v="2"/>
    <n v="95"/>
    <s v="No"/>
    <s v="exterior"/>
    <s v=" floor 1"/>
    <n v="0.02"/>
    <n v="367000"/>
    <n v="3863.1578947368421"/>
    <s v="good condition-367000"/>
    <x v="0"/>
  </r>
  <r>
    <d v="2018-05-29T00:00:00"/>
    <x v="3"/>
    <s v="54B1249"/>
    <s v="Barcelona"/>
    <x v="3"/>
    <s v="la Maternitat i Sant Ramon"/>
    <x v="0"/>
    <x v="0"/>
    <n v="3"/>
    <n v="94"/>
    <s v="Yes"/>
    <s v="exterior"/>
    <s v=" floor 1"/>
    <n v="0"/>
    <n v="425000"/>
    <n v="4521.2765957446809"/>
    <s v="good condition-425000"/>
    <x v="0"/>
  </r>
  <r>
    <d v="2018-05-30T00:00:00"/>
    <x v="3"/>
    <s v="54B1250"/>
    <s v="Barcelona"/>
    <x v="4"/>
    <s v="el Barri Gòtic"/>
    <x v="0"/>
    <x v="0"/>
    <n v="4"/>
    <n v="158"/>
    <s v="No"/>
    <s v="exterior"/>
    <s v=" floor 2"/>
    <n v="0.02"/>
    <n v="540000"/>
    <n v="3417.7215189873418"/>
    <s v="good condition-540000"/>
    <x v="0"/>
  </r>
  <r>
    <d v="2018-05-31T00:00:00"/>
    <x v="3"/>
    <s v="54B1251"/>
    <s v="Barcelona"/>
    <x v="1"/>
    <s v="Sant Gervasi - Galvany"/>
    <x v="0"/>
    <x v="1"/>
    <n v="4"/>
    <n v="353"/>
    <s v="Yes"/>
    <s v="exterior"/>
    <s v=" floor 7"/>
    <n v="0"/>
    <n v="3100000"/>
    <n v="8781.8696883852699"/>
    <s v="good condition-3100000"/>
    <x v="0"/>
  </r>
  <r>
    <d v="2018-06-01T00:00:00"/>
    <x v="3"/>
    <s v="54B1252"/>
    <s v="Barcelona"/>
    <x v="3"/>
    <s v="les Corts"/>
    <x v="0"/>
    <x v="0"/>
    <n v="4"/>
    <n v="121"/>
    <s v="Yes"/>
    <s v="exterior"/>
    <s v=" floor 3"/>
    <n v="0"/>
    <n v="595000"/>
    <n v="4917.3553719008269"/>
    <s v="good condition-595000"/>
    <x v="0"/>
  </r>
  <r>
    <d v="2018-06-02T00:00:00"/>
    <x v="3"/>
    <s v="54B1253"/>
    <s v="Barcelona"/>
    <x v="0"/>
    <s v="la Sagrada Família"/>
    <x v="0"/>
    <x v="0"/>
    <n v="4"/>
    <n v="73"/>
    <s v="Yes"/>
    <s v="exterior"/>
    <s v=" floor 1"/>
    <n v="0"/>
    <n v="267000"/>
    <n v="3657.5342465753424"/>
    <s v="good condition-267000"/>
    <x v="0"/>
  </r>
  <r>
    <d v="2018-06-03T00:00:00"/>
    <x v="3"/>
    <s v="54B1254"/>
    <s v="Barcelona"/>
    <x v="1"/>
    <s v="Vallvidrera - el Tibidabo i les Planes"/>
    <x v="0"/>
    <x v="0"/>
    <n v="3"/>
    <n v="116"/>
    <s v="No"/>
    <s v="exterior"/>
    <s v="ground floor"/>
    <n v="0.02"/>
    <n v="395000"/>
    <n v="3405.1724137931033"/>
    <s v="good condition-395000"/>
    <x v="0"/>
  </r>
  <r>
    <d v="2018-06-04T00:00:00"/>
    <x v="3"/>
    <s v="54B1255"/>
    <s v="Barcelona"/>
    <x v="3"/>
    <s v="Pedralbes"/>
    <x v="0"/>
    <x v="4"/>
    <n v="6"/>
    <n v="800"/>
    <s v="No"/>
    <s v="exterior"/>
    <s v="Multiple"/>
    <n v="0.02"/>
    <n v="6500000"/>
    <n v="8125"/>
    <s v="good condition-6500000"/>
    <x v="0"/>
  </r>
  <r>
    <d v="2018-06-05T00:00:00"/>
    <x v="3"/>
    <s v="54B1256"/>
    <s v="Barcelona"/>
    <x v="4"/>
    <s v="el Barri Gòtic"/>
    <x v="0"/>
    <x v="0"/>
    <n v="2"/>
    <n v="66"/>
    <s v="Yes"/>
    <s v="exterior"/>
    <s v=" floor 1"/>
    <n v="0"/>
    <n v="425000"/>
    <n v="6439.393939393939"/>
    <s v="good condition-425000"/>
    <x v="0"/>
  </r>
  <r>
    <d v="2018-06-06T00:00:00"/>
    <x v="3"/>
    <s v="54B1257"/>
    <s v="Barcelona"/>
    <x v="6"/>
    <s v="Hostafrancs"/>
    <x v="0"/>
    <x v="1"/>
    <n v="2"/>
    <n v="70"/>
    <s v="No"/>
    <s v="exterior"/>
    <s v=" floor 2"/>
    <n v="0.02"/>
    <n v="460000"/>
    <n v="6571.4285714285716"/>
    <s v="good condition-460000"/>
    <x v="0"/>
  </r>
  <r>
    <d v="2018-06-07T00:00:00"/>
    <x v="3"/>
    <s v="54B1258"/>
    <s v="Barcelona"/>
    <x v="0"/>
    <s v="la Sagrada Família"/>
    <x v="0"/>
    <x v="0"/>
    <n v="2"/>
    <n v="62"/>
    <s v="Yes"/>
    <s v="exterior"/>
    <s v=" floor 4"/>
    <n v="0"/>
    <n v="500000"/>
    <n v="8064.5161290322585"/>
    <s v="good condition-500000"/>
    <x v="0"/>
  </r>
  <r>
    <d v="2018-06-08T00:00:00"/>
    <x v="3"/>
    <s v="54B1259"/>
    <s v="Barcelona"/>
    <x v="6"/>
    <s v="Hostafrancs"/>
    <x v="0"/>
    <x v="0"/>
    <n v="2"/>
    <n v="70"/>
    <s v="Yes"/>
    <s v="exterior"/>
    <s v=" floor 1"/>
    <n v="0"/>
    <n v="445000"/>
    <n v="6357.1428571428569"/>
    <s v="good condition-445000"/>
    <x v="0"/>
  </r>
  <r>
    <d v="2018-06-09T00:00:00"/>
    <x v="3"/>
    <s v="54B1260"/>
    <s v="Barcelona"/>
    <x v="0"/>
    <s v="l'Antiga Esquerra de l'Eixample"/>
    <x v="0"/>
    <x v="0"/>
    <n v="3"/>
    <n v="94"/>
    <s v="Yes"/>
    <s v="exterior"/>
    <s v=" floor 6"/>
    <n v="0"/>
    <n v="500000"/>
    <n v="5319.1489361702124"/>
    <s v="good condition-500000"/>
    <x v="0"/>
  </r>
  <r>
    <d v="2018-06-10T00:00:00"/>
    <x v="3"/>
    <s v="54B1261"/>
    <s v="Barcelona"/>
    <x v="4"/>
    <s v="el Raval"/>
    <x v="0"/>
    <x v="0"/>
    <n v="1"/>
    <n v="49"/>
    <s v="No"/>
    <s v="exterior"/>
    <s v=" floor 5"/>
    <n v="0.02"/>
    <n v="197500"/>
    <n v="4030.612244897959"/>
    <s v="good condition-197500"/>
    <x v="0"/>
  </r>
  <r>
    <d v="2018-06-11T00:00:00"/>
    <x v="3"/>
    <s v="54B1262"/>
    <s v="Barcelona"/>
    <x v="0"/>
    <s v="la Nova Esquerra de l'Eixample"/>
    <x v="0"/>
    <x v="0"/>
    <n v="1"/>
    <n v="65"/>
    <s v="Yes"/>
    <s v="exterior"/>
    <s v=" floor 2"/>
    <n v="0"/>
    <n v="340000"/>
    <n v="5230.7692307692305"/>
    <s v="good condition-340000"/>
    <x v="0"/>
  </r>
  <r>
    <d v="2018-06-12T00:00:00"/>
    <x v="3"/>
    <s v="54B1263"/>
    <s v="Barcelona"/>
    <x v="5"/>
    <s v="la Vila Olímpica del Poblenou"/>
    <x v="0"/>
    <x v="0"/>
    <n v="2"/>
    <n v="110"/>
    <s v="Yes"/>
    <s v="exterior"/>
    <s v=" floor 4"/>
    <n v="0"/>
    <n v="644000"/>
    <n v="5854.545454545455"/>
    <s v="good condition-644000"/>
    <x v="0"/>
  </r>
  <r>
    <d v="2018-06-13T00:00:00"/>
    <x v="3"/>
    <s v="54B1264"/>
    <s v="Barcelona"/>
    <x v="3"/>
    <s v="Pedralbes"/>
    <x v="0"/>
    <x v="1"/>
    <n v="5"/>
    <n v="147"/>
    <s v="Yes"/>
    <s v="exterior"/>
    <s v=" floor 8"/>
    <n v="0"/>
    <n v="695000"/>
    <n v="4727.8911564625851"/>
    <s v="good condition-695000"/>
    <x v="0"/>
  </r>
  <r>
    <d v="2018-06-14T00:00:00"/>
    <x v="3"/>
    <s v="54B1265"/>
    <s v="Barcelona"/>
    <x v="7"/>
    <s v="el Coll"/>
    <x v="0"/>
    <x v="1"/>
    <n v="2"/>
    <n v="89"/>
    <s v="Yes"/>
    <s v="exterior"/>
    <s v=" floor 4"/>
    <n v="0"/>
    <n v="470000"/>
    <n v="5280.8988764044943"/>
    <s v="good condition-470000"/>
    <x v="0"/>
  </r>
  <r>
    <d v="2018-06-15T00:00:00"/>
    <x v="3"/>
    <s v="54B1266"/>
    <s v="Barcelona"/>
    <x v="1"/>
    <s v="Sant Gervasi - la Bonanova"/>
    <x v="0"/>
    <x v="0"/>
    <n v="3"/>
    <n v="177"/>
    <s v="Yes"/>
    <s v="exterior"/>
    <s v=" floor 1"/>
    <n v="0"/>
    <n v="1000000"/>
    <n v="5649.7175141242942"/>
    <s v="good condition-1000000"/>
    <x v="0"/>
  </r>
  <r>
    <d v="2018-06-16T00:00:00"/>
    <x v="3"/>
    <s v="54B1267"/>
    <s v="Barcelona"/>
    <x v="0"/>
    <s v="la Dreta de l'Eixample"/>
    <x v="0"/>
    <x v="0"/>
    <n v="4"/>
    <n v="142"/>
    <s v="Yes"/>
    <s v="exterior"/>
    <s v=" floor 3"/>
    <n v="0"/>
    <n v="595000"/>
    <n v="4190.140845070423"/>
    <s v="good condition-595000"/>
    <x v="0"/>
  </r>
  <r>
    <d v="2018-06-17T00:00:00"/>
    <x v="3"/>
    <s v="54B1268"/>
    <s v="Barcelona"/>
    <x v="2"/>
    <s v="Horta"/>
    <x v="0"/>
    <x v="0"/>
    <n v="3"/>
    <n v="70"/>
    <s v="No"/>
    <s v="interior"/>
    <s v=" floor 3"/>
    <n v="0.02"/>
    <n v="209000"/>
    <n v="2985.7142857142858"/>
    <s v="good condition-209000"/>
    <x v="1"/>
  </r>
  <r>
    <d v="2018-06-18T00:00:00"/>
    <x v="3"/>
    <s v="54B1269"/>
    <s v="Barcelona"/>
    <x v="0"/>
    <s v="la Dreta de l'Eixample"/>
    <x v="0"/>
    <x v="0"/>
    <n v="4"/>
    <n v="201"/>
    <s v="Yes"/>
    <s v="exterior"/>
    <s v=" floor 4"/>
    <n v="0"/>
    <n v="1360000"/>
    <n v="6766.1691542288554"/>
    <s v="good condition-1360000"/>
    <x v="0"/>
  </r>
  <r>
    <d v="2018-06-19T00:00:00"/>
    <x v="3"/>
    <s v="54B1270"/>
    <s v="Barcelona"/>
    <x v="0"/>
    <s v="l'Antiga Esquerra de l'Eixample"/>
    <x v="0"/>
    <x v="0"/>
    <n v="2"/>
    <n v="89"/>
    <s v="Yes"/>
    <s v="exterior"/>
    <s v=" floor 4"/>
    <n v="0"/>
    <n v="400000"/>
    <n v="4494.3820224719102"/>
    <s v="good condition-400000"/>
    <x v="0"/>
  </r>
  <r>
    <d v="2018-06-20T00:00:00"/>
    <x v="3"/>
    <s v="54B1271"/>
    <s v="Barcelona"/>
    <x v="4"/>
    <s v="Sant Pere - Santa Caterina i la Ribera"/>
    <x v="0"/>
    <x v="0"/>
    <n v="2"/>
    <n v="117"/>
    <s v="No"/>
    <s v="exterior"/>
    <s v=" floor 2"/>
    <n v="0.02"/>
    <n v="470000"/>
    <n v="4017.0940170940171"/>
    <s v="good condition-470000"/>
    <x v="0"/>
  </r>
  <r>
    <d v="2018-06-21T00:00:00"/>
    <x v="3"/>
    <s v="54B1272"/>
    <s v="Barcelona"/>
    <x v="4"/>
    <s v="el Barri Gòtic"/>
    <x v="0"/>
    <x v="0"/>
    <n v="2"/>
    <n v="90"/>
    <s v="Yes"/>
    <s v="exterior"/>
    <s v=" floor 3"/>
    <n v="0"/>
    <n v="445000"/>
    <n v="4944.4444444444443"/>
    <s v="good condition-445000"/>
    <x v="0"/>
  </r>
  <r>
    <d v="2018-06-22T00:00:00"/>
    <x v="3"/>
    <s v="54B1273"/>
    <s v="Barcelona"/>
    <x v="0"/>
    <s v="la Sagrada Família"/>
    <x v="0"/>
    <x v="0"/>
    <n v="4"/>
    <n v="90"/>
    <s v="Yes"/>
    <s v="exterior"/>
    <s v=" floor 6"/>
    <n v="0"/>
    <n v="375000"/>
    <n v="4166.666666666667"/>
    <s v="good condition-375000"/>
    <x v="0"/>
  </r>
  <r>
    <d v="2018-06-23T00:00:00"/>
    <x v="3"/>
    <s v="54B1274"/>
    <s v="Barcelona"/>
    <x v="0"/>
    <s v="Sant Antoni"/>
    <x v="0"/>
    <x v="0"/>
    <n v="2"/>
    <n v="120"/>
    <s v="Yes"/>
    <s v="exterior"/>
    <s v=" floor 3"/>
    <n v="0"/>
    <n v="795000"/>
    <n v="6625"/>
    <s v="good condition-795000"/>
    <x v="0"/>
  </r>
  <r>
    <d v="2018-06-24T00:00:00"/>
    <x v="3"/>
    <s v="54B1275"/>
    <s v="Barcelona"/>
    <x v="6"/>
    <s v="el Poble Sec - AEI Parc de Montjuïc"/>
    <x v="0"/>
    <x v="0"/>
    <n v="3"/>
    <n v="129"/>
    <s v="Yes"/>
    <s v="interior"/>
    <s v="ground floor"/>
    <n v="0"/>
    <n v="446000"/>
    <n v="3457.3643410852715"/>
    <s v="good condition-446000"/>
    <x v="0"/>
  </r>
  <r>
    <d v="2018-06-25T00:00:00"/>
    <x v="3"/>
    <s v="54B1276"/>
    <s v="Barcelona"/>
    <x v="0"/>
    <s v="la Sagrada Família"/>
    <x v="0"/>
    <x v="0"/>
    <n v="4"/>
    <n v="70"/>
    <s v="Yes"/>
    <s v="exterior"/>
    <s v=" floor 6"/>
    <n v="0"/>
    <n v="255000"/>
    <n v="3642.8571428571427"/>
    <s v="good condition-255000"/>
    <x v="0"/>
  </r>
  <r>
    <d v="2018-06-26T00:00:00"/>
    <x v="3"/>
    <s v="54B1277"/>
    <s v="Barcelona"/>
    <x v="8"/>
    <s v="Sant Andreu"/>
    <x v="0"/>
    <x v="1"/>
    <n v="2"/>
    <n v="159"/>
    <s v="Yes"/>
    <s v="exterior"/>
    <s v=" floor 9"/>
    <n v="0"/>
    <n v="399900"/>
    <n v="2515.0943396226417"/>
    <s v="good condition-399900"/>
    <x v="1"/>
  </r>
  <r>
    <d v="2018-06-27T00:00:00"/>
    <x v="3"/>
    <s v="54B1278"/>
    <s v="Barcelona"/>
    <x v="4"/>
    <s v="el Barri Gòtic"/>
    <x v="0"/>
    <x v="0"/>
    <n v="2"/>
    <n v="130"/>
    <s v="Yes"/>
    <s v="exterior"/>
    <s v="ground floor"/>
    <n v="0"/>
    <n v="710000"/>
    <n v="5461.5384615384619"/>
    <s v="good condition-710000"/>
    <x v="0"/>
  </r>
  <r>
    <d v="2018-06-28T00:00:00"/>
    <x v="3"/>
    <s v="54B1279"/>
    <s v="Barcelona"/>
    <x v="0"/>
    <s v="la Sagrada Família"/>
    <x v="0"/>
    <x v="0"/>
    <n v="3"/>
    <n v="92"/>
    <s v="Yes"/>
    <s v="exterior"/>
    <s v=" floor 1"/>
    <n v="0"/>
    <n v="360000"/>
    <n v="3913.0434782608695"/>
    <s v="good condition-360000"/>
    <x v="0"/>
  </r>
  <r>
    <d v="2018-06-29T00:00:00"/>
    <x v="3"/>
    <s v="54B1280"/>
    <s v="Barcelona"/>
    <x v="9"/>
    <s v="Porta"/>
    <x v="0"/>
    <x v="0"/>
    <n v="2"/>
    <n v="55"/>
    <s v="No"/>
    <s v="interior"/>
    <s v=" floor 2"/>
    <n v="0.02"/>
    <n v="170000"/>
    <n v="3090.909090909091"/>
    <s v="good condition-170000"/>
    <x v="0"/>
  </r>
  <r>
    <d v="2018-06-30T00:00:00"/>
    <x v="3"/>
    <s v="54B1281"/>
    <s v="Barcelona"/>
    <x v="0"/>
    <s v="la Dreta de l'Eixample"/>
    <x v="0"/>
    <x v="0"/>
    <n v="2"/>
    <n v="75"/>
    <s v="Yes"/>
    <s v="exterior"/>
    <s v=" floor 2"/>
    <n v="0"/>
    <n v="435000"/>
    <n v="5800"/>
    <s v="good condition-435000"/>
    <x v="0"/>
  </r>
  <r>
    <d v="2018-07-01T00:00:00"/>
    <x v="3"/>
    <s v="54B1282"/>
    <s v="Barcelona"/>
    <x v="0"/>
    <s v="la Nova Esquerra de l'Eixample"/>
    <x v="0"/>
    <x v="0"/>
    <n v="1"/>
    <n v="68"/>
    <s v="Yes"/>
    <s v="exterior"/>
    <s v=" floor 3"/>
    <n v="0"/>
    <n v="330000"/>
    <n v="4852.9411764705883"/>
    <s v="good condition-330000"/>
    <x v="0"/>
  </r>
  <r>
    <d v="2018-07-02T00:00:00"/>
    <x v="3"/>
    <s v="54B1283"/>
    <s v="Barcelona"/>
    <x v="4"/>
    <s v="el Raval"/>
    <x v="0"/>
    <x v="0"/>
    <n v="3"/>
    <n v="60"/>
    <s v="Yes"/>
    <s v="exterior"/>
    <s v=" floor 2"/>
    <n v="0"/>
    <n v="249000"/>
    <n v="4150"/>
    <s v="good condition-249000"/>
    <x v="0"/>
  </r>
  <r>
    <d v="2018-07-03T00:00:00"/>
    <x v="3"/>
    <s v="54B1284"/>
    <s v="Barcelona"/>
    <x v="0"/>
    <s v="el Fort Pienc"/>
    <x v="0"/>
    <x v="0"/>
    <n v="4"/>
    <n v="60"/>
    <s v="Yes"/>
    <s v="interior"/>
    <s v=" floor 1"/>
    <n v="0"/>
    <n v="210000"/>
    <n v="3500"/>
    <s v="good condition-210000"/>
    <x v="0"/>
  </r>
  <r>
    <d v="2018-07-04T00:00:00"/>
    <x v="3"/>
    <s v="54B1285"/>
    <s v="Barcelona"/>
    <x v="3"/>
    <s v="les Corts"/>
    <x v="0"/>
    <x v="0"/>
    <n v="4"/>
    <n v="120"/>
    <s v="Yes"/>
    <s v="exterior"/>
    <s v=" floor 1"/>
    <n v="0"/>
    <n v="498000"/>
    <n v="4150"/>
    <s v="good condition-498000"/>
    <x v="0"/>
  </r>
  <r>
    <d v="2018-07-05T00:00:00"/>
    <x v="3"/>
    <s v="54B1286"/>
    <s v="Barcelona"/>
    <x v="7"/>
    <s v="Vallcarca i els Penitents"/>
    <x v="0"/>
    <x v="0"/>
    <n v="2"/>
    <n v="70"/>
    <s v="Yes"/>
    <s v="exterior"/>
    <s v=" floor 2"/>
    <n v="0"/>
    <n v="428000"/>
    <n v="6114.2857142857147"/>
    <s v="good condition-428000"/>
    <x v="0"/>
  </r>
  <r>
    <d v="2018-07-06T00:00:00"/>
    <x v="3"/>
    <s v="54B1287"/>
    <s v="Barcelona"/>
    <x v="5"/>
    <s v="el Parc i la Llacuna del Poblenou"/>
    <x v="0"/>
    <x v="0"/>
    <n v="4"/>
    <n v="106"/>
    <s v="Yes"/>
    <s v="exterior"/>
    <s v=" floor 5"/>
    <n v="0"/>
    <n v="545000"/>
    <n v="5141.5094339622638"/>
    <s v="good condition-545000"/>
    <x v="0"/>
  </r>
  <r>
    <d v="2018-07-07T00:00:00"/>
    <x v="3"/>
    <s v="54B1288"/>
    <s v="Barcelona"/>
    <x v="4"/>
    <s v="el Raval"/>
    <x v="0"/>
    <x v="0"/>
    <n v="2"/>
    <n v="88"/>
    <s v="Yes"/>
    <s v="exterior"/>
    <s v="ground floor"/>
    <n v="0"/>
    <n v="285000"/>
    <n v="3238.6363636363635"/>
    <s v="good condition-285000"/>
    <x v="0"/>
  </r>
  <r>
    <d v="2018-07-08T00:00:00"/>
    <x v="3"/>
    <s v="54B1289"/>
    <s v="Barcelona"/>
    <x v="5"/>
    <s v="el Camp de l'Arpa del Clot"/>
    <x v="0"/>
    <x v="0"/>
    <n v="4"/>
    <n v="170"/>
    <s v="No"/>
    <s v="exterior"/>
    <s v=" floor 1"/>
    <n v="0.02"/>
    <n v="453000"/>
    <n v="2664.705882352941"/>
    <s v="good condition-453000"/>
    <x v="1"/>
  </r>
  <r>
    <d v="2018-07-09T00:00:00"/>
    <x v="3"/>
    <s v="54B1290"/>
    <s v="Barcelona"/>
    <x v="3"/>
    <s v="la Maternitat i Sant Ramon"/>
    <x v="0"/>
    <x v="0"/>
    <n v="4"/>
    <n v="108"/>
    <s v="Yes"/>
    <s v="exterior"/>
    <s v=" floor 3"/>
    <n v="0"/>
    <n v="430000"/>
    <n v="3981.4814814814813"/>
    <s v="good condition-430000"/>
    <x v="0"/>
  </r>
  <r>
    <d v="2018-07-10T00:00:00"/>
    <x v="3"/>
    <s v="54B1291"/>
    <s v="Barcelona"/>
    <x v="7"/>
    <s v="el Camp d'en Grassot i Gràcia Nova"/>
    <x v="0"/>
    <x v="0"/>
    <n v="2"/>
    <n v="63"/>
    <s v="Yes"/>
    <s v="exterior"/>
    <s v=" floor 1"/>
    <n v="0"/>
    <n v="265000"/>
    <n v="4206.3492063492067"/>
    <s v="good condition-265000"/>
    <x v="0"/>
  </r>
  <r>
    <d v="2018-07-11T00:00:00"/>
    <x v="3"/>
    <s v="54B1292"/>
    <s v="Barcelona"/>
    <x v="8"/>
    <s v="el Bon Pastor"/>
    <x v="0"/>
    <x v="0"/>
    <n v="3"/>
    <n v="110"/>
    <s v="Yes"/>
    <s v="exterior"/>
    <s v=" floor 1"/>
    <n v="0"/>
    <n v="309000"/>
    <n v="2809.090909090909"/>
    <s v="good condition-309000"/>
    <x v="1"/>
  </r>
  <r>
    <d v="2018-07-12T00:00:00"/>
    <x v="3"/>
    <s v="54B1293"/>
    <s v="Barcelona"/>
    <x v="0"/>
    <s v="la Dreta de l'Eixample"/>
    <x v="0"/>
    <x v="0"/>
    <n v="5"/>
    <n v="159"/>
    <s v="Yes"/>
    <s v="exterior"/>
    <s v=" floor 4"/>
    <n v="0"/>
    <n v="840000"/>
    <n v="5283.0188679245284"/>
    <s v="good condition-840000"/>
    <x v="0"/>
  </r>
  <r>
    <d v="2018-07-13T00:00:00"/>
    <x v="3"/>
    <s v="54B1294"/>
    <s v="Barcelona"/>
    <x v="0"/>
    <s v="la Sagrada Família"/>
    <x v="0"/>
    <x v="0"/>
    <n v="3"/>
    <n v="96"/>
    <s v="Yes"/>
    <s v="exterior"/>
    <s v=" floor 5"/>
    <n v="0"/>
    <n v="342000"/>
    <n v="3562.5"/>
    <s v="good condition-342000"/>
    <x v="0"/>
  </r>
  <r>
    <d v="2018-07-14T00:00:00"/>
    <x v="3"/>
    <s v="54B1295"/>
    <s v="Barcelona"/>
    <x v="6"/>
    <s v="Sants - Badal"/>
    <x v="0"/>
    <x v="0"/>
    <n v="4"/>
    <n v="77"/>
    <s v="Yes"/>
    <s v="exterior"/>
    <s v=" floor 5"/>
    <n v="0"/>
    <n v="295000"/>
    <n v="3831.1688311688313"/>
    <s v="good condition-295000"/>
    <x v="0"/>
  </r>
  <r>
    <d v="2018-07-15T00:00:00"/>
    <x v="3"/>
    <s v="54B1296"/>
    <s v="Barcelona"/>
    <x v="9"/>
    <s v="la Trinitat Nova"/>
    <x v="0"/>
    <x v="1"/>
    <n v="3"/>
    <n v="55"/>
    <s v="No"/>
    <s v="exterior"/>
    <s v=" floor 4"/>
    <n v="0.02"/>
    <n v="87000"/>
    <n v="1581.8181818181818"/>
    <s v="good condition-87000"/>
    <x v="1"/>
  </r>
  <r>
    <d v="2018-07-16T00:00:00"/>
    <x v="3"/>
    <s v="54B1297"/>
    <s v="Barcelona"/>
    <x v="5"/>
    <s v="el Camp de l'Arpa del Clot"/>
    <x v="0"/>
    <x v="0"/>
    <n v="4"/>
    <n v="85"/>
    <s v="Yes"/>
    <s v="exterior"/>
    <s v=" floor 3"/>
    <n v="0"/>
    <n v="298000"/>
    <n v="3505.8823529411766"/>
    <s v="good condition-298000"/>
    <x v="0"/>
  </r>
  <r>
    <d v="2018-07-17T00:00:00"/>
    <x v="3"/>
    <s v="54B1298"/>
    <s v="Barcelona"/>
    <x v="9"/>
    <s v="la Trinitat Nova"/>
    <x v="0"/>
    <x v="0"/>
    <n v="3"/>
    <n v="70"/>
    <s v="Yes"/>
    <s v="exterior"/>
    <s v=" floor 2"/>
    <n v="0"/>
    <n v="140000"/>
    <n v="2000"/>
    <s v="good condition-140000"/>
    <x v="1"/>
  </r>
  <r>
    <d v="2018-07-18T00:00:00"/>
    <x v="3"/>
    <s v="54B1299"/>
    <s v="Barcelona"/>
    <x v="7"/>
    <s v="el Camp d'en Grassot i Gràcia Nova"/>
    <x v="0"/>
    <x v="0"/>
    <n v="2"/>
    <n v="63"/>
    <s v="Yes"/>
    <s v="exterior"/>
    <s v=" floor 2"/>
    <n v="0"/>
    <n v="295000"/>
    <n v="4682.5396825396829"/>
    <s v="good condition-295000"/>
    <x v="0"/>
  </r>
  <r>
    <d v="2018-07-19T00:00:00"/>
    <x v="3"/>
    <s v="54B1300"/>
    <s v="Barcelona"/>
    <x v="0"/>
    <s v="l'Antiga Esquerra de l'Eixample"/>
    <x v="0"/>
    <x v="0"/>
    <n v="3"/>
    <n v="118"/>
    <s v="Yes"/>
    <s v="exterior"/>
    <s v=" floor 16"/>
    <n v="0"/>
    <n v="570000"/>
    <n v="4830.5084745762715"/>
    <s v="good condition-570000"/>
    <x v="0"/>
  </r>
  <r>
    <d v="2018-07-20T00:00:00"/>
    <x v="3"/>
    <s v="54B1301"/>
    <s v="Barcelona"/>
    <x v="0"/>
    <s v="la Dreta de l'Eixample"/>
    <x v="0"/>
    <x v="0"/>
    <n v="4"/>
    <n v="200"/>
    <s v="Yes"/>
    <s v="exterior"/>
    <s v=" floor 1"/>
    <n v="0"/>
    <n v="1650000"/>
    <n v="8250"/>
    <s v="good condition-1650000"/>
    <x v="0"/>
  </r>
  <r>
    <d v="2018-07-21T00:00:00"/>
    <x v="3"/>
    <s v="54B1302"/>
    <s v="Barcelona"/>
    <x v="5"/>
    <s v="Provençals del Poblenou"/>
    <x v="0"/>
    <x v="0"/>
    <n v="4"/>
    <n v="91"/>
    <s v="Yes"/>
    <s v="exterior"/>
    <s v=" floor 5"/>
    <n v="0"/>
    <n v="285000"/>
    <n v="3131.868131868132"/>
    <s v="good condition-285000"/>
    <x v="0"/>
  </r>
  <r>
    <d v="2018-07-22T00:00:00"/>
    <x v="3"/>
    <s v="54B1303"/>
    <s v="Barcelona"/>
    <x v="0"/>
    <s v="la Dreta de l'Eixample"/>
    <x v="0"/>
    <x v="0"/>
    <n v="4"/>
    <n v="117"/>
    <s v="Yes"/>
    <s v="exterior"/>
    <s v=" floor 1"/>
    <n v="0"/>
    <n v="655000"/>
    <n v="5598.2905982905986"/>
    <s v="good condition-655000"/>
    <x v="0"/>
  </r>
  <r>
    <d v="2018-07-23T00:00:00"/>
    <x v="3"/>
    <s v="54B1304"/>
    <s v="Barcelona"/>
    <x v="0"/>
    <s v="la Dreta de l'Eixample"/>
    <x v="0"/>
    <x v="1"/>
    <n v="2"/>
    <n v="121"/>
    <s v="Yes"/>
    <s v="interior"/>
    <s v=" floor 5"/>
    <n v="0"/>
    <n v="1000000"/>
    <n v="8264.4628099173551"/>
    <s v="good condition-1000000"/>
    <x v="0"/>
  </r>
  <r>
    <d v="2018-07-24T00:00:00"/>
    <x v="3"/>
    <s v="54B1305"/>
    <s v="Barcelona"/>
    <x v="0"/>
    <s v="la Dreta de l'Eixample"/>
    <x v="0"/>
    <x v="0"/>
    <n v="3"/>
    <n v="152"/>
    <s v="Yes"/>
    <s v="exterior"/>
    <s v=" floor 1"/>
    <n v="0"/>
    <n v="1550000"/>
    <n v="10197.368421052632"/>
    <s v="good condition-1550000"/>
    <x v="0"/>
  </r>
  <r>
    <d v="2018-07-25T00:00:00"/>
    <x v="3"/>
    <s v="54B1306"/>
    <s v="Barcelona"/>
    <x v="0"/>
    <s v="la Nova Esquerra de l'Eixample"/>
    <x v="0"/>
    <x v="0"/>
    <n v="2"/>
    <n v="73"/>
    <s v="Yes"/>
    <s v="exterior"/>
    <s v=" floor 7"/>
    <n v="0"/>
    <n v="395000"/>
    <n v="5410.9589041095887"/>
    <s v="good condition-395000"/>
    <x v="0"/>
  </r>
  <r>
    <d v="2018-07-26T00:00:00"/>
    <x v="3"/>
    <s v="54B1307"/>
    <s v="Barcelona"/>
    <x v="0"/>
    <s v="la Nova Esquerra de l'Eixample"/>
    <x v="0"/>
    <x v="0"/>
    <n v="4"/>
    <n v="146"/>
    <s v="Yes"/>
    <s v="exterior"/>
    <s v=" floor 2"/>
    <n v="0"/>
    <n v="595000"/>
    <n v="4075.3424657534247"/>
    <s v="good condition-595000"/>
    <x v="0"/>
  </r>
  <r>
    <d v="2018-07-27T00:00:00"/>
    <x v="3"/>
    <s v="54B1308"/>
    <s v="Barcelona"/>
    <x v="2"/>
    <s v="el Baix Guinardó"/>
    <x v="0"/>
    <x v="0"/>
    <n v="3"/>
    <n v="55"/>
    <s v="Yes"/>
    <s v="exterior"/>
    <s v=" floor 1"/>
    <n v="0"/>
    <n v="199000"/>
    <n v="3618.181818181818"/>
    <s v="good condition-199000"/>
    <x v="0"/>
  </r>
  <r>
    <d v="2018-07-28T00:00:00"/>
    <x v="3"/>
    <s v="54B1309"/>
    <s v="Barcelona"/>
    <x v="7"/>
    <s v="la Vila de Gràcia"/>
    <x v="0"/>
    <x v="0"/>
    <n v="2"/>
    <n v="99"/>
    <s v="Yes"/>
    <s v="exterior"/>
    <s v=" floor 1"/>
    <n v="0"/>
    <n v="375000"/>
    <n v="3787.878787878788"/>
    <s v="good condition-375000"/>
    <x v="0"/>
  </r>
  <r>
    <d v="2018-07-29T00:00:00"/>
    <x v="3"/>
    <s v="54B1310"/>
    <s v="Barcelona"/>
    <x v="6"/>
    <s v="el Poble Sec - AEI Parc de Montjuïc"/>
    <x v="0"/>
    <x v="0"/>
    <n v="3"/>
    <n v="111"/>
    <s v="Yes"/>
    <s v="exterior"/>
    <s v=" floor 5"/>
    <n v="0"/>
    <n v="550000"/>
    <n v="4954.9549549549547"/>
    <s v="good condition-550000"/>
    <x v="0"/>
  </r>
  <r>
    <d v="2018-07-30T00:00:00"/>
    <x v="3"/>
    <s v="54B1311"/>
    <s v="Barcelona"/>
    <x v="5"/>
    <s v="Diagonal Mar i el Front Marítim del Poblenou"/>
    <x v="0"/>
    <x v="6"/>
    <n v="4"/>
    <n v="273"/>
    <s v="No"/>
    <s v="exterior"/>
    <s v="Multiple"/>
    <n v="0.02"/>
    <n v="1130000"/>
    <n v="4139.1941391941391"/>
    <s v="good condition-1130000"/>
    <x v="0"/>
  </r>
  <r>
    <d v="2018-07-31T00:00:00"/>
    <x v="3"/>
    <s v="54B1312"/>
    <s v="Barcelona"/>
    <x v="6"/>
    <s v="la Font de la Guatlla"/>
    <x v="0"/>
    <x v="0"/>
    <n v="3"/>
    <n v="70"/>
    <s v="Yes"/>
    <s v="exterior"/>
    <s v=" floor 1"/>
    <n v="0"/>
    <n v="299000"/>
    <n v="4271.4285714285716"/>
    <s v="good condition-299000"/>
    <x v="0"/>
  </r>
  <r>
    <d v="2018-08-01T00:00:00"/>
    <x v="3"/>
    <s v="54B1313"/>
    <s v="Barcelona"/>
    <x v="1"/>
    <s v="Sant Gervasi - Galvany"/>
    <x v="0"/>
    <x v="0"/>
    <n v="2"/>
    <n v="91"/>
    <s v="Yes"/>
    <s v="exterior"/>
    <s v=" floor 1"/>
    <n v="0"/>
    <n v="585000"/>
    <n v="6428.5714285714284"/>
    <s v="good condition-585000"/>
    <x v="0"/>
  </r>
  <r>
    <d v="2018-08-02T00:00:00"/>
    <x v="3"/>
    <s v="54B1314"/>
    <s v="Barcelona"/>
    <x v="5"/>
    <s v="Sant Martí de Provençals"/>
    <x v="0"/>
    <x v="0"/>
    <n v="3"/>
    <n v="73"/>
    <s v="Yes"/>
    <s v="exterior"/>
    <s v=" floor 1"/>
    <n v="0"/>
    <n v="218000"/>
    <n v="2986.3013698630139"/>
    <s v="good condition-218000"/>
    <x v="1"/>
  </r>
  <r>
    <d v="2018-08-03T00:00:00"/>
    <x v="3"/>
    <s v="54B1315"/>
    <s v="Barcelona"/>
    <x v="4"/>
    <s v="el Barri Gòtic"/>
    <x v="0"/>
    <x v="0"/>
    <n v="2"/>
    <n v="53"/>
    <s v="No"/>
    <s v="exterior"/>
    <s v=" floor 3"/>
    <n v="0.02"/>
    <n v="235000"/>
    <n v="4433.9622641509432"/>
    <s v="good condition-235000"/>
    <x v="0"/>
  </r>
  <r>
    <d v="2018-08-04T00:00:00"/>
    <x v="3"/>
    <s v="54B1316"/>
    <s v="Barcelona"/>
    <x v="1"/>
    <s v="les Tres Torres"/>
    <x v="0"/>
    <x v="0"/>
    <n v="4"/>
    <n v="175"/>
    <s v="Yes"/>
    <s v="exterior"/>
    <s v=" floor 1"/>
    <n v="0"/>
    <n v="1050000"/>
    <n v="6000"/>
    <s v="good condition-1050000"/>
    <x v="0"/>
  </r>
  <r>
    <d v="2018-08-05T00:00:00"/>
    <x v="3"/>
    <s v="54B1317"/>
    <s v="Barcelona"/>
    <x v="5"/>
    <s v="el Camp de l'Arpa del Clot"/>
    <x v="0"/>
    <x v="0"/>
    <n v="2"/>
    <n v="66"/>
    <s v="Yes"/>
    <s v="exterior"/>
    <s v="ground floor"/>
    <n v="0"/>
    <n v="199000"/>
    <n v="3015.151515151515"/>
    <s v="good condition-199000"/>
    <x v="0"/>
  </r>
  <r>
    <d v="2018-08-06T00:00:00"/>
    <x v="3"/>
    <s v="54B1318"/>
    <s v="Barcelona"/>
    <x v="4"/>
    <s v="el Barri Gòtic"/>
    <x v="0"/>
    <x v="0"/>
    <n v="3"/>
    <n v="166"/>
    <s v="Yes"/>
    <s v="exterior"/>
    <s v=" floor 3"/>
    <n v="0"/>
    <n v="1200000"/>
    <n v="7228.9156626506028"/>
    <s v="good condition-1200000"/>
    <x v="0"/>
  </r>
  <r>
    <d v="2018-08-07T00:00:00"/>
    <x v="3"/>
    <s v="54B1319"/>
    <s v="Barcelona"/>
    <x v="4"/>
    <s v="el Barri Gòtic"/>
    <x v="0"/>
    <x v="0"/>
    <n v="4"/>
    <n v="172"/>
    <s v="Yes"/>
    <s v="exterior"/>
    <s v=" floor 1"/>
    <n v="0"/>
    <n v="1115000"/>
    <n v="6482.5581395348836"/>
    <s v="good condition-1115000"/>
    <x v="0"/>
  </r>
  <r>
    <d v="2018-08-08T00:00:00"/>
    <x v="3"/>
    <s v="54B1320"/>
    <s v="Barcelona"/>
    <x v="4"/>
    <s v="el Barri Gòtic"/>
    <x v="0"/>
    <x v="0"/>
    <n v="2"/>
    <n v="72"/>
    <s v="Yes"/>
    <s v="exterior"/>
    <s v=" floor 2"/>
    <n v="0"/>
    <n v="590000"/>
    <n v="8194.4444444444453"/>
    <s v="good condition-590000"/>
    <x v="0"/>
  </r>
  <r>
    <d v="2018-08-09T00:00:00"/>
    <x v="3"/>
    <s v="54B1321"/>
    <s v="Barcelona"/>
    <x v="5"/>
    <s v="el Poblenou"/>
    <x v="0"/>
    <x v="0"/>
    <n v="2"/>
    <n v="105"/>
    <s v="Yes"/>
    <s v="exterior"/>
    <s v=" floor 1"/>
    <n v="0"/>
    <n v="375000"/>
    <n v="3571.4285714285716"/>
    <s v="good condition-375000"/>
    <x v="0"/>
  </r>
  <r>
    <d v="2018-08-10T00:00:00"/>
    <x v="3"/>
    <s v="54B1322"/>
    <s v="Barcelona"/>
    <x v="1"/>
    <s v="Sant Gervasi - la Bonanova"/>
    <x v="0"/>
    <x v="0"/>
    <n v="5"/>
    <n v="185"/>
    <s v="Yes"/>
    <s v="exterior"/>
    <s v=" floor 4"/>
    <n v="0"/>
    <n v="950000"/>
    <n v="5135.135135135135"/>
    <s v="good condition-950000"/>
    <x v="0"/>
  </r>
  <r>
    <d v="2018-08-11T00:00:00"/>
    <x v="3"/>
    <s v="54B1323"/>
    <s v="Barcelona"/>
    <x v="5"/>
    <s v="el Clot"/>
    <x v="0"/>
    <x v="0"/>
    <n v="2"/>
    <n v="48"/>
    <s v="Yes"/>
    <s v="exterior"/>
    <s v=" floor 2"/>
    <n v="0"/>
    <n v="209000"/>
    <n v="4354.166666666667"/>
    <s v="good condition-209000"/>
    <x v="0"/>
  </r>
  <r>
    <d v="2018-08-12T00:00:00"/>
    <x v="3"/>
    <s v="54B1324"/>
    <s v="Barcelona"/>
    <x v="3"/>
    <s v="la Maternitat i Sant Ramon"/>
    <x v="0"/>
    <x v="0"/>
    <n v="3"/>
    <n v="79"/>
    <s v="Yes"/>
    <s v="exterior"/>
    <s v="mezzanine"/>
    <n v="0"/>
    <n v="295000"/>
    <n v="3734.1772151898736"/>
    <s v="good condition-295000"/>
    <x v="0"/>
  </r>
  <r>
    <d v="2018-08-13T00:00:00"/>
    <x v="3"/>
    <s v="54B1325"/>
    <s v="Barcelona"/>
    <x v="6"/>
    <s v="el Poble Sec - AEI Parc de Montjuïc"/>
    <x v="0"/>
    <x v="0"/>
    <n v="3"/>
    <n v="79"/>
    <s v="Yes"/>
    <s v="exterior"/>
    <s v=" floor 3"/>
    <n v="0"/>
    <n v="235000"/>
    <n v="2974.6835443037976"/>
    <s v="good condition-235000"/>
    <x v="1"/>
  </r>
  <r>
    <d v="2018-08-14T00:00:00"/>
    <x v="3"/>
    <s v="54B1326"/>
    <s v="Barcelona"/>
    <x v="3"/>
    <s v="les Corts"/>
    <x v="0"/>
    <x v="0"/>
    <n v="4"/>
    <n v="120"/>
    <s v="Yes"/>
    <s v="exterior"/>
    <s v=" floor 3"/>
    <n v="0"/>
    <n v="595000"/>
    <n v="4958.333333333333"/>
    <s v="good condition-595000"/>
    <x v="0"/>
  </r>
  <r>
    <d v="2018-08-15T00:00:00"/>
    <x v="3"/>
    <s v="54B1327"/>
    <s v="Barcelona"/>
    <x v="6"/>
    <s v="la Marina de Port"/>
    <x v="0"/>
    <x v="0"/>
    <n v="3"/>
    <n v="72"/>
    <s v="Yes"/>
    <s v="exterior"/>
    <s v=" floor 5"/>
    <n v="0"/>
    <n v="295000"/>
    <n v="4097.2222222222226"/>
    <s v="good condition-295000"/>
    <x v="0"/>
  </r>
  <r>
    <d v="2018-08-16T00:00:00"/>
    <x v="3"/>
    <s v="54B1328"/>
    <s v="Barcelona"/>
    <x v="7"/>
    <s v="Vallcarca i els Penitents"/>
    <x v="0"/>
    <x v="6"/>
    <n v="4"/>
    <n v="364"/>
    <s v="No"/>
    <s v="exterior"/>
    <s v="Multiple"/>
    <n v="0.02"/>
    <n v="1149000"/>
    <n v="3156.5934065934066"/>
    <s v="good condition-1149000"/>
    <x v="0"/>
  </r>
  <r>
    <d v="2018-08-17T00:00:00"/>
    <x v="3"/>
    <s v="54B1329"/>
    <s v="Barcelona"/>
    <x v="3"/>
    <s v="les Corts"/>
    <x v="0"/>
    <x v="0"/>
    <n v="4"/>
    <n v="104"/>
    <s v="Yes"/>
    <s v="exterior"/>
    <s v=" floor 6"/>
    <n v="0"/>
    <n v="530000"/>
    <n v="5096.1538461538457"/>
    <s v="good condition-530000"/>
    <x v="0"/>
  </r>
  <r>
    <d v="2018-08-18T00:00:00"/>
    <x v="3"/>
    <s v="54B1330"/>
    <s v="Barcelona"/>
    <x v="4"/>
    <s v="Sant Pere - Santa Caterina i la Ribera"/>
    <x v="0"/>
    <x v="0"/>
    <n v="1"/>
    <n v="58"/>
    <s v="Yes"/>
    <s v="exterior"/>
    <s v=" floor 1"/>
    <n v="0"/>
    <n v="310000"/>
    <n v="5344.8275862068967"/>
    <s v="good condition-310000"/>
    <x v="0"/>
  </r>
  <r>
    <d v="2018-08-19T00:00:00"/>
    <x v="3"/>
    <s v="54B1331"/>
    <s v="Barcelona"/>
    <x v="6"/>
    <s v="Sants - Badal"/>
    <x v="0"/>
    <x v="0"/>
    <n v="2"/>
    <n v="70"/>
    <s v="Yes"/>
    <s v="exterior"/>
    <s v=" floor 1"/>
    <n v="0"/>
    <n v="331000"/>
    <n v="4728.5714285714284"/>
    <s v="good condition-331000"/>
    <x v="0"/>
  </r>
  <r>
    <d v="2018-08-20T00:00:00"/>
    <x v="3"/>
    <s v="54B1332"/>
    <s v="Barcelona"/>
    <x v="1"/>
    <s v="Sant Gervasi - Galvany"/>
    <x v="0"/>
    <x v="0"/>
    <n v="2"/>
    <n v="105"/>
    <s v="Yes"/>
    <s v="exterior"/>
    <s v=" floor 4"/>
    <n v="0"/>
    <n v="490000"/>
    <n v="4666.666666666667"/>
    <s v="good condition-490000"/>
    <x v="0"/>
  </r>
  <r>
    <d v="2018-08-21T00:00:00"/>
    <x v="3"/>
    <s v="54B1333"/>
    <s v="Barcelona"/>
    <x v="8"/>
    <s v="el Congrés i els Indians"/>
    <x v="0"/>
    <x v="0"/>
    <n v="3"/>
    <n v="65"/>
    <s v="Yes"/>
    <s v="exterior"/>
    <s v=" floor 3"/>
    <n v="0"/>
    <n v="219000"/>
    <n v="3369.2307692307691"/>
    <s v="good condition-219000"/>
    <x v="0"/>
  </r>
  <r>
    <d v="2018-08-22T00:00:00"/>
    <x v="3"/>
    <s v="54B1334"/>
    <s v="Barcelona"/>
    <x v="3"/>
    <s v="Pedralbes"/>
    <x v="0"/>
    <x v="1"/>
    <n v="2"/>
    <n v="89"/>
    <s v="Yes"/>
    <s v="exterior"/>
    <s v=" floor 5"/>
    <n v="0"/>
    <n v="525000"/>
    <n v="5898.8764044943819"/>
    <s v="good condition-525000"/>
    <x v="0"/>
  </r>
  <r>
    <d v="2018-08-23T00:00:00"/>
    <x v="3"/>
    <s v="54B1335"/>
    <s v="Barcelona"/>
    <x v="7"/>
    <s v="la Vila de Gràcia"/>
    <x v="0"/>
    <x v="0"/>
    <n v="3"/>
    <n v="65"/>
    <s v="No"/>
    <s v="exterior"/>
    <s v=" floor 1"/>
    <n v="0.02"/>
    <n v="255000"/>
    <n v="3923.0769230769229"/>
    <s v="good condition-255000"/>
    <x v="0"/>
  </r>
  <r>
    <d v="2018-08-24T00:00:00"/>
    <x v="3"/>
    <s v="54B1336"/>
    <s v="Barcelona"/>
    <x v="0"/>
    <s v="la Sagrada Família"/>
    <x v="0"/>
    <x v="0"/>
    <n v="4"/>
    <n v="70"/>
    <s v="Yes"/>
    <s v="exterior"/>
    <s v=" floor 2"/>
    <n v="0"/>
    <n v="259000"/>
    <n v="3700"/>
    <s v="good condition-259000"/>
    <x v="0"/>
  </r>
  <r>
    <d v="2018-08-25T00:00:00"/>
    <x v="3"/>
    <s v="54B1337"/>
    <s v="Barcelona"/>
    <x v="4"/>
    <s v="el Barri Gòtic"/>
    <x v="0"/>
    <x v="0"/>
    <n v="4"/>
    <n v="102"/>
    <s v="No"/>
    <s v="exterior"/>
    <s v=" floor 2"/>
    <n v="0.02"/>
    <n v="350000"/>
    <n v="3431.372549019608"/>
    <s v="good condition-350000"/>
    <x v="0"/>
  </r>
  <r>
    <d v="2018-08-26T00:00:00"/>
    <x v="3"/>
    <s v="54B1338"/>
    <s v="Barcelona"/>
    <x v="0"/>
    <s v="Sant Antoni"/>
    <x v="0"/>
    <x v="0"/>
    <n v="3"/>
    <n v="126"/>
    <s v="Yes"/>
    <s v="exterior"/>
    <s v=" floor 3"/>
    <n v="0"/>
    <n v="698000"/>
    <n v="5539.6825396825398"/>
    <s v="good condition-698000"/>
    <x v="0"/>
  </r>
  <r>
    <d v="2018-08-27T00:00:00"/>
    <x v="3"/>
    <s v="54B1339"/>
    <s v="Barcelona"/>
    <x v="1"/>
    <s v="el Putxet i el Farró"/>
    <x v="0"/>
    <x v="0"/>
    <n v="3"/>
    <n v="103"/>
    <s v="Yes"/>
    <s v="exterior"/>
    <s v=" floor 1"/>
    <n v="0"/>
    <n v="460000"/>
    <n v="4466.019417475728"/>
    <s v="good condition-460000"/>
    <x v="0"/>
  </r>
  <r>
    <d v="2018-08-28T00:00:00"/>
    <x v="3"/>
    <s v="54B1340"/>
    <s v="Barcelona"/>
    <x v="3"/>
    <s v="Pedralbes"/>
    <x v="0"/>
    <x v="0"/>
    <n v="2"/>
    <n v="63"/>
    <s v="Yes"/>
    <s v="exterior"/>
    <s v=" floor 7"/>
    <n v="0"/>
    <n v="450000"/>
    <n v="7142.8571428571431"/>
    <s v="good condition-450000"/>
    <x v="0"/>
  </r>
  <r>
    <d v="2018-08-29T00:00:00"/>
    <x v="3"/>
    <s v="54B1341"/>
    <s v="Barcelona"/>
    <x v="7"/>
    <s v="Vallcarca i els Penitents"/>
    <x v="0"/>
    <x v="3"/>
    <n v="4"/>
    <n v="228"/>
    <s v="Yes"/>
    <s v="exterior"/>
    <s v="ground floor"/>
    <n v="0"/>
    <n v="680000"/>
    <n v="2982.4561403508774"/>
    <s v="good condition-680000"/>
    <x v="1"/>
  </r>
  <r>
    <d v="2018-08-30T00:00:00"/>
    <x v="3"/>
    <s v="54B1342"/>
    <s v="Barcelona"/>
    <x v="3"/>
    <s v="Pedralbes"/>
    <x v="0"/>
    <x v="0"/>
    <n v="3"/>
    <n v="68"/>
    <s v="Yes"/>
    <s v="exterior"/>
    <s v=" floor 1"/>
    <n v="0"/>
    <n v="490000"/>
    <n v="7205.8823529411766"/>
    <s v="good condition-490000"/>
    <x v="0"/>
  </r>
  <r>
    <d v="2018-08-31T00:00:00"/>
    <x v="3"/>
    <s v="54B1343"/>
    <s v="Barcelona"/>
    <x v="7"/>
    <s v="la Vila de Gràcia"/>
    <x v="0"/>
    <x v="0"/>
    <n v="2"/>
    <n v="60"/>
    <s v="Yes"/>
    <s v="exterior"/>
    <s v="ground floor"/>
    <n v="0"/>
    <n v="365000"/>
    <n v="6083.333333333333"/>
    <s v="good condition-365000"/>
    <x v="0"/>
  </r>
  <r>
    <d v="2018-09-01T00:00:00"/>
    <x v="3"/>
    <s v="54B1344"/>
    <s v="Barcelona"/>
    <x v="1"/>
    <s v="el Putxet i el Farró"/>
    <x v="0"/>
    <x v="3"/>
    <n v="2"/>
    <n v="90"/>
    <s v="Yes"/>
    <s v="exterior"/>
    <s v="ground floor"/>
    <n v="0"/>
    <n v="478000"/>
    <n v="5311.1111111111113"/>
    <s v="good condition-478000"/>
    <x v="0"/>
  </r>
  <r>
    <d v="2018-09-02T00:00:00"/>
    <x v="3"/>
    <s v="54B1345"/>
    <s v="Barcelona"/>
    <x v="0"/>
    <s v="la Nova Esquerra de l'Eixample"/>
    <x v="0"/>
    <x v="0"/>
    <n v="2"/>
    <n v="87"/>
    <s v="Yes"/>
    <s v="exterior"/>
    <s v=" floor 8"/>
    <n v="0"/>
    <n v="470000"/>
    <n v="5402.2988505747126"/>
    <s v="good condition-470000"/>
    <x v="0"/>
  </r>
  <r>
    <d v="2018-09-03T00:00:00"/>
    <x v="3"/>
    <s v="54B1346"/>
    <s v="Barcelona"/>
    <x v="0"/>
    <s v="l'Antiga Esquerra de l'Eixample"/>
    <x v="0"/>
    <x v="0"/>
    <n v="2"/>
    <n v="84"/>
    <s v="Yes"/>
    <s v="exterior"/>
    <s v=" floor 5"/>
    <n v="0"/>
    <n v="630000"/>
    <n v="7500"/>
    <s v="good condition-630000"/>
    <x v="0"/>
  </r>
  <r>
    <d v="2018-09-04T00:00:00"/>
    <x v="3"/>
    <s v="54B1347"/>
    <s v="Barcelona"/>
    <x v="7"/>
    <s v="la Vila de Gràcia"/>
    <x v="0"/>
    <x v="0"/>
    <n v="1"/>
    <n v="51"/>
    <s v="Yes"/>
    <s v="exterior"/>
    <s v=" floor 1"/>
    <n v="0"/>
    <n v="315400"/>
    <n v="6184.3137254901958"/>
    <s v="good condition-315400"/>
    <x v="0"/>
  </r>
  <r>
    <d v="2018-09-05T00:00:00"/>
    <x v="3"/>
    <s v="54B1348"/>
    <s v="Barcelona"/>
    <x v="7"/>
    <s v="la Vila de Gràcia"/>
    <x v="0"/>
    <x v="0"/>
    <n v="1"/>
    <n v="53"/>
    <s v="Yes"/>
    <s v="exterior"/>
    <s v=" floor 2"/>
    <n v="0"/>
    <n v="342950"/>
    <n v="6470.7547169811323"/>
    <s v="good condition-342950"/>
    <x v="0"/>
  </r>
  <r>
    <d v="2018-09-06T00:00:00"/>
    <x v="3"/>
    <s v="54B1349"/>
    <s v="Barcelona"/>
    <x v="0"/>
    <s v="la Dreta de l'Eixample"/>
    <x v="0"/>
    <x v="0"/>
    <n v="4"/>
    <n v="117"/>
    <s v="Yes"/>
    <s v="exterior"/>
    <s v=" floor 3"/>
    <n v="0"/>
    <n v="550000"/>
    <n v="4700.8547008547012"/>
    <s v="good condition-550000"/>
    <x v="0"/>
  </r>
  <r>
    <d v="2018-09-07T00:00:00"/>
    <x v="3"/>
    <s v="54B1350"/>
    <s v="Barcelona"/>
    <x v="0"/>
    <s v="l'Antiga Esquerra de l'Eixample"/>
    <x v="0"/>
    <x v="0"/>
    <n v="2"/>
    <n v="71"/>
    <s v="Yes"/>
    <s v="exterior"/>
    <s v=" floor 2"/>
    <n v="0"/>
    <n v="540000"/>
    <n v="7605.6338028169012"/>
    <s v="good condition-540000"/>
    <x v="0"/>
  </r>
  <r>
    <d v="2018-09-08T00:00:00"/>
    <x v="3"/>
    <s v="54B1351"/>
    <s v="Barcelona"/>
    <x v="3"/>
    <s v="les Corts"/>
    <x v="0"/>
    <x v="0"/>
    <n v="3"/>
    <n v="82"/>
    <s v="Yes"/>
    <s v="exterior"/>
    <s v=" floor 6"/>
    <n v="0"/>
    <n v="359000"/>
    <n v="4378.0487804878048"/>
    <s v="good condition-359000"/>
    <x v="0"/>
  </r>
  <r>
    <d v="2018-09-09T00:00:00"/>
    <x v="3"/>
    <s v="54B1352"/>
    <s v="Barcelona"/>
    <x v="4"/>
    <s v="el Barri Gòtic"/>
    <x v="0"/>
    <x v="0"/>
    <n v="4"/>
    <n v="175"/>
    <s v="Yes"/>
    <s v="exterior"/>
    <s v=" floor 2"/>
    <n v="0"/>
    <n v="1145000"/>
    <n v="6542.8571428571431"/>
    <s v="good condition-1145000"/>
    <x v="0"/>
  </r>
  <r>
    <d v="2018-09-10T00:00:00"/>
    <x v="3"/>
    <s v="54B1353"/>
    <s v="Barcelona"/>
    <x v="6"/>
    <s v="la Marina de Port"/>
    <x v="0"/>
    <x v="0"/>
    <n v="3"/>
    <n v="98"/>
    <s v="Yes"/>
    <s v="exterior"/>
    <s v=" floor 4"/>
    <n v="0"/>
    <n v="435000"/>
    <n v="4438.7755102040819"/>
    <s v="good condition-435000"/>
    <x v="0"/>
  </r>
  <r>
    <d v="2018-09-11T00:00:00"/>
    <x v="3"/>
    <s v="54B1354"/>
    <s v="Barcelona"/>
    <x v="0"/>
    <s v="la Dreta de l'Eixample"/>
    <x v="0"/>
    <x v="0"/>
    <n v="5"/>
    <n v="214"/>
    <s v="Yes"/>
    <s v="exterior"/>
    <s v=" floor 4"/>
    <n v="0"/>
    <n v="3000000"/>
    <n v="14018.691588785046"/>
    <s v="good condition-3000000"/>
    <x v="0"/>
  </r>
  <r>
    <d v="2018-09-12T00:00:00"/>
    <x v="3"/>
    <s v="54B1355"/>
    <s v="Barcelona"/>
    <x v="3"/>
    <s v="Pedralbes"/>
    <x v="0"/>
    <x v="3"/>
    <n v="6"/>
    <n v="255"/>
    <s v="Yes"/>
    <s v="exterior"/>
    <s v="ground floor"/>
    <n v="0"/>
    <n v="2275000"/>
    <n v="8921.5686274509808"/>
    <s v="good condition-2275000"/>
    <x v="0"/>
  </r>
  <r>
    <d v="2018-09-13T00:00:00"/>
    <x v="3"/>
    <s v="54B1356"/>
    <s v="Barcelona"/>
    <x v="6"/>
    <s v="el Poble Sec - AEI Parc de Montjuïc"/>
    <x v="0"/>
    <x v="0"/>
    <n v="2"/>
    <n v="61"/>
    <s v="No"/>
    <s v="exterior"/>
    <s v=" floor 3"/>
    <n v="0.02"/>
    <n v="299500"/>
    <n v="4909.8360655737706"/>
    <s v="good condition-299500"/>
    <x v="0"/>
  </r>
  <r>
    <d v="2018-09-14T00:00:00"/>
    <x v="3"/>
    <s v="54B1357"/>
    <s v="Barcelona"/>
    <x v="3"/>
    <s v="Pedralbes"/>
    <x v="0"/>
    <x v="0"/>
    <n v="5"/>
    <n v="226"/>
    <s v="Yes"/>
    <s v="exterior"/>
    <s v=" floor 4"/>
    <n v="0"/>
    <n v="1140000"/>
    <n v="5044.2477876106195"/>
    <s v="good condition-1140000"/>
    <x v="0"/>
  </r>
  <r>
    <d v="2018-09-15T00:00:00"/>
    <x v="3"/>
    <s v="54B1358"/>
    <s v="Barcelona"/>
    <x v="5"/>
    <s v="Diagonal Mar i el Front Marítim del Poblenou"/>
    <x v="0"/>
    <x v="0"/>
    <n v="4"/>
    <n v="132"/>
    <s v="Yes"/>
    <s v="exterior"/>
    <s v=" floor 6"/>
    <n v="0"/>
    <n v="1980000"/>
    <n v="15000"/>
    <s v="good condition-1980000"/>
    <x v="0"/>
  </r>
  <r>
    <d v="2018-09-16T00:00:00"/>
    <x v="3"/>
    <s v="54B1359"/>
    <s v="Barcelona"/>
    <x v="8"/>
    <s v="Sant Andreu"/>
    <x v="0"/>
    <x v="0"/>
    <n v="4"/>
    <n v="80"/>
    <s v="Yes"/>
    <s v="exterior"/>
    <s v=" floor 3"/>
    <n v="0"/>
    <n v="225000"/>
    <n v="2812.5"/>
    <s v="good condition-225000"/>
    <x v="1"/>
  </r>
  <r>
    <d v="2018-09-17T00:00:00"/>
    <x v="3"/>
    <s v="54B1360"/>
    <s v="Barcelona"/>
    <x v="4"/>
    <s v="el Barri Gòtic"/>
    <x v="0"/>
    <x v="0"/>
    <n v="1"/>
    <n v="77"/>
    <s v="Yes"/>
    <s v="exterior"/>
    <s v=" floor 1"/>
    <n v="0"/>
    <n v="460000"/>
    <n v="5974.0259740259744"/>
    <s v="good condition-460000"/>
    <x v="0"/>
  </r>
  <r>
    <d v="2018-09-18T00:00:00"/>
    <x v="3"/>
    <s v="54B1361"/>
    <s v="Barcelona"/>
    <x v="7"/>
    <s v="el Coll"/>
    <x v="0"/>
    <x v="0"/>
    <n v="1"/>
    <n v="35"/>
    <s v="Yes"/>
    <s v="exterior"/>
    <s v=" floor 2"/>
    <n v="0"/>
    <n v="134000"/>
    <n v="3828.5714285714284"/>
    <s v="good condition-134000"/>
    <x v="1"/>
  </r>
  <r>
    <d v="2018-09-19T00:00:00"/>
    <x v="3"/>
    <s v="54B1362"/>
    <s v="Barcelona"/>
    <x v="4"/>
    <s v="el Barri Gòtic"/>
    <x v="0"/>
    <x v="0"/>
    <n v="2"/>
    <n v="106"/>
    <s v="Yes"/>
    <s v="exterior"/>
    <s v=" floor 1"/>
    <n v="0"/>
    <n v="600000"/>
    <n v="5660.3773584905657"/>
    <s v="good condition-600000"/>
    <x v="0"/>
  </r>
  <r>
    <d v="2018-09-20T00:00:00"/>
    <x v="3"/>
    <s v="54B1363"/>
    <s v="Barcelona"/>
    <x v="6"/>
    <s v="la Marina de Port"/>
    <x v="0"/>
    <x v="0"/>
    <n v="3"/>
    <n v="80"/>
    <s v="Yes"/>
    <s v="exterior"/>
    <s v=" floor 2"/>
    <n v="0"/>
    <n v="245000"/>
    <n v="3062.5"/>
    <s v="good condition-245000"/>
    <x v="0"/>
  </r>
  <r>
    <d v="2018-09-21T00:00:00"/>
    <x v="3"/>
    <s v="54B1364"/>
    <s v="Barcelona"/>
    <x v="4"/>
    <s v="el Barri Gòtic"/>
    <x v="0"/>
    <x v="0"/>
    <n v="4"/>
    <n v="95"/>
    <s v="Yes"/>
    <s v="exterior"/>
    <s v=" floor 2"/>
    <n v="0"/>
    <n v="380000"/>
    <n v="4000"/>
    <s v="good condition-380000"/>
    <x v="0"/>
  </r>
  <r>
    <d v="2018-09-22T00:00:00"/>
    <x v="3"/>
    <s v="54B1365"/>
    <s v="Barcelona"/>
    <x v="1"/>
    <s v="Sant Gervasi - la Bonanova"/>
    <x v="0"/>
    <x v="0"/>
    <n v="1"/>
    <n v="54"/>
    <s v="Yes"/>
    <s v="interior"/>
    <s v="ground floor"/>
    <n v="0"/>
    <n v="209000"/>
    <n v="3870.3703703703704"/>
    <s v="good condition-209000"/>
    <x v="0"/>
  </r>
  <r>
    <d v="2018-09-23T00:00:00"/>
    <x v="3"/>
    <s v="54B1366"/>
    <s v="Barcelona"/>
    <x v="5"/>
    <s v="la Verneda i la Pau"/>
    <x v="0"/>
    <x v="0"/>
    <n v="4"/>
    <n v="101"/>
    <s v="Yes"/>
    <s v="exterior"/>
    <s v="mezzanine"/>
    <n v="0"/>
    <n v="230000"/>
    <n v="2277.227722772277"/>
    <s v="good condition-230000"/>
    <x v="1"/>
  </r>
  <r>
    <d v="2018-09-24T00:00:00"/>
    <x v="3"/>
    <s v="54B1367"/>
    <s v="Barcelona"/>
    <x v="1"/>
    <s v="el Putxet i el Farró"/>
    <x v="0"/>
    <x v="0"/>
    <n v="2"/>
    <n v="56"/>
    <s v="No"/>
    <s v="exterior"/>
    <s v=" floor 1"/>
    <n v="0.02"/>
    <n v="285000"/>
    <n v="5089.2857142857147"/>
    <s v="good condition-285000"/>
    <x v="0"/>
  </r>
  <r>
    <d v="2018-09-25T00:00:00"/>
    <x v="3"/>
    <s v="54B1368"/>
    <s v="Barcelona"/>
    <x v="7"/>
    <s v="la Vila de Gràcia"/>
    <x v="0"/>
    <x v="0"/>
    <n v="2"/>
    <n v="75"/>
    <s v="No"/>
    <s v="exterior"/>
    <s v="ground floor"/>
    <n v="0.02"/>
    <n v="305000"/>
    <n v="4066.6666666666665"/>
    <s v="good condition-305000"/>
    <x v="0"/>
  </r>
  <r>
    <d v="2018-09-26T00:00:00"/>
    <x v="3"/>
    <s v="54B1369"/>
    <s v="Barcelona"/>
    <x v="1"/>
    <s v="Sant Gervasi - Galvany"/>
    <x v="0"/>
    <x v="0"/>
    <n v="2"/>
    <n v="95"/>
    <s v="Yes"/>
    <s v="exterior"/>
    <s v=" floor 4"/>
    <n v="0"/>
    <n v="510000"/>
    <n v="5368.4210526315792"/>
    <s v="good condition-510000"/>
    <x v="0"/>
  </r>
  <r>
    <d v="2018-09-27T00:00:00"/>
    <x v="3"/>
    <s v="54B1370"/>
    <s v="Barcelona"/>
    <x v="1"/>
    <s v="Sant Gervasi - Galvany"/>
    <x v="0"/>
    <x v="0"/>
    <n v="4"/>
    <n v="232"/>
    <s v="Yes"/>
    <s v="exterior"/>
    <s v=" floor 3"/>
    <n v="0"/>
    <n v="1750000"/>
    <n v="7543.1034482758623"/>
    <s v="good condition-1750000"/>
    <x v="0"/>
  </r>
  <r>
    <d v="2018-09-28T00:00:00"/>
    <x v="3"/>
    <s v="54B1371"/>
    <s v="Barcelona"/>
    <x v="8"/>
    <s v="el Congrés i els Indians"/>
    <x v="0"/>
    <x v="0"/>
    <n v="2"/>
    <n v="50"/>
    <s v="Yes"/>
    <s v="exterior"/>
    <s v=" floor 1"/>
    <n v="0"/>
    <n v="255000"/>
    <n v="5100"/>
    <s v="good condition-255000"/>
    <x v="0"/>
  </r>
  <r>
    <d v="2018-09-29T00:00:00"/>
    <x v="3"/>
    <s v="54B1372"/>
    <s v="Barcelona"/>
    <x v="3"/>
    <s v="la Maternitat i Sant Ramon"/>
    <x v="0"/>
    <x v="1"/>
    <n v="2"/>
    <n v="110"/>
    <s v="Yes"/>
    <s v="exterior"/>
    <s v=" floor 4"/>
    <n v="0"/>
    <n v="335000"/>
    <n v="3045.4545454545455"/>
    <s v="good condition-335000"/>
    <x v="0"/>
  </r>
  <r>
    <d v="2018-09-30T00:00:00"/>
    <x v="3"/>
    <s v="54B1373"/>
    <s v="Barcelona"/>
    <x v="4"/>
    <s v="el Raval"/>
    <x v="0"/>
    <x v="0"/>
    <n v="5"/>
    <n v="95"/>
    <s v="No"/>
    <s v="exterior"/>
    <s v=" floor 4"/>
    <n v="0.02"/>
    <n v="220000"/>
    <n v="2315.7894736842104"/>
    <s v="good condition-220000"/>
    <x v="1"/>
  </r>
  <r>
    <d v="2018-10-01T00:00:00"/>
    <x v="3"/>
    <s v="54B1374"/>
    <s v="Barcelona"/>
    <x v="3"/>
    <s v="la Maternitat i Sant Ramon"/>
    <x v="0"/>
    <x v="0"/>
    <n v="4"/>
    <n v="92"/>
    <s v="Yes"/>
    <s v="exterior"/>
    <s v=" floor 2"/>
    <n v="0"/>
    <n v="420708"/>
    <n v="4572.913043478261"/>
    <s v="good condition-420708"/>
    <x v="0"/>
  </r>
  <r>
    <d v="2018-10-02T00:00:00"/>
    <x v="3"/>
    <s v="54B1375"/>
    <s v="Barcelona"/>
    <x v="2"/>
    <s v="el Baix Guinardó"/>
    <x v="0"/>
    <x v="0"/>
    <n v="3"/>
    <n v="64"/>
    <s v="Yes"/>
    <s v="exterior"/>
    <s v=" floor 3"/>
    <n v="0"/>
    <n v="290000"/>
    <n v="4531.25"/>
    <s v="good condition-290000"/>
    <x v="0"/>
  </r>
  <r>
    <d v="2018-10-03T00:00:00"/>
    <x v="3"/>
    <s v="54B1376"/>
    <s v="Barcelona"/>
    <x v="1"/>
    <s v="Sarrià"/>
    <x v="0"/>
    <x v="0"/>
    <n v="5"/>
    <n v="331"/>
    <s v="Yes"/>
    <s v="exterior"/>
    <s v=" floor 1"/>
    <n v="0"/>
    <n v="1570000"/>
    <n v="4743.2024169184288"/>
    <s v="good condition-1570000"/>
    <x v="0"/>
  </r>
  <r>
    <d v="2018-10-04T00:00:00"/>
    <x v="3"/>
    <s v="54B1377"/>
    <s v="Barcelona"/>
    <x v="5"/>
    <s v="Provençals del Poblenou"/>
    <x v="0"/>
    <x v="0"/>
    <n v="3"/>
    <n v="71"/>
    <s v="Yes"/>
    <s v="exterior"/>
    <s v=" floor 1"/>
    <n v="0"/>
    <n v="188000"/>
    <n v="2647.8873239436621"/>
    <s v="good condition-188000"/>
    <x v="1"/>
  </r>
  <r>
    <d v="2018-10-05T00:00:00"/>
    <x v="3"/>
    <s v="54B1378"/>
    <s v="Barcelona"/>
    <x v="5"/>
    <s v="el Camp de l'Arpa del Clot"/>
    <x v="0"/>
    <x v="0"/>
    <n v="4"/>
    <n v="170"/>
    <s v="No"/>
    <s v="exterior"/>
    <s v=" floor 1"/>
    <n v="0.02"/>
    <n v="453000"/>
    <n v="2664.705882352941"/>
    <s v="good condition-453000"/>
    <x v="1"/>
  </r>
  <r>
    <d v="2018-10-06T00:00:00"/>
    <x v="3"/>
    <s v="54B1379"/>
    <s v="Barcelona"/>
    <x v="9"/>
    <s v="la Prosperitat"/>
    <x v="0"/>
    <x v="0"/>
    <n v="3"/>
    <n v="77"/>
    <s v="No"/>
    <s v="exterior"/>
    <s v=" floor 3"/>
    <n v="0.02"/>
    <n v="139900"/>
    <n v="1816.8831168831168"/>
    <s v="good condition-139900"/>
    <x v="1"/>
  </r>
  <r>
    <d v="2018-10-07T00:00:00"/>
    <x v="3"/>
    <s v="54B1380"/>
    <s v="Barcelona"/>
    <x v="7"/>
    <s v="la Vila de Gràcia"/>
    <x v="0"/>
    <x v="0"/>
    <n v="2"/>
    <n v="85"/>
    <s v="No"/>
    <s v="exterior"/>
    <s v=" floor 4"/>
    <n v="0.02"/>
    <n v="410000"/>
    <n v="4823.5294117647063"/>
    <s v="good condition-410000"/>
    <x v="0"/>
  </r>
  <r>
    <d v="2018-10-08T00:00:00"/>
    <x v="3"/>
    <s v="54B1381"/>
    <s v="Barcelona"/>
    <x v="7"/>
    <s v="el Coll"/>
    <x v="0"/>
    <x v="0"/>
    <n v="3"/>
    <n v="123"/>
    <s v="Yes"/>
    <s v="exterior"/>
    <s v=" floor 2"/>
    <n v="0"/>
    <n v="375000"/>
    <n v="3048.7804878048782"/>
    <s v="good condition-375000"/>
    <x v="0"/>
  </r>
  <r>
    <d v="2018-10-09T00:00:00"/>
    <x v="3"/>
    <s v="54B1382"/>
    <s v="Barcelona"/>
    <x v="1"/>
    <s v="Sant Gervasi - Galvany"/>
    <x v="0"/>
    <x v="0"/>
    <n v="5"/>
    <n v="165"/>
    <s v="Yes"/>
    <s v="exterior"/>
    <s v=" floor 4"/>
    <n v="0"/>
    <n v="860000"/>
    <n v="5212.121212121212"/>
    <s v="good condition-860000"/>
    <x v="0"/>
  </r>
  <r>
    <d v="2018-10-10T00:00:00"/>
    <x v="3"/>
    <s v="54B1383"/>
    <s v="Barcelona"/>
    <x v="4"/>
    <s v="el Raval"/>
    <x v="0"/>
    <x v="0"/>
    <n v="3"/>
    <n v="85"/>
    <s v="No"/>
    <s v="exterior"/>
    <s v=" floor 4"/>
    <n v="0.02"/>
    <n v="260000"/>
    <n v="3058.8235294117649"/>
    <s v="good condition-260000"/>
    <x v="0"/>
  </r>
  <r>
    <d v="2018-10-11T00:00:00"/>
    <x v="3"/>
    <s v="54B1384"/>
    <s v="Barcelona"/>
    <x v="3"/>
    <s v="la Maternitat i Sant Ramon"/>
    <x v="0"/>
    <x v="0"/>
    <n v="4"/>
    <n v="83"/>
    <s v="Yes"/>
    <s v="exterior"/>
    <s v=" floor 5"/>
    <n v="0"/>
    <n v="350000"/>
    <n v="4216.8674698795185"/>
    <s v="good condition-350000"/>
    <x v="0"/>
  </r>
  <r>
    <d v="2018-10-12T00:00:00"/>
    <x v="3"/>
    <s v="54B1385"/>
    <s v="Barcelona"/>
    <x v="0"/>
    <s v="el Fort Pienc"/>
    <x v="0"/>
    <x v="1"/>
    <n v="3"/>
    <n v="113"/>
    <s v="Yes"/>
    <s v="exterior"/>
    <s v=" floor 5"/>
    <n v="0"/>
    <n v="530000"/>
    <n v="4690.2654867256633"/>
    <s v="good condition-530000"/>
    <x v="0"/>
  </r>
  <r>
    <d v="2018-10-13T00:00:00"/>
    <x v="3"/>
    <s v="54B1386"/>
    <s v="Barcelona"/>
    <x v="0"/>
    <s v="la Sagrada Família"/>
    <x v="0"/>
    <x v="0"/>
    <n v="2"/>
    <n v="83"/>
    <s v="No"/>
    <s v="exterior"/>
    <s v=" floor 1"/>
    <n v="0.02"/>
    <n v="250000"/>
    <n v="3012.0481927710844"/>
    <s v="good condition-250000"/>
    <x v="0"/>
  </r>
  <r>
    <d v="2018-10-14T00:00:00"/>
    <x v="3"/>
    <s v="54B1387"/>
    <s v="Barcelona"/>
    <x v="1"/>
    <s v="les Tres Torres"/>
    <x v="0"/>
    <x v="0"/>
    <n v="3"/>
    <n v="121"/>
    <s v="Yes"/>
    <s v="exterior"/>
    <s v=" floor 2"/>
    <n v="0"/>
    <n v="600000"/>
    <n v="4958.6776859504134"/>
    <s v="good condition-600000"/>
    <x v="0"/>
  </r>
  <r>
    <d v="2018-10-15T00:00:00"/>
    <x v="3"/>
    <s v="54B1388"/>
    <s v="Barcelona"/>
    <x v="1"/>
    <s v="el Putxet i el Farró"/>
    <x v="0"/>
    <x v="0"/>
    <n v="4"/>
    <n v="120"/>
    <s v="Yes"/>
    <s v="exterior"/>
    <s v=" floor 2"/>
    <n v="0"/>
    <n v="509000"/>
    <n v="4241.666666666667"/>
    <s v="good condition-509000"/>
    <x v="0"/>
  </r>
  <r>
    <d v="2018-10-16T00:00:00"/>
    <x v="3"/>
    <s v="54B1389"/>
    <s v="Barcelona"/>
    <x v="0"/>
    <s v="Sant Antoni"/>
    <x v="0"/>
    <x v="3"/>
    <n v="2"/>
    <n v="91"/>
    <s v="Yes"/>
    <s v="exterior"/>
    <s v=" floor 2"/>
    <n v="0"/>
    <n v="600000"/>
    <n v="6593.4065934065939"/>
    <s v="good condition-600000"/>
    <x v="0"/>
  </r>
  <r>
    <d v="2018-10-17T00:00:00"/>
    <x v="3"/>
    <s v="54B1390"/>
    <s v="Barcelona"/>
    <x v="0"/>
    <s v="la Dreta de l'Eixample"/>
    <x v="0"/>
    <x v="0"/>
    <n v="4"/>
    <n v="160"/>
    <s v="Yes"/>
    <s v="exterior"/>
    <s v=" floor 6"/>
    <n v="0"/>
    <n v="760000"/>
    <n v="4750"/>
    <s v="good condition-760000"/>
    <x v="0"/>
  </r>
  <r>
    <d v="2018-10-18T00:00:00"/>
    <x v="3"/>
    <s v="54B1391"/>
    <s v="Barcelona"/>
    <x v="7"/>
    <s v="Vallcarca i els Penitents"/>
    <x v="1"/>
    <x v="1"/>
    <n v="2"/>
    <n v="108"/>
    <s v="Yes"/>
    <s v="exterior"/>
    <s v=" floor 3"/>
    <n v="0"/>
    <n v="530000"/>
    <n v="4907.4074074074078"/>
    <s v="new-530000"/>
    <x v="0"/>
  </r>
  <r>
    <d v="2018-10-19T00:00:00"/>
    <x v="3"/>
    <s v="54B1392"/>
    <s v="Barcelona"/>
    <x v="1"/>
    <s v="Sant Gervasi - Galvany"/>
    <x v="1"/>
    <x v="0"/>
    <n v="3"/>
    <n v="90"/>
    <s v="Yes"/>
    <s v="exterior"/>
    <s v=" floor 1"/>
    <n v="0"/>
    <n v="695000"/>
    <n v="7722.2222222222226"/>
    <s v="new-695000"/>
    <x v="0"/>
  </r>
  <r>
    <d v="2018-10-20T00:00:00"/>
    <x v="3"/>
    <s v="54B1393"/>
    <s v="Barcelona"/>
    <x v="1"/>
    <s v="Sant Gervasi - Galvany"/>
    <x v="1"/>
    <x v="0"/>
    <n v="3"/>
    <n v="118"/>
    <s v="Yes"/>
    <s v="exterior"/>
    <s v=" floor 2"/>
    <n v="0"/>
    <n v="921000"/>
    <n v="7805.0847457627115"/>
    <s v="new-921000"/>
    <x v="0"/>
  </r>
  <r>
    <d v="2018-10-21T00:00:00"/>
    <x v="3"/>
    <s v="54B1394"/>
    <s v="Barcelona"/>
    <x v="1"/>
    <s v="Sant Gervasi - Galvany"/>
    <x v="1"/>
    <x v="0"/>
    <n v="2"/>
    <n v="87"/>
    <s v="Yes"/>
    <s v="exterior"/>
    <s v=" floor 2"/>
    <n v="0"/>
    <n v="725000"/>
    <n v="8333.3333333333339"/>
    <s v="new-725000"/>
    <x v="0"/>
  </r>
  <r>
    <d v="2018-10-22T00:00:00"/>
    <x v="3"/>
    <s v="54B1395"/>
    <s v="Barcelona"/>
    <x v="5"/>
    <s v="el Poblenou"/>
    <x v="1"/>
    <x v="0"/>
    <n v="2"/>
    <n v="81"/>
    <s v="Yes"/>
    <s v="exterior"/>
    <s v=" floor 2"/>
    <n v="0"/>
    <n v="411000"/>
    <n v="5074.0740740740739"/>
    <s v="new-411000"/>
    <x v="0"/>
  </r>
  <r>
    <d v="2018-10-23T00:00:00"/>
    <x v="3"/>
    <s v="54B1396"/>
    <s v="Barcelona"/>
    <x v="1"/>
    <s v="Sant Gervasi - Galvany"/>
    <x v="1"/>
    <x v="0"/>
    <n v="1"/>
    <n v="51"/>
    <s v="Yes"/>
    <s v="exterior"/>
    <s v=" floor 1"/>
    <n v="0"/>
    <n v="403000"/>
    <n v="7901.9607843137255"/>
    <s v="new-403000"/>
    <x v="0"/>
  </r>
  <r>
    <d v="2018-10-24T00:00:00"/>
    <x v="3"/>
    <s v="54B1397"/>
    <s v="Barcelona"/>
    <x v="5"/>
    <s v="el Parc i la Llacuna del Poblenou"/>
    <x v="1"/>
    <x v="0"/>
    <n v="1"/>
    <n v="89"/>
    <s v="Yes"/>
    <s v="exterior"/>
    <s v="ground floor"/>
    <n v="0"/>
    <n v="577500"/>
    <n v="6488.7640449438204"/>
    <s v="new-577500"/>
    <x v="0"/>
  </r>
  <r>
    <d v="2018-10-25T00:00:00"/>
    <x v="3"/>
    <s v="54B1398"/>
    <s v="Barcelona"/>
    <x v="5"/>
    <s v="el Parc i la Llacuna del Poblenou"/>
    <x v="1"/>
    <x v="1"/>
    <n v="1"/>
    <n v="95"/>
    <s v="Yes"/>
    <s v="exterior"/>
    <s v=" floor 2"/>
    <n v="0"/>
    <n v="617000"/>
    <n v="6494.7368421052633"/>
    <s v="new-617000"/>
    <x v="0"/>
  </r>
  <r>
    <d v="2018-10-26T00:00:00"/>
    <x v="3"/>
    <s v="54B1399"/>
    <s v="Barcelona"/>
    <x v="5"/>
    <s v="el Parc i la Llacuna del Poblenou"/>
    <x v="1"/>
    <x v="0"/>
    <n v="1"/>
    <n v="63"/>
    <s v="Yes"/>
    <s v="exterior"/>
    <s v=" floor 1"/>
    <n v="0"/>
    <n v="378500"/>
    <n v="6007.936507936508"/>
    <s v="new-378500"/>
    <x v="0"/>
  </r>
  <r>
    <d v="2018-10-27T00:00:00"/>
    <x v="3"/>
    <s v="54B1400"/>
    <s v="Barcelona"/>
    <x v="5"/>
    <s v="el Poblenou"/>
    <x v="1"/>
    <x v="0"/>
    <n v="2"/>
    <n v="76"/>
    <s v="Yes"/>
    <s v="exterior"/>
    <s v=" floor 1"/>
    <n v="0"/>
    <n v="426000"/>
    <n v="5605.2631578947367"/>
    <s v="new-426000"/>
    <x v="0"/>
  </r>
  <r>
    <d v="2018-10-28T00:00:00"/>
    <x v="3"/>
    <s v="54B1401"/>
    <s v="Barcelona"/>
    <x v="5"/>
    <s v="el Poblenou"/>
    <x v="1"/>
    <x v="0"/>
    <n v="3"/>
    <n v="96"/>
    <s v="Yes"/>
    <s v="exterior"/>
    <s v=" floor 2"/>
    <n v="0"/>
    <n v="473500"/>
    <n v="4932.291666666667"/>
    <s v="new-473500"/>
    <x v="0"/>
  </r>
  <r>
    <d v="2018-10-29T00:00:00"/>
    <x v="3"/>
    <s v="54B1402"/>
    <s v="Barcelona"/>
    <x v="0"/>
    <s v="l'Antiga Esquerra de l'Eixample"/>
    <x v="1"/>
    <x v="1"/>
    <n v="3"/>
    <n v="105"/>
    <s v="Yes"/>
    <s v="exterior"/>
    <s v=" floor 5"/>
    <n v="0"/>
    <n v="1269000"/>
    <n v="12085.714285714286"/>
    <s v="new-1269000"/>
    <x v="0"/>
  </r>
  <r>
    <d v="2018-10-30T00:00:00"/>
    <x v="3"/>
    <s v="54B1403"/>
    <s v="Barcelona"/>
    <x v="0"/>
    <s v="l'Antiga Esquerra de l'Eixample"/>
    <x v="1"/>
    <x v="0"/>
    <n v="3"/>
    <n v="105"/>
    <s v="Yes"/>
    <s v="exterior"/>
    <s v=" floor 1"/>
    <n v="0"/>
    <n v="1075000"/>
    <n v="10238.095238095239"/>
    <s v="new-1075000"/>
    <x v="0"/>
  </r>
  <r>
    <d v="2018-10-31T00:00:00"/>
    <x v="3"/>
    <s v="54B1404"/>
    <s v="Barcelona"/>
    <x v="0"/>
    <s v="l'Antiga Esquerra de l'Eixample"/>
    <x v="1"/>
    <x v="0"/>
    <n v="4"/>
    <n v="210"/>
    <s v="Yes"/>
    <s v="exterior"/>
    <s v=" floor 1"/>
    <n v="0"/>
    <n v="1879000"/>
    <n v="8947.6190476190477"/>
    <s v="new-1879000"/>
    <x v="0"/>
  </r>
  <r>
    <d v="2018-11-01T00:00:00"/>
    <x v="3"/>
    <s v="54B1405"/>
    <s v="Barcelona"/>
    <x v="9"/>
    <s v="Vilapicina i la Torre Llobeta"/>
    <x v="1"/>
    <x v="0"/>
    <n v="3"/>
    <n v="83"/>
    <s v="Yes"/>
    <s v="exterior"/>
    <s v=" floor 3"/>
    <n v="0"/>
    <n v="418200"/>
    <n v="5038.5542168674701"/>
    <s v="new-418200"/>
    <x v="0"/>
  </r>
  <r>
    <d v="2018-11-02T00:00:00"/>
    <x v="3"/>
    <s v="54B1406"/>
    <s v="Barcelona"/>
    <x v="1"/>
    <s v="Sant Gervasi - Galvany"/>
    <x v="1"/>
    <x v="0"/>
    <n v="3"/>
    <n v="124"/>
    <s v="Yes"/>
    <s v="exterior"/>
    <s v=" floor 2"/>
    <n v="0"/>
    <n v="795000"/>
    <n v="6411.2903225806449"/>
    <s v="new-795000"/>
    <x v="0"/>
  </r>
  <r>
    <d v="2018-11-03T00:00:00"/>
    <x v="3"/>
    <s v="54B1407"/>
    <s v="Barcelona"/>
    <x v="1"/>
    <s v="Sant Gervasi - Galvany"/>
    <x v="1"/>
    <x v="0"/>
    <n v="1"/>
    <n v="62"/>
    <s v="Yes"/>
    <s v="exterior"/>
    <s v=" floor 2"/>
    <n v="0"/>
    <n v="445000"/>
    <n v="7177.4193548387093"/>
    <s v="new-445000"/>
    <x v="0"/>
  </r>
  <r>
    <d v="2018-11-04T00:00:00"/>
    <x v="3"/>
    <s v="54B1408"/>
    <s v="Barcelona"/>
    <x v="1"/>
    <s v="Sant Gervasi - Galvany"/>
    <x v="1"/>
    <x v="0"/>
    <n v="1"/>
    <n v="62"/>
    <s v="Yes"/>
    <s v="exterior"/>
    <s v=" floor 1"/>
    <n v="0"/>
    <n v="420000"/>
    <n v="6774.1935483870966"/>
    <s v="new-420000"/>
    <x v="0"/>
  </r>
  <r>
    <d v="2018-11-05T00:00:00"/>
    <x v="3"/>
    <s v="54B1409"/>
    <s v="Barcelona"/>
    <x v="5"/>
    <s v="el Besòs i el Maresme"/>
    <x v="1"/>
    <x v="0"/>
    <n v="5"/>
    <n v="201"/>
    <s v="Yes"/>
    <s v="exterior"/>
    <s v=" floor 14"/>
    <n v="0"/>
    <n v="860000"/>
    <n v="4278.6069651741291"/>
    <s v="new-860000"/>
    <x v="0"/>
  </r>
  <r>
    <d v="2018-11-06T00:00:00"/>
    <x v="3"/>
    <s v="54B1410"/>
    <s v="Barcelona"/>
    <x v="5"/>
    <s v="el Besòs i el Maresme"/>
    <x v="1"/>
    <x v="0"/>
    <n v="5"/>
    <n v="206"/>
    <s v="Yes"/>
    <s v="exterior"/>
    <s v=" floor 14"/>
    <n v="0"/>
    <n v="874800"/>
    <n v="4246.6019417475727"/>
    <s v="new-874800"/>
    <x v="0"/>
  </r>
  <r>
    <d v="2018-11-07T00:00:00"/>
    <x v="3"/>
    <s v="54B1411"/>
    <s v="Barcelona"/>
    <x v="3"/>
    <s v="les Corts"/>
    <x v="1"/>
    <x v="0"/>
    <n v="2"/>
    <n v="102"/>
    <s v="Yes"/>
    <s v="exterior"/>
    <s v=" floor 1"/>
    <n v="0"/>
    <n v="550000"/>
    <n v="5392.1568627450979"/>
    <s v="new-550000"/>
    <x v="0"/>
  </r>
  <r>
    <d v="2018-11-08T00:00:00"/>
    <x v="3"/>
    <s v="54B1412"/>
    <s v="Barcelona"/>
    <x v="3"/>
    <s v="les Corts"/>
    <x v="1"/>
    <x v="0"/>
    <n v="2"/>
    <n v="95"/>
    <s v="Yes"/>
    <s v="exterior"/>
    <s v=" floor 1"/>
    <n v="0"/>
    <n v="530500"/>
    <n v="5584.2105263157891"/>
    <s v="new-530500"/>
    <x v="0"/>
  </r>
  <r>
    <d v="2018-11-09T00:00:00"/>
    <x v="3"/>
    <s v="54B1413"/>
    <s v="Barcelona"/>
    <x v="3"/>
    <s v="les Corts"/>
    <x v="1"/>
    <x v="0"/>
    <n v="2"/>
    <n v="100"/>
    <s v="Yes"/>
    <s v="exterior"/>
    <s v=" floor 4"/>
    <n v="0"/>
    <n v="630000"/>
    <n v="6300"/>
    <s v="new-630000"/>
    <x v="0"/>
  </r>
  <r>
    <d v="2018-11-10T00:00:00"/>
    <x v="3"/>
    <s v="54B1414"/>
    <s v="Barcelona"/>
    <x v="7"/>
    <s v="la Vila de Gràcia"/>
    <x v="1"/>
    <x v="0"/>
    <n v="2"/>
    <n v="88"/>
    <s v="Yes"/>
    <s v="exterior"/>
    <s v=" floor 2"/>
    <n v="0"/>
    <n v="646000"/>
    <n v="7340.909090909091"/>
    <s v="new-646000"/>
    <x v="0"/>
  </r>
  <r>
    <d v="2018-11-11T00:00:00"/>
    <x v="3"/>
    <s v="54B1415"/>
    <s v="Barcelona"/>
    <x v="9"/>
    <s v="Vilapicina i la Torre Llobeta"/>
    <x v="1"/>
    <x v="0"/>
    <n v="2"/>
    <n v="56"/>
    <s v="Yes"/>
    <s v="exterior"/>
    <s v=" floor 1"/>
    <n v="0"/>
    <n v="295800"/>
    <n v="5282.1428571428569"/>
    <s v="new-295800"/>
    <x v="0"/>
  </r>
  <r>
    <d v="2018-11-12T00:00:00"/>
    <x v="3"/>
    <s v="54B1416"/>
    <s v="Barcelona"/>
    <x v="0"/>
    <s v="la Dreta de l'Eixample"/>
    <x v="1"/>
    <x v="0"/>
    <n v="2"/>
    <n v="150"/>
    <s v="Yes"/>
    <s v="exterior"/>
    <s v=" floor 4"/>
    <n v="0"/>
    <n v="2158000"/>
    <n v="14386.666666666666"/>
    <s v="new-2158000"/>
    <x v="0"/>
  </r>
  <r>
    <d v="2018-11-13T00:00:00"/>
    <x v="3"/>
    <s v="54B1417"/>
    <s v="Barcelona"/>
    <x v="0"/>
    <s v="la Dreta de l'Eixample"/>
    <x v="1"/>
    <x v="0"/>
    <n v="2"/>
    <n v="85"/>
    <s v="Yes"/>
    <s v="exterior"/>
    <s v=" floor 3"/>
    <n v="0"/>
    <n v="858000"/>
    <n v="10094.117647058823"/>
    <s v="new-858000"/>
    <x v="0"/>
  </r>
  <r>
    <d v="2018-11-14T00:00:00"/>
    <x v="3"/>
    <s v="54B1418"/>
    <s v="Barcelona"/>
    <x v="0"/>
    <s v="la Dreta de l'Eixample"/>
    <x v="1"/>
    <x v="0"/>
    <n v="2"/>
    <n v="192"/>
    <s v="Yes"/>
    <s v="exterior"/>
    <s v="ground floor"/>
    <n v="0"/>
    <n v="2188000"/>
    <n v="11395.833333333334"/>
    <s v="new-2188000"/>
    <x v="0"/>
  </r>
  <r>
    <d v="2018-11-15T00:00:00"/>
    <x v="3"/>
    <s v="54B1419"/>
    <s v="Barcelona"/>
    <x v="1"/>
    <s v="Sant Gervasi - Galvany"/>
    <x v="1"/>
    <x v="0"/>
    <n v="2"/>
    <n v="102"/>
    <s v="Yes"/>
    <s v="exterior"/>
    <s v=" floor 1"/>
    <n v="0"/>
    <n v="845000"/>
    <n v="8284.3137254901958"/>
    <s v="new-845000"/>
    <x v="0"/>
  </r>
  <r>
    <d v="2018-11-16T00:00:00"/>
    <x v="3"/>
    <s v="54B1420"/>
    <s v="Barcelona"/>
    <x v="1"/>
    <s v="Sant Gervasi - Galvany"/>
    <x v="1"/>
    <x v="0"/>
    <n v="2"/>
    <n v="106"/>
    <s v="Yes"/>
    <s v="exterior"/>
    <s v=" floor 1"/>
    <n v="0"/>
    <n v="880000"/>
    <n v="8301.8867924528295"/>
    <s v="new-880000"/>
    <x v="0"/>
  </r>
  <r>
    <d v="2018-11-17T00:00:00"/>
    <x v="3"/>
    <s v="54B1421"/>
    <s v="Barcelona"/>
    <x v="1"/>
    <s v="Sant Gervasi - Galvany"/>
    <x v="1"/>
    <x v="3"/>
    <n v="2"/>
    <n v="106"/>
    <s v="Yes"/>
    <s v="exterior"/>
    <s v="ground floor"/>
    <n v="0"/>
    <n v="1035000"/>
    <n v="9764.1509433962256"/>
    <s v="new-1035000"/>
    <x v="0"/>
  </r>
  <r>
    <d v="2018-11-18T00:00:00"/>
    <x v="3"/>
    <s v="54B1422"/>
    <s v="Barcelona"/>
    <x v="2"/>
    <s v="la Font d'en Fargues"/>
    <x v="1"/>
    <x v="0"/>
    <n v="3"/>
    <n v="116"/>
    <s v="Yes"/>
    <s v="exterior"/>
    <s v=" floor 2"/>
    <n v="0"/>
    <n v="435000"/>
    <n v="3750"/>
    <s v="new-435000"/>
    <x v="0"/>
  </r>
  <r>
    <d v="2018-11-19T00:00:00"/>
    <x v="3"/>
    <s v="54B1423"/>
    <s v="Barcelona"/>
    <x v="4"/>
    <s v="el Raval"/>
    <x v="1"/>
    <x v="0"/>
    <n v="2"/>
    <n v="76"/>
    <s v="Yes"/>
    <s v="exterior"/>
    <s v=" floor 2"/>
    <n v="0"/>
    <n v="465000"/>
    <n v="6118.4210526315792"/>
    <s v="new-465000"/>
    <x v="0"/>
  </r>
  <r>
    <d v="2018-11-20T00:00:00"/>
    <x v="3"/>
    <s v="54B1424"/>
    <s v="Barcelona"/>
    <x v="4"/>
    <s v="el Raval"/>
    <x v="1"/>
    <x v="0"/>
    <n v="2"/>
    <n v="151"/>
    <s v="Yes"/>
    <s v="exterior"/>
    <s v="ground floor"/>
    <n v="0"/>
    <n v="565000"/>
    <n v="3741.7218543046356"/>
    <s v="new-565000"/>
    <x v="0"/>
  </r>
  <r>
    <d v="2018-11-21T00:00:00"/>
    <x v="3"/>
    <s v="54B1425"/>
    <s v="Barcelona"/>
    <x v="4"/>
    <s v="el Raval"/>
    <x v="1"/>
    <x v="0"/>
    <n v="2"/>
    <n v="84"/>
    <s v="Yes"/>
    <s v="exterior"/>
    <s v=" floor 2"/>
    <n v="0"/>
    <n v="475000"/>
    <n v="5654.7619047619046"/>
    <s v="new-475000"/>
    <x v="0"/>
  </r>
  <r>
    <d v="2018-11-22T00:00:00"/>
    <x v="3"/>
    <s v="54B1426"/>
    <s v="Barcelona"/>
    <x v="6"/>
    <s v="Sants - Badal"/>
    <x v="1"/>
    <x v="3"/>
    <n v="1"/>
    <n v="79"/>
    <s v="Yes"/>
    <s v="exterior"/>
    <s v="ground floor"/>
    <n v="0"/>
    <n v="355000"/>
    <n v="4493.6708860759491"/>
    <s v="new-355000"/>
    <x v="0"/>
  </r>
  <r>
    <d v="2018-11-23T00:00:00"/>
    <x v="3"/>
    <s v="54B1427"/>
    <s v="Barcelona"/>
    <x v="6"/>
    <s v="Sants - Badal"/>
    <x v="1"/>
    <x v="0"/>
    <n v="2"/>
    <n v="69"/>
    <s v="Yes"/>
    <s v="exterior"/>
    <s v=" floor 1"/>
    <n v="0"/>
    <n v="331000"/>
    <n v="4797.101449275362"/>
    <s v="new-331000"/>
    <x v="0"/>
  </r>
  <r>
    <d v="2018-11-24T00:00:00"/>
    <x v="3"/>
    <s v="54B1428"/>
    <s v="Barcelona"/>
    <x v="6"/>
    <s v="Sants - Badal"/>
    <x v="1"/>
    <x v="0"/>
    <n v="2"/>
    <n v="69"/>
    <s v="Yes"/>
    <s v="exterior"/>
    <s v=" floor 2"/>
    <n v="0"/>
    <n v="337000"/>
    <n v="4884.057971014493"/>
    <s v="new-337000"/>
    <x v="0"/>
  </r>
  <r>
    <d v="2018-11-25T00:00:00"/>
    <x v="3"/>
    <s v="54B1429"/>
    <s v="Barcelona"/>
    <x v="0"/>
    <s v="la Dreta de l'Eixample"/>
    <x v="1"/>
    <x v="0"/>
    <n v="2"/>
    <n v="76"/>
    <s v="Yes"/>
    <s v="exterior"/>
    <s v=" floor 1"/>
    <n v="0"/>
    <n v="490000"/>
    <n v="6447.3684210526317"/>
    <s v="new-490000"/>
    <x v="0"/>
  </r>
  <r>
    <d v="2018-11-26T00:00:00"/>
    <x v="3"/>
    <s v="54B1430"/>
    <s v="Barcelona"/>
    <x v="0"/>
    <s v="la Dreta de l'Eixample"/>
    <x v="1"/>
    <x v="0"/>
    <n v="2"/>
    <n v="76"/>
    <s v="Yes"/>
    <s v="exterior"/>
    <s v=" floor 3"/>
    <n v="0"/>
    <n v="505000"/>
    <n v="6644.7368421052633"/>
    <s v="new-505000"/>
    <x v="0"/>
  </r>
  <r>
    <d v="2018-11-27T00:00:00"/>
    <x v="3"/>
    <s v="54B1431"/>
    <s v="Barcelona"/>
    <x v="0"/>
    <s v="la Dreta de l'Eixample"/>
    <x v="1"/>
    <x v="0"/>
    <n v="2"/>
    <n v="77"/>
    <s v="Yes"/>
    <s v="exterior"/>
    <s v=" floor 2"/>
    <n v="0"/>
    <n v="495000"/>
    <n v="6428.5714285714284"/>
    <s v="new-495000"/>
    <x v="0"/>
  </r>
  <r>
    <d v="2018-11-28T00:00:00"/>
    <x v="3"/>
    <s v="54B1432"/>
    <s v="Barcelona"/>
    <x v="0"/>
    <s v="la Sagrada Família"/>
    <x v="1"/>
    <x v="0"/>
    <n v="1"/>
    <n v="50"/>
    <s v="Yes"/>
    <s v="exterior"/>
    <s v="mezzanine"/>
    <n v="0"/>
    <n v="295000"/>
    <n v="5900"/>
    <s v="new-295000"/>
    <x v="0"/>
  </r>
  <r>
    <d v="2018-11-29T00:00:00"/>
    <x v="3"/>
    <s v="54B1433"/>
    <s v="Barcelona"/>
    <x v="0"/>
    <s v="la Sagrada Família"/>
    <x v="1"/>
    <x v="0"/>
    <n v="1"/>
    <n v="50"/>
    <s v="Yes"/>
    <s v="exterior"/>
    <s v=" floor 3"/>
    <n v="0"/>
    <n v="315000"/>
    <n v="6300"/>
    <s v="new-315000"/>
    <x v="0"/>
  </r>
  <r>
    <d v="2018-11-30T00:00:00"/>
    <x v="3"/>
    <s v="54B1434"/>
    <s v="Barcelona"/>
    <x v="0"/>
    <s v="la Sagrada Família"/>
    <x v="1"/>
    <x v="0"/>
    <n v="2"/>
    <n v="68"/>
    <s v="Yes"/>
    <s v="exterior"/>
    <s v="mezzanine"/>
    <n v="0"/>
    <n v="375000"/>
    <n v="5514.7058823529414"/>
    <s v="new-375000"/>
    <x v="0"/>
  </r>
  <r>
    <d v="2018-12-01T00:00:00"/>
    <x v="3"/>
    <s v="54B1435"/>
    <s v="Barcelona"/>
    <x v="4"/>
    <s v="el Barri Gòtic"/>
    <x v="1"/>
    <x v="0"/>
    <n v="4"/>
    <n v="172"/>
    <s v="Yes"/>
    <s v="exterior"/>
    <s v=" floor 1"/>
    <n v="0"/>
    <n v="1115000"/>
    <n v="6482.5581395348836"/>
    <s v="new-1115000"/>
    <x v="0"/>
  </r>
  <r>
    <d v="2018-12-02T00:00:00"/>
    <x v="3"/>
    <s v="54B1436"/>
    <s v="Barcelona"/>
    <x v="4"/>
    <s v="el Barri Gòtic"/>
    <x v="1"/>
    <x v="0"/>
    <n v="2"/>
    <n v="72"/>
    <s v="Yes"/>
    <s v="exterior"/>
    <s v=" floor 2"/>
    <n v="0"/>
    <n v="590000"/>
    <n v="8194.4444444444453"/>
    <s v="new-590000"/>
    <x v="0"/>
  </r>
  <r>
    <d v="2018-12-03T00:00:00"/>
    <x v="3"/>
    <s v="54B1437"/>
    <s v="Barcelona"/>
    <x v="4"/>
    <s v="el Barri Gòtic"/>
    <x v="1"/>
    <x v="0"/>
    <n v="3"/>
    <n v="166"/>
    <s v="Yes"/>
    <s v="exterior"/>
    <s v=" floor 3"/>
    <n v="0"/>
    <n v="1200000"/>
    <n v="7228.9156626506028"/>
    <s v="new-1200000"/>
    <x v="0"/>
  </r>
  <r>
    <d v="2018-12-04T00:00:00"/>
    <x v="3"/>
    <s v="54B1438"/>
    <s v="Barcelona"/>
    <x v="7"/>
    <s v="la Vila de Gràcia"/>
    <x v="1"/>
    <x v="0"/>
    <n v="1"/>
    <n v="51"/>
    <s v="Yes"/>
    <s v="exterior"/>
    <s v=" floor 1"/>
    <n v="0"/>
    <n v="315400"/>
    <n v="6184.3137254901958"/>
    <s v="new-315400"/>
    <x v="0"/>
  </r>
  <r>
    <d v="2018-12-05T00:00:00"/>
    <x v="3"/>
    <s v="54B1439"/>
    <s v="Barcelona"/>
    <x v="7"/>
    <s v="la Vila de Gràcia"/>
    <x v="1"/>
    <x v="0"/>
    <n v="1"/>
    <n v="53"/>
    <s v="Yes"/>
    <s v="exterior"/>
    <s v=" floor 2"/>
    <n v="0"/>
    <n v="342950"/>
    <n v="6470.7547169811323"/>
    <s v="new-342950"/>
    <x v="0"/>
  </r>
  <r>
    <d v="2018-12-06T00:00:00"/>
    <x v="3"/>
    <s v="54B1440"/>
    <s v="Barcelona"/>
    <x v="0"/>
    <s v="la Sagrada Família"/>
    <x v="1"/>
    <x v="0"/>
    <n v="2"/>
    <n v="60"/>
    <s v="Yes"/>
    <s v="exterior"/>
    <s v=" floor 1"/>
    <n v="0"/>
    <n v="370000"/>
    <n v="6166.666666666667"/>
    <s v="new-370000"/>
    <x v="0"/>
  </r>
  <r>
    <d v="2018-12-07T00:00:00"/>
    <x v="3"/>
    <s v="54B1441"/>
    <s v="Barcelona"/>
    <x v="0"/>
    <s v="la Sagrada Família"/>
    <x v="1"/>
    <x v="0"/>
    <n v="2"/>
    <n v="60"/>
    <s v="Yes"/>
    <s v="exterior"/>
    <s v=" floor 2"/>
    <n v="0"/>
    <n v="380000"/>
    <n v="6333.333333333333"/>
    <s v="new-380000"/>
    <x v="0"/>
  </r>
  <r>
    <d v="2018-12-08T00:00:00"/>
    <x v="3"/>
    <s v="54B1442"/>
    <s v="Barcelona"/>
    <x v="0"/>
    <s v="la Sagrada Família"/>
    <x v="1"/>
    <x v="0"/>
    <n v="2"/>
    <n v="60"/>
    <s v="Yes"/>
    <s v="exterior"/>
    <s v=" floor 1"/>
    <n v="0"/>
    <n v="365000"/>
    <n v="6083.333333333333"/>
    <s v="new-365000"/>
    <x v="0"/>
  </r>
  <r>
    <d v="2018-12-09T00:00:00"/>
    <x v="3"/>
    <s v="54B1443"/>
    <s v="Barcelona"/>
    <x v="5"/>
    <s v="el Parc i la Llacuna del Poblenou"/>
    <x v="1"/>
    <x v="0"/>
    <n v="2"/>
    <n v="66"/>
    <s v="Yes"/>
    <s v="exterior"/>
    <s v=" floor 1"/>
    <n v="0"/>
    <n v="400000"/>
    <n v="6060.606060606061"/>
    <s v="new-400000"/>
    <x v="0"/>
  </r>
  <r>
    <d v="2018-12-10T00:00:00"/>
    <x v="3"/>
    <s v="54B1444"/>
    <s v="Barcelona"/>
    <x v="5"/>
    <s v="el Poblenou"/>
    <x v="1"/>
    <x v="0"/>
    <n v="3"/>
    <n v="96"/>
    <s v="Yes"/>
    <s v="exterior"/>
    <s v=" floor 3"/>
    <n v="0"/>
    <n v="560000"/>
    <n v="5833.333333333333"/>
    <s v="new-560000"/>
    <x v="0"/>
  </r>
  <r>
    <d v="2018-12-11T00:00:00"/>
    <x v="3"/>
    <s v="54B1445"/>
    <s v="Barcelona"/>
    <x v="5"/>
    <s v="el Poblenou"/>
    <x v="1"/>
    <x v="0"/>
    <n v="3"/>
    <n v="96"/>
    <s v="Yes"/>
    <s v="exterior"/>
    <s v=" floor 2"/>
    <n v="0"/>
    <n v="545000"/>
    <n v="5677.083333333333"/>
    <s v="new-545000"/>
    <x v="0"/>
  </r>
  <r>
    <d v="2018-12-12T00:00:00"/>
    <x v="3"/>
    <s v="54B1446"/>
    <s v="Barcelona"/>
    <x v="5"/>
    <s v="el Parc i la Llacuna del Poblenou"/>
    <x v="1"/>
    <x v="0"/>
    <n v="3"/>
    <n v="124"/>
    <s v="Yes"/>
    <s v="exterior"/>
    <s v=" floor 1"/>
    <n v="0"/>
    <n v="575700"/>
    <n v="4642.7419354838712"/>
    <s v="new-575700"/>
    <x v="0"/>
  </r>
  <r>
    <d v="2018-12-13T00:00:00"/>
    <x v="3"/>
    <s v="54B1447"/>
    <s v="Barcelona"/>
    <x v="5"/>
    <s v="el Parc i la Llacuna del Poblenou"/>
    <x v="1"/>
    <x v="0"/>
    <n v="1"/>
    <n v="71"/>
    <s v="Yes"/>
    <s v="exterior"/>
    <s v="ground floor"/>
    <n v="0"/>
    <n v="341000"/>
    <n v="4802.8169014084506"/>
    <s v="new-341000"/>
    <x v="0"/>
  </r>
  <r>
    <d v="2018-12-14T00:00:00"/>
    <x v="3"/>
    <s v="54B1448"/>
    <s v="Barcelona"/>
    <x v="5"/>
    <s v="el Parc i la Llacuna del Poblenou"/>
    <x v="1"/>
    <x v="0"/>
    <n v="2"/>
    <n v="122"/>
    <s v="Yes"/>
    <s v="exterior"/>
    <s v="ground floor"/>
    <n v="0"/>
    <n v="548400"/>
    <n v="4495.0819672131147"/>
    <s v="new-548400"/>
    <x v="0"/>
  </r>
  <r>
    <d v="2018-12-15T00:00:00"/>
    <x v="3"/>
    <s v="54B1449"/>
    <s v="Barcelona"/>
    <x v="1"/>
    <s v="el Putxet i el Farró"/>
    <x v="1"/>
    <x v="0"/>
    <n v="1"/>
    <n v="45"/>
    <s v="Yes"/>
    <s v="exterior"/>
    <s v=" floor 3"/>
    <n v="0"/>
    <n v="440000"/>
    <n v="9777.7777777777774"/>
    <s v="new-440000"/>
    <x v="0"/>
  </r>
  <r>
    <d v="2018-12-16T00:00:00"/>
    <x v="3"/>
    <s v="54B1450"/>
    <s v="Barcelona"/>
    <x v="1"/>
    <s v="el Putxet i el Farró"/>
    <x v="1"/>
    <x v="0"/>
    <n v="1"/>
    <n v="50"/>
    <s v="Yes"/>
    <s v="exterior"/>
    <s v="ground floor"/>
    <n v="0"/>
    <n v="520000"/>
    <n v="10400"/>
    <s v="new-520000"/>
    <x v="0"/>
  </r>
  <r>
    <d v="2018-12-17T00:00:00"/>
    <x v="3"/>
    <s v="54B1451"/>
    <s v="Barcelona"/>
    <x v="1"/>
    <s v="el Putxet i el Farró"/>
    <x v="1"/>
    <x v="0"/>
    <n v="1"/>
    <n v="45"/>
    <s v="Yes"/>
    <s v="exterior"/>
    <s v=" floor 1"/>
    <n v="0"/>
    <n v="407000"/>
    <n v="9044.4444444444453"/>
    <s v="new-407000"/>
    <x v="0"/>
  </r>
  <r>
    <d v="2018-12-18T00:00:00"/>
    <x v="3"/>
    <s v="54B1452"/>
    <s v="Barcelona"/>
    <x v="0"/>
    <s v="la Sagrada Família"/>
    <x v="1"/>
    <x v="3"/>
    <n v="4"/>
    <n v="159"/>
    <s v="Yes"/>
    <s v="exterior"/>
    <s v="ground floor"/>
    <n v="0"/>
    <n v="820000"/>
    <n v="5157.232704402516"/>
    <s v="new-820000"/>
    <x v="0"/>
  </r>
  <r>
    <d v="2018-12-19T00:00:00"/>
    <x v="3"/>
    <s v="54B1453"/>
    <s v="Barcelona"/>
    <x v="0"/>
    <s v="la Sagrada Família"/>
    <x v="1"/>
    <x v="0"/>
    <n v="2"/>
    <n v="78"/>
    <s v="Yes"/>
    <s v="exterior"/>
    <s v=" floor 1"/>
    <n v="0"/>
    <n v="435000"/>
    <n v="5576.9230769230771"/>
    <s v="new-435000"/>
    <x v="0"/>
  </r>
  <r>
    <d v="2018-12-20T00:00:00"/>
    <x v="3"/>
    <s v="54B1454"/>
    <s v="Barcelona"/>
    <x v="0"/>
    <s v="la Sagrada Família"/>
    <x v="1"/>
    <x v="0"/>
    <n v="3"/>
    <n v="149"/>
    <s v="Yes"/>
    <s v="exterior"/>
    <s v=" floor 4"/>
    <n v="0"/>
    <n v="745000"/>
    <n v="5000"/>
    <s v="new-745000"/>
    <x v="0"/>
  </r>
  <r>
    <d v="2018-12-21T00:00:00"/>
    <x v="3"/>
    <s v="54B1455"/>
    <s v="Barcelona"/>
    <x v="9"/>
    <s v="Vilapicina i la Torre Llobeta"/>
    <x v="1"/>
    <x v="0"/>
    <n v="2"/>
    <n v="66"/>
    <s v="Yes"/>
    <s v="exterior"/>
    <s v=" floor 1"/>
    <n v="0"/>
    <n v="331500"/>
    <n v="5022.727272727273"/>
    <s v="new-331500"/>
    <x v="0"/>
  </r>
  <r>
    <d v="2018-12-22T00:00:00"/>
    <x v="3"/>
    <s v="54B1456"/>
    <s v="Barcelona"/>
    <x v="4"/>
    <s v="el Raval"/>
    <x v="1"/>
    <x v="0"/>
    <n v="1"/>
    <n v="50"/>
    <s v="Yes"/>
    <s v="exterior"/>
    <s v=" floor 1"/>
    <n v="0"/>
    <n v="322000"/>
    <n v="6440"/>
    <s v="new-322000"/>
    <x v="0"/>
  </r>
  <r>
    <d v="2018-12-23T00:00:00"/>
    <x v="3"/>
    <s v="54B1457"/>
    <s v="Barcelona"/>
    <x v="4"/>
    <s v="el Raval"/>
    <x v="1"/>
    <x v="0"/>
    <n v="2"/>
    <n v="62"/>
    <s v="Yes"/>
    <s v="exterior"/>
    <s v=" floor 3"/>
    <n v="0"/>
    <n v="478000"/>
    <n v="7709.677419354839"/>
    <s v="new-478000"/>
    <x v="0"/>
  </r>
  <r>
    <d v="2018-12-24T00:00:00"/>
    <x v="3"/>
    <s v="54B1458"/>
    <s v="Barcelona"/>
    <x v="4"/>
    <s v="el Raval"/>
    <x v="1"/>
    <x v="0"/>
    <n v="1"/>
    <n v="59"/>
    <s v="Yes"/>
    <s v="exterior"/>
    <s v=" floor 1"/>
    <n v="0"/>
    <n v="352000"/>
    <n v="5966.1016949152545"/>
    <s v="new-352000"/>
    <x v="0"/>
  </r>
  <r>
    <d v="2018-12-25T00:00:00"/>
    <x v="3"/>
    <s v="54B1459"/>
    <s v="Barcelona"/>
    <x v="1"/>
    <s v="Sant Gervasi - Galvany"/>
    <x v="1"/>
    <x v="0"/>
    <n v="3"/>
    <n v="101"/>
    <s v="Yes"/>
    <s v="exterior"/>
    <s v=" floor 2"/>
    <n v="0"/>
    <n v="775000"/>
    <n v="7673.2673267326736"/>
    <s v="new-775000"/>
    <x v="0"/>
  </r>
  <r>
    <d v="2018-12-26T00:00:00"/>
    <x v="3"/>
    <s v="54B1460"/>
    <s v="Barcelona"/>
    <x v="1"/>
    <s v="Sant Gervasi - Galvany"/>
    <x v="1"/>
    <x v="0"/>
    <n v="2"/>
    <n v="95"/>
    <s v="Yes"/>
    <s v="exterior"/>
    <s v=" floor 2"/>
    <n v="0"/>
    <n v="820000"/>
    <n v="8631.5789473684217"/>
    <s v="new-820000"/>
    <x v="0"/>
  </r>
  <r>
    <d v="2018-12-27T00:00:00"/>
    <x v="3"/>
    <s v="54B1461"/>
    <s v="Barcelona"/>
    <x v="1"/>
    <s v="Sant Gervasi - Galvany"/>
    <x v="1"/>
    <x v="0"/>
    <n v="3"/>
    <n v="91"/>
    <s v="Yes"/>
    <s v="exterior"/>
    <s v=" floor 1"/>
    <n v="0"/>
    <n v="749000"/>
    <n v="8230.7692307692305"/>
    <s v="new-749000"/>
    <x v="0"/>
  </r>
  <r>
    <d v="2018-12-28T00:00:00"/>
    <x v="3"/>
    <s v="54B1462"/>
    <s v="Barcelona"/>
    <x v="7"/>
    <s v="la Salut"/>
    <x v="1"/>
    <x v="0"/>
    <n v="3"/>
    <n v="94"/>
    <s v="Yes"/>
    <s v="exterior"/>
    <s v=" floor 2"/>
    <n v="0"/>
    <n v="595000"/>
    <n v="6329.7872340425529"/>
    <s v="new-595000"/>
    <x v="0"/>
  </r>
  <r>
    <d v="2018-12-29T00:00:00"/>
    <x v="3"/>
    <s v="54B1463"/>
    <s v="Barcelona"/>
    <x v="7"/>
    <s v="la Salut"/>
    <x v="1"/>
    <x v="0"/>
    <n v="1"/>
    <n v="53"/>
    <s v="Yes"/>
    <s v="exterior"/>
    <s v=" floor 1"/>
    <n v="0"/>
    <n v="309000"/>
    <n v="5830.1886792452833"/>
    <s v="new-309000"/>
    <x v="0"/>
  </r>
  <r>
    <d v="2018-12-30T00:00:00"/>
    <x v="3"/>
    <s v="54B1464"/>
    <s v="Barcelona"/>
    <x v="7"/>
    <s v="la Salut"/>
    <x v="1"/>
    <x v="0"/>
    <n v="2"/>
    <n v="72"/>
    <s v="Yes"/>
    <s v="exterior"/>
    <s v=" floor 2"/>
    <n v="0"/>
    <n v="470000"/>
    <n v="6527.7777777777774"/>
    <s v="new-470000"/>
    <x v="0"/>
  </r>
  <r>
    <d v="2018-12-31T00:00:00"/>
    <x v="3"/>
    <s v="54B1465"/>
    <s v="Barcelona"/>
    <x v="0"/>
    <s v="l'Antiga Esquerra de l'Eixample"/>
    <x v="1"/>
    <x v="0"/>
    <n v="1"/>
    <n v="55"/>
    <s v="Yes"/>
    <s v="exterior"/>
    <s v=" floor 3"/>
    <n v="0"/>
    <n v="367200"/>
    <n v="6676.363636363636"/>
    <s v="new-367200"/>
    <x v="0"/>
  </r>
  <r>
    <d v="2019-01-01T00:00:00"/>
    <x v="4"/>
    <s v="54B1466"/>
    <s v="Barcelona"/>
    <x v="0"/>
    <s v="l'Antiga Esquerra de l'Eixample"/>
    <x v="1"/>
    <x v="0"/>
    <n v="1"/>
    <n v="55"/>
    <s v="Yes"/>
    <s v="exterior"/>
    <s v=" floor 1"/>
    <n v="0"/>
    <n v="345600"/>
    <n v="6283.636363636364"/>
    <s v="new-345600"/>
    <x v="0"/>
  </r>
  <r>
    <d v="2019-01-02T00:00:00"/>
    <x v="4"/>
    <s v="54B1467"/>
    <s v="Barcelona"/>
    <x v="0"/>
    <s v="l'Antiga Esquerra de l'Eixample"/>
    <x v="1"/>
    <x v="0"/>
    <n v="1"/>
    <n v="55"/>
    <s v="Yes"/>
    <s v="exterior"/>
    <s v=" floor 2"/>
    <n v="0"/>
    <n v="356400"/>
    <n v="6480"/>
    <s v="new-356400"/>
    <x v="0"/>
  </r>
  <r>
    <d v="2019-01-03T00:00:00"/>
    <x v="4"/>
    <s v="54B1468"/>
    <s v="Barcelona"/>
    <x v="0"/>
    <s v="Sant Antoni"/>
    <x v="1"/>
    <x v="0"/>
    <n v="3"/>
    <n v="89"/>
    <s v="Yes"/>
    <s v="exterior"/>
    <s v=" floor 3"/>
    <n v="0"/>
    <n v="540000"/>
    <n v="6067.4157303370785"/>
    <s v="new-540000"/>
    <x v="0"/>
  </r>
  <r>
    <d v="2019-01-04T00:00:00"/>
    <x v="4"/>
    <s v="54B1469"/>
    <s v="Barcelona"/>
    <x v="0"/>
    <s v="Sant Antoni"/>
    <x v="1"/>
    <x v="0"/>
    <n v="3"/>
    <n v="89"/>
    <s v="Yes"/>
    <s v="exterior"/>
    <s v=" floor 2"/>
    <n v="0"/>
    <n v="530000"/>
    <n v="5955.0561797752807"/>
    <s v="new-530000"/>
    <x v="0"/>
  </r>
  <r>
    <d v="2019-01-05T00:00:00"/>
    <x v="4"/>
    <s v="54B1470"/>
    <s v="Barcelona"/>
    <x v="0"/>
    <s v="Sant Antoni"/>
    <x v="1"/>
    <x v="0"/>
    <n v="2"/>
    <n v="72"/>
    <s v="Yes"/>
    <s v="exterior"/>
    <s v=" floor 1"/>
    <n v="0"/>
    <n v="580000"/>
    <n v="8055.5555555555557"/>
    <s v="new-580000"/>
    <x v="0"/>
  </r>
  <r>
    <d v="2019-01-06T00:00:00"/>
    <x v="4"/>
    <s v="54B1471"/>
    <s v="Barcelona"/>
    <x v="0"/>
    <s v="l'Antiga Esquerra de l'Eixample"/>
    <x v="1"/>
    <x v="0"/>
    <n v="3"/>
    <n v="111"/>
    <s v="Yes"/>
    <s v="exterior"/>
    <s v="ground floor"/>
    <n v="0"/>
    <n v="1095000"/>
    <n v="9864.864864864865"/>
    <s v="new-1095000"/>
    <x v="0"/>
  </r>
  <r>
    <d v="2019-01-07T00:00:00"/>
    <x v="4"/>
    <s v="54B1472"/>
    <s v="Barcelona"/>
    <x v="0"/>
    <s v="l'Antiga Esquerra de l'Eixample"/>
    <x v="1"/>
    <x v="1"/>
    <n v="3"/>
    <n v="105"/>
    <s v="Yes"/>
    <s v="exterior"/>
    <s v=" floor 5"/>
    <n v="0"/>
    <n v="1475000"/>
    <n v="14047.619047619048"/>
    <s v="new-1475000"/>
    <x v="0"/>
  </r>
  <r>
    <d v="2019-01-08T00:00:00"/>
    <x v="4"/>
    <s v="54B1473"/>
    <s v="Barcelona"/>
    <x v="8"/>
    <s v="Sant Andreu"/>
    <x v="1"/>
    <x v="0"/>
    <n v="4"/>
    <n v="102"/>
    <s v="Yes"/>
    <s v="exterior"/>
    <s v="ground floor"/>
    <n v="0"/>
    <n v="430000"/>
    <n v="4215.6862745098042"/>
    <s v="new-430000"/>
    <x v="0"/>
  </r>
  <r>
    <d v="2019-01-09T00:00:00"/>
    <x v="4"/>
    <s v="54B1474"/>
    <s v="Barcelona"/>
    <x v="5"/>
    <s v="el Poblenou"/>
    <x v="1"/>
    <x v="0"/>
    <n v="1"/>
    <n v="67"/>
    <s v="Yes"/>
    <s v="exterior"/>
    <s v=" floor 2"/>
    <n v="0"/>
    <n v="359000"/>
    <n v="5358.2089552238804"/>
    <s v="new-359000"/>
    <x v="0"/>
  </r>
  <r>
    <d v="2019-01-10T00:00:00"/>
    <x v="4"/>
    <s v="54B1475"/>
    <s v="Barcelona"/>
    <x v="1"/>
    <s v="Sant Gervasi - Galvany"/>
    <x v="1"/>
    <x v="0"/>
    <n v="2"/>
    <n v="69"/>
    <s v="Yes"/>
    <s v="exterior"/>
    <s v=" floor 4"/>
    <n v="0"/>
    <n v="608000"/>
    <n v="8811.5942028985501"/>
    <s v="new-608000"/>
    <x v="0"/>
  </r>
  <r>
    <d v="2019-01-11T00:00:00"/>
    <x v="4"/>
    <s v="54B1476"/>
    <s v="Barcelona"/>
    <x v="1"/>
    <s v="Sant Gervasi - Galvany"/>
    <x v="1"/>
    <x v="0"/>
    <n v="2"/>
    <n v="70"/>
    <s v="Yes"/>
    <s v="exterior"/>
    <s v=" floor 1"/>
    <n v="0"/>
    <n v="599000"/>
    <n v="8557.1428571428569"/>
    <s v="new-599000"/>
    <x v="0"/>
  </r>
  <r>
    <d v="2019-01-12T00:00:00"/>
    <x v="4"/>
    <s v="54B1477"/>
    <s v="Barcelona"/>
    <x v="1"/>
    <s v="Sant Gervasi - Galvany"/>
    <x v="1"/>
    <x v="0"/>
    <n v="2"/>
    <n v="69"/>
    <s v="Yes"/>
    <s v="exterior"/>
    <s v=" floor 1"/>
    <n v="0"/>
    <n v="583000"/>
    <n v="8449.2753623188401"/>
    <s v="new-583000"/>
    <x v="0"/>
  </r>
  <r>
    <d v="2019-01-13T00:00:00"/>
    <x v="4"/>
    <s v="54B1478"/>
    <s v="Barcelona"/>
    <x v="2"/>
    <s v="Horta"/>
    <x v="1"/>
    <x v="0"/>
    <n v="3"/>
    <n v="91"/>
    <s v="Yes"/>
    <s v="exterior"/>
    <s v=" floor 2"/>
    <n v="0"/>
    <n v="425000"/>
    <n v="4670.3296703296701"/>
    <s v="new-425000"/>
    <x v="0"/>
  </r>
  <r>
    <d v="2019-01-14T00:00:00"/>
    <x v="4"/>
    <s v="54B1479"/>
    <s v="Barcelona"/>
    <x v="2"/>
    <s v="Horta"/>
    <x v="1"/>
    <x v="0"/>
    <n v="3"/>
    <n v="91"/>
    <s v="Yes"/>
    <s v="exterior"/>
    <s v=" floor 1"/>
    <n v="0"/>
    <n v="415000"/>
    <n v="4560.4395604395604"/>
    <s v="new-415000"/>
    <x v="0"/>
  </r>
  <r>
    <d v="2019-01-15T00:00:00"/>
    <x v="4"/>
    <s v="54B1480"/>
    <s v="Barcelona"/>
    <x v="5"/>
    <s v="el Poblenou"/>
    <x v="1"/>
    <x v="0"/>
    <n v="2"/>
    <n v="86"/>
    <s v="Yes"/>
    <s v="exterior"/>
    <s v=" floor 2"/>
    <n v="0"/>
    <n v="469000"/>
    <n v="5453.4883720930229"/>
    <s v="new-469000"/>
    <x v="0"/>
  </r>
  <r>
    <d v="2019-01-16T00:00:00"/>
    <x v="4"/>
    <s v="54B1481"/>
    <s v="Barcelona"/>
    <x v="2"/>
    <s v="la Font d'en Fargues"/>
    <x v="1"/>
    <x v="0"/>
    <n v="3"/>
    <n v="114"/>
    <s v="Yes"/>
    <s v="exterior"/>
    <s v=" floor 1"/>
    <n v="0"/>
    <n v="430000"/>
    <n v="3771.9298245614036"/>
    <s v="new-430000"/>
    <x v="0"/>
  </r>
  <r>
    <d v="2019-01-17T00:00:00"/>
    <x v="4"/>
    <s v="54B1482"/>
    <s v="Barcelona"/>
    <x v="2"/>
    <s v="la Font d'en Fargues"/>
    <x v="1"/>
    <x v="0"/>
    <n v="3"/>
    <n v="116"/>
    <s v="Yes"/>
    <s v="exterior"/>
    <s v=" floor 1"/>
    <n v="0"/>
    <n v="415000"/>
    <n v="3577.5862068965516"/>
    <s v="new-415000"/>
    <x v="0"/>
  </r>
  <r>
    <d v="2019-01-18T00:00:00"/>
    <x v="4"/>
    <s v="54B1483"/>
    <s v="Barcelona"/>
    <x v="6"/>
    <s v="la Marina de Port"/>
    <x v="1"/>
    <x v="0"/>
    <n v="2"/>
    <n v="68"/>
    <s v="Yes"/>
    <s v="exterior"/>
    <s v=" floor 4"/>
    <n v="0"/>
    <n v="242400"/>
    <n v="3564.705882352941"/>
    <s v="new-242400"/>
    <x v="0"/>
  </r>
  <r>
    <d v="2019-01-19T00:00:00"/>
    <x v="4"/>
    <s v="54B1484"/>
    <s v="Barcelona"/>
    <x v="6"/>
    <s v="la Marina de Port"/>
    <x v="1"/>
    <x v="0"/>
    <n v="1"/>
    <n v="50"/>
    <s v="Yes"/>
    <s v="exterior"/>
    <s v=" floor 5"/>
    <n v="0"/>
    <n v="180610"/>
    <n v="3612.2"/>
    <s v="new-180610"/>
    <x v="0"/>
  </r>
  <r>
    <d v="2019-01-20T00:00:00"/>
    <x v="4"/>
    <s v="54B1485"/>
    <s v="Barcelona"/>
    <x v="6"/>
    <s v="la Marina de Port"/>
    <x v="1"/>
    <x v="0"/>
    <n v="3"/>
    <n v="84"/>
    <s v="Yes"/>
    <s v="exterior"/>
    <s v=" floor 2"/>
    <n v="0"/>
    <n v="291700"/>
    <n v="3472.6190476190477"/>
    <s v="new-291700"/>
    <x v="0"/>
  </r>
  <r>
    <d v="2019-01-21T00:00:00"/>
    <x v="4"/>
    <s v="54B1486"/>
    <s v="Barcelona"/>
    <x v="6"/>
    <s v="Sants - Badal"/>
    <x v="1"/>
    <x v="0"/>
    <n v="2"/>
    <n v="72"/>
    <s v="Yes"/>
    <s v="exterior"/>
    <s v=" floor 1"/>
    <n v="0"/>
    <n v="335000"/>
    <n v="4652.7777777777774"/>
    <s v="new-335000"/>
    <x v="0"/>
  </r>
  <r>
    <d v="2019-01-22T00:00:00"/>
    <x v="4"/>
    <s v="54B1487"/>
    <s v="Barcelona"/>
    <x v="8"/>
    <s v="Navas"/>
    <x v="1"/>
    <x v="0"/>
    <n v="2"/>
    <n v="56"/>
    <s v="Yes"/>
    <s v="exterior"/>
    <s v=" floor 2"/>
    <n v="0"/>
    <n v="258000"/>
    <n v="4607.1428571428569"/>
    <s v="new-258000"/>
    <x v="0"/>
  </r>
  <r>
    <d v="2019-01-23T00:00:00"/>
    <x v="4"/>
    <s v="54B1488"/>
    <s v="Barcelona"/>
    <x v="8"/>
    <s v="Navas"/>
    <x v="1"/>
    <x v="0"/>
    <n v="2"/>
    <n v="56"/>
    <s v="Yes"/>
    <s v="exterior"/>
    <s v=" floor 2"/>
    <n v="0"/>
    <n v="262000"/>
    <n v="4678.5714285714284"/>
    <s v="new-262000"/>
    <x v="0"/>
  </r>
  <r>
    <d v="2019-01-24T00:00:00"/>
    <x v="4"/>
    <s v="54B1489"/>
    <s v="Barcelona"/>
    <x v="7"/>
    <s v="el Coll"/>
    <x v="1"/>
    <x v="3"/>
    <n v="4"/>
    <n v="99"/>
    <s v="Yes"/>
    <s v="exterior"/>
    <s v="ground floor"/>
    <n v="0"/>
    <n v="395000"/>
    <n v="3989.8989898989898"/>
    <s v="new-395000"/>
    <x v="0"/>
  </r>
  <r>
    <d v="2019-01-25T00:00:00"/>
    <x v="4"/>
    <s v="54B1490"/>
    <s v="Barcelona"/>
    <x v="7"/>
    <s v="el Coll"/>
    <x v="1"/>
    <x v="3"/>
    <n v="3"/>
    <n v="86"/>
    <s v="Yes"/>
    <s v="exterior"/>
    <s v="ground floor"/>
    <n v="0"/>
    <n v="355000"/>
    <n v="4127.9069767441861"/>
    <s v="new-355000"/>
    <x v="0"/>
  </r>
  <r>
    <d v="2019-01-26T00:00:00"/>
    <x v="4"/>
    <s v="54B1491"/>
    <s v="Barcelona"/>
    <x v="7"/>
    <s v="el Coll"/>
    <x v="1"/>
    <x v="1"/>
    <n v="1"/>
    <n v="50"/>
    <s v="Yes"/>
    <s v="exterior"/>
    <s v=" floor 2"/>
    <n v="0"/>
    <n v="250000"/>
    <n v="5000"/>
    <s v="new-250000"/>
    <x v="0"/>
  </r>
  <r>
    <d v="2019-01-27T00:00:00"/>
    <x v="4"/>
    <s v="54B1492"/>
    <s v="Barcelona"/>
    <x v="9"/>
    <s v="Vilapicina i la Torre Llobeta"/>
    <x v="1"/>
    <x v="0"/>
    <n v="2"/>
    <n v="55"/>
    <s v="Yes"/>
    <s v="exterior"/>
    <s v=" floor 1"/>
    <n v="0"/>
    <n v="234000"/>
    <n v="4254.545454545455"/>
    <s v="new-234000"/>
    <x v="0"/>
  </r>
  <r>
    <d v="2019-01-28T00:00:00"/>
    <x v="4"/>
    <s v="54B1493"/>
    <s v="Barcelona"/>
    <x v="9"/>
    <s v="Vilapicina i la Torre Llobeta"/>
    <x v="1"/>
    <x v="0"/>
    <n v="2"/>
    <n v="62"/>
    <s v="Yes"/>
    <s v="exterior"/>
    <s v=" floor 1"/>
    <n v="0"/>
    <n v="253000"/>
    <n v="4080.6451612903224"/>
    <s v="new-253000"/>
    <x v="0"/>
  </r>
  <r>
    <d v="2019-01-29T00:00:00"/>
    <x v="4"/>
    <s v="54B1494"/>
    <s v="Barcelona"/>
    <x v="9"/>
    <s v="Vilapicina i la Torre Llobeta"/>
    <x v="1"/>
    <x v="0"/>
    <n v="1"/>
    <n v="47"/>
    <s v="Yes"/>
    <s v="exterior"/>
    <s v=" floor 1"/>
    <n v="0"/>
    <n v="199000"/>
    <n v="4234.0425531914898"/>
    <s v="new-199000"/>
    <x v="0"/>
  </r>
  <r>
    <d v="2019-01-30T00:00:00"/>
    <x v="4"/>
    <s v="54B1495"/>
    <s v="Barcelona"/>
    <x v="5"/>
    <s v="el Poblenou"/>
    <x v="1"/>
    <x v="1"/>
    <n v="3"/>
    <n v="96"/>
    <s v="Yes"/>
    <s v="exterior"/>
    <s v=" floor 5"/>
    <n v="0"/>
    <n v="610000"/>
    <n v="6354.166666666667"/>
    <s v="new-610000"/>
    <x v="0"/>
  </r>
  <r>
    <d v="2019-01-31T00:00:00"/>
    <x v="4"/>
    <s v="54B1496"/>
    <s v="Barcelona"/>
    <x v="2"/>
    <s v="la Font d'en Fargues"/>
    <x v="1"/>
    <x v="0"/>
    <n v="3"/>
    <n v="83"/>
    <s v="Yes"/>
    <s v="exterior"/>
    <s v=" floor 1"/>
    <n v="0"/>
    <n v="455000"/>
    <n v="5481.9277108433735"/>
    <s v="new-455000"/>
    <x v="0"/>
  </r>
  <r>
    <d v="2019-02-01T00:00:00"/>
    <x v="4"/>
    <s v="54B1497"/>
    <s v="Barcelona"/>
    <x v="2"/>
    <s v="la Font d'en Fargues"/>
    <x v="1"/>
    <x v="0"/>
    <n v="3"/>
    <n v="81"/>
    <s v="Yes"/>
    <s v="exterior"/>
    <s v=" floor 1"/>
    <n v="0"/>
    <n v="430000"/>
    <n v="5308.641975308642"/>
    <s v="new-430000"/>
    <x v="0"/>
  </r>
  <r>
    <d v="2019-02-02T00:00:00"/>
    <x v="4"/>
    <s v="54B1498"/>
    <s v="Barcelona"/>
    <x v="6"/>
    <s v="Hostafrancs"/>
    <x v="1"/>
    <x v="0"/>
    <n v="2"/>
    <n v="87"/>
    <s v="Yes"/>
    <s v="exterior"/>
    <s v="ground floor"/>
    <n v="0"/>
    <n v="420000"/>
    <n v="4827.5862068965516"/>
    <s v="new-420000"/>
    <x v="0"/>
  </r>
  <r>
    <d v="2019-02-03T00:00:00"/>
    <x v="4"/>
    <s v="54B1499"/>
    <s v="Barcelona"/>
    <x v="6"/>
    <s v="Hostafrancs"/>
    <x v="1"/>
    <x v="0"/>
    <n v="2"/>
    <n v="69"/>
    <s v="Yes"/>
    <s v="exterior"/>
    <s v=" floor 2"/>
    <n v="0"/>
    <n v="335000"/>
    <n v="4855.072463768116"/>
    <s v="new-335000"/>
    <x v="0"/>
  </r>
  <r>
    <d v="2019-02-04T00:00:00"/>
    <x v="4"/>
    <s v="54B1500"/>
    <s v="Barcelona"/>
    <x v="6"/>
    <s v="Hostafrancs"/>
    <x v="1"/>
    <x v="0"/>
    <n v="2"/>
    <n v="82"/>
    <s v="Yes"/>
    <s v="exterior"/>
    <s v=" floor 1"/>
    <n v="0"/>
    <n v="400000"/>
    <n v="4878.0487804878048"/>
    <s v="new-400000"/>
    <x v="0"/>
  </r>
  <r>
    <d v="2019-02-05T00:00:00"/>
    <x v="4"/>
    <s v="54B1501"/>
    <s v="Barcelona"/>
    <x v="7"/>
    <s v="el Camp d'en Grassot i Gràcia Nova"/>
    <x v="1"/>
    <x v="0"/>
    <n v="2"/>
    <n v="74"/>
    <s v="Yes"/>
    <s v="exterior"/>
    <s v=" floor 2"/>
    <n v="0"/>
    <n v="420000"/>
    <n v="5675.6756756756758"/>
    <s v="new-420000"/>
    <x v="0"/>
  </r>
  <r>
    <d v="2019-02-06T00:00:00"/>
    <x v="4"/>
    <s v="54B1502"/>
    <s v="Barcelona"/>
    <x v="7"/>
    <s v="el Camp d'en Grassot i Gràcia Nova"/>
    <x v="1"/>
    <x v="0"/>
    <n v="3"/>
    <n v="68"/>
    <s v="Yes"/>
    <s v="exterior"/>
    <s v=" floor 3"/>
    <n v="0"/>
    <n v="410000"/>
    <n v="6029.411764705882"/>
    <s v="new-410000"/>
    <x v="0"/>
  </r>
  <r>
    <d v="2019-02-07T00:00:00"/>
    <x v="4"/>
    <s v="54B1503"/>
    <s v="Barcelona"/>
    <x v="7"/>
    <s v="el Camp d'en Grassot i Gràcia Nova"/>
    <x v="1"/>
    <x v="0"/>
    <n v="2"/>
    <n v="75"/>
    <s v="Yes"/>
    <s v="exterior"/>
    <s v=" floor 1"/>
    <n v="0"/>
    <n v="415000"/>
    <n v="5533.333333333333"/>
    <s v="new-415000"/>
    <x v="0"/>
  </r>
  <r>
    <d v="2019-02-08T00:00:00"/>
    <x v="4"/>
    <s v="54B1504"/>
    <s v="Barcelona"/>
    <x v="8"/>
    <s v="Sant Andreu"/>
    <x v="1"/>
    <x v="0"/>
    <n v="3"/>
    <n v="85"/>
    <s v="Yes"/>
    <s v="exterior"/>
    <s v="ground floor"/>
    <n v="0"/>
    <n v="355000"/>
    <n v="4176.4705882352937"/>
    <s v="new-355000"/>
    <x v="0"/>
  </r>
  <r>
    <d v="2019-02-09T00:00:00"/>
    <x v="4"/>
    <s v="54B1505"/>
    <s v="Barcelona"/>
    <x v="8"/>
    <s v="Sant Andreu"/>
    <x v="1"/>
    <x v="0"/>
    <n v="3"/>
    <n v="102"/>
    <s v="Yes"/>
    <s v="exterior"/>
    <s v="ground floor"/>
    <n v="0"/>
    <n v="430000"/>
    <n v="4215.6862745098042"/>
    <s v="new-430000"/>
    <x v="0"/>
  </r>
  <r>
    <d v="2019-02-10T00:00:00"/>
    <x v="4"/>
    <s v="54B1506"/>
    <s v="Barcelona"/>
    <x v="9"/>
    <s v="Porta"/>
    <x v="1"/>
    <x v="3"/>
    <n v="4"/>
    <n v="101"/>
    <s v="Yes"/>
    <s v="exterior"/>
    <s v="ground floor"/>
    <n v="0"/>
    <n v="350000"/>
    <n v="3465.3465346534654"/>
    <s v="new-350000"/>
    <x v="0"/>
  </r>
  <r>
    <d v="2019-02-11T00:00:00"/>
    <x v="4"/>
    <s v="54B1507"/>
    <s v="Barcelona"/>
    <x v="9"/>
    <s v="Porta"/>
    <x v="1"/>
    <x v="3"/>
    <n v="4"/>
    <n v="107"/>
    <s v="Yes"/>
    <s v="exterior"/>
    <s v=" floor 2"/>
    <n v="0"/>
    <n v="450000"/>
    <n v="4205.6074766355141"/>
    <s v="new-450000"/>
    <x v="0"/>
  </r>
  <r>
    <d v="2019-02-12T00:00:00"/>
    <x v="4"/>
    <s v="54B1508"/>
    <s v="Barcelona"/>
    <x v="9"/>
    <s v="Porta"/>
    <x v="1"/>
    <x v="0"/>
    <n v="2"/>
    <n v="52"/>
    <s v="Yes"/>
    <s v="exterior"/>
    <s v=" floor 2"/>
    <n v="0"/>
    <n v="270000"/>
    <n v="5192.3076923076924"/>
    <s v="new-270000"/>
    <x v="0"/>
  </r>
  <r>
    <d v="2019-02-13T00:00:00"/>
    <x v="4"/>
    <s v="54B1509"/>
    <s v="Barcelona"/>
    <x v="2"/>
    <s v="la Font d'en Fargues"/>
    <x v="1"/>
    <x v="0"/>
    <n v="2"/>
    <n v="64"/>
    <s v="Yes"/>
    <s v="exterior"/>
    <s v="ground floor"/>
    <n v="0"/>
    <n v="375000"/>
    <n v="5859.375"/>
    <s v="new-375000"/>
    <x v="0"/>
  </r>
  <r>
    <d v="2019-02-14T00:00:00"/>
    <x v="4"/>
    <s v="54B1510"/>
    <s v="Barcelona"/>
    <x v="0"/>
    <s v="l'Antiga Esquerra de l'Eixample"/>
    <x v="1"/>
    <x v="1"/>
    <n v="4"/>
    <n v="204"/>
    <s v="Yes"/>
    <s v="exterior"/>
    <s v=" floor 5"/>
    <n v="0"/>
    <n v="2975000"/>
    <n v="14583.333333333334"/>
    <s v="new-2975000"/>
    <x v="0"/>
  </r>
  <r>
    <d v="2019-02-15T00:00:00"/>
    <x v="4"/>
    <s v="54B1511"/>
    <s v="Barcelona"/>
    <x v="0"/>
    <s v="l'Antiga Esquerra de l'Eixample"/>
    <x v="1"/>
    <x v="1"/>
    <n v="4"/>
    <n v="144"/>
    <s v="Yes"/>
    <s v="exterior"/>
    <s v=" floor 5"/>
    <n v="0"/>
    <n v="1980000"/>
    <n v="13750"/>
    <s v="new-1980000"/>
    <x v="0"/>
  </r>
  <r>
    <d v="2019-02-16T00:00:00"/>
    <x v="4"/>
    <s v="54B1512"/>
    <s v="Barcelona"/>
    <x v="2"/>
    <s v="el Baix Guinardó"/>
    <x v="1"/>
    <x v="0"/>
    <n v="2"/>
    <n v="100"/>
    <s v="Yes"/>
    <s v="exterior"/>
    <s v=" floor 4"/>
    <n v="0"/>
    <n v="570000"/>
    <n v="5700"/>
    <s v="new-570000"/>
    <x v="0"/>
  </r>
  <r>
    <d v="2019-02-17T00:00:00"/>
    <x v="4"/>
    <s v="54B1513"/>
    <s v="Barcelona"/>
    <x v="2"/>
    <s v="el Baix Guinardó"/>
    <x v="1"/>
    <x v="0"/>
    <n v="4"/>
    <n v="121"/>
    <s v="Yes"/>
    <s v="exterior"/>
    <s v=" floor 3"/>
    <n v="0"/>
    <n v="625000"/>
    <n v="5165.2892561983472"/>
    <s v="new-625000"/>
    <x v="0"/>
  </r>
  <r>
    <d v="2019-02-18T00:00:00"/>
    <x v="4"/>
    <s v="54B1514"/>
    <s v="Barcelona"/>
    <x v="2"/>
    <s v="el Baix Guinardó"/>
    <x v="1"/>
    <x v="0"/>
    <n v="4"/>
    <n v="121"/>
    <s v="Yes"/>
    <s v="exterior"/>
    <s v=" floor 4"/>
    <n v="0"/>
    <n v="660000"/>
    <n v="5454.545454545455"/>
    <s v="new-660000"/>
    <x v="0"/>
  </r>
  <r>
    <d v="2019-02-19T00:00:00"/>
    <x v="4"/>
    <s v="54B1515"/>
    <s v="Barcelona"/>
    <x v="2"/>
    <s v="el Baix Guinardó"/>
    <x v="1"/>
    <x v="3"/>
    <n v="3"/>
    <n v="113"/>
    <s v="Yes"/>
    <s v="exterior"/>
    <s v=" floor 3"/>
    <n v="0"/>
    <n v="600000"/>
    <n v="5309.7345132743367"/>
    <s v="new-600000"/>
    <x v="0"/>
  </r>
  <r>
    <d v="2019-02-20T00:00:00"/>
    <x v="4"/>
    <s v="54B1516"/>
    <s v="Barcelona"/>
    <x v="9"/>
    <s v="Vilapicina i la Torre Llobeta"/>
    <x v="1"/>
    <x v="0"/>
    <n v="2"/>
    <n v="68"/>
    <s v="Yes"/>
    <s v="exterior"/>
    <s v=" floor 3"/>
    <n v="0"/>
    <n v="382500"/>
    <n v="5625"/>
    <s v="new-382500"/>
    <x v="0"/>
  </r>
  <r>
    <d v="2019-02-21T00:00:00"/>
    <x v="4"/>
    <s v="54B1517"/>
    <s v="Barcelona"/>
    <x v="9"/>
    <s v="Vilapicina i la Torre Llobeta"/>
    <x v="1"/>
    <x v="0"/>
    <n v="3"/>
    <n v="81"/>
    <s v="Yes"/>
    <s v="exterior"/>
    <s v=" floor 4"/>
    <n v="0"/>
    <n v="433500"/>
    <n v="5351.8518518518522"/>
    <s v="new-433500"/>
    <x v="0"/>
  </r>
  <r>
    <d v="2019-02-22T00:00:00"/>
    <x v="4"/>
    <s v="54B1518"/>
    <s v="Barcelona"/>
    <x v="2"/>
    <s v="el Baix Guinardó"/>
    <x v="1"/>
    <x v="0"/>
    <n v="2"/>
    <n v="100"/>
    <s v="Yes"/>
    <s v="exterior"/>
    <s v=" floor 1"/>
    <n v="0"/>
    <n v="475000"/>
    <n v="4750"/>
    <s v="new-475000"/>
    <x v="0"/>
  </r>
  <r>
    <d v="2019-02-23T00:00:00"/>
    <x v="4"/>
    <s v="54B1519"/>
    <s v="Barcelona"/>
    <x v="2"/>
    <s v="el Baix Guinardó"/>
    <x v="1"/>
    <x v="0"/>
    <n v="2"/>
    <n v="100"/>
    <s v="Yes"/>
    <s v="exterior"/>
    <s v=" floor 3"/>
    <n v="0"/>
    <n v="515000"/>
    <n v="5150"/>
    <s v="new-515000"/>
    <x v="0"/>
  </r>
  <r>
    <d v="2019-02-24T00:00:00"/>
    <x v="4"/>
    <s v="54B1520"/>
    <s v="Barcelona"/>
    <x v="2"/>
    <s v="el Baix Guinardó"/>
    <x v="1"/>
    <x v="3"/>
    <n v="3"/>
    <n v="113"/>
    <s v="Yes"/>
    <s v="exterior"/>
    <s v=" floor 1"/>
    <n v="0"/>
    <n v="515000"/>
    <n v="4557.5221238938057"/>
    <s v="new-515000"/>
    <x v="0"/>
  </r>
  <r>
    <d v="2019-02-25T00:00:00"/>
    <x v="4"/>
    <s v="54B1521"/>
    <s v="Barcelona"/>
    <x v="2"/>
    <s v="el Baix Guinardó"/>
    <x v="1"/>
    <x v="0"/>
    <n v="4"/>
    <n v="121"/>
    <s v="Yes"/>
    <s v="exterior"/>
    <s v=" floor 1"/>
    <n v="0"/>
    <n v="595000"/>
    <n v="4917.3553719008269"/>
    <s v="new-595000"/>
    <x v="0"/>
  </r>
  <r>
    <d v="2019-02-26T00:00:00"/>
    <x v="4"/>
    <s v="54B1522"/>
    <s v="Barcelona"/>
    <x v="1"/>
    <s v="Sant Gervasi - Galvany"/>
    <x v="1"/>
    <x v="3"/>
    <n v="2"/>
    <n v="132"/>
    <s v="Yes"/>
    <s v="exterior"/>
    <s v="ground floor"/>
    <n v="0"/>
    <n v="865000"/>
    <n v="6553.030303030303"/>
    <s v="new-865000"/>
    <x v="0"/>
  </r>
  <r>
    <d v="2019-02-27T00:00:00"/>
    <x v="4"/>
    <s v="54B1523"/>
    <s v="Barcelona"/>
    <x v="3"/>
    <s v="les Corts"/>
    <x v="1"/>
    <x v="0"/>
    <n v="2"/>
    <n v="100"/>
    <s v="Yes"/>
    <s v="exterior"/>
    <s v=" floor 2"/>
    <n v="0"/>
    <n v="695000"/>
    <n v="6950"/>
    <s v="new-695000"/>
    <x v="0"/>
  </r>
  <r>
    <d v="2019-02-28T00:00:00"/>
    <x v="4"/>
    <s v="54B1524"/>
    <s v="Barcelona"/>
    <x v="8"/>
    <s v="el Congrés i els Indians"/>
    <x v="1"/>
    <x v="0"/>
    <n v="2"/>
    <n v="73"/>
    <s v="Yes"/>
    <s v="exterior"/>
    <s v=" floor 2"/>
    <n v="0"/>
    <n v="328000"/>
    <n v="4493.1506849315065"/>
    <s v="new-328000"/>
    <x v="0"/>
  </r>
  <r>
    <d v="2019-03-01T00:00:00"/>
    <x v="4"/>
    <s v="54B1525"/>
    <s v="Barcelona"/>
    <x v="8"/>
    <s v="el Congrés i els Indians"/>
    <x v="1"/>
    <x v="0"/>
    <n v="2"/>
    <n v="65"/>
    <s v="Yes"/>
    <s v="exterior"/>
    <s v=" floor 1"/>
    <n v="0"/>
    <n v="324000"/>
    <n v="4984.6153846153848"/>
    <s v="new-324000"/>
    <x v="0"/>
  </r>
  <r>
    <d v="2019-03-02T00:00:00"/>
    <x v="4"/>
    <s v="54B1526"/>
    <s v="Barcelona"/>
    <x v="8"/>
    <s v="el Congrés i els Indians"/>
    <x v="1"/>
    <x v="0"/>
    <n v="1"/>
    <n v="63"/>
    <s v="Yes"/>
    <s v="exterior"/>
    <s v="ground floor"/>
    <n v="0"/>
    <n v="369000"/>
    <n v="5857.1428571428569"/>
    <s v="new-369000"/>
    <x v="0"/>
  </r>
  <r>
    <d v="2019-03-03T00:00:00"/>
    <x v="4"/>
    <s v="54B1527"/>
    <s v="Barcelona"/>
    <x v="5"/>
    <s v="el Clot"/>
    <x v="1"/>
    <x v="0"/>
    <n v="2"/>
    <n v="84"/>
    <s v="Yes"/>
    <s v="exterior"/>
    <s v=" floor 6"/>
    <n v="0"/>
    <n v="425000"/>
    <n v="5059.5238095238092"/>
    <s v="new-425000"/>
    <x v="0"/>
  </r>
  <r>
    <d v="2019-03-04T00:00:00"/>
    <x v="4"/>
    <s v="54B1528"/>
    <s v="Barcelona"/>
    <x v="5"/>
    <s v="el Clot"/>
    <x v="1"/>
    <x v="0"/>
    <n v="3"/>
    <n v="104"/>
    <s v="Yes"/>
    <s v="exterior"/>
    <s v="mezzanine"/>
    <n v="0"/>
    <n v="376000"/>
    <n v="3615.3846153846152"/>
    <s v="new-376000"/>
    <x v="0"/>
  </r>
  <r>
    <d v="2019-03-05T00:00:00"/>
    <x v="4"/>
    <s v="54B1529"/>
    <s v="Barcelona"/>
    <x v="5"/>
    <s v="el Clot"/>
    <x v="1"/>
    <x v="0"/>
    <n v="3"/>
    <n v="99"/>
    <s v="Yes"/>
    <s v="exterior"/>
    <s v=" floor 4"/>
    <n v="0"/>
    <n v="480000"/>
    <n v="4848.484848484848"/>
    <s v="new-480000"/>
    <x v="0"/>
  </r>
  <r>
    <d v="2019-03-06T00:00:00"/>
    <x v="4"/>
    <s v="54B1530"/>
    <s v="Barcelona"/>
    <x v="5"/>
    <s v="el Clot"/>
    <x v="1"/>
    <x v="3"/>
    <n v="3"/>
    <n v="190"/>
    <s v="Yes"/>
    <s v="exterior"/>
    <s v="ground floor"/>
    <n v="0"/>
    <n v="597000"/>
    <n v="3142.1052631578946"/>
    <s v="new-597000"/>
    <x v="0"/>
  </r>
  <r>
    <d v="2019-03-07T00:00:00"/>
    <x v="4"/>
    <s v="54B1531"/>
    <s v="Barcelona"/>
    <x v="3"/>
    <s v="les Corts"/>
    <x v="1"/>
    <x v="0"/>
    <n v="2"/>
    <n v="89"/>
    <s v="Yes"/>
    <s v="exterior"/>
    <s v=" floor 5"/>
    <n v="0"/>
    <n v="692000"/>
    <n v="7775.2808988764045"/>
    <s v="new-692000"/>
    <x v="0"/>
  </r>
  <r>
    <d v="2019-03-08T00:00:00"/>
    <x v="4"/>
    <s v="54B1532"/>
    <s v="Barcelona"/>
    <x v="3"/>
    <s v="les Corts"/>
    <x v="1"/>
    <x v="0"/>
    <n v="2"/>
    <n v="134"/>
    <s v="Yes"/>
    <s v="exterior"/>
    <s v=" floor 1"/>
    <n v="0"/>
    <n v="670000"/>
    <n v="5000"/>
    <s v="new-670000"/>
    <x v="0"/>
  </r>
  <r>
    <d v="2019-03-09T00:00:00"/>
    <x v="4"/>
    <s v="54B1533"/>
    <s v="Barcelona"/>
    <x v="9"/>
    <s v="Vilapicina i la Torre Llobeta"/>
    <x v="1"/>
    <x v="0"/>
    <n v="2"/>
    <n v="66"/>
    <s v="Yes"/>
    <s v="exterior"/>
    <s v=" floor 2"/>
    <n v="0"/>
    <n v="336600"/>
    <n v="5100"/>
    <s v="new-336600"/>
    <x v="0"/>
  </r>
  <r>
    <d v="2019-03-10T00:00:00"/>
    <x v="4"/>
    <s v="54B1534"/>
    <s v="Barcelona"/>
    <x v="9"/>
    <s v="Vilapicina i la Torre Llobeta"/>
    <x v="1"/>
    <x v="0"/>
    <n v="2"/>
    <n v="56"/>
    <s v="Yes"/>
    <s v="exterior"/>
    <s v=" floor 2"/>
    <n v="0"/>
    <n v="331500"/>
    <n v="5919.6428571428569"/>
    <s v="new-331500"/>
    <x v="0"/>
  </r>
  <r>
    <d v="2019-03-11T00:00:00"/>
    <x v="4"/>
    <s v="54B1535"/>
    <s v="Barcelona"/>
    <x v="0"/>
    <s v="la Sagrada Família"/>
    <x v="1"/>
    <x v="3"/>
    <n v="1"/>
    <n v="134"/>
    <s v="Yes"/>
    <s v="exterior"/>
    <s v="ground floor"/>
    <n v="0"/>
    <n v="495000"/>
    <n v="3694.0298507462685"/>
    <s v="new-495000"/>
    <x v="0"/>
  </r>
  <r>
    <d v="2019-03-12T00:00:00"/>
    <x v="4"/>
    <s v="54B1536"/>
    <s v="Barcelona"/>
    <x v="0"/>
    <s v="la Sagrada Família"/>
    <x v="1"/>
    <x v="1"/>
    <n v="3"/>
    <n v="138"/>
    <s v="Yes"/>
    <s v="exterior"/>
    <s v=" floor 5"/>
    <n v="0"/>
    <n v="795000"/>
    <n v="5760.869565217391"/>
    <s v="new-795000"/>
    <x v="0"/>
  </r>
  <r>
    <d v="2019-03-13T00:00:00"/>
    <x v="4"/>
    <s v="54B1537"/>
    <s v="Barcelona"/>
    <x v="0"/>
    <s v="la Sagrada Família"/>
    <x v="1"/>
    <x v="1"/>
    <n v="3"/>
    <n v="189"/>
    <s v="Yes"/>
    <s v="exterior"/>
    <s v=" floor 5"/>
    <n v="0"/>
    <n v="1090000"/>
    <n v="5767.1957671957671"/>
    <s v="new-1090000"/>
    <x v="0"/>
  </r>
  <r>
    <d v="2019-03-14T00:00:00"/>
    <x v="4"/>
    <s v="54B1538"/>
    <s v="Barcelona"/>
    <x v="1"/>
    <s v="el Putxet i el Farró"/>
    <x v="1"/>
    <x v="0"/>
    <n v="2"/>
    <n v="158"/>
    <s v="Yes"/>
    <s v="exterior"/>
    <s v="ground floor"/>
    <n v="0"/>
    <n v="900000"/>
    <n v="5696.2025316455693"/>
    <s v="new-900000"/>
    <x v="0"/>
  </r>
  <r>
    <d v="2019-03-15T00:00:00"/>
    <x v="4"/>
    <s v="54B1539"/>
    <s v="Barcelona"/>
    <x v="1"/>
    <s v="el Putxet i el Farró"/>
    <x v="1"/>
    <x v="0"/>
    <n v="2"/>
    <n v="160"/>
    <s v="Yes"/>
    <s v="exterior"/>
    <s v="ground floor"/>
    <n v="0"/>
    <n v="910000"/>
    <n v="5687.5"/>
    <s v="new-910000"/>
    <x v="0"/>
  </r>
  <r>
    <d v="2019-03-16T00:00:00"/>
    <x v="4"/>
    <s v="54B1540"/>
    <s v="Barcelona"/>
    <x v="0"/>
    <s v="la Sagrada Família"/>
    <x v="1"/>
    <x v="1"/>
    <n v="1"/>
    <n v="128"/>
    <s v="Yes"/>
    <s v="exterior"/>
    <s v=" floor 7"/>
    <n v="0"/>
    <n v="780000"/>
    <n v="6093.75"/>
    <s v="new-780000"/>
    <x v="0"/>
  </r>
  <r>
    <d v="2019-03-17T00:00:00"/>
    <x v="4"/>
    <s v="54B1541"/>
    <s v="Barcelona"/>
    <x v="0"/>
    <s v="la Sagrada Família"/>
    <x v="1"/>
    <x v="1"/>
    <n v="2"/>
    <n v="160"/>
    <s v="Yes"/>
    <s v="exterior"/>
    <s v=" floor 7"/>
    <n v="0"/>
    <n v="970000"/>
    <n v="6062.5"/>
    <s v="new-970000"/>
    <x v="0"/>
  </r>
  <r>
    <d v="2019-03-18T00:00:00"/>
    <x v="4"/>
    <s v="54B1542"/>
    <s v="Barcelona"/>
    <x v="0"/>
    <s v="la Dreta de l'Eixample"/>
    <x v="1"/>
    <x v="0"/>
    <n v="2"/>
    <n v="195"/>
    <s v="Yes"/>
    <s v="exterior"/>
    <s v="ground floor"/>
    <n v="0"/>
    <n v="2158000"/>
    <n v="11066.666666666666"/>
    <s v="new-2158000"/>
    <x v="0"/>
  </r>
  <r>
    <d v="2019-03-19T00:00:00"/>
    <x v="4"/>
    <s v="54B1543"/>
    <s v="Barcelona"/>
    <x v="0"/>
    <s v="la Dreta de l'Eixample"/>
    <x v="1"/>
    <x v="1"/>
    <n v="2"/>
    <n v="145"/>
    <s v="Yes"/>
    <s v="exterior"/>
    <s v=" floor 4"/>
    <n v="0"/>
    <n v="2188000"/>
    <n v="15089.655172413793"/>
    <s v="new-2188000"/>
    <x v="0"/>
  </r>
  <r>
    <d v="2019-03-20T00:00:00"/>
    <x v="4"/>
    <s v="54B1544"/>
    <s v="Barcelona"/>
    <x v="0"/>
    <s v="la Dreta de l'Eixample"/>
    <x v="1"/>
    <x v="0"/>
    <n v="3"/>
    <n v="158"/>
    <s v="Yes"/>
    <s v="exterior"/>
    <s v=" floor 1"/>
    <n v="0"/>
    <n v="1368000"/>
    <n v="8658.2278481012654"/>
    <s v="new-1368000"/>
    <x v="0"/>
  </r>
  <r>
    <d v="2019-03-21T00:00:00"/>
    <x v="4"/>
    <s v="54B1545"/>
    <s v="Barcelona"/>
    <x v="1"/>
    <s v="Sant Gervasi - Galvany"/>
    <x v="1"/>
    <x v="0"/>
    <n v="3"/>
    <n v="134"/>
    <s v="Yes"/>
    <s v="exterior"/>
    <s v=" floor 2"/>
    <n v="0"/>
    <n v="1395000"/>
    <n v="10410.447761194029"/>
    <s v="new-1395000"/>
    <x v="0"/>
  </r>
  <r>
    <d v="2019-03-22T00:00:00"/>
    <x v="4"/>
    <s v="54B1546"/>
    <s v="Barcelona"/>
    <x v="1"/>
    <s v="Sant Gervasi - Galvany"/>
    <x v="1"/>
    <x v="0"/>
    <n v="3"/>
    <n v="138"/>
    <s v="Yes"/>
    <s v="exterior"/>
    <s v=" floor 1"/>
    <n v="0"/>
    <n v="1370000"/>
    <n v="9927.536231884058"/>
    <s v="new-1370000"/>
    <x v="0"/>
  </r>
  <r>
    <d v="2019-03-23T00:00:00"/>
    <x v="4"/>
    <s v="54B1547"/>
    <s v="Barcelona"/>
    <x v="1"/>
    <s v="Sant Gervasi - Galvany"/>
    <x v="1"/>
    <x v="3"/>
    <n v="2"/>
    <n v="115"/>
    <s v="Yes"/>
    <s v="exterior"/>
    <s v="ground floor"/>
    <n v="0"/>
    <n v="1130000"/>
    <n v="9826.0869565217399"/>
    <s v="new-1130000"/>
    <x v="0"/>
  </r>
  <r>
    <d v="2019-03-24T00:00:00"/>
    <x v="4"/>
    <s v="54B1548"/>
    <s v="Barcelona"/>
    <x v="8"/>
    <s v="la Sagrera"/>
    <x v="1"/>
    <x v="0"/>
    <n v="3"/>
    <n v="105"/>
    <s v="Yes"/>
    <s v="exterior"/>
    <s v=" floor 1"/>
    <n v="0"/>
    <n v="462000"/>
    <n v="4400"/>
    <s v="new-462000"/>
    <x v="0"/>
  </r>
  <r>
    <d v="2019-03-25T00:00:00"/>
    <x v="4"/>
    <s v="54B1549"/>
    <s v="Barcelona"/>
    <x v="8"/>
    <s v="la Sagrera"/>
    <x v="1"/>
    <x v="0"/>
    <n v="3"/>
    <n v="104"/>
    <s v="Yes"/>
    <s v="exterior"/>
    <s v=" floor 1"/>
    <n v="0"/>
    <n v="457000"/>
    <n v="4394.2307692307695"/>
    <s v="new-457000"/>
    <x v="0"/>
  </r>
  <r>
    <d v="2019-03-26T00:00:00"/>
    <x v="4"/>
    <s v="54B1550"/>
    <s v="Barcelona"/>
    <x v="8"/>
    <s v="la Sagrera"/>
    <x v="1"/>
    <x v="0"/>
    <n v="3"/>
    <n v="104"/>
    <s v="Yes"/>
    <s v="exterior"/>
    <s v="ground floor"/>
    <n v="0"/>
    <n v="523000"/>
    <n v="5028.8461538461543"/>
    <s v="new-523000"/>
    <x v="0"/>
  </r>
  <r>
    <d v="2019-03-27T00:00:00"/>
    <x v="4"/>
    <s v="54B1551"/>
    <s v="Barcelona"/>
    <x v="8"/>
    <s v="la Sagrera"/>
    <x v="1"/>
    <x v="0"/>
    <n v="2"/>
    <n v="56"/>
    <s v="Yes"/>
    <s v="exterior"/>
    <s v="ground floor"/>
    <n v="0"/>
    <n v="242000"/>
    <n v="4321.4285714285716"/>
    <s v="new-242000"/>
    <x v="0"/>
  </r>
  <r>
    <d v="2019-03-28T00:00:00"/>
    <x v="4"/>
    <s v="54B1552"/>
    <s v="Barcelona"/>
    <x v="6"/>
    <s v="Hostafrancs"/>
    <x v="1"/>
    <x v="0"/>
    <n v="3"/>
    <n v="109"/>
    <s v="Yes"/>
    <s v="exterior"/>
    <s v="ground floor"/>
    <n v="0"/>
    <n v="467000"/>
    <n v="4284.4036697247702"/>
    <s v="new-467000"/>
    <x v="0"/>
  </r>
  <r>
    <d v="2019-03-29T00:00:00"/>
    <x v="4"/>
    <s v="54B1553"/>
    <s v="Barcelona"/>
    <x v="5"/>
    <s v="el Besòs i el Maresme"/>
    <x v="1"/>
    <x v="0"/>
    <n v="4"/>
    <n v="151"/>
    <s v="Yes"/>
    <s v="exterior"/>
    <s v=" floor 2"/>
    <n v="0"/>
    <n v="833900"/>
    <n v="5522.5165562913908"/>
    <s v="new-833900"/>
    <x v="0"/>
  </r>
  <r>
    <d v="2019-03-30T00:00:00"/>
    <x v="4"/>
    <s v="54B1554"/>
    <s v="Barcelona"/>
    <x v="4"/>
    <s v="el Raval"/>
    <x v="1"/>
    <x v="3"/>
    <n v="2"/>
    <n v="128"/>
    <s v="Yes"/>
    <s v="exterior"/>
    <s v=" floor 5"/>
    <n v="0"/>
    <n v="595000"/>
    <n v="4648.4375"/>
    <s v="new-595000"/>
    <x v="0"/>
  </r>
  <r>
    <d v="2019-03-31T00:00:00"/>
    <x v="4"/>
    <s v="54B1555"/>
    <s v="Barcelona"/>
    <x v="9"/>
    <s v="Vilapicina i la Torre Llobeta"/>
    <x v="1"/>
    <x v="0"/>
    <n v="2"/>
    <n v="70"/>
    <s v="Yes"/>
    <s v="exterior"/>
    <s v=" floor 4"/>
    <n v="0"/>
    <n v="377400"/>
    <n v="5391.4285714285716"/>
    <s v="new-377400"/>
    <x v="0"/>
  </r>
  <r>
    <d v="2019-04-01T00:00:00"/>
    <x v="4"/>
    <s v="54B1556"/>
    <s v="Barcelona"/>
    <x v="2"/>
    <s v="la Font d'en Fargues"/>
    <x v="1"/>
    <x v="0"/>
    <n v="3"/>
    <n v="113"/>
    <s v="Yes"/>
    <s v="exterior"/>
    <s v="ground floor"/>
    <n v="0"/>
    <n v="474000"/>
    <n v="4194.6902654867254"/>
    <s v="new-474000"/>
    <x v="0"/>
  </r>
  <r>
    <d v="2019-04-02T00:00:00"/>
    <x v="4"/>
    <s v="54B1557"/>
    <s v="Barcelona"/>
    <x v="2"/>
    <s v="la Font d'en Fargues"/>
    <x v="1"/>
    <x v="0"/>
    <n v="3"/>
    <n v="121"/>
    <s v="Yes"/>
    <s v="exterior"/>
    <s v=" floor 1"/>
    <n v="0"/>
    <n v="445000"/>
    <n v="3677.6859504132231"/>
    <s v="new-445000"/>
    <x v="0"/>
  </r>
  <r>
    <d v="2019-04-03T00:00:00"/>
    <x v="4"/>
    <s v="54B1558"/>
    <s v="Barcelona"/>
    <x v="5"/>
    <s v="Diagonal Mar i el Front Marítim del Poblenou"/>
    <x v="1"/>
    <x v="0"/>
    <n v="4"/>
    <n v="100"/>
    <s v="Yes"/>
    <s v="exterior"/>
    <s v=" floor 6"/>
    <n v="0"/>
    <n v="533000"/>
    <n v="5330"/>
    <s v="new-533000"/>
    <x v="0"/>
  </r>
  <r>
    <d v="2019-04-04T00:00:00"/>
    <x v="4"/>
    <s v="54B1559"/>
    <s v="Barcelona"/>
    <x v="4"/>
    <s v="el Raval"/>
    <x v="1"/>
    <x v="0"/>
    <n v="2"/>
    <n v="80"/>
    <s v="Yes"/>
    <s v="exterior"/>
    <s v=" floor 1"/>
    <n v="0"/>
    <n v="475000"/>
    <n v="5937.5"/>
    <s v="new-475000"/>
    <x v="0"/>
  </r>
  <r>
    <d v="2019-04-05T00:00:00"/>
    <x v="4"/>
    <s v="54B1560"/>
    <s v="Barcelona"/>
    <x v="2"/>
    <s v="el Guinardó"/>
    <x v="1"/>
    <x v="3"/>
    <n v="3"/>
    <n v="110"/>
    <s v="Yes"/>
    <s v="exterior"/>
    <s v="ground floor"/>
    <n v="0"/>
    <n v="395000"/>
    <n v="3590.909090909091"/>
    <s v="new-395000"/>
    <x v="0"/>
  </r>
  <r>
    <d v="2019-04-06T00:00:00"/>
    <x v="4"/>
    <s v="54B1561"/>
    <s v="Barcelona"/>
    <x v="4"/>
    <s v="el Raval"/>
    <x v="1"/>
    <x v="0"/>
    <n v="2"/>
    <n v="71"/>
    <s v="Yes"/>
    <s v="exterior"/>
    <s v=" floor 4"/>
    <n v="0"/>
    <n v="485000"/>
    <n v="6830.9859154929582"/>
    <s v="new-485000"/>
    <x v="0"/>
  </r>
  <r>
    <d v="2019-04-07T00:00:00"/>
    <x v="4"/>
    <s v="54B1562"/>
    <s v="Barcelona"/>
    <x v="4"/>
    <s v="el Raval"/>
    <x v="1"/>
    <x v="0"/>
    <n v="2"/>
    <n v="71"/>
    <s v="Yes"/>
    <s v="exterior"/>
    <s v=" floor 3"/>
    <n v="0"/>
    <n v="475000"/>
    <n v="6690.140845070423"/>
    <s v="new-475000"/>
    <x v="0"/>
  </r>
  <r>
    <d v="2019-04-08T00:00:00"/>
    <x v="4"/>
    <s v="54B1563"/>
    <s v="Barcelona"/>
    <x v="4"/>
    <s v="el Raval"/>
    <x v="1"/>
    <x v="0"/>
    <n v="2"/>
    <n v="150"/>
    <s v="Yes"/>
    <s v="exterior"/>
    <s v="ground floor"/>
    <n v="0"/>
    <n v="565000"/>
    <n v="3766.6666666666665"/>
    <s v="new-565000"/>
    <x v="0"/>
  </r>
  <r>
    <d v="2019-04-09T00:00:00"/>
    <x v="4"/>
    <s v="54B1564"/>
    <s v="Barcelona"/>
    <x v="4"/>
    <s v="el Raval"/>
    <x v="1"/>
    <x v="0"/>
    <n v="2"/>
    <n v="84"/>
    <s v="Yes"/>
    <s v="exterior"/>
    <s v=" floor 1"/>
    <n v="0"/>
    <n v="465000"/>
    <n v="5535.7142857142853"/>
    <s v="new-465000"/>
    <x v="0"/>
  </r>
  <r>
    <d v="2019-04-10T00:00:00"/>
    <x v="4"/>
    <s v="54B1565"/>
    <s v="Barcelona"/>
    <x v="2"/>
    <s v="Horta"/>
    <x v="1"/>
    <x v="0"/>
    <n v="3"/>
    <n v="88"/>
    <s v="Yes"/>
    <s v="exterior"/>
    <s v="ground floor"/>
    <n v="0"/>
    <n v="432500"/>
    <n v="4914.772727272727"/>
    <s v="new-432500"/>
    <x v="0"/>
  </r>
  <r>
    <d v="2019-04-11T00:00:00"/>
    <x v="4"/>
    <s v="54B1566"/>
    <s v="Barcelona"/>
    <x v="2"/>
    <s v="Horta"/>
    <x v="1"/>
    <x v="0"/>
    <n v="3"/>
    <n v="97"/>
    <s v="Yes"/>
    <s v="exterior"/>
    <s v="ground floor"/>
    <n v="0"/>
    <n v="530000"/>
    <n v="5463.9175257731958"/>
    <s v="new-530000"/>
    <x v="0"/>
  </r>
  <r>
    <d v="2019-04-12T00:00:00"/>
    <x v="4"/>
    <s v="54B1567"/>
    <s v="Barcelona"/>
    <x v="2"/>
    <s v="Horta"/>
    <x v="1"/>
    <x v="0"/>
    <n v="3"/>
    <n v="92"/>
    <s v="Yes"/>
    <s v="exterior"/>
    <s v=" floor 1"/>
    <n v="0"/>
    <n v="526500"/>
    <n v="5722.826086956522"/>
    <s v="new-526500"/>
    <x v="0"/>
  </r>
  <r>
    <d v="2019-04-13T00:00:00"/>
    <x v="4"/>
    <s v="54B1568"/>
    <s v="Barcelona"/>
    <x v="2"/>
    <s v="Horta"/>
    <x v="1"/>
    <x v="0"/>
    <n v="3"/>
    <n v="88"/>
    <s v="Yes"/>
    <s v="exterior"/>
    <s v=" floor 1"/>
    <n v="0"/>
    <n v="502500"/>
    <n v="5710.227272727273"/>
    <s v="new-502500"/>
    <x v="0"/>
  </r>
  <r>
    <d v="2019-04-14T00:00:00"/>
    <x v="4"/>
    <s v="54B1569"/>
    <s v="Barcelona"/>
    <x v="5"/>
    <s v="el Poblenou"/>
    <x v="1"/>
    <x v="0"/>
    <n v="4"/>
    <n v="95"/>
    <s v="Yes"/>
    <s v="exterior"/>
    <s v=" floor 3"/>
    <n v="0"/>
    <n v="499000"/>
    <n v="5252.6315789473683"/>
    <s v="new-499000"/>
    <x v="0"/>
  </r>
  <r>
    <d v="2019-04-15T00:00:00"/>
    <x v="4"/>
    <s v="54B1570"/>
    <s v="Barcelona"/>
    <x v="5"/>
    <s v="el Poblenou"/>
    <x v="1"/>
    <x v="0"/>
    <n v="2"/>
    <n v="66"/>
    <s v="Yes"/>
    <s v="exterior"/>
    <s v=" floor 2"/>
    <n v="0"/>
    <n v="340000"/>
    <n v="5151.515151515152"/>
    <s v="new-340000"/>
    <x v="0"/>
  </r>
  <r>
    <d v="2019-04-16T00:00:00"/>
    <x v="4"/>
    <s v="54B1571"/>
    <s v="Barcelona"/>
    <x v="5"/>
    <s v="el Poblenou"/>
    <x v="1"/>
    <x v="0"/>
    <n v="2"/>
    <n v="67"/>
    <s v="Yes"/>
    <s v="exterior"/>
    <s v=" floor 1"/>
    <n v="0"/>
    <n v="315000"/>
    <n v="4701.4925373134329"/>
    <s v="new-315000"/>
    <x v="0"/>
  </r>
  <r>
    <d v="2019-04-17T00:00:00"/>
    <x v="4"/>
    <s v="54B1572"/>
    <s v="Barcelona"/>
    <x v="8"/>
    <s v="el Congrés i els Indians"/>
    <x v="1"/>
    <x v="0"/>
    <n v="1"/>
    <n v="51"/>
    <s v="Yes"/>
    <s v="exterior"/>
    <s v=" floor 5"/>
    <n v="0"/>
    <n v="279000"/>
    <n v="5470.588235294118"/>
    <s v="new-279000"/>
    <x v="0"/>
  </r>
  <r>
    <d v="2019-04-18T00:00:00"/>
    <x v="4"/>
    <s v="54B1573"/>
    <s v="Barcelona"/>
    <x v="4"/>
    <s v="el Raval"/>
    <x v="1"/>
    <x v="0"/>
    <n v="2"/>
    <n v="95"/>
    <s v="Yes"/>
    <s v="exterior"/>
    <s v=" floor 2"/>
    <n v="0"/>
    <n v="592000"/>
    <n v="6231.5789473684208"/>
    <s v="new-592000"/>
    <x v="0"/>
  </r>
  <r>
    <d v="2019-04-19T00:00:00"/>
    <x v="4"/>
    <s v="54B1574"/>
    <s v="Barcelona"/>
    <x v="4"/>
    <s v="el Raval"/>
    <x v="1"/>
    <x v="0"/>
    <n v="2"/>
    <n v="95"/>
    <s v="Yes"/>
    <s v="exterior"/>
    <s v=" floor 2"/>
    <n v="0"/>
    <n v="591000"/>
    <n v="6221.0526315789475"/>
    <s v="new-591000"/>
    <x v="0"/>
  </r>
  <r>
    <d v="2019-04-20T00:00:00"/>
    <x v="4"/>
    <s v="54B1575"/>
    <s v="Barcelona"/>
    <x v="4"/>
    <s v="el Raval"/>
    <x v="1"/>
    <x v="0"/>
    <n v="2"/>
    <n v="80"/>
    <s v="Yes"/>
    <s v="exterior"/>
    <s v=" floor 2"/>
    <n v="0"/>
    <n v="498000"/>
    <n v="6225"/>
    <s v="new-498000"/>
    <x v="0"/>
  </r>
  <r>
    <d v="2019-04-21T00:00:00"/>
    <x v="4"/>
    <s v="54B1576"/>
    <s v="Barcelona"/>
    <x v="4"/>
    <s v="el Raval"/>
    <x v="1"/>
    <x v="0"/>
    <n v="2"/>
    <n v="92"/>
    <s v="Yes"/>
    <s v="exterior"/>
    <s v=" floor 2"/>
    <n v="0"/>
    <n v="474000"/>
    <n v="5152.173913043478"/>
    <s v="new-474000"/>
    <x v="0"/>
  </r>
  <r>
    <d v="2019-04-22T00:00:00"/>
    <x v="4"/>
    <s v="54B1577"/>
    <s v="Barcelona"/>
    <x v="4"/>
    <s v="el Raval"/>
    <x v="1"/>
    <x v="0"/>
    <n v="1"/>
    <n v="53"/>
    <s v="Yes"/>
    <s v="exterior"/>
    <s v=" floor 2"/>
    <n v="0"/>
    <n v="339000"/>
    <n v="6396.2264150943392"/>
    <s v="new-339000"/>
    <x v="0"/>
  </r>
  <r>
    <d v="2019-04-23T00:00:00"/>
    <x v="4"/>
    <s v="54B1578"/>
    <s v="Barcelona"/>
    <x v="4"/>
    <s v="el Raval"/>
    <x v="1"/>
    <x v="0"/>
    <n v="3"/>
    <n v="77"/>
    <s v="Yes"/>
    <s v="exterior"/>
    <s v=" floor 1"/>
    <n v="0"/>
    <n v="416000"/>
    <n v="5402.5974025974028"/>
    <s v="new-416000"/>
    <x v="0"/>
  </r>
  <r>
    <d v="2019-04-24T00:00:00"/>
    <x v="4"/>
    <s v="54B1579"/>
    <s v="Barcelona"/>
    <x v="4"/>
    <s v="el Raval"/>
    <x v="1"/>
    <x v="0"/>
    <n v="1"/>
    <n v="66"/>
    <s v="Yes"/>
    <s v="exterior"/>
    <s v=" floor 1"/>
    <n v="0"/>
    <n v="380000"/>
    <n v="5757.575757575758"/>
    <s v="new-380000"/>
    <x v="0"/>
  </r>
  <r>
    <d v="2019-04-25T00:00:00"/>
    <x v="4"/>
    <s v="54B1580"/>
    <s v="Barcelona"/>
    <x v="4"/>
    <s v="el Raval"/>
    <x v="1"/>
    <x v="0"/>
    <n v="1"/>
    <n v="51"/>
    <s v="Yes"/>
    <s v="exterior"/>
    <s v=" floor 1"/>
    <n v="0"/>
    <n v="322000"/>
    <n v="6313.7254901960787"/>
    <s v="new-322000"/>
    <x v="0"/>
  </r>
  <r>
    <d v="2019-04-26T00:00:00"/>
    <x v="4"/>
    <s v="54B1581"/>
    <s v="Barcelona"/>
    <x v="4"/>
    <s v="el Raval"/>
    <x v="1"/>
    <x v="0"/>
    <n v="2"/>
    <n v="100"/>
    <s v="Yes"/>
    <s v="exterior"/>
    <s v="ground floor"/>
    <n v="0"/>
    <n v="481000"/>
    <n v="4810"/>
    <s v="new-481000"/>
    <x v="0"/>
  </r>
  <r>
    <d v="2019-04-27T00:00:00"/>
    <x v="4"/>
    <s v="54B1582"/>
    <s v="Barcelona"/>
    <x v="5"/>
    <s v="Provençals del Poblenou"/>
    <x v="1"/>
    <x v="3"/>
    <n v="2"/>
    <n v="148"/>
    <s v="Yes"/>
    <s v="exterior"/>
    <s v="ground floor"/>
    <n v="0"/>
    <n v="698000"/>
    <n v="4716.2162162162158"/>
    <s v="new-698000"/>
    <x v="0"/>
  </r>
  <r>
    <d v="2019-04-28T00:00:00"/>
    <x v="4"/>
    <s v="54B1583"/>
    <s v="Barcelona"/>
    <x v="5"/>
    <s v="la Vila Olímpica del Poblenou"/>
    <x v="1"/>
    <x v="0"/>
    <n v="2"/>
    <n v="85"/>
    <s v="Yes"/>
    <s v="exterior"/>
    <s v=" floor 5"/>
    <n v="0"/>
    <n v="565000"/>
    <n v="6647.0588235294117"/>
    <s v="new-565000"/>
    <x v="0"/>
  </r>
  <r>
    <d v="2019-04-29T00:00:00"/>
    <x v="4"/>
    <s v="54B1584"/>
    <s v="Barcelona"/>
    <x v="5"/>
    <s v="la Vila Olímpica del Poblenou"/>
    <x v="1"/>
    <x v="0"/>
    <n v="2"/>
    <n v="85"/>
    <s v="Yes"/>
    <s v="exterior"/>
    <s v=" floor 2"/>
    <n v="0"/>
    <n v="535000"/>
    <n v="6294.1176470588234"/>
    <s v="new-535000"/>
    <x v="0"/>
  </r>
  <r>
    <d v="2019-04-30T00:00:00"/>
    <x v="4"/>
    <s v="54B1585"/>
    <s v="Barcelona"/>
    <x v="5"/>
    <s v="la Vila Olímpica del Poblenou"/>
    <x v="1"/>
    <x v="0"/>
    <n v="2"/>
    <n v="110"/>
    <s v="Yes"/>
    <s v="exterior"/>
    <s v=" floor 3"/>
    <n v="0"/>
    <n v="634000"/>
    <n v="5763.636363636364"/>
    <s v="new-634000"/>
    <x v="0"/>
  </r>
  <r>
    <d v="2019-05-01T00:00:00"/>
    <x v="4"/>
    <s v="54B1586"/>
    <s v="Barcelona"/>
    <x v="5"/>
    <s v="la Vila Olímpica del Poblenou"/>
    <x v="1"/>
    <x v="0"/>
    <n v="2"/>
    <n v="110"/>
    <s v="Yes"/>
    <s v="exterior"/>
    <s v=" floor 4"/>
    <n v="0"/>
    <n v="644000"/>
    <n v="5854.545454545455"/>
    <s v="new-644000"/>
    <x v="0"/>
  </r>
  <r>
    <d v="2019-05-02T00:00:00"/>
    <x v="4"/>
    <s v="54B1587"/>
    <s v="Barcelona"/>
    <x v="5"/>
    <s v="la Vila Olímpica del Poblenou"/>
    <x v="1"/>
    <x v="0"/>
    <n v="2"/>
    <n v="87"/>
    <s v="Yes"/>
    <s v="exterior"/>
    <s v=" floor 1"/>
    <n v="0"/>
    <n v="520000"/>
    <n v="5977.0114942528735"/>
    <s v="new-520000"/>
    <x v="0"/>
  </r>
  <r>
    <d v="2019-05-03T00:00:00"/>
    <x v="4"/>
    <s v="54B1588"/>
    <s v="Barcelona"/>
    <x v="5"/>
    <s v="la Vila Olímpica del Poblenou"/>
    <x v="1"/>
    <x v="0"/>
    <n v="2"/>
    <n v="85"/>
    <s v="Yes"/>
    <s v="exterior"/>
    <s v=" floor 4"/>
    <n v="0"/>
    <n v="555000"/>
    <n v="6529.411764705882"/>
    <s v="new-555000"/>
    <x v="0"/>
  </r>
  <r>
    <d v="2019-05-04T00:00:00"/>
    <x v="4"/>
    <s v="54B1589"/>
    <s v="Barcelona"/>
    <x v="6"/>
    <s v="Sants - Badal"/>
    <x v="1"/>
    <x v="0"/>
    <n v="2"/>
    <n v="69"/>
    <s v="Yes"/>
    <s v="exterior"/>
    <s v=" floor 3"/>
    <n v="0"/>
    <n v="343000"/>
    <n v="4971.014492753623"/>
    <s v="new-343000"/>
    <x v="0"/>
  </r>
  <r>
    <d v="2019-05-05T00:00:00"/>
    <x v="4"/>
    <s v="54B1590"/>
    <s v="Barcelona"/>
    <x v="6"/>
    <s v="Sants - Badal"/>
    <x v="1"/>
    <x v="0"/>
    <n v="2"/>
    <n v="88"/>
    <s v="Yes"/>
    <s v="exterior"/>
    <s v=" floor 2"/>
    <n v="0"/>
    <n v="399000"/>
    <n v="4534.090909090909"/>
    <s v="new-399000"/>
    <x v="0"/>
  </r>
  <r>
    <d v="2019-05-06T00:00:00"/>
    <x v="4"/>
    <s v="54B1591"/>
    <s v="Barcelona"/>
    <x v="6"/>
    <s v="Sants - Badal"/>
    <x v="1"/>
    <x v="3"/>
    <n v="3"/>
    <n v="115"/>
    <s v="Yes"/>
    <s v="exterior"/>
    <s v="ground floor"/>
    <n v="0"/>
    <n v="489000"/>
    <n v="4252.173913043478"/>
    <s v="new-489000"/>
    <x v="0"/>
  </r>
  <r>
    <d v="2019-05-07T00:00:00"/>
    <x v="4"/>
    <s v="54B1592"/>
    <s v="Barcelona"/>
    <x v="6"/>
    <s v="Sants - Badal"/>
    <x v="1"/>
    <x v="0"/>
    <n v="2"/>
    <n v="81"/>
    <s v="Yes"/>
    <s v="exterior"/>
    <s v=" floor 1"/>
    <n v="0"/>
    <n v="375000"/>
    <n v="4629.6296296296296"/>
    <s v="new-375000"/>
    <x v="0"/>
  </r>
  <r>
    <d v="2019-05-08T00:00:00"/>
    <x v="4"/>
    <s v="54B1593"/>
    <s v="Barcelona"/>
    <x v="6"/>
    <s v="Sants - Badal"/>
    <x v="1"/>
    <x v="0"/>
    <n v="2"/>
    <n v="81"/>
    <s v="Yes"/>
    <s v="exterior"/>
    <s v=" floor 3"/>
    <n v="0"/>
    <n v="389000"/>
    <n v="4802.4691358024693"/>
    <s v="new-389000"/>
    <x v="0"/>
  </r>
  <r>
    <d v="2019-05-09T00:00:00"/>
    <x v="4"/>
    <s v="54B1594"/>
    <s v="Barcelona"/>
    <x v="6"/>
    <s v="Sants - Badal"/>
    <x v="1"/>
    <x v="3"/>
    <n v="4"/>
    <n v="128"/>
    <s v="Yes"/>
    <s v="exterior"/>
    <s v="ground floor"/>
    <n v="0"/>
    <n v="545000"/>
    <n v="4257.8125"/>
    <s v="new-545000"/>
    <x v="0"/>
  </r>
  <r>
    <d v="2019-05-10T00:00:00"/>
    <x v="4"/>
    <s v="54B1595"/>
    <s v="Barcelona"/>
    <x v="6"/>
    <s v="Sants - Badal"/>
    <x v="1"/>
    <x v="0"/>
    <n v="2"/>
    <n v="81"/>
    <s v="Yes"/>
    <s v="exterior"/>
    <s v=" floor 2"/>
    <n v="0"/>
    <n v="382000"/>
    <n v="4716.049382716049"/>
    <s v="new-382000"/>
    <x v="0"/>
  </r>
  <r>
    <d v="2019-05-11T00:00:00"/>
    <x v="4"/>
    <s v="54B1596"/>
    <s v="Barcelona"/>
    <x v="0"/>
    <s v="la Dreta de l'Eixample"/>
    <x v="1"/>
    <x v="0"/>
    <n v="2"/>
    <n v="75"/>
    <s v="Yes"/>
    <s v="exterior"/>
    <s v=" floor 4"/>
    <n v="0"/>
    <n v="510000"/>
    <n v="6800"/>
    <s v="new-510000"/>
    <x v="0"/>
  </r>
  <r>
    <d v="2019-05-12T00:00:00"/>
    <x v="4"/>
    <s v="54B1597"/>
    <s v="Barcelona"/>
    <x v="0"/>
    <s v="la Dreta de l'Eixample"/>
    <x v="1"/>
    <x v="1"/>
    <n v="2"/>
    <n v="75"/>
    <s v="Yes"/>
    <s v="exterior"/>
    <s v=" floor 5"/>
    <n v="0"/>
    <n v="655000"/>
    <n v="8733.3333333333339"/>
    <s v="new-655000"/>
    <x v="0"/>
  </r>
  <r>
    <d v="2019-05-13T00:00:00"/>
    <x v="4"/>
    <s v="54B1598"/>
    <s v="Barcelona"/>
    <x v="0"/>
    <s v="la Dreta de l'Eixample"/>
    <x v="1"/>
    <x v="1"/>
    <n v="2"/>
    <n v="75"/>
    <s v="Yes"/>
    <s v="exterior"/>
    <s v=" floor 5"/>
    <n v="0"/>
    <n v="650000"/>
    <n v="8666.6666666666661"/>
    <s v="new-650000"/>
    <x v="0"/>
  </r>
  <r>
    <d v="2019-05-14T00:00:00"/>
    <x v="4"/>
    <s v="54B1599"/>
    <s v="Barcelona"/>
    <x v="0"/>
    <s v="la Sagrada Família"/>
    <x v="1"/>
    <x v="0"/>
    <n v="3"/>
    <n v="97"/>
    <s v="Yes"/>
    <s v="exterior"/>
    <s v=" floor 3"/>
    <n v="0"/>
    <n v="550000"/>
    <n v="5670.1030927835054"/>
    <s v="new-550000"/>
    <x v="0"/>
  </r>
  <r>
    <d v="2019-05-15T00:00:00"/>
    <x v="4"/>
    <s v="54B1600"/>
    <s v="Barcelona"/>
    <x v="0"/>
    <s v="la Sagrada Família"/>
    <x v="1"/>
    <x v="0"/>
    <n v="3"/>
    <n v="97"/>
    <s v="Yes"/>
    <s v="exterior"/>
    <s v=" floor 2"/>
    <n v="0"/>
    <n v="540000"/>
    <n v="5567.0103092783502"/>
    <s v="new-540000"/>
    <x v="0"/>
  </r>
  <r>
    <d v="2019-05-16T00:00:00"/>
    <x v="4"/>
    <s v="54B1601"/>
    <s v="Barcelona"/>
    <x v="0"/>
    <s v="la Sagrada Família"/>
    <x v="1"/>
    <x v="0"/>
    <n v="2"/>
    <n v="68"/>
    <s v="Yes"/>
    <s v="exterior"/>
    <s v=" floor 1"/>
    <n v="0"/>
    <n v="380000"/>
    <n v="5588.2352941176468"/>
    <s v="new-380000"/>
    <x v="0"/>
  </r>
  <r>
    <d v="2019-05-17T00:00:00"/>
    <x v="4"/>
    <s v="54B1602"/>
    <s v="Barcelona"/>
    <x v="2"/>
    <s v="el Carmel"/>
    <x v="1"/>
    <x v="0"/>
    <n v="3"/>
    <n v="81"/>
    <s v="Yes"/>
    <s v="exterior"/>
    <s v=" floor 1"/>
    <n v="0"/>
    <n v="310000"/>
    <n v="3827.1604938271603"/>
    <s v="new-310000"/>
    <x v="0"/>
  </r>
  <r>
    <d v="2019-05-18T00:00:00"/>
    <x v="4"/>
    <s v="54B1603"/>
    <s v="Barcelona"/>
    <x v="4"/>
    <s v="el Barri Gòtic"/>
    <x v="1"/>
    <x v="1"/>
    <n v="4"/>
    <n v="215"/>
    <s v="Yes"/>
    <s v="exterior"/>
    <s v=" floor 4"/>
    <n v="0"/>
    <n v="1690000"/>
    <n v="7860.4651162790697"/>
    <s v="new-1690000"/>
    <x v="0"/>
  </r>
  <r>
    <d v="2019-05-19T00:00:00"/>
    <x v="4"/>
    <s v="54B1604"/>
    <s v="Barcelona"/>
    <x v="4"/>
    <s v="el Barri Gòtic"/>
    <x v="1"/>
    <x v="0"/>
    <n v="2"/>
    <n v="106"/>
    <s v="Yes"/>
    <s v="exterior"/>
    <s v=" floor 2"/>
    <n v="0"/>
    <n v="790000"/>
    <n v="7452.8301886792451"/>
    <s v="new-790000"/>
    <x v="0"/>
  </r>
  <r>
    <d v="2019-05-20T00:00:00"/>
    <x v="4"/>
    <s v="54B1605"/>
    <s v="Barcelona"/>
    <x v="3"/>
    <s v="les Corts"/>
    <x v="1"/>
    <x v="0"/>
    <n v="2"/>
    <n v="95"/>
    <s v="Yes"/>
    <s v="exterior"/>
    <s v=" floor 2"/>
    <n v="0"/>
    <n v="550000"/>
    <n v="5789.4736842105267"/>
    <s v="new-550000"/>
    <x v="0"/>
  </r>
  <r>
    <d v="2019-05-21T00:00:00"/>
    <x v="4"/>
    <s v="54B1606"/>
    <s v="Barcelona"/>
    <x v="6"/>
    <s v="Sants"/>
    <x v="1"/>
    <x v="0"/>
    <n v="2"/>
    <n v="60"/>
    <s v="Yes"/>
    <s v="exterior"/>
    <s v=" floor 4"/>
    <n v="0"/>
    <n v="375000"/>
    <n v="6250"/>
    <s v="new-375000"/>
    <x v="0"/>
  </r>
  <r>
    <d v="2019-05-22T00:00:00"/>
    <x v="4"/>
    <s v="54B1607"/>
    <s v="Barcelona"/>
    <x v="1"/>
    <s v="Sant Gervasi - Galvany"/>
    <x v="1"/>
    <x v="1"/>
    <n v="4"/>
    <n v="150"/>
    <s v="Yes"/>
    <s v="exterior"/>
    <s v=" floor 2"/>
    <n v="0"/>
    <n v="1150000"/>
    <n v="7666.666666666667"/>
    <s v="new-1150000"/>
    <x v="0"/>
  </r>
  <r>
    <d v="2019-05-23T00:00:00"/>
    <x v="4"/>
    <s v="54B1608"/>
    <s v="Barcelona"/>
    <x v="0"/>
    <s v="la Sagrada Família"/>
    <x v="1"/>
    <x v="0"/>
    <n v="2"/>
    <n v="60"/>
    <s v="Yes"/>
    <s v="exterior"/>
    <s v=" floor 3"/>
    <n v="0"/>
    <n v="400000"/>
    <n v="6666.666666666667"/>
    <s v="new-400000"/>
    <x v="0"/>
  </r>
  <r>
    <d v="2019-05-24T00:00:00"/>
    <x v="4"/>
    <s v="54B1609"/>
    <s v="Barcelona"/>
    <x v="1"/>
    <s v="el Putxet i el Farró"/>
    <x v="1"/>
    <x v="0"/>
    <n v="1"/>
    <n v="58"/>
    <s v="Yes"/>
    <s v="exterior"/>
    <s v=" floor 1"/>
    <n v="0"/>
    <n v="385000"/>
    <n v="6637.9310344827591"/>
    <s v="new-385000"/>
    <x v="0"/>
  </r>
  <r>
    <d v="2019-05-25T00:00:00"/>
    <x v="4"/>
    <s v="54B1610"/>
    <s v="Barcelona"/>
    <x v="6"/>
    <s v="Sants"/>
    <x v="1"/>
    <x v="0"/>
    <n v="3"/>
    <n v="83"/>
    <s v="Yes"/>
    <s v="exterior"/>
    <s v=" floor 1"/>
    <n v="0"/>
    <n v="437000"/>
    <n v="5265.060240963855"/>
    <s v="new-437000"/>
    <x v="0"/>
  </r>
  <r>
    <d v="2019-05-26T00:00:00"/>
    <x v="4"/>
    <s v="54B1611"/>
    <s v="Barcelona"/>
    <x v="6"/>
    <s v="Sants"/>
    <x v="1"/>
    <x v="0"/>
    <n v="2"/>
    <n v="60"/>
    <s v="Yes"/>
    <s v="exterior"/>
    <s v=" floor 1"/>
    <n v="0"/>
    <n v="325000"/>
    <n v="5416.666666666667"/>
    <s v="new-325000"/>
    <x v="0"/>
  </r>
  <r>
    <d v="2019-05-27T00:00:00"/>
    <x v="4"/>
    <s v="54B1612"/>
    <s v="Barcelona"/>
    <x v="6"/>
    <s v="Sants"/>
    <x v="1"/>
    <x v="0"/>
    <n v="3"/>
    <n v="78"/>
    <s v="Yes"/>
    <s v="exterior"/>
    <s v="ground floor"/>
    <n v="0"/>
    <n v="360000"/>
    <n v="4615.3846153846152"/>
    <s v="new-360000"/>
    <x v="0"/>
  </r>
  <r>
    <d v="2019-05-28T00:00:00"/>
    <x v="4"/>
    <s v="54B1613"/>
    <s v="Barcelona"/>
    <x v="6"/>
    <s v="Sants"/>
    <x v="1"/>
    <x v="0"/>
    <n v="2"/>
    <n v="60"/>
    <s v="Yes"/>
    <s v="exterior"/>
    <s v=" floor 2"/>
    <n v="0"/>
    <n v="337000"/>
    <n v="5616.666666666667"/>
    <s v="new-337000"/>
    <x v="0"/>
  </r>
  <r>
    <d v="2019-05-29T00:00:00"/>
    <x v="4"/>
    <s v="54B1614"/>
    <s v="Barcelona"/>
    <x v="0"/>
    <s v="la Dreta de l'Eixample"/>
    <x v="1"/>
    <x v="0"/>
    <n v="2"/>
    <n v="100"/>
    <s v="Yes"/>
    <s v="exterior"/>
    <s v=" floor 5"/>
    <n v="0"/>
    <n v="720000"/>
    <n v="7200"/>
    <s v="new-720000"/>
    <x v="0"/>
  </r>
  <r>
    <d v="2019-05-30T00:00:00"/>
    <x v="4"/>
    <s v="54B1615"/>
    <s v="Barcelona"/>
    <x v="0"/>
    <s v="la Dreta de l'Eixample"/>
    <x v="1"/>
    <x v="0"/>
    <n v="1"/>
    <n v="70"/>
    <s v="Yes"/>
    <s v="exterior"/>
    <s v=" floor 2"/>
    <n v="0"/>
    <n v="465000"/>
    <n v="6642.8571428571431"/>
    <s v="new-465000"/>
    <x v="0"/>
  </r>
  <r>
    <d v="2019-05-31T00:00:00"/>
    <x v="4"/>
    <s v="54B1616"/>
    <s v="Barcelona"/>
    <x v="0"/>
    <s v="la Dreta de l'Eixample"/>
    <x v="1"/>
    <x v="0"/>
    <n v="1"/>
    <n v="64"/>
    <s v="Yes"/>
    <s v="exterior"/>
    <s v=" floor 2"/>
    <n v="0"/>
    <n v="425000"/>
    <n v="6640.625"/>
    <s v="new-425000"/>
    <x v="0"/>
  </r>
  <r>
    <d v="2019-06-01T00:00:00"/>
    <x v="4"/>
    <s v="54B1617"/>
    <s v="Barcelona"/>
    <x v="0"/>
    <s v="la Dreta de l'Eixample"/>
    <x v="1"/>
    <x v="0"/>
    <n v="1"/>
    <n v="66"/>
    <s v="Yes"/>
    <s v="exterior"/>
    <s v=" floor 1"/>
    <n v="0"/>
    <n v="430000"/>
    <n v="6515.151515151515"/>
    <s v="new-430000"/>
    <x v="0"/>
  </r>
  <r>
    <d v="2019-06-02T00:00:00"/>
    <x v="4"/>
    <s v="54B1618"/>
    <s v="Barcelona"/>
    <x v="0"/>
    <s v="la Dreta de l'Eixample"/>
    <x v="1"/>
    <x v="0"/>
    <n v="1"/>
    <n v="59"/>
    <s v="Yes"/>
    <s v="exterior"/>
    <s v=" floor 1"/>
    <n v="0"/>
    <n v="385000"/>
    <n v="6525.4237288135591"/>
    <s v="new-385000"/>
    <x v="0"/>
  </r>
  <r>
    <d v="2019-06-03T00:00:00"/>
    <x v="4"/>
    <s v="54B1619"/>
    <s v="Barcelona"/>
    <x v="0"/>
    <s v="la Dreta de l'Eixample"/>
    <x v="1"/>
    <x v="0"/>
    <n v="1"/>
    <n v="94"/>
    <s v="Yes"/>
    <s v="exterior"/>
    <s v="mezzanine"/>
    <n v="0"/>
    <n v="600000"/>
    <n v="6382.9787234042551"/>
    <s v="new-600000"/>
    <x v="0"/>
  </r>
  <r>
    <d v="2019-06-04T00:00:00"/>
    <x v="4"/>
    <s v="54B1620"/>
    <s v="Barcelona"/>
    <x v="0"/>
    <s v="la Dreta de l'Eixample"/>
    <x v="1"/>
    <x v="0"/>
    <n v="1"/>
    <n v="86"/>
    <s v="Yes"/>
    <s v="exterior"/>
    <s v="mezzanine"/>
    <n v="0"/>
    <n v="545000"/>
    <n v="6337.2093023255811"/>
    <s v="new-545000"/>
    <x v="0"/>
  </r>
  <r>
    <d v="2019-06-05T00:00:00"/>
    <x v="4"/>
    <s v="54B1621"/>
    <s v="Barcelona"/>
    <x v="0"/>
    <s v="la Nova Esquerra de l'Eixample"/>
    <x v="1"/>
    <x v="0"/>
    <n v="3"/>
    <n v="95"/>
    <s v="Yes"/>
    <s v="exterior"/>
    <s v=" floor 4"/>
    <n v="0"/>
    <n v="565000"/>
    <n v="5947.3684210526317"/>
    <s v="new-565000"/>
    <x v="0"/>
  </r>
  <r>
    <d v="2019-06-06T00:00:00"/>
    <x v="4"/>
    <s v="54B1622"/>
    <s v="Barcelona"/>
    <x v="0"/>
    <s v="la Nova Esquerra de l'Eixample"/>
    <x v="1"/>
    <x v="0"/>
    <n v="2"/>
    <n v="81"/>
    <s v="Yes"/>
    <s v="exterior"/>
    <s v=" floor 1"/>
    <n v="0"/>
    <n v="595000"/>
    <n v="7345.6790123456794"/>
    <s v="new-595000"/>
    <x v="0"/>
  </r>
  <r>
    <d v="2019-06-07T00:00:00"/>
    <x v="4"/>
    <s v="54B1623"/>
    <s v="Barcelona"/>
    <x v="0"/>
    <s v="la Nova Esquerra de l'Eixample"/>
    <x v="1"/>
    <x v="0"/>
    <n v="3"/>
    <n v="89"/>
    <s v="Yes"/>
    <s v="exterior"/>
    <s v=" floor 2"/>
    <n v="0"/>
    <n v="530000"/>
    <n v="5955.0561797752807"/>
    <s v="new-530000"/>
    <x v="0"/>
  </r>
  <r>
    <d v="2019-06-08T00:00:00"/>
    <x v="4"/>
    <s v="54B1624"/>
    <s v="Barcelona"/>
    <x v="0"/>
    <s v="la Nova Esquerra de l'Eixample"/>
    <x v="1"/>
    <x v="0"/>
    <n v="3"/>
    <n v="89"/>
    <s v="Yes"/>
    <s v="exterior"/>
    <s v=" floor 3"/>
    <n v="0"/>
    <n v="540000"/>
    <n v="6067.4157303370785"/>
    <s v="new-540000"/>
    <x v="0"/>
  </r>
  <r>
    <d v="2019-06-09T00:00:00"/>
    <x v="4"/>
    <s v="54B1625"/>
    <s v="Barcelona"/>
    <x v="0"/>
    <s v="la Nova Esquerra de l'Eixample"/>
    <x v="1"/>
    <x v="0"/>
    <n v="2"/>
    <n v="72"/>
    <s v="Yes"/>
    <s v="exterior"/>
    <s v=" floor 1"/>
    <n v="0"/>
    <n v="580000"/>
    <n v="8055.5555555555557"/>
    <s v="new-580000"/>
    <x v="0"/>
  </r>
  <r>
    <d v="2019-06-10T00:00:00"/>
    <x v="4"/>
    <s v="54B1626"/>
    <s v="Barcelona"/>
    <x v="5"/>
    <s v="el Clot"/>
    <x v="1"/>
    <x v="0"/>
    <n v="2"/>
    <n v="65"/>
    <s v="Yes"/>
    <s v="exterior"/>
    <s v=" floor 3"/>
    <n v="0"/>
    <n v="415000"/>
    <n v="6384.6153846153848"/>
    <s v="new-415000"/>
    <x v="0"/>
  </r>
  <r>
    <d v="2019-06-11T00:00:00"/>
    <x v="4"/>
    <s v="54B1627"/>
    <s v="Barcelona"/>
    <x v="5"/>
    <s v="el Clot"/>
    <x v="1"/>
    <x v="0"/>
    <n v="2"/>
    <n v="62"/>
    <s v="Yes"/>
    <s v="exterior"/>
    <s v=" floor 1"/>
    <n v="0"/>
    <n v="350000"/>
    <n v="5645.1612903225805"/>
    <s v="new-350000"/>
    <x v="0"/>
  </r>
  <r>
    <d v="2019-06-12T00:00:00"/>
    <x v="4"/>
    <s v="54B1628"/>
    <s v="Barcelona"/>
    <x v="5"/>
    <s v="el Clot"/>
    <x v="1"/>
    <x v="0"/>
    <n v="2"/>
    <n v="72"/>
    <s v="Yes"/>
    <s v="exterior"/>
    <s v=" floor 4"/>
    <n v="0"/>
    <n v="475000"/>
    <n v="6597.2222222222226"/>
    <s v="new-475000"/>
    <x v="0"/>
  </r>
  <r>
    <d v="2019-06-13T00:00:00"/>
    <x v="4"/>
    <s v="54B1629"/>
    <s v="Barcelona"/>
    <x v="5"/>
    <s v="el Clot"/>
    <x v="1"/>
    <x v="0"/>
    <n v="2"/>
    <n v="72"/>
    <s v="Yes"/>
    <s v="exterior"/>
    <s v=" floor 3"/>
    <n v="0"/>
    <n v="415000"/>
    <n v="5763.8888888888887"/>
    <s v="new-415000"/>
    <x v="0"/>
  </r>
  <r>
    <d v="2019-06-14T00:00:00"/>
    <x v="4"/>
    <s v="54B1630"/>
    <s v="Barcelona"/>
    <x v="5"/>
    <s v="el Clot"/>
    <x v="1"/>
    <x v="0"/>
    <n v="2"/>
    <n v="62"/>
    <s v="Yes"/>
    <s v="exterior"/>
    <s v=" floor 2"/>
    <n v="0"/>
    <n v="375000"/>
    <n v="6048.3870967741932"/>
    <s v="new-375000"/>
    <x v="0"/>
  </r>
  <r>
    <d v="2019-06-15T00:00:00"/>
    <x v="4"/>
    <s v="54B1631"/>
    <s v="Barcelona"/>
    <x v="5"/>
    <s v="el Clot"/>
    <x v="1"/>
    <x v="0"/>
    <n v="2"/>
    <n v="65"/>
    <s v="Yes"/>
    <s v="exterior"/>
    <s v=" floor 4"/>
    <n v="0"/>
    <n v="395000"/>
    <n v="6076.9230769230771"/>
    <s v="new-395000"/>
    <x v="0"/>
  </r>
  <r>
    <d v="2019-06-16T00:00:00"/>
    <x v="4"/>
    <s v="54B1632"/>
    <s v="Barcelona"/>
    <x v="5"/>
    <s v="el Clot"/>
    <x v="1"/>
    <x v="0"/>
    <n v="3"/>
    <n v="80"/>
    <s v="Yes"/>
    <s v="exterior"/>
    <s v=" floor 2"/>
    <n v="0"/>
    <n v="425000"/>
    <n v="5312.5"/>
    <s v="new-425000"/>
    <x v="0"/>
  </r>
  <r>
    <d v="2019-06-17T00:00:00"/>
    <x v="4"/>
    <s v="54B1633"/>
    <s v="Barcelona"/>
    <x v="5"/>
    <s v="el Clot"/>
    <x v="1"/>
    <x v="0"/>
    <n v="3"/>
    <n v="103"/>
    <s v="Yes"/>
    <s v="exterior"/>
    <s v=" floor 1"/>
    <n v="0"/>
    <n v="470000"/>
    <n v="4563.1067961165045"/>
    <s v="new-470000"/>
    <x v="0"/>
  </r>
  <r>
    <d v="2019-06-18T00:00:00"/>
    <x v="4"/>
    <s v="54B1634"/>
    <s v="Barcelona"/>
    <x v="5"/>
    <s v="el Clot"/>
    <x v="1"/>
    <x v="0"/>
    <n v="3"/>
    <n v="104"/>
    <s v="Yes"/>
    <s v="exterior"/>
    <s v=" floor 2"/>
    <n v="0"/>
    <n v="496128"/>
    <n v="4770.4615384615381"/>
    <s v="new-496128"/>
    <x v="0"/>
  </r>
  <r>
    <d v="2019-06-19T00:00:00"/>
    <x v="4"/>
    <s v="54B1635"/>
    <s v="Barcelona"/>
    <x v="5"/>
    <s v="el Clot"/>
    <x v="1"/>
    <x v="3"/>
    <n v="2"/>
    <n v="81"/>
    <s v="Yes"/>
    <s v="exterior"/>
    <s v=" floor 2"/>
    <n v="0"/>
    <n v="365000"/>
    <n v="4506.1728395061727"/>
    <s v="new-365000"/>
    <x v="0"/>
  </r>
  <r>
    <d v="2019-06-20T00:00:00"/>
    <x v="4"/>
    <s v="54B1636"/>
    <s v="Barcelona"/>
    <x v="5"/>
    <s v="el Clot"/>
    <x v="1"/>
    <x v="0"/>
    <n v="4"/>
    <n v="112"/>
    <s v="Yes"/>
    <s v="exterior"/>
    <s v=" floor 3"/>
    <n v="0"/>
    <n v="594448"/>
    <n v="5307.5714285714284"/>
    <s v="new-594448"/>
    <x v="0"/>
  </r>
  <r>
    <d v="2019-06-21T00:00:00"/>
    <x v="4"/>
    <s v="54B1637"/>
    <s v="Barcelona"/>
    <x v="5"/>
    <s v="el Clot"/>
    <x v="1"/>
    <x v="3"/>
    <n v="2"/>
    <n v="76"/>
    <s v="Yes"/>
    <s v="exterior"/>
    <s v=" floor 2"/>
    <n v="0"/>
    <n v="360000"/>
    <n v="4736.8421052631575"/>
    <s v="new-360000"/>
    <x v="0"/>
  </r>
  <r>
    <d v="2019-06-22T00:00:00"/>
    <x v="4"/>
    <s v="54B1638"/>
    <s v="Barcelona"/>
    <x v="5"/>
    <s v="el Clot"/>
    <x v="1"/>
    <x v="0"/>
    <n v="1"/>
    <n v="70"/>
    <s v="Yes"/>
    <s v="exterior"/>
    <s v="ground floor"/>
    <n v="0"/>
    <n v="268000"/>
    <n v="3828.5714285714284"/>
    <s v="new-268000"/>
    <x v="0"/>
  </r>
  <r>
    <d v="2019-06-23T00:00:00"/>
    <x v="4"/>
    <s v="54B1639"/>
    <s v="Barcelona"/>
    <x v="0"/>
    <s v="la Sagrada Família"/>
    <x v="1"/>
    <x v="0"/>
    <n v="2"/>
    <n v="101"/>
    <s v="Yes"/>
    <s v="exterior"/>
    <s v=" floor 2"/>
    <n v="0"/>
    <n v="530000"/>
    <n v="5247.5247524752476"/>
    <s v="new-530000"/>
    <x v="0"/>
  </r>
  <r>
    <d v="2019-06-24T00:00:00"/>
    <x v="4"/>
    <s v="54B1640"/>
    <s v="Barcelona"/>
    <x v="3"/>
    <s v="les Corts"/>
    <x v="1"/>
    <x v="3"/>
    <n v="2"/>
    <n v="100"/>
    <s v="Yes"/>
    <s v="exterior"/>
    <s v=" floor 1"/>
    <n v="0"/>
    <n v="670000"/>
    <n v="6700"/>
    <s v="new-670000"/>
    <x v="0"/>
  </r>
  <r>
    <d v="2019-06-25T00:00:00"/>
    <x v="4"/>
    <s v="54B1641"/>
    <s v="Barcelona"/>
    <x v="3"/>
    <s v="les Corts"/>
    <x v="1"/>
    <x v="3"/>
    <n v="2"/>
    <n v="76"/>
    <s v="Yes"/>
    <s v="exterior"/>
    <s v=" floor 1"/>
    <n v="0"/>
    <n v="550000"/>
    <n v="7236.8421052631575"/>
    <s v="new-550000"/>
    <x v="0"/>
  </r>
  <r>
    <d v="2019-06-26T00:00:00"/>
    <x v="4"/>
    <s v="54B1642"/>
    <s v="Barcelona"/>
    <x v="3"/>
    <s v="les Corts"/>
    <x v="1"/>
    <x v="3"/>
    <n v="2"/>
    <n v="73"/>
    <s v="Yes"/>
    <s v="exterior"/>
    <s v=" floor 5"/>
    <n v="0"/>
    <n v="715000"/>
    <n v="9794.5205479452052"/>
    <s v="new-715000"/>
    <x v="0"/>
  </r>
  <r>
    <d v="2019-06-27T00:00:00"/>
    <x v="4"/>
    <s v="54B1643"/>
    <s v="Barcelona"/>
    <x v="3"/>
    <s v="les Corts"/>
    <x v="1"/>
    <x v="3"/>
    <n v="2"/>
    <n v="71"/>
    <s v="Yes"/>
    <s v="exterior"/>
    <s v=" floor 1"/>
    <n v="0"/>
    <n v="530500"/>
    <n v="7471.8309859154933"/>
    <s v="new-530500"/>
    <x v="0"/>
  </r>
  <r>
    <d v="2019-06-28T00:00:00"/>
    <x v="4"/>
    <s v="54B1644"/>
    <s v="Barcelona"/>
    <x v="3"/>
    <s v="les Corts"/>
    <x v="1"/>
    <x v="0"/>
    <n v="2"/>
    <n v="65"/>
    <s v="Yes"/>
    <s v="exterior"/>
    <s v=" floor 5"/>
    <n v="0"/>
    <n v="692000"/>
    <n v="10646.153846153846"/>
    <s v="new-692000"/>
    <x v="0"/>
  </r>
  <r>
    <d v="2019-06-29T00:00:00"/>
    <x v="4"/>
    <s v="54B1645"/>
    <s v="Barcelona"/>
    <x v="3"/>
    <s v="les Corts"/>
    <x v="1"/>
    <x v="3"/>
    <n v="2"/>
    <n v="115"/>
    <s v="Yes"/>
    <s v="exterior"/>
    <s v=" floor 5"/>
    <n v="0"/>
    <n v="1600000"/>
    <n v="13913.04347826087"/>
    <s v="new-1600000"/>
    <x v="0"/>
  </r>
  <r>
    <d v="2019-06-30T00:00:00"/>
    <x v="4"/>
    <s v="54B1646"/>
    <s v="Barcelona"/>
    <x v="3"/>
    <s v="les Corts"/>
    <x v="1"/>
    <x v="0"/>
    <n v="2"/>
    <n v="71"/>
    <s v="Yes"/>
    <s v="exterior"/>
    <s v=" floor 2"/>
    <n v="0"/>
    <n v="550000"/>
    <n v="7746.4788732394363"/>
    <s v="new-550000"/>
    <x v="0"/>
  </r>
  <r>
    <d v="2019-07-01T00:00:00"/>
    <x v="4"/>
    <s v="54B1647"/>
    <s v="Barcelona"/>
    <x v="3"/>
    <s v="les Corts"/>
    <x v="1"/>
    <x v="0"/>
    <n v="2"/>
    <n v="102"/>
    <s v="Yes"/>
    <s v="exterior"/>
    <s v=" floor 1"/>
    <n v="0"/>
    <n v="683000"/>
    <n v="6696.0784313725489"/>
    <s v="new-683000"/>
    <x v="0"/>
  </r>
  <r>
    <d v="2019-07-02T00:00:00"/>
    <x v="4"/>
    <s v="54B1648"/>
    <s v="Barcelona"/>
    <x v="0"/>
    <s v="la Dreta de l'Eixample"/>
    <x v="1"/>
    <x v="0"/>
    <n v="2"/>
    <n v="109"/>
    <s v="Yes"/>
    <s v="exterior"/>
    <s v="mezzanine"/>
    <n v="0"/>
    <n v="695000"/>
    <n v="6376.1467889908254"/>
    <s v="new-695000"/>
    <x v="0"/>
  </r>
  <r>
    <d v="2019-07-03T00:00:00"/>
    <x v="4"/>
    <s v="54B1649"/>
    <s v="Barcelona"/>
    <x v="0"/>
    <s v="la Dreta de l'Eixample"/>
    <x v="1"/>
    <x v="0"/>
    <n v="2"/>
    <n v="101"/>
    <s v="Yes"/>
    <s v="exterior"/>
    <s v=" floor 3"/>
    <n v="0"/>
    <n v="695000"/>
    <n v="6881.1881188118814"/>
    <s v="new-695000"/>
    <x v="0"/>
  </r>
  <r>
    <d v="2019-07-04T00:00:00"/>
    <x v="4"/>
    <s v="54B1650"/>
    <s v="Barcelona"/>
    <x v="0"/>
    <s v="la Dreta de l'Eixample"/>
    <x v="1"/>
    <x v="0"/>
    <n v="1"/>
    <n v="71"/>
    <s v="Yes"/>
    <s v="exterior"/>
    <s v=" floor 4"/>
    <n v="0"/>
    <n v="505000"/>
    <n v="7112.6760563380285"/>
    <s v="new-505000"/>
    <x v="0"/>
  </r>
  <r>
    <d v="2019-07-05T00:00:00"/>
    <x v="4"/>
    <s v="54B1651"/>
    <s v="Barcelona"/>
    <x v="0"/>
    <s v="la Dreta de l'Eixample"/>
    <x v="1"/>
    <x v="0"/>
    <n v="2"/>
    <n v="100"/>
    <s v="Yes"/>
    <s v="exterior"/>
    <s v=" floor 1"/>
    <n v="0"/>
    <n v="660000"/>
    <n v="6600"/>
    <s v="new-660000"/>
    <x v="0"/>
  </r>
  <r>
    <d v="2019-07-06T00:00:00"/>
    <x v="4"/>
    <s v="54B1652"/>
    <s v="Barcelona"/>
    <x v="0"/>
    <s v="la Dreta de l'Eixample"/>
    <x v="1"/>
    <x v="0"/>
    <n v="1"/>
    <n v="71"/>
    <s v="Yes"/>
    <s v="exterior"/>
    <s v=" floor 5"/>
    <n v="0"/>
    <n v="520000"/>
    <n v="7323.9436619718308"/>
    <s v="new-520000"/>
    <x v="0"/>
  </r>
  <r>
    <d v="2019-07-07T00:00:00"/>
    <x v="4"/>
    <s v="54B1653"/>
    <s v="Barcelona"/>
    <x v="0"/>
    <s v="la Dreta de l'Eixample"/>
    <x v="1"/>
    <x v="0"/>
    <n v="2"/>
    <n v="101"/>
    <s v="Yes"/>
    <s v="exterior"/>
    <s v=" floor 4"/>
    <n v="0"/>
    <n v="715000"/>
    <n v="7079.2079207920788"/>
    <s v="new-715000"/>
    <x v="0"/>
  </r>
  <r>
    <d v="2019-07-08T00:00:00"/>
    <x v="4"/>
    <s v="54B1654"/>
    <s v="Barcelona"/>
    <x v="0"/>
    <s v="la Dreta de l'Eixample"/>
    <x v="1"/>
    <x v="0"/>
    <n v="1"/>
    <n v="71"/>
    <s v="Yes"/>
    <s v="exterior"/>
    <s v=" floor 3"/>
    <n v="0"/>
    <n v="485000"/>
    <n v="6830.9859154929582"/>
    <s v="new-485000"/>
    <x v="0"/>
  </r>
  <r>
    <d v="2019-07-09T00:00:00"/>
    <x v="4"/>
    <s v="54B1655"/>
    <s v="Barcelona"/>
    <x v="7"/>
    <s v="la Salut"/>
    <x v="1"/>
    <x v="3"/>
    <n v="2"/>
    <n v="97"/>
    <s v="Yes"/>
    <s v="exterior"/>
    <s v="ground floor"/>
    <n v="0"/>
    <n v="510000"/>
    <n v="5257.7319587628863"/>
    <s v="new-510000"/>
    <x v="0"/>
  </r>
  <r>
    <d v="2019-07-10T00:00:00"/>
    <x v="4"/>
    <s v="54B1656"/>
    <s v="Barcelona"/>
    <x v="7"/>
    <s v="la Salut"/>
    <x v="1"/>
    <x v="3"/>
    <n v="1"/>
    <n v="75"/>
    <s v="Yes"/>
    <s v="exterior"/>
    <s v="ground floor"/>
    <n v="0"/>
    <n v="350000"/>
    <n v="4666.666666666667"/>
    <s v="new-350000"/>
    <x v="0"/>
  </r>
  <r>
    <d v="2019-07-11T00:00:00"/>
    <x v="4"/>
    <s v="54B1657"/>
    <s v="Barcelona"/>
    <x v="6"/>
    <s v="Sants - Badal"/>
    <x v="1"/>
    <x v="0"/>
    <n v="2"/>
    <n v="88"/>
    <s v="Yes"/>
    <s v="exterior"/>
    <s v=" floor 1"/>
    <n v="0"/>
    <n v="394000"/>
    <n v="4477.272727272727"/>
    <s v="new-394000"/>
    <x v="0"/>
  </r>
  <r>
    <d v="2019-07-12T00:00:00"/>
    <x v="4"/>
    <s v="54B1658"/>
    <s v="Barcelona"/>
    <x v="1"/>
    <s v="el Putxet i el Farró"/>
    <x v="1"/>
    <x v="0"/>
    <n v="2"/>
    <n v="84"/>
    <s v="Yes"/>
    <s v="exterior"/>
    <s v=" floor 2"/>
    <n v="0"/>
    <n v="545000"/>
    <n v="6488.0952380952385"/>
    <s v="new-545000"/>
    <x v="0"/>
  </r>
  <r>
    <d v="2019-07-13T00:00:00"/>
    <x v="4"/>
    <s v="54B1659"/>
    <s v="Barcelona"/>
    <x v="1"/>
    <s v="el Putxet i el Farró"/>
    <x v="1"/>
    <x v="0"/>
    <n v="2"/>
    <n v="84"/>
    <s v="Yes"/>
    <s v="exterior"/>
    <s v="mezzanine"/>
    <n v="0"/>
    <n v="530000"/>
    <n v="6309.5238095238092"/>
    <s v="new-530000"/>
    <x v="0"/>
  </r>
  <r>
    <d v="2019-07-14T00:00:00"/>
    <x v="4"/>
    <s v="54B1660"/>
    <s v="Barcelona"/>
    <x v="1"/>
    <s v="el Putxet i el Farró"/>
    <x v="1"/>
    <x v="0"/>
    <n v="2"/>
    <n v="82"/>
    <s v="Yes"/>
    <s v="exterior"/>
    <s v="mezzanine"/>
    <n v="0"/>
    <n v="510000"/>
    <n v="6219.5121951219517"/>
    <s v="new-510000"/>
    <x v="0"/>
  </r>
  <r>
    <d v="2019-07-15T00:00:00"/>
    <x v="4"/>
    <s v="54B1661"/>
    <s v="Barcelona"/>
    <x v="0"/>
    <s v="la Sagrada Família"/>
    <x v="1"/>
    <x v="0"/>
    <n v="3"/>
    <n v="120"/>
    <s v="Yes"/>
    <s v="exterior"/>
    <s v=" floor 2"/>
    <n v="0"/>
    <n v="628000"/>
    <n v="5233.333333333333"/>
    <s v="new-628000"/>
    <x v="0"/>
  </r>
  <r>
    <d v="2019-07-16T00:00:00"/>
    <x v="4"/>
    <s v="54B1662"/>
    <s v="Barcelona"/>
    <x v="0"/>
    <s v="la Sagrada Família"/>
    <x v="1"/>
    <x v="0"/>
    <n v="3"/>
    <n v="120"/>
    <s v="Yes"/>
    <s v="exterior"/>
    <s v=" floor 5"/>
    <n v="0"/>
    <n v="675000"/>
    <n v="5625"/>
    <s v="new-675000"/>
    <x v="0"/>
  </r>
  <r>
    <d v="2019-07-17T00:00:00"/>
    <x v="4"/>
    <s v="54B1663"/>
    <s v="Barcelona"/>
    <x v="0"/>
    <s v="la Sagrada Família"/>
    <x v="1"/>
    <x v="0"/>
    <n v="3"/>
    <n v="120"/>
    <s v="Yes"/>
    <s v="exterior"/>
    <s v=" floor 4"/>
    <n v="0"/>
    <n v="660000"/>
    <n v="5500"/>
    <s v="new-660000"/>
    <x v="0"/>
  </r>
  <r>
    <d v="2019-07-18T00:00:00"/>
    <x v="4"/>
    <s v="54B1664"/>
    <s v="Barcelona"/>
    <x v="0"/>
    <s v="la Sagrada Família"/>
    <x v="1"/>
    <x v="0"/>
    <n v="3"/>
    <n v="120"/>
    <s v="Yes"/>
    <s v="exterior"/>
    <s v=" floor 3"/>
    <n v="0"/>
    <n v="640000"/>
    <n v="5333.333333333333"/>
    <s v="new-640000"/>
    <x v="0"/>
  </r>
  <r>
    <d v="2019-07-19T00:00:00"/>
    <x v="4"/>
    <s v="54B1665"/>
    <s v="Barcelona"/>
    <x v="7"/>
    <s v="Vallcarca i els Penitents"/>
    <x v="1"/>
    <x v="0"/>
    <n v="3"/>
    <n v="120"/>
    <s v="Yes"/>
    <s v="exterior"/>
    <s v=" floor 2"/>
    <n v="0"/>
    <n v="495000"/>
    <n v="4125"/>
    <s v="new-495000"/>
    <x v="0"/>
  </r>
  <r>
    <d v="2019-07-20T00:00:00"/>
    <x v="4"/>
    <s v="54B1666"/>
    <s v="Barcelona"/>
    <x v="5"/>
    <s v="el Camp de l'Arpa del Clot"/>
    <x v="1"/>
    <x v="1"/>
    <n v="2"/>
    <n v="56"/>
    <s v="Yes"/>
    <s v="exterior"/>
    <s v=" floor 4"/>
    <n v="0"/>
    <n v="326000"/>
    <n v="5821.4285714285716"/>
    <s v="new-326000"/>
    <x v="0"/>
  </r>
  <r>
    <d v="2019-07-21T00:00:00"/>
    <x v="4"/>
    <s v="54B1667"/>
    <s v="Barcelona"/>
    <x v="5"/>
    <s v="el Camp de l'Arpa del Clot"/>
    <x v="1"/>
    <x v="0"/>
    <n v="4"/>
    <n v="101"/>
    <s v="Yes"/>
    <s v="exterior"/>
    <s v="ground floor"/>
    <n v="0"/>
    <n v="545000"/>
    <n v="5396.0396039603957"/>
    <s v="new-545000"/>
    <x v="0"/>
  </r>
  <r>
    <d v="2019-07-22T00:00:00"/>
    <x v="4"/>
    <s v="54B1668"/>
    <s v="Barcelona"/>
    <x v="8"/>
    <s v="el Congrés i els Indians"/>
    <x v="1"/>
    <x v="1"/>
    <n v="2"/>
    <n v="84"/>
    <s v="Yes"/>
    <s v="exterior"/>
    <s v=" floor 4"/>
    <n v="0"/>
    <n v="430000"/>
    <n v="5119.0476190476193"/>
    <s v="new-430000"/>
    <x v="0"/>
  </r>
  <r>
    <d v="2019-07-23T00:00:00"/>
    <x v="4"/>
    <s v="54B1669"/>
    <s v="Barcelona"/>
    <x v="8"/>
    <s v="el Congrés i els Indians"/>
    <x v="1"/>
    <x v="0"/>
    <n v="2"/>
    <n v="84"/>
    <s v="Yes"/>
    <s v="exterior"/>
    <s v=" floor 3"/>
    <n v="0"/>
    <n v="360000"/>
    <n v="4285.7142857142853"/>
    <s v="new-360000"/>
    <x v="0"/>
  </r>
  <r>
    <d v="2019-07-24T00:00:00"/>
    <x v="4"/>
    <s v="54B1670"/>
    <s v="Barcelona"/>
    <x v="8"/>
    <s v="el Congrés i els Indians"/>
    <x v="1"/>
    <x v="0"/>
    <n v="2"/>
    <n v="84"/>
    <s v="Yes"/>
    <s v="exterior"/>
    <s v=" floor 1"/>
    <n v="0"/>
    <n v="340000"/>
    <n v="4047.6190476190477"/>
    <s v="new-340000"/>
    <x v="0"/>
  </r>
  <r>
    <d v="2019-07-25T00:00:00"/>
    <x v="4"/>
    <s v="54B1671"/>
    <s v="Barcelona"/>
    <x v="8"/>
    <s v="el Congrés i els Indians"/>
    <x v="1"/>
    <x v="3"/>
    <n v="3"/>
    <n v="118"/>
    <s v="Yes"/>
    <s v="exterior"/>
    <s v="ground floor"/>
    <n v="0"/>
    <n v="480000"/>
    <n v="4067.7966101694915"/>
    <s v="new-480000"/>
    <x v="0"/>
  </r>
  <r>
    <d v="2019-07-26T00:00:00"/>
    <x v="4"/>
    <s v="54B1672"/>
    <s v="Barcelona"/>
    <x v="5"/>
    <s v="el Poblenou"/>
    <x v="1"/>
    <x v="0"/>
    <n v="3"/>
    <n v="96"/>
    <s v="Yes"/>
    <s v="exterior"/>
    <s v=" floor 1"/>
    <n v="0"/>
    <n v="535000"/>
    <n v="5572.916666666667"/>
    <s v="new-535000"/>
    <x v="0"/>
  </r>
  <r>
    <d v="2019-07-27T00:00:00"/>
    <x v="4"/>
    <s v="54B1673"/>
    <s v="Barcelona"/>
    <x v="5"/>
    <s v="el Poblenou"/>
    <x v="1"/>
    <x v="0"/>
    <n v="3"/>
    <n v="96"/>
    <s v="Yes"/>
    <s v="exterior"/>
    <s v=" floor 4"/>
    <n v="0"/>
    <n v="570000"/>
    <n v="5937.5"/>
    <s v="new-570000"/>
    <x v="0"/>
  </r>
  <r>
    <d v="2019-07-28T00:00:00"/>
    <x v="4"/>
    <s v="54B1674"/>
    <s v="Barcelona"/>
    <x v="5"/>
    <s v="la Vila Olímpica del Poblenou"/>
    <x v="1"/>
    <x v="0"/>
    <n v="3"/>
    <n v="94"/>
    <s v="Yes"/>
    <s v="exterior"/>
    <s v=" floor 4"/>
    <n v="0"/>
    <n v="537500"/>
    <n v="5718.0851063829787"/>
    <s v="new-537500"/>
    <x v="0"/>
  </r>
  <r>
    <d v="2019-07-29T00:00:00"/>
    <x v="4"/>
    <s v="54B1675"/>
    <s v="Barcelona"/>
    <x v="5"/>
    <s v="la Vila Olímpica del Poblenou"/>
    <x v="1"/>
    <x v="0"/>
    <n v="2"/>
    <n v="73"/>
    <s v="Yes"/>
    <s v="exterior"/>
    <s v=" floor 2"/>
    <n v="0"/>
    <n v="387125"/>
    <n v="5303.0821917808216"/>
    <s v="new-387125"/>
    <x v="0"/>
  </r>
  <r>
    <d v="2019-07-30T00:00:00"/>
    <x v="4"/>
    <s v="54B1676"/>
    <s v="Barcelona"/>
    <x v="5"/>
    <s v="la Vila Olímpica del Poblenou"/>
    <x v="1"/>
    <x v="0"/>
    <n v="1"/>
    <n v="66"/>
    <s v="Yes"/>
    <s v="exterior"/>
    <s v=" floor 3"/>
    <n v="0"/>
    <n v="390000"/>
    <n v="5909.090909090909"/>
    <s v="new-390000"/>
    <x v="0"/>
  </r>
  <r>
    <d v="2019-07-31T00:00:00"/>
    <x v="4"/>
    <s v="54B1677"/>
    <s v="Barcelona"/>
    <x v="5"/>
    <s v="la Vila Olímpica del Poblenou"/>
    <x v="1"/>
    <x v="0"/>
    <n v="2"/>
    <n v="73"/>
    <s v="Yes"/>
    <s v="exterior"/>
    <s v=" floor 1"/>
    <n v="0"/>
    <n v="375250"/>
    <n v="5140.41095890411"/>
    <s v="new-375250"/>
    <x v="0"/>
  </r>
  <r>
    <d v="2019-08-01T00:00:00"/>
    <x v="4"/>
    <s v="54B1678"/>
    <s v="Barcelona"/>
    <x v="5"/>
    <s v="la Vila Olímpica del Poblenou"/>
    <x v="1"/>
    <x v="0"/>
    <n v="3"/>
    <n v="94"/>
    <s v="Yes"/>
    <s v="exterior"/>
    <s v=" floor 5"/>
    <n v="0"/>
    <n v="555000"/>
    <n v="5904.255319148936"/>
    <s v="new-555000"/>
    <x v="0"/>
  </r>
  <r>
    <d v="2019-08-02T00:00:00"/>
    <x v="4"/>
    <s v="54B1679"/>
    <s v="Barcelona"/>
    <x v="5"/>
    <s v="la Vila Olímpica del Poblenou"/>
    <x v="1"/>
    <x v="0"/>
    <n v="1"/>
    <n v="66"/>
    <s v="Yes"/>
    <s v="exterior"/>
    <s v=" floor 1"/>
    <n v="0"/>
    <n v="349125"/>
    <n v="5289.772727272727"/>
    <s v="new-349125"/>
    <x v="0"/>
  </r>
  <r>
    <d v="2019-08-03T00:00:00"/>
    <x v="4"/>
    <s v="54B1680"/>
    <s v="Barcelona"/>
    <x v="5"/>
    <s v="la Vila Olímpica del Poblenou"/>
    <x v="1"/>
    <x v="0"/>
    <n v="1"/>
    <n v="66"/>
    <s v="Yes"/>
    <s v="exterior"/>
    <s v=" floor 2"/>
    <n v="0"/>
    <n v="358125"/>
    <n v="5426.136363636364"/>
    <s v="new-358125"/>
    <x v="0"/>
  </r>
  <r>
    <d v="2019-08-04T00:00:00"/>
    <x v="4"/>
    <s v="54B1681"/>
    <s v="Barcelona"/>
    <x v="5"/>
    <s v="la Vila Olímpica del Poblenou"/>
    <x v="1"/>
    <x v="0"/>
    <n v="2"/>
    <n v="73"/>
    <s v="Yes"/>
    <s v="exterior"/>
    <s v=" floor 3"/>
    <n v="0"/>
    <n v="420000"/>
    <n v="5753.4246575342468"/>
    <s v="new-420000"/>
    <x v="0"/>
  </r>
  <r>
    <d v="2019-08-05T00:00:00"/>
    <x v="4"/>
    <s v="54B1682"/>
    <s v="Barcelona"/>
    <x v="5"/>
    <s v="la Vila Olímpica del Poblenou"/>
    <x v="1"/>
    <x v="0"/>
    <n v="1"/>
    <n v="66"/>
    <s v="Yes"/>
    <s v="exterior"/>
    <s v=" floor 5"/>
    <n v="0"/>
    <n v="415000"/>
    <n v="6287.878787878788"/>
    <s v="new-415000"/>
    <x v="0"/>
  </r>
  <r>
    <d v="2019-08-06T00:00:00"/>
    <x v="4"/>
    <s v="54B1683"/>
    <s v="Barcelona"/>
    <x v="5"/>
    <s v="la Vila Olímpica del Poblenou"/>
    <x v="1"/>
    <x v="0"/>
    <n v="3"/>
    <n v="94"/>
    <s v="Yes"/>
    <s v="exterior"/>
    <s v=" floor 2"/>
    <n v="0"/>
    <n v="482125"/>
    <n v="5128.989361702128"/>
    <s v="new-482125"/>
    <x v="0"/>
  </r>
  <r>
    <d v="2019-08-07T00:00:00"/>
    <x v="4"/>
    <s v="54B1684"/>
    <s v="Barcelona"/>
    <x v="5"/>
    <s v="la Vila Olímpica del Poblenou"/>
    <x v="1"/>
    <x v="0"/>
    <n v="3"/>
    <n v="94"/>
    <s v="Yes"/>
    <s v="exterior"/>
    <s v=" floor 1"/>
    <n v="0"/>
    <n v="473575"/>
    <n v="5038.0319148936169"/>
    <s v="new-473575"/>
    <x v="0"/>
  </r>
  <r>
    <d v="2019-08-08T00:00:00"/>
    <x v="4"/>
    <s v="54B1685"/>
    <s v="Barcelona"/>
    <x v="2"/>
    <s v="el Guinardó"/>
    <x v="1"/>
    <x v="0"/>
    <n v="3"/>
    <n v="98"/>
    <s v="Yes"/>
    <s v="exterior"/>
    <s v=" floor 1"/>
    <n v="0"/>
    <n v="398500"/>
    <n v="4066.3265306122448"/>
    <s v="new-398500"/>
    <x v="0"/>
  </r>
  <r>
    <d v="2019-08-09T00:00:00"/>
    <x v="4"/>
    <s v="54B1686"/>
    <s v="Barcelona"/>
    <x v="2"/>
    <s v="el Guinardó"/>
    <x v="1"/>
    <x v="3"/>
    <n v="1"/>
    <n v="103"/>
    <s v="Yes"/>
    <s v="exterior"/>
    <s v="ground floor"/>
    <n v="0"/>
    <n v="262000"/>
    <n v="2543.6893203883496"/>
    <s v="new-262000"/>
    <x v="1"/>
  </r>
  <r>
    <d v="2019-08-10T00:00:00"/>
    <x v="4"/>
    <s v="54B1687"/>
    <s v="Barcelona"/>
    <x v="2"/>
    <s v="el Guinardó"/>
    <x v="1"/>
    <x v="0"/>
    <n v="2"/>
    <n v="83"/>
    <s v="Yes"/>
    <s v="exterior"/>
    <s v=" floor 1"/>
    <n v="0"/>
    <n v="351500"/>
    <n v="4234.939759036145"/>
    <s v="new-351500"/>
    <x v="0"/>
  </r>
  <r>
    <d v="2019-08-11T00:00:00"/>
    <x v="4"/>
    <s v="54B1688"/>
    <s v="Barcelona"/>
    <x v="5"/>
    <s v="el Parc i la Llacuna del Poblenou"/>
    <x v="1"/>
    <x v="0"/>
    <n v="4"/>
    <n v="158"/>
    <s v="Yes"/>
    <s v="exterior"/>
    <s v=" floor 1"/>
    <n v="0"/>
    <n v="685500"/>
    <n v="4338.6075949367087"/>
    <s v="new-685500"/>
    <x v="0"/>
  </r>
  <r>
    <d v="2019-08-12T00:00:00"/>
    <x v="4"/>
    <s v="54B1689"/>
    <s v="Barcelona"/>
    <x v="5"/>
    <s v="el Parc i la Llacuna del Poblenou"/>
    <x v="1"/>
    <x v="0"/>
    <n v="3"/>
    <n v="94"/>
    <s v="Yes"/>
    <s v="exterior"/>
    <s v=" floor 1"/>
    <n v="0"/>
    <n v="474000"/>
    <n v="5042.5531914893618"/>
    <s v="new-474000"/>
    <x v="0"/>
  </r>
  <r>
    <d v="2019-08-13T00:00:00"/>
    <x v="4"/>
    <s v="54B1690"/>
    <s v="Barcelona"/>
    <x v="5"/>
    <s v="el Parc i la Llacuna del Poblenou"/>
    <x v="1"/>
    <x v="0"/>
    <n v="2"/>
    <n v="67"/>
    <s v="Yes"/>
    <s v="exterior"/>
    <s v=" floor 1"/>
    <n v="0"/>
    <n v="342000"/>
    <n v="5104.4776119402986"/>
    <s v="new-342000"/>
    <x v="0"/>
  </r>
  <r>
    <d v="2019-08-14T00:00:00"/>
    <x v="4"/>
    <s v="54B1691"/>
    <s v="Barcelona"/>
    <x v="1"/>
    <s v="el Putxet i el Farró"/>
    <x v="1"/>
    <x v="0"/>
    <n v="3"/>
    <n v="105"/>
    <s v="Yes"/>
    <s v="exterior"/>
    <s v=" floor 4"/>
    <n v="0"/>
    <n v="1280000"/>
    <n v="12190.476190476191"/>
    <s v="new-1280000"/>
    <x v="0"/>
  </r>
  <r>
    <d v="2019-08-15T00:00:00"/>
    <x v="4"/>
    <s v="54B1692"/>
    <s v="Barcelona"/>
    <x v="1"/>
    <s v="el Putxet i el Farró"/>
    <x v="1"/>
    <x v="0"/>
    <n v="2"/>
    <n v="62"/>
    <s v="Yes"/>
    <s v="exterior"/>
    <s v=" floor 3"/>
    <n v="0"/>
    <n v="583000"/>
    <n v="9403.2258064516136"/>
    <s v="new-583000"/>
    <x v="0"/>
  </r>
  <r>
    <d v="2019-08-16T00:00:00"/>
    <x v="4"/>
    <s v="54B1693"/>
    <s v="Barcelona"/>
    <x v="1"/>
    <s v="el Putxet i el Farró"/>
    <x v="1"/>
    <x v="0"/>
    <n v="2"/>
    <n v="63"/>
    <s v="Yes"/>
    <s v="exterior"/>
    <s v=" floor 2"/>
    <n v="0"/>
    <n v="561000"/>
    <n v="8904.7619047619046"/>
    <s v="new-561000"/>
    <x v="0"/>
  </r>
  <r>
    <d v="2019-08-17T00:00:00"/>
    <x v="4"/>
    <s v="54B1694"/>
    <s v="Barcelona"/>
    <x v="5"/>
    <s v="el Clot"/>
    <x v="1"/>
    <x v="0"/>
    <n v="3"/>
    <n v="101"/>
    <s v="Yes"/>
    <s v="exterior"/>
    <s v=" floor 1"/>
    <n v="0"/>
    <n v="459000"/>
    <n v="4544.5544554455446"/>
    <s v="new-459000"/>
    <x v="0"/>
  </r>
  <r>
    <d v="2019-08-18T00:00:00"/>
    <x v="4"/>
    <s v="54B1695"/>
    <s v="Barcelona"/>
    <x v="5"/>
    <s v="el Clot"/>
    <x v="1"/>
    <x v="0"/>
    <n v="2"/>
    <n v="92"/>
    <s v="Yes"/>
    <s v="exterior"/>
    <s v=" floor 1"/>
    <n v="0"/>
    <n v="399000"/>
    <n v="4336.95652173913"/>
    <s v="new-399000"/>
    <x v="0"/>
  </r>
  <r>
    <d v="2019-08-19T00:00:00"/>
    <x v="4"/>
    <s v="54B1696"/>
    <s v="Barcelona"/>
    <x v="5"/>
    <s v="el Clot"/>
    <x v="1"/>
    <x v="0"/>
    <n v="4"/>
    <n v="130"/>
    <s v="Yes"/>
    <s v="exterior"/>
    <s v=" floor 1"/>
    <n v="0"/>
    <n v="570000"/>
    <n v="4384.6153846153848"/>
    <s v="new-570000"/>
    <x v="0"/>
  </r>
  <r>
    <d v="2019-08-20T00:00:00"/>
    <x v="4"/>
    <s v="54B1697"/>
    <s v="Barcelona"/>
    <x v="4"/>
    <s v="el Raval"/>
    <x v="1"/>
    <x v="0"/>
    <n v="1"/>
    <n v="58"/>
    <s v="Yes"/>
    <s v="exterior"/>
    <s v=" floor 1"/>
    <n v="0"/>
    <n v="339000"/>
    <n v="5844.8275862068967"/>
    <s v="new-339000"/>
    <x v="0"/>
  </r>
  <r>
    <d v="2019-08-21T00:00:00"/>
    <x v="4"/>
    <s v="54B1698"/>
    <s v="Barcelona"/>
    <x v="4"/>
    <s v="el Raval"/>
    <x v="1"/>
    <x v="0"/>
    <n v="2"/>
    <n v="60"/>
    <s v="Yes"/>
    <s v="exterior"/>
    <s v=" floor 1"/>
    <n v="0"/>
    <n v="364000"/>
    <n v="6066.666666666667"/>
    <s v="new-364000"/>
    <x v="0"/>
  </r>
  <r>
    <d v="2019-08-22T00:00:00"/>
    <x v="4"/>
    <s v="54B1699"/>
    <s v="Barcelona"/>
    <x v="4"/>
    <s v="el Raval"/>
    <x v="1"/>
    <x v="0"/>
    <n v="1"/>
    <n v="86"/>
    <s v="Yes"/>
    <s v="exterior"/>
    <s v="ground floor"/>
    <n v="0"/>
    <n v="462000"/>
    <n v="5372.0930232558139"/>
    <s v="new-462000"/>
    <x v="0"/>
  </r>
  <r>
    <d v="2019-08-23T00:00:00"/>
    <x v="4"/>
    <s v="54B1700"/>
    <s v="Barcelona"/>
    <x v="1"/>
    <s v="Sant Gervasi - Galvany"/>
    <x v="1"/>
    <x v="1"/>
    <n v="2"/>
    <n v="57"/>
    <s v="Yes"/>
    <s v="exterior"/>
    <s v=" floor 8"/>
    <n v="0"/>
    <n v="795000"/>
    <n v="13947.368421052632"/>
    <s v="new-795000"/>
    <x v="0"/>
  </r>
  <r>
    <d v="2019-08-24T00:00:00"/>
    <x v="4"/>
    <s v="54B1701"/>
    <s v="Barcelona"/>
    <x v="3"/>
    <s v="les Corts"/>
    <x v="1"/>
    <x v="0"/>
    <n v="2"/>
    <n v="185"/>
    <s v="Yes"/>
    <s v="exterior"/>
    <s v=" floor 5"/>
    <n v="0"/>
    <n v="1600000"/>
    <n v="8648.6486486486483"/>
    <s v="new-1600000"/>
    <x v="0"/>
  </r>
  <r>
    <d v="2019-08-25T00:00:00"/>
    <x v="4"/>
    <s v="54B1702"/>
    <s v="Barcelona"/>
    <x v="3"/>
    <s v="les Corts"/>
    <x v="1"/>
    <x v="0"/>
    <n v="2"/>
    <n v="99"/>
    <s v="Yes"/>
    <s v="exterior"/>
    <s v=" floor 5"/>
    <n v="0"/>
    <n v="715000"/>
    <n v="7222.2222222222226"/>
    <s v="new-715000"/>
    <x v="0"/>
  </r>
  <r>
    <d v="2019-08-26T00:00:00"/>
    <x v="4"/>
    <s v="54B1703"/>
    <s v="Barcelona"/>
    <x v="7"/>
    <s v="la Salut"/>
    <x v="1"/>
    <x v="0"/>
    <n v="2"/>
    <n v="72"/>
    <s v="Yes"/>
    <s v="exterior"/>
    <s v=" floor 4"/>
    <n v="0"/>
    <n v="520000"/>
    <n v="7222.2222222222226"/>
    <s v="new-520000"/>
    <x v="0"/>
  </r>
  <r>
    <d v="2019-08-27T00:00:00"/>
    <x v="4"/>
    <s v="54B1704"/>
    <s v="Barcelona"/>
    <x v="7"/>
    <s v="la Salut"/>
    <x v="1"/>
    <x v="0"/>
    <n v="2"/>
    <n v="72"/>
    <s v="Yes"/>
    <s v="exterior"/>
    <s v=" floor 3"/>
    <n v="0"/>
    <n v="495000"/>
    <n v="6875"/>
    <s v="new-495000"/>
    <x v="0"/>
  </r>
  <r>
    <d v="2019-08-28T00:00:00"/>
    <x v="4"/>
    <s v="54B1705"/>
    <s v="Barcelona"/>
    <x v="7"/>
    <s v="la Salut"/>
    <x v="1"/>
    <x v="0"/>
    <n v="3"/>
    <n v="94"/>
    <s v="Yes"/>
    <s v="exterior"/>
    <s v=" floor 4"/>
    <n v="0"/>
    <n v="630000"/>
    <n v="6702.1276595744685"/>
    <s v="new-630000"/>
    <x v="0"/>
  </r>
  <r>
    <d v="2019-08-29T00:00:00"/>
    <x v="4"/>
    <s v="54B1706"/>
    <s v="Barcelona"/>
    <x v="7"/>
    <s v="la Salut"/>
    <x v="1"/>
    <x v="0"/>
    <n v="1"/>
    <n v="51"/>
    <s v="Yes"/>
    <s v="exterior"/>
    <s v=" floor 1"/>
    <n v="0"/>
    <n v="322000"/>
    <n v="6313.7254901960787"/>
    <s v="new-322000"/>
    <x v="0"/>
  </r>
  <r>
    <d v="2019-08-30T00:00:00"/>
    <x v="4"/>
    <s v="54B1707"/>
    <s v="Barcelona"/>
    <x v="7"/>
    <s v="la Salut"/>
    <x v="1"/>
    <x v="0"/>
    <n v="3"/>
    <n v="94"/>
    <s v="Yes"/>
    <s v="exterior"/>
    <s v=" floor 3"/>
    <n v="0"/>
    <n v="615000"/>
    <n v="6542.5531914893618"/>
    <s v="new-615000"/>
    <x v="0"/>
  </r>
  <r>
    <d v="2019-08-31T00:00:00"/>
    <x v="4"/>
    <s v="54B1708"/>
    <s v="Barcelona"/>
    <x v="7"/>
    <s v="la Salut"/>
    <x v="1"/>
    <x v="0"/>
    <n v="1"/>
    <n v="61"/>
    <s v="Yes"/>
    <s v="exterior"/>
    <s v=" floor 1"/>
    <n v="0"/>
    <n v="350000"/>
    <n v="5737.7049180327867"/>
    <s v="new-350000"/>
    <x v="0"/>
  </r>
  <r>
    <d v="2019-09-01T00:00:00"/>
    <x v="4"/>
    <s v="54B1709"/>
    <s v="Barcelona"/>
    <x v="0"/>
    <s v="l'Antiga Esquerra de l'Eixample"/>
    <x v="1"/>
    <x v="0"/>
    <n v="2"/>
    <n v="64"/>
    <s v="Yes"/>
    <s v="exterior"/>
    <s v=" floor 2"/>
    <n v="0"/>
    <n v="435200"/>
    <n v="6800"/>
    <s v="new-435200"/>
    <x v="0"/>
  </r>
  <r>
    <d v="2019-09-02T00:00:00"/>
    <x v="4"/>
    <s v="54B1710"/>
    <s v="Barcelona"/>
    <x v="0"/>
    <s v="l'Antiga Esquerra de l'Eixample"/>
    <x v="1"/>
    <x v="0"/>
    <n v="1"/>
    <n v="55"/>
    <s v="Yes"/>
    <s v="exterior"/>
    <s v=" floor 4"/>
    <n v="0"/>
    <n v="378000"/>
    <n v="6872.727272727273"/>
    <s v="new-378000"/>
    <x v="0"/>
  </r>
  <r>
    <d v="2019-09-03T00:00:00"/>
    <x v="4"/>
    <s v="54B1711"/>
    <s v="Barcelona"/>
    <x v="0"/>
    <s v="l'Antiga Esquerra de l'Eixample"/>
    <x v="1"/>
    <x v="0"/>
    <n v="2"/>
    <n v="64"/>
    <s v="Yes"/>
    <s v="exterior"/>
    <s v=" floor 3"/>
    <n v="0"/>
    <n v="448000"/>
    <n v="7000"/>
    <s v="new-448000"/>
    <x v="0"/>
  </r>
  <r>
    <d v="2019-09-04T00:00:00"/>
    <x v="4"/>
    <s v="54B1712"/>
    <s v="Barcelona"/>
    <x v="2"/>
    <s v="la Teixonera"/>
    <x v="1"/>
    <x v="0"/>
    <n v="2"/>
    <n v="53"/>
    <s v="Yes"/>
    <s v="exterior"/>
    <s v=" floor 2"/>
    <n v="0"/>
    <n v="255697"/>
    <n v="4824.4716981132078"/>
    <s v="new-255697"/>
    <x v="0"/>
  </r>
  <r>
    <d v="2019-09-05T00:00:00"/>
    <x v="4"/>
    <s v="54B1713"/>
    <s v="Barcelona"/>
    <x v="2"/>
    <s v="la Teixonera"/>
    <x v="1"/>
    <x v="0"/>
    <n v="2"/>
    <n v="53"/>
    <s v="Yes"/>
    <s v="exterior"/>
    <s v=" floor 3"/>
    <n v="0"/>
    <n v="255697"/>
    <n v="4824.4716981132078"/>
    <s v="new-255697"/>
    <x v="0"/>
  </r>
  <r>
    <d v="2019-09-06T00:00:00"/>
    <x v="4"/>
    <s v="54B1714"/>
    <s v="Barcelona"/>
    <x v="2"/>
    <s v="la Teixonera"/>
    <x v="1"/>
    <x v="0"/>
    <n v="2"/>
    <n v="53"/>
    <s v="Yes"/>
    <s v="exterior"/>
    <s v=" floor 1"/>
    <n v="0"/>
    <n v="241815"/>
    <n v="4562.5471698113206"/>
    <s v="new-241815"/>
    <x v="0"/>
  </r>
  <r>
    <d v="2019-09-07T00:00:00"/>
    <x v="4"/>
    <s v="54B1715"/>
    <s v="Barcelona"/>
    <x v="2"/>
    <s v="la Teixonera"/>
    <x v="1"/>
    <x v="0"/>
    <n v="2"/>
    <n v="53"/>
    <s v="Yes"/>
    <s v="exterior"/>
    <s v=" floor 2"/>
    <n v="0"/>
    <n v="247633"/>
    <n v="4672.3207547169814"/>
    <s v="new-247633"/>
    <x v="0"/>
  </r>
  <r>
    <d v="2019-09-08T00:00:00"/>
    <x v="4"/>
    <s v="54B1716"/>
    <s v="Barcelona"/>
    <x v="2"/>
    <s v="la Teixonera"/>
    <x v="1"/>
    <x v="0"/>
    <n v="2"/>
    <n v="53"/>
    <s v="Yes"/>
    <s v="exterior"/>
    <s v=" floor 3"/>
    <n v="0"/>
    <n v="246467"/>
    <n v="4650.3207547169814"/>
    <s v="new-246467"/>
    <x v="0"/>
  </r>
  <r>
    <d v="2019-09-09T00:00:00"/>
    <x v="4"/>
    <s v="54B1717"/>
    <s v="Barcelona"/>
    <x v="0"/>
    <s v="Sant Antoni"/>
    <x v="1"/>
    <x v="0"/>
    <n v="3"/>
    <n v="95"/>
    <s v="Yes"/>
    <s v="exterior"/>
    <s v=" floor 4"/>
    <n v="0"/>
    <n v="565000"/>
    <n v="5947.3684210526317"/>
    <s v="new-565000"/>
    <x v="0"/>
  </r>
  <r>
    <d v="2019-09-10T00:00:00"/>
    <x v="4"/>
    <s v="54B1718"/>
    <s v="Barcelona"/>
    <x v="0"/>
    <s v="Sant Antoni"/>
    <x v="1"/>
    <x v="0"/>
    <n v="2"/>
    <n v="81"/>
    <s v="Yes"/>
    <s v="exterior"/>
    <s v=" floor 1"/>
    <n v="0"/>
    <n v="595000"/>
    <n v="7345.6790123456794"/>
    <s v="new-595000"/>
    <x v="0"/>
  </r>
  <r>
    <d v="2019-09-11T00:00:00"/>
    <x v="4"/>
    <s v="54B1719"/>
    <s v="Barcelona"/>
    <x v="6"/>
    <s v="el Poble Sec - AEI Parc de Montjuïc"/>
    <x v="1"/>
    <x v="0"/>
    <n v="2"/>
    <n v="85"/>
    <s v="Yes"/>
    <s v="exterior"/>
    <s v=" floor 1"/>
    <n v="0"/>
    <n v="470000"/>
    <n v="5529.411764705882"/>
    <s v="new-470000"/>
    <x v="0"/>
  </r>
  <r>
    <d v="2019-09-12T00:00:00"/>
    <x v="4"/>
    <s v="54B1720"/>
    <s v="Barcelona"/>
    <x v="6"/>
    <s v="el Poble Sec - AEI Parc de Montjuïc"/>
    <x v="1"/>
    <x v="1"/>
    <n v="2"/>
    <n v="100"/>
    <s v="Yes"/>
    <s v="exterior"/>
    <s v=" floor 2"/>
    <n v="0"/>
    <n v="595000"/>
    <n v="5950"/>
    <s v="new-595000"/>
    <x v="0"/>
  </r>
  <r>
    <d v="2019-09-13T00:00:00"/>
    <x v="4"/>
    <s v="54B1721"/>
    <s v="Barcelona"/>
    <x v="6"/>
    <s v="el Poble Sec - AEI Parc de Montjuïc"/>
    <x v="1"/>
    <x v="0"/>
    <n v="2"/>
    <n v="86"/>
    <s v="Yes"/>
    <s v="exterior"/>
    <s v="ground floor"/>
    <n v="0"/>
    <n v="425000"/>
    <n v="4941.8604651162786"/>
    <s v="new-425000"/>
    <x v="0"/>
  </r>
  <r>
    <d v="2019-09-14T00:00:00"/>
    <x v="4"/>
    <s v="54B1722"/>
    <s v="Barcelona"/>
    <x v="5"/>
    <s v="Diagonal Mar i el Front Marítim del Poblenou"/>
    <x v="1"/>
    <x v="0"/>
    <n v="2"/>
    <n v="78"/>
    <s v="Yes"/>
    <s v="exterior"/>
    <s v="ground floor"/>
    <n v="0"/>
    <n v="420000"/>
    <n v="5384.6153846153848"/>
    <s v="new-420000"/>
    <x v="0"/>
  </r>
  <r>
    <d v="2019-09-15T00:00:00"/>
    <x v="4"/>
    <s v="54B1723"/>
    <s v="Barcelona"/>
    <x v="5"/>
    <s v="el Camp de l'Arpa del Clot"/>
    <x v="1"/>
    <x v="1"/>
    <n v="2"/>
    <n v="57"/>
    <s v="Yes"/>
    <s v="exterior"/>
    <s v=" floor 4"/>
    <n v="0"/>
    <n v="296000"/>
    <n v="5192.9824561403511"/>
    <s v="new-296000"/>
    <x v="0"/>
  </r>
  <r>
    <d v="2019-09-16T00:00:00"/>
    <x v="4"/>
    <s v="54B1724"/>
    <s v="Barcelona"/>
    <x v="5"/>
    <s v="el Camp de l'Arpa del Clot"/>
    <x v="1"/>
    <x v="1"/>
    <n v="1"/>
    <n v="46"/>
    <s v="Yes"/>
    <s v="exterior"/>
    <s v=" floor 4"/>
    <n v="0"/>
    <n v="264000"/>
    <n v="5739.130434782609"/>
    <s v="new-264000"/>
    <x v="0"/>
  </r>
  <r>
    <d v="2019-09-17T00:00:00"/>
    <x v="4"/>
    <s v="54B1725"/>
    <s v="Barcelona"/>
    <x v="5"/>
    <s v="el Camp de l'Arpa del Clot"/>
    <x v="1"/>
    <x v="0"/>
    <n v="2"/>
    <n v="48"/>
    <s v="Yes"/>
    <s v="exterior"/>
    <s v="ground floor"/>
    <n v="0"/>
    <n v="265000"/>
    <n v="5520.833333333333"/>
    <s v="new-265000"/>
    <x v="0"/>
  </r>
  <r>
    <d v="2019-09-18T00:00:00"/>
    <x v="4"/>
    <s v="54B1726"/>
    <s v="Barcelona"/>
    <x v="5"/>
    <s v="el Camp de l'Arpa del Clot"/>
    <x v="1"/>
    <x v="0"/>
    <n v="2"/>
    <n v="55"/>
    <s v="Yes"/>
    <s v="exterior"/>
    <s v=" floor 1"/>
    <n v="0"/>
    <n v="256000"/>
    <n v="4654.545454545455"/>
    <s v="new-256000"/>
    <x v="0"/>
  </r>
  <r>
    <d v="2019-09-19T00:00:00"/>
    <x v="4"/>
    <s v="54B1727"/>
    <s v="Barcelona"/>
    <x v="5"/>
    <s v="el Camp de l'Arpa del Clot"/>
    <x v="1"/>
    <x v="0"/>
    <n v="2"/>
    <n v="53"/>
    <s v="Yes"/>
    <s v="exterior"/>
    <s v="ground floor"/>
    <n v="0"/>
    <n v="280000"/>
    <n v="5283.0188679245284"/>
    <s v="new-280000"/>
    <x v="0"/>
  </r>
  <r>
    <d v="2019-09-20T00:00:00"/>
    <x v="4"/>
    <s v="54B1728"/>
    <s v="Barcelona"/>
    <x v="5"/>
    <s v="el Camp de l'Arpa del Clot"/>
    <x v="1"/>
    <x v="0"/>
    <n v="2"/>
    <n v="77"/>
    <s v="Yes"/>
    <s v="exterior"/>
    <s v="ground floor"/>
    <n v="0"/>
    <n v="295000"/>
    <n v="3831.1688311688313"/>
    <s v="new-295000"/>
    <x v="0"/>
  </r>
  <r>
    <d v="2019-09-21T00:00:00"/>
    <x v="4"/>
    <s v="54B1729"/>
    <s v="Barcelona"/>
    <x v="5"/>
    <s v="el Camp de l'Arpa del Clot"/>
    <x v="1"/>
    <x v="0"/>
    <n v="3"/>
    <n v="68"/>
    <s v="Yes"/>
    <s v="exterior"/>
    <s v=" floor 2"/>
    <n v="0"/>
    <n v="315000"/>
    <n v="4632.3529411764703"/>
    <s v="new-315000"/>
    <x v="0"/>
  </r>
  <r>
    <d v="2019-09-22T00:00:00"/>
    <x v="4"/>
    <s v="54B1730"/>
    <s v="Barcelona"/>
    <x v="5"/>
    <s v="el Camp de l'Arpa del Clot"/>
    <x v="1"/>
    <x v="0"/>
    <n v="4"/>
    <n v="99"/>
    <s v="Yes"/>
    <s v="exterior"/>
    <s v=" floor 3"/>
    <n v="0"/>
    <n v="620000"/>
    <n v="6262.6262626262624"/>
    <s v="new-620000"/>
    <x v="0"/>
  </r>
  <r>
    <d v="2019-09-23T00:00:00"/>
    <x v="4"/>
    <s v="54B1731"/>
    <s v="Barcelona"/>
    <x v="4"/>
    <s v="Sant Pere - Santa Caterina i la Ribera"/>
    <x v="1"/>
    <x v="0"/>
    <n v="2"/>
    <n v="62"/>
    <s v="Yes"/>
    <s v="exterior"/>
    <s v=" floor 3"/>
    <n v="0"/>
    <n v="440000"/>
    <n v="7096.7741935483873"/>
    <s v="new-440000"/>
    <x v="0"/>
  </r>
  <r>
    <d v="2019-09-24T00:00:00"/>
    <x v="4"/>
    <s v="54B1732"/>
    <s v="Barcelona"/>
    <x v="2"/>
    <s v="el Guinardó"/>
    <x v="1"/>
    <x v="0"/>
    <n v="3"/>
    <n v="81"/>
    <s v="Yes"/>
    <s v="exterior"/>
    <s v=" floor 1"/>
    <n v="0"/>
    <n v="395000"/>
    <n v="4876.5432098765432"/>
    <s v="new-395000"/>
    <x v="0"/>
  </r>
  <r>
    <d v="2019-09-25T00:00:00"/>
    <x v="4"/>
    <s v="54B1733"/>
    <s v="Barcelona"/>
    <x v="2"/>
    <s v="el Guinardó"/>
    <x v="1"/>
    <x v="0"/>
    <n v="3"/>
    <n v="78"/>
    <s v="Yes"/>
    <s v="exterior"/>
    <s v=" floor 2"/>
    <n v="0"/>
    <n v="370000"/>
    <n v="4743.5897435897432"/>
    <s v="new-370000"/>
    <x v="0"/>
  </r>
  <r>
    <d v="2019-09-26T00:00:00"/>
    <x v="4"/>
    <s v="54B1734"/>
    <s v="Barcelona"/>
    <x v="2"/>
    <s v="el Guinardó"/>
    <x v="1"/>
    <x v="0"/>
    <n v="3"/>
    <n v="78"/>
    <s v="Yes"/>
    <s v="exterior"/>
    <s v=" floor 1"/>
    <n v="0"/>
    <n v="360000"/>
    <n v="4615.3846153846152"/>
    <s v="new-360000"/>
    <x v="0"/>
  </r>
  <r>
    <d v="2019-09-27T00:00:00"/>
    <x v="4"/>
    <s v="54B1735"/>
    <s v="Barcelona"/>
    <x v="3"/>
    <s v="les Corts"/>
    <x v="1"/>
    <x v="0"/>
    <n v="3"/>
    <n v="122"/>
    <s v="Yes"/>
    <s v="exterior"/>
    <s v=" floor 2"/>
    <n v="0"/>
    <n v="620000"/>
    <n v="5081.9672131147545"/>
    <s v="new-620000"/>
    <x v="0"/>
  </r>
  <r>
    <d v="2019-09-28T00:00:00"/>
    <x v="4"/>
    <s v="54B1736"/>
    <s v="Barcelona"/>
    <x v="3"/>
    <s v="les Corts"/>
    <x v="1"/>
    <x v="0"/>
    <n v="3"/>
    <n v="190"/>
    <s v="Yes"/>
    <s v="exterior"/>
    <s v=" floor 4"/>
    <n v="0"/>
    <n v="750000"/>
    <n v="3947.3684210526317"/>
    <s v="new-750000"/>
    <x v="0"/>
  </r>
  <r>
    <d v="2019-09-29T00:00:00"/>
    <x v="4"/>
    <s v="54B1737"/>
    <s v="Barcelona"/>
    <x v="3"/>
    <s v="les Corts"/>
    <x v="1"/>
    <x v="3"/>
    <n v="2"/>
    <n v="159"/>
    <s v="Yes"/>
    <s v="exterior"/>
    <s v="ground floor"/>
    <n v="0"/>
    <n v="560000"/>
    <n v="3522.0125786163521"/>
    <s v="new-560000"/>
    <x v="0"/>
  </r>
  <r>
    <d v="2019-09-30T00:00:00"/>
    <x v="4"/>
    <s v="54B1738"/>
    <s v="Barcelona"/>
    <x v="3"/>
    <s v="les Corts"/>
    <x v="1"/>
    <x v="0"/>
    <n v="3"/>
    <n v="114"/>
    <s v="Yes"/>
    <s v="exterior"/>
    <s v=" floor 3"/>
    <n v="0"/>
    <n v="620000"/>
    <n v="5438.5964912280706"/>
    <s v="new-620000"/>
    <x v="0"/>
  </r>
  <r>
    <d v="2019-10-01T00:00:00"/>
    <x v="4"/>
    <s v="54B1739"/>
    <s v="Barcelona"/>
    <x v="3"/>
    <s v="les Corts"/>
    <x v="1"/>
    <x v="0"/>
    <n v="3"/>
    <n v="122"/>
    <s v="Yes"/>
    <s v="exterior"/>
    <s v=" floor 3"/>
    <n v="0"/>
    <n v="650000"/>
    <n v="5327.8688524590161"/>
    <s v="new-650000"/>
    <x v="0"/>
  </r>
  <r>
    <d v="2019-10-02T00:00:00"/>
    <x v="4"/>
    <s v="54B1740"/>
    <s v="Barcelona"/>
    <x v="3"/>
    <s v="les Corts"/>
    <x v="1"/>
    <x v="0"/>
    <n v="3"/>
    <n v="122"/>
    <s v="Yes"/>
    <s v="exterior"/>
    <s v=" floor 1"/>
    <n v="0"/>
    <n v="590000"/>
    <n v="4836.0655737704919"/>
    <s v="new-590000"/>
    <x v="0"/>
  </r>
  <r>
    <d v="2019-10-03T00:00:00"/>
    <x v="4"/>
    <s v="54B1741"/>
    <s v="Barcelona"/>
    <x v="4"/>
    <s v="Sant Pere - Santa Caterina i la Ribera"/>
    <x v="1"/>
    <x v="3"/>
    <n v="3"/>
    <n v="131"/>
    <s v="Yes"/>
    <s v="exterior"/>
    <s v=" floor 1"/>
    <n v="0"/>
    <n v="830000"/>
    <n v="6335.8778625954201"/>
    <s v="new-830000"/>
    <x v="0"/>
  </r>
  <r>
    <d v="2019-10-04T00:00:00"/>
    <x v="4"/>
    <s v="54B1742"/>
    <s v="Barcelona"/>
    <x v="0"/>
    <s v="l'Antiga Esquerra de l'Eixample"/>
    <x v="1"/>
    <x v="0"/>
    <n v="3"/>
    <n v="113"/>
    <s v="Yes"/>
    <s v="exterior"/>
    <s v=" floor 5"/>
    <n v="0"/>
    <n v="1325000"/>
    <n v="11725.663716814159"/>
    <s v="new-1325000"/>
    <x v="0"/>
  </r>
  <r>
    <d v="2019-10-05T00:00:00"/>
    <x v="4"/>
    <s v="54B1743"/>
    <s v="Barcelona"/>
    <x v="8"/>
    <s v="la Sagrera"/>
    <x v="1"/>
    <x v="0"/>
    <n v="3"/>
    <n v="85"/>
    <s v="Yes"/>
    <s v="exterior"/>
    <s v=" floor 2"/>
    <n v="0"/>
    <n v="395000"/>
    <n v="4647.0588235294117"/>
    <s v="new-395000"/>
    <x v="0"/>
  </r>
  <r>
    <d v="2019-10-06T00:00:00"/>
    <x v="4"/>
    <s v="54B1744"/>
    <s v="Barcelona"/>
    <x v="8"/>
    <s v="la Sagrera"/>
    <x v="1"/>
    <x v="0"/>
    <n v="3"/>
    <n v="84"/>
    <s v="Yes"/>
    <s v="exterior"/>
    <s v=" floor 1"/>
    <n v="0"/>
    <n v="385000"/>
    <n v="4583.333333333333"/>
    <s v="new-385000"/>
    <x v="0"/>
  </r>
  <r>
    <d v="2019-10-07T00:00:00"/>
    <x v="4"/>
    <s v="54B1745"/>
    <s v="Barcelona"/>
    <x v="8"/>
    <s v="la Sagrera"/>
    <x v="1"/>
    <x v="3"/>
    <n v="4"/>
    <n v="128"/>
    <s v="Yes"/>
    <s v="exterior"/>
    <s v="ground floor"/>
    <n v="0"/>
    <n v="580000"/>
    <n v="4531.25"/>
    <s v="new-580000"/>
    <x v="0"/>
  </r>
  <r>
    <d v="2019-10-08T00:00:00"/>
    <x v="4"/>
    <s v="54B1746"/>
    <s v="Barcelona"/>
    <x v="8"/>
    <s v="la Sagrera"/>
    <x v="1"/>
    <x v="0"/>
    <n v="3"/>
    <n v="84"/>
    <s v="Yes"/>
    <s v="exterior"/>
    <s v=" floor 1"/>
    <n v="0"/>
    <n v="390000"/>
    <n v="4642.8571428571431"/>
    <s v="new-390000"/>
    <x v="0"/>
  </r>
  <r>
    <d v="2019-10-09T00:00:00"/>
    <x v="4"/>
    <s v="54B1747"/>
    <s v="Barcelona"/>
    <x v="2"/>
    <s v="Horta"/>
    <x v="1"/>
    <x v="0"/>
    <n v="3"/>
    <n v="113"/>
    <s v="Yes"/>
    <s v="exterior"/>
    <s v="ground floor"/>
    <n v="0"/>
    <n v="285000"/>
    <n v="2522.1238938053098"/>
    <s v="new-285000"/>
    <x v="1"/>
  </r>
  <r>
    <d v="2019-10-10T00:00:00"/>
    <x v="4"/>
    <s v="54B1748"/>
    <s v="Barcelona"/>
    <x v="5"/>
    <s v="el Poblenou"/>
    <x v="1"/>
    <x v="0"/>
    <n v="3"/>
    <n v="99"/>
    <s v="Yes"/>
    <s v="exterior"/>
    <s v=" floor 2"/>
    <n v="0"/>
    <n v="643496"/>
    <n v="6499.9595959595963"/>
    <s v="new-643496"/>
    <x v="0"/>
  </r>
  <r>
    <d v="2019-10-11T00:00:00"/>
    <x v="4"/>
    <s v="54B1749"/>
    <s v="Barcelona"/>
    <x v="5"/>
    <s v="el Poblenou"/>
    <x v="1"/>
    <x v="0"/>
    <n v="3"/>
    <n v="118"/>
    <s v="Yes"/>
    <s v="exterior"/>
    <s v=" floor 1"/>
    <n v="0"/>
    <n v="680434"/>
    <n v="5766.3898305084749"/>
    <s v="new-680434"/>
    <x v="0"/>
  </r>
  <r>
    <d v="2019-10-12T00:00:00"/>
    <x v="4"/>
    <s v="54B1750"/>
    <s v="Barcelona"/>
    <x v="5"/>
    <s v="el Poblenou"/>
    <x v="1"/>
    <x v="0"/>
    <n v="3"/>
    <n v="109"/>
    <s v="Yes"/>
    <s v="exterior"/>
    <s v=" floor 1"/>
    <n v="0"/>
    <n v="527258"/>
    <n v="4837.2293577981654"/>
    <s v="new-527258"/>
    <x v="0"/>
  </r>
  <r>
    <d v="2019-10-13T00:00:00"/>
    <x v="4"/>
    <s v="54B1751"/>
    <s v="Barcelona"/>
    <x v="5"/>
    <s v="el Poblenou"/>
    <x v="1"/>
    <x v="0"/>
    <n v="3"/>
    <n v="112"/>
    <s v="Yes"/>
    <s v="exterior"/>
    <s v="ground floor"/>
    <n v="0"/>
    <n v="695610"/>
    <n v="6210.8035714285716"/>
    <s v="new-695610"/>
    <x v="0"/>
  </r>
  <r>
    <d v="2019-10-14T00:00:00"/>
    <x v="4"/>
    <s v="54B1752"/>
    <s v="Barcelona"/>
    <x v="5"/>
    <s v="el Poblenou"/>
    <x v="1"/>
    <x v="0"/>
    <n v="2"/>
    <n v="62"/>
    <s v="Yes"/>
    <s v="exterior"/>
    <s v=" floor 3"/>
    <n v="0"/>
    <n v="413729"/>
    <n v="6673.0483870967746"/>
    <s v="new-413729"/>
    <x v="0"/>
  </r>
  <r>
    <d v="2019-10-15T00:00:00"/>
    <x v="4"/>
    <s v="54B1753"/>
    <s v="Barcelona"/>
    <x v="5"/>
    <s v="el Poblenou"/>
    <x v="1"/>
    <x v="0"/>
    <n v="2"/>
    <n v="68"/>
    <s v="Yes"/>
    <s v="exterior"/>
    <s v=" floor 2"/>
    <n v="0"/>
    <n v="409877"/>
    <n v="6027.6029411764703"/>
    <s v="new-409877"/>
    <x v="0"/>
  </r>
  <r>
    <d v="2019-10-16T00:00:00"/>
    <x v="4"/>
    <s v="54B1754"/>
    <s v="Barcelona"/>
    <x v="5"/>
    <s v="el Poblenou"/>
    <x v="1"/>
    <x v="0"/>
    <n v="3"/>
    <n v="85"/>
    <s v="Yes"/>
    <s v="exterior"/>
    <s v=" floor 4"/>
    <n v="0"/>
    <n v="545713"/>
    <n v="6420.1529411764704"/>
    <s v="new-545713"/>
    <x v="0"/>
  </r>
  <r>
    <d v="2019-10-17T00:00:00"/>
    <x v="4"/>
    <s v="54B1755"/>
    <s v="Barcelona"/>
    <x v="5"/>
    <s v="el Poblenou"/>
    <x v="1"/>
    <x v="0"/>
    <n v="2"/>
    <n v="62"/>
    <s v="Yes"/>
    <s v="exterior"/>
    <s v=" floor 1"/>
    <n v="0"/>
    <n v="560204"/>
    <n v="9035.5483870967746"/>
    <s v="new-560204"/>
    <x v="0"/>
  </r>
  <r>
    <d v="2019-10-18T00:00:00"/>
    <x v="4"/>
    <s v="54B1756"/>
    <s v="Barcelona"/>
    <x v="5"/>
    <s v="el Poblenou"/>
    <x v="1"/>
    <x v="0"/>
    <n v="2"/>
    <n v="62"/>
    <s v="Yes"/>
    <s v="exterior"/>
    <s v=" floor 4"/>
    <n v="0"/>
    <n v="429209"/>
    <n v="6922.7258064516127"/>
    <s v="new-429209"/>
    <x v="0"/>
  </r>
  <r>
    <d v="2019-10-19T00:00:00"/>
    <x v="4"/>
    <s v="54B1757"/>
    <s v="Barcelona"/>
    <x v="5"/>
    <s v="el Poblenou"/>
    <x v="1"/>
    <x v="0"/>
    <n v="2"/>
    <n v="62"/>
    <s v="Yes"/>
    <s v="exterior"/>
    <s v=" floor 1"/>
    <n v="0"/>
    <n v="387537"/>
    <n v="6250.5967741935483"/>
    <s v="new-387537"/>
    <x v="0"/>
  </r>
  <r>
    <d v="2019-10-20T00:00:00"/>
    <x v="4"/>
    <s v="54B1758"/>
    <s v="Barcelona"/>
    <x v="1"/>
    <s v="Sarrià"/>
    <x v="1"/>
    <x v="4"/>
    <n v="5"/>
    <n v="572"/>
    <s v="No"/>
    <s v="exterior"/>
    <s v="Multiple"/>
    <n v="0.02"/>
    <n v="2985000"/>
    <n v="5218.5314685314688"/>
    <s v="new-2985000"/>
    <x v="0"/>
  </r>
  <r>
    <d v="2019-10-21T00:00:00"/>
    <x v="4"/>
    <s v="54B1759"/>
    <s v="Barcelona"/>
    <x v="7"/>
    <s v="la Vila de Gràcia"/>
    <x v="1"/>
    <x v="0"/>
    <n v="3"/>
    <n v="97"/>
    <s v="Yes"/>
    <s v="exterior"/>
    <s v=" floor 3"/>
    <n v="0"/>
    <n v="506000"/>
    <n v="5216.4948453608249"/>
    <s v="new-506000"/>
    <x v="0"/>
  </r>
  <r>
    <d v="2019-10-22T00:00:00"/>
    <x v="4"/>
    <s v="54B1760"/>
    <s v="Barcelona"/>
    <x v="7"/>
    <s v="la Vila de Gràcia"/>
    <x v="1"/>
    <x v="0"/>
    <n v="3"/>
    <n v="92"/>
    <s v="Yes"/>
    <s v="exterior"/>
    <s v=" floor 2"/>
    <n v="0"/>
    <n v="453000"/>
    <n v="4923.913043478261"/>
    <s v="new-453000"/>
    <x v="0"/>
  </r>
  <r>
    <d v="2019-10-23T00:00:00"/>
    <x v="4"/>
    <s v="54B1761"/>
    <s v="Barcelona"/>
    <x v="7"/>
    <s v="la Vila de Gràcia"/>
    <x v="1"/>
    <x v="0"/>
    <n v="3"/>
    <n v="97"/>
    <s v="Yes"/>
    <s v="exterior"/>
    <s v=" floor 4"/>
    <n v="0"/>
    <n v="523000"/>
    <n v="5391.7525773195875"/>
    <s v="new-523000"/>
    <x v="0"/>
  </r>
  <r>
    <d v="2019-10-24T00:00:00"/>
    <x v="4"/>
    <s v="54B1762"/>
    <s v="Barcelona"/>
    <x v="7"/>
    <s v="la Vila de Gràcia"/>
    <x v="1"/>
    <x v="3"/>
    <n v="3"/>
    <n v="175"/>
    <s v="Yes"/>
    <s v="exterior"/>
    <s v="ground floor"/>
    <n v="0"/>
    <n v="826000"/>
    <n v="4720"/>
    <s v="new-826000"/>
    <x v="0"/>
  </r>
  <r>
    <d v="2019-10-25T00:00:00"/>
    <x v="4"/>
    <s v="54B1763"/>
    <s v="Barcelona"/>
    <x v="2"/>
    <s v="la Font d'en Fargues"/>
    <x v="1"/>
    <x v="0"/>
    <n v="2"/>
    <n v="76"/>
    <s v="Yes"/>
    <s v="exterior"/>
    <s v=" floor 1"/>
    <n v="0"/>
    <n v="282000"/>
    <n v="3710.5263157894738"/>
    <s v="new-282000"/>
    <x v="0"/>
  </r>
  <r>
    <d v="2019-10-26T00:00:00"/>
    <x v="4"/>
    <s v="54B1764"/>
    <s v="Barcelona"/>
    <x v="6"/>
    <s v="la Marina de Port"/>
    <x v="1"/>
    <x v="0"/>
    <n v="3"/>
    <n v="89"/>
    <s v="Yes"/>
    <s v="exterior"/>
    <s v=" floor 2"/>
    <n v="0"/>
    <n v="285000"/>
    <n v="3202.2471910112358"/>
    <s v="new-285000"/>
    <x v="0"/>
  </r>
  <r>
    <d v="2019-10-27T00:00:00"/>
    <x v="4"/>
    <s v="54B1765"/>
    <s v="Barcelona"/>
    <x v="6"/>
    <s v="la Marina de Port"/>
    <x v="1"/>
    <x v="0"/>
    <n v="2"/>
    <n v="70"/>
    <s v="Yes"/>
    <s v="exterior"/>
    <s v=" floor 1"/>
    <n v="0"/>
    <n v="245000"/>
    <n v="3500"/>
    <s v="new-245000"/>
    <x v="0"/>
  </r>
  <r>
    <d v="2019-10-28T00:00:00"/>
    <x v="4"/>
    <s v="54B1766"/>
    <s v="Barcelona"/>
    <x v="6"/>
    <s v="la Marina de Port"/>
    <x v="1"/>
    <x v="0"/>
    <n v="2"/>
    <n v="61"/>
    <s v="Yes"/>
    <s v="exterior"/>
    <s v=" floor 2"/>
    <n v="0"/>
    <n v="224000"/>
    <n v="3672.1311475409834"/>
    <s v="new-224000"/>
    <x v="0"/>
  </r>
  <r>
    <d v="2019-10-29T00:00:00"/>
    <x v="4"/>
    <s v="54B1767"/>
    <s v="Barcelona"/>
    <x v="6"/>
    <s v="la Marina de Port"/>
    <x v="1"/>
    <x v="0"/>
    <n v="4"/>
    <n v="102"/>
    <s v="Yes"/>
    <s v="exterior"/>
    <s v=" floor 6"/>
    <n v="0"/>
    <n v="456000"/>
    <n v="4470.588235294118"/>
    <s v="new-456000"/>
    <x v="0"/>
  </r>
  <r>
    <d v="2019-10-30T00:00:00"/>
    <x v="4"/>
    <s v="54B1768"/>
    <s v="Barcelona"/>
    <x v="2"/>
    <s v="el Carmel"/>
    <x v="1"/>
    <x v="1"/>
    <n v="3"/>
    <n v="79"/>
    <s v="Yes"/>
    <s v="exterior"/>
    <s v=" floor 4"/>
    <n v="0"/>
    <n v="288000"/>
    <n v="3645.5696202531644"/>
    <s v="new-288000"/>
    <x v="0"/>
  </r>
  <r>
    <d v="2019-10-31T00:00:00"/>
    <x v="4"/>
    <s v="54B1769"/>
    <s v="Barcelona"/>
    <x v="2"/>
    <s v="el Carmel"/>
    <x v="1"/>
    <x v="1"/>
    <n v="2"/>
    <n v="50"/>
    <s v="Yes"/>
    <s v="exterior"/>
    <s v=" floor 4"/>
    <n v="0"/>
    <n v="220000"/>
    <n v="4400"/>
    <s v="new-220000"/>
    <x v="0"/>
  </r>
  <r>
    <d v="2019-11-01T00:00:00"/>
    <x v="4"/>
    <s v="54B1770"/>
    <s v="Barcelona"/>
    <x v="2"/>
    <s v="el Carmel"/>
    <x v="1"/>
    <x v="0"/>
    <n v="3"/>
    <n v="62"/>
    <s v="Yes"/>
    <s v="exterior"/>
    <s v=" floor 3"/>
    <n v="0"/>
    <n v="235000"/>
    <n v="3790.3225806451615"/>
    <s v="new-235000"/>
    <x v="0"/>
  </r>
  <r>
    <d v="2019-11-02T00:00:00"/>
    <x v="4"/>
    <s v="54B1771"/>
    <s v="Barcelona"/>
    <x v="2"/>
    <s v="el Carmel"/>
    <x v="1"/>
    <x v="0"/>
    <n v="3"/>
    <n v="63"/>
    <s v="Yes"/>
    <s v="exterior"/>
    <s v=" floor 1"/>
    <n v="0"/>
    <n v="268000"/>
    <n v="4253.9682539682535"/>
    <s v="new-268000"/>
    <x v="0"/>
  </r>
  <r>
    <d v="2019-11-03T00:00:00"/>
    <x v="4"/>
    <s v="54B1772"/>
    <s v="Barcelona"/>
    <x v="2"/>
    <s v="el Carmel"/>
    <x v="1"/>
    <x v="0"/>
    <n v="2"/>
    <n v="56"/>
    <s v="Yes"/>
    <s v="exterior"/>
    <s v=" floor 1"/>
    <n v="0"/>
    <n v="238000"/>
    <n v="4250"/>
    <s v="new-238000"/>
    <x v="0"/>
  </r>
  <r>
    <d v="2019-11-04T00:00:00"/>
    <x v="4"/>
    <s v="54B1773"/>
    <s v="Barcelona"/>
    <x v="2"/>
    <s v="el Carmel"/>
    <x v="1"/>
    <x v="0"/>
    <n v="4"/>
    <n v="88"/>
    <s v="Yes"/>
    <s v="exterior"/>
    <s v=" floor 3"/>
    <n v="0"/>
    <n v="298000"/>
    <n v="3386.3636363636365"/>
    <s v="new-298000"/>
    <x v="0"/>
  </r>
  <r>
    <d v="2019-11-05T00:00:00"/>
    <x v="4"/>
    <s v="54B1774"/>
    <s v="Barcelona"/>
    <x v="2"/>
    <s v="el Carmel"/>
    <x v="1"/>
    <x v="0"/>
    <n v="2"/>
    <n v="56"/>
    <s v="Yes"/>
    <s v="exterior"/>
    <s v=" floor 2"/>
    <n v="0"/>
    <n v="216000"/>
    <n v="3857.1428571428573"/>
    <s v="new-216000"/>
    <x v="0"/>
  </r>
  <r>
    <d v="2019-11-06T00:00:00"/>
    <x v="4"/>
    <s v="54B1775"/>
    <s v="Barcelona"/>
    <x v="2"/>
    <s v="el Carmel"/>
    <x v="1"/>
    <x v="0"/>
    <n v="3"/>
    <n v="62"/>
    <s v="Yes"/>
    <s v="exterior"/>
    <s v=" floor 2"/>
    <n v="0"/>
    <n v="258000"/>
    <n v="4161.2903225806449"/>
    <s v="new-258000"/>
    <x v="0"/>
  </r>
  <r>
    <d v="2019-11-07T00:00:00"/>
    <x v="4"/>
    <s v="54B1776"/>
    <s v="Barcelona"/>
    <x v="2"/>
    <s v="el Carmel"/>
    <x v="1"/>
    <x v="0"/>
    <n v="2"/>
    <n v="56"/>
    <s v="Yes"/>
    <s v="exterior"/>
    <s v=" floor 2"/>
    <n v="0"/>
    <n v="220000"/>
    <n v="3928.5714285714284"/>
    <s v="new-220000"/>
    <x v="0"/>
  </r>
  <r>
    <d v="2019-11-08T00:00:00"/>
    <x v="4"/>
    <s v="54B1777"/>
    <s v="Barcelona"/>
    <x v="2"/>
    <s v="el Carmel"/>
    <x v="1"/>
    <x v="0"/>
    <n v="3"/>
    <n v="86"/>
    <s v="Yes"/>
    <s v="exterior"/>
    <s v="ground floor"/>
    <n v="0"/>
    <n v="269000"/>
    <n v="3127.9069767441861"/>
    <s v="new-269000"/>
    <x v="0"/>
  </r>
  <r>
    <d v="2019-11-09T00:00:00"/>
    <x v="4"/>
    <s v="54B1778"/>
    <s v="Barcelona"/>
    <x v="2"/>
    <s v="el Guinardó"/>
    <x v="1"/>
    <x v="3"/>
    <n v="2"/>
    <n v="75"/>
    <s v="Yes"/>
    <s v="exterior"/>
    <s v="ground floor"/>
    <n v="0"/>
    <n v="283000"/>
    <n v="3773.3333333333335"/>
    <s v="new-283000"/>
    <x v="0"/>
  </r>
  <r>
    <d v="2019-11-10T00:00:00"/>
    <x v="4"/>
    <s v="54B1779"/>
    <s v="Barcelona"/>
    <x v="2"/>
    <s v="el Guinardó"/>
    <x v="1"/>
    <x v="0"/>
    <n v="3"/>
    <n v="100"/>
    <s v="Yes"/>
    <s v="exterior"/>
    <s v=" floor 2"/>
    <n v="0"/>
    <n v="435000"/>
    <n v="4350"/>
    <s v="new-435000"/>
    <x v="0"/>
  </r>
  <r>
    <d v="2019-11-11T00:00:00"/>
    <x v="4"/>
    <s v="54B1780"/>
    <s v="Barcelona"/>
    <x v="2"/>
    <s v="el Guinardó"/>
    <x v="1"/>
    <x v="0"/>
    <n v="1"/>
    <n v="50"/>
    <s v="Yes"/>
    <s v="exterior"/>
    <s v=" floor 1"/>
    <n v="0"/>
    <n v="269000"/>
    <n v="5380"/>
    <s v="new-269000"/>
    <x v="0"/>
  </r>
  <r>
    <d v="2019-11-12T00:00:00"/>
    <x v="4"/>
    <s v="54B1781"/>
    <s v="Barcelona"/>
    <x v="2"/>
    <s v="el Guinardó"/>
    <x v="1"/>
    <x v="0"/>
    <n v="1"/>
    <n v="50"/>
    <s v="Yes"/>
    <s v="exterior"/>
    <s v=" floor 1"/>
    <n v="0"/>
    <n v="259000"/>
    <n v="5180"/>
    <s v="new-259000"/>
    <x v="0"/>
  </r>
  <r>
    <d v="2019-11-13T00:00:00"/>
    <x v="4"/>
    <s v="54B1782"/>
    <s v="Barcelona"/>
    <x v="2"/>
    <s v="el Guinardó"/>
    <x v="1"/>
    <x v="0"/>
    <n v="3"/>
    <n v="100"/>
    <s v="Yes"/>
    <s v="exterior"/>
    <s v=" floor 3"/>
    <n v="0"/>
    <n v="450000"/>
    <n v="4500"/>
    <s v="new-450000"/>
    <x v="0"/>
  </r>
  <r>
    <d v="2019-11-14T00:00:00"/>
    <x v="4"/>
    <s v="54B1783"/>
    <s v="Barcelona"/>
    <x v="1"/>
    <s v="les Tres Torres"/>
    <x v="1"/>
    <x v="0"/>
    <n v="3"/>
    <n v="200"/>
    <s v="Yes"/>
    <s v="exterior"/>
    <s v=" floor 2"/>
    <n v="0"/>
    <n v="2360000"/>
    <n v="11800"/>
    <s v="new-2360000"/>
    <x v="0"/>
  </r>
  <r>
    <d v="2019-11-15T00:00:00"/>
    <x v="4"/>
    <s v="54B1784"/>
    <s v="Barcelona"/>
    <x v="1"/>
    <s v="les Tres Torres"/>
    <x v="1"/>
    <x v="0"/>
    <n v="3"/>
    <n v="200"/>
    <s v="Yes"/>
    <s v="exterior"/>
    <s v=" floor 3"/>
    <n v="0"/>
    <n v="2360000"/>
    <n v="11800"/>
    <s v="new-2360000"/>
    <x v="0"/>
  </r>
  <r>
    <d v="2019-11-16T00:00:00"/>
    <x v="4"/>
    <s v="54B1785"/>
    <s v="Barcelona"/>
    <x v="4"/>
    <s v="Sant Pere - Santa Caterina i la Ribera"/>
    <x v="1"/>
    <x v="0"/>
    <n v="2"/>
    <n v="82"/>
    <s v="Yes"/>
    <s v="exterior"/>
    <s v=" floor 3"/>
    <n v="0"/>
    <n v="540000"/>
    <n v="6585.3658536585363"/>
    <s v="new-540000"/>
    <x v="0"/>
  </r>
  <r>
    <d v="2019-11-17T00:00:00"/>
    <x v="4"/>
    <s v="54B1786"/>
    <s v="Barcelona"/>
    <x v="4"/>
    <s v="Sant Pere - Santa Caterina i la Ribera"/>
    <x v="1"/>
    <x v="0"/>
    <n v="2"/>
    <n v="82"/>
    <s v="Yes"/>
    <s v="exterior"/>
    <s v=" floor 2"/>
    <n v="0"/>
    <n v="525000"/>
    <n v="6402.4390243902435"/>
    <s v="new-525000"/>
    <x v="0"/>
  </r>
  <r>
    <d v="2019-11-18T00:00:00"/>
    <x v="4"/>
    <s v="54B1787"/>
    <s v="Barcelona"/>
    <x v="4"/>
    <s v="Sant Pere - Santa Caterina i la Ribera"/>
    <x v="1"/>
    <x v="1"/>
    <n v="1"/>
    <n v="67"/>
    <s v="Yes"/>
    <s v="exterior"/>
    <s v=" floor 4"/>
    <n v="0"/>
    <n v="475000"/>
    <n v="7089.5522388059699"/>
    <s v="new-475000"/>
    <x v="0"/>
  </r>
  <r>
    <d v="2019-11-19T00:00:00"/>
    <x v="4"/>
    <s v="54B1788"/>
    <s v="Barcelona"/>
    <x v="4"/>
    <s v="Sant Pere - Santa Caterina i la Ribera"/>
    <x v="1"/>
    <x v="0"/>
    <n v="2"/>
    <n v="82"/>
    <s v="Yes"/>
    <s v="exterior"/>
    <s v=" floor 1"/>
    <n v="0"/>
    <n v="500000"/>
    <n v="6097.5609756097565"/>
    <s v="new-500000"/>
    <x v="0"/>
  </r>
  <r>
    <d v="2019-11-20T00:00:00"/>
    <x v="4"/>
    <s v="54B1789"/>
    <s v="Barcelona"/>
    <x v="4"/>
    <s v="Sant Pere - Santa Caterina i la Ribera"/>
    <x v="1"/>
    <x v="1"/>
    <n v="1"/>
    <n v="50"/>
    <s v="Yes"/>
    <s v="exterior"/>
    <s v=" floor 4"/>
    <n v="0"/>
    <n v="360000"/>
    <n v="7200"/>
    <s v="new-360000"/>
    <x v="0"/>
  </r>
  <r>
    <d v="2019-11-21T00:00:00"/>
    <x v="4"/>
    <s v="54B1790"/>
    <s v="Barcelona"/>
    <x v="4"/>
    <s v="Sant Pere - Santa Caterina i la Ribera"/>
    <x v="1"/>
    <x v="0"/>
    <n v="1"/>
    <n v="50"/>
    <s v="Yes"/>
    <s v="exterior"/>
    <s v=" floor 2"/>
    <n v="0"/>
    <n v="335000"/>
    <n v="6700"/>
    <s v="new-335000"/>
    <x v="0"/>
  </r>
  <r>
    <d v="2019-11-22T00:00:00"/>
    <x v="4"/>
    <s v="54B1791"/>
    <s v="Barcelona"/>
    <x v="8"/>
    <s v="Navas"/>
    <x v="1"/>
    <x v="0"/>
    <n v="2"/>
    <n v="77"/>
    <s v="Yes"/>
    <s v="exterior"/>
    <s v=" floor 2"/>
    <n v="0"/>
    <n v="345000"/>
    <n v="4480.5194805194806"/>
    <s v="new-345000"/>
    <x v="0"/>
  </r>
  <r>
    <d v="2019-11-23T00:00:00"/>
    <x v="4"/>
    <s v="54B1792"/>
    <s v="Barcelona"/>
    <x v="8"/>
    <s v="Navas"/>
    <x v="1"/>
    <x v="0"/>
    <n v="2"/>
    <n v="77"/>
    <s v="Yes"/>
    <s v="exterior"/>
    <s v=" floor 6"/>
    <n v="0"/>
    <n v="425000"/>
    <n v="5519.4805194805194"/>
    <s v="new-425000"/>
    <x v="0"/>
  </r>
  <r>
    <d v="2019-11-24T00:00:00"/>
    <x v="4"/>
    <s v="54B1793"/>
    <s v="Barcelona"/>
    <x v="8"/>
    <s v="Navas"/>
    <x v="1"/>
    <x v="0"/>
    <n v="2"/>
    <n v="77"/>
    <s v="Yes"/>
    <s v="exterior"/>
    <s v=" floor 4"/>
    <n v="0"/>
    <n v="355000"/>
    <n v="4610.3896103896104"/>
    <s v="new-355000"/>
    <x v="0"/>
  </r>
  <r>
    <d v="2019-11-25T00:00:00"/>
    <x v="4"/>
    <s v="54B1794"/>
    <s v="Barcelona"/>
    <x v="8"/>
    <s v="Navas"/>
    <x v="1"/>
    <x v="0"/>
    <n v="2"/>
    <n v="77"/>
    <s v="Yes"/>
    <s v="exterior"/>
    <s v="mezzanine"/>
    <n v="0"/>
    <n v="340000"/>
    <n v="4415.5844155844152"/>
    <s v="new-340000"/>
    <x v="0"/>
  </r>
  <r>
    <d v="2019-11-26T00:00:00"/>
    <x v="4"/>
    <s v="54B1795"/>
    <s v="Barcelona"/>
    <x v="8"/>
    <s v="Navas"/>
    <x v="1"/>
    <x v="0"/>
    <n v="2"/>
    <n v="77"/>
    <s v="Yes"/>
    <s v="exterior"/>
    <s v=" floor 1"/>
    <n v="0"/>
    <n v="340000"/>
    <n v="4415.5844155844152"/>
    <s v="new-340000"/>
    <x v="0"/>
  </r>
  <r>
    <d v="2019-11-27T00:00:00"/>
    <x v="4"/>
    <s v="54B1796"/>
    <s v="Barcelona"/>
    <x v="2"/>
    <s v="el Guinardó"/>
    <x v="1"/>
    <x v="3"/>
    <n v="2"/>
    <n v="100"/>
    <s v="Yes"/>
    <s v="exterior"/>
    <s v="ground floor"/>
    <n v="0"/>
    <n v="485000"/>
    <n v="4850"/>
    <s v="new-485000"/>
    <x v="0"/>
  </r>
  <r>
    <d v="2019-11-28T00:00:00"/>
    <x v="4"/>
    <s v="54B1797"/>
    <s v="Barcelona"/>
    <x v="2"/>
    <s v="el Guinardó"/>
    <x v="1"/>
    <x v="3"/>
    <n v="2"/>
    <n v="94"/>
    <s v="Yes"/>
    <s v="exterior"/>
    <s v="ground floor"/>
    <n v="0"/>
    <n v="465000"/>
    <n v="4946.8085106382978"/>
    <s v="new-465000"/>
    <x v="0"/>
  </r>
  <r>
    <d v="2019-11-29T00:00:00"/>
    <x v="4"/>
    <s v="54B1798"/>
    <s v="Barcelona"/>
    <x v="2"/>
    <s v="Can Baró"/>
    <x v="1"/>
    <x v="3"/>
    <n v="2"/>
    <n v="105"/>
    <s v="Yes"/>
    <s v="exterior"/>
    <s v="ground floor"/>
    <n v="0"/>
    <n v="367500"/>
    <n v="3500"/>
    <s v="new-367500"/>
    <x v="0"/>
  </r>
  <r>
    <d v="2019-11-30T00:00:00"/>
    <x v="4"/>
    <s v="54B1799"/>
    <s v="Barcelona"/>
    <x v="1"/>
    <s v="Sant Gervasi - Galvany"/>
    <x v="1"/>
    <x v="0"/>
    <n v="2"/>
    <n v="69"/>
    <s v="Yes"/>
    <s v="exterior"/>
    <s v=" floor 6"/>
    <n v="0"/>
    <n v="624000"/>
    <n v="9043.4782608695659"/>
    <s v="new-624000"/>
    <x v="0"/>
  </r>
  <r>
    <d v="2019-12-01T00:00:00"/>
    <x v="4"/>
    <s v="54B1800"/>
    <s v="Barcelona"/>
    <x v="1"/>
    <s v="Sant Gervasi - Galvany"/>
    <x v="1"/>
    <x v="0"/>
    <n v="2"/>
    <n v="73"/>
    <s v="Yes"/>
    <s v="exterior"/>
    <s v=" floor 2"/>
    <n v="0"/>
    <n v="648000"/>
    <n v="8876.7123287671238"/>
    <s v="new-648000"/>
    <x v="0"/>
  </r>
  <r>
    <d v="2019-12-02T00:00:00"/>
    <x v="4"/>
    <s v="54B1801"/>
    <s v="Barcelona"/>
    <x v="1"/>
    <s v="Sant Gervasi - Galvany"/>
    <x v="1"/>
    <x v="0"/>
    <n v="2"/>
    <n v="70"/>
    <s v="Yes"/>
    <s v="exterior"/>
    <s v=" floor 4"/>
    <n v="0"/>
    <n v="624000"/>
    <n v="8914.2857142857138"/>
    <s v="new-624000"/>
    <x v="0"/>
  </r>
  <r>
    <d v="2019-12-03T00:00:00"/>
    <x v="4"/>
    <s v="54B1802"/>
    <s v="Barcelona"/>
    <x v="1"/>
    <s v="Sant Gervasi - Galvany"/>
    <x v="1"/>
    <x v="0"/>
    <n v="2"/>
    <n v="69"/>
    <s v="Yes"/>
    <s v="exterior"/>
    <s v=" floor 5"/>
    <n v="0"/>
    <n v="616000"/>
    <n v="8927.536231884058"/>
    <s v="new-616000"/>
    <x v="0"/>
  </r>
  <r>
    <d v="2019-12-04T00:00:00"/>
    <x v="4"/>
    <s v="54B1803"/>
    <s v="Barcelona"/>
    <x v="1"/>
    <s v="Sant Gervasi - Galvany"/>
    <x v="1"/>
    <x v="0"/>
    <n v="2"/>
    <n v="70"/>
    <s v="Yes"/>
    <s v="exterior"/>
    <s v=" floor 3"/>
    <n v="0"/>
    <n v="616000"/>
    <n v="8800"/>
    <s v="new-616000"/>
    <x v="0"/>
  </r>
  <r>
    <d v="2019-12-05T00:00:00"/>
    <x v="4"/>
    <s v="54B1804"/>
    <s v="Barcelona"/>
    <x v="1"/>
    <s v="Sant Gervasi - Galvany"/>
    <x v="1"/>
    <x v="0"/>
    <n v="2"/>
    <n v="73"/>
    <s v="Yes"/>
    <s v="exterior"/>
    <s v=" floor 2"/>
    <n v="0"/>
    <n v="639000"/>
    <n v="8753.4246575342459"/>
    <s v="new-639000"/>
    <x v="0"/>
  </r>
  <r>
    <d v="2019-12-06T00:00:00"/>
    <x v="4"/>
    <s v="54B1805"/>
    <s v="Barcelona"/>
    <x v="1"/>
    <s v="Sant Gervasi - Galvany"/>
    <x v="1"/>
    <x v="0"/>
    <n v="2"/>
    <n v="69"/>
    <s v="Yes"/>
    <s v="exterior"/>
    <s v=" floor 3"/>
    <n v="0"/>
    <n v="599000"/>
    <n v="8681.1594202898559"/>
    <s v="new-599000"/>
    <x v="0"/>
  </r>
  <r>
    <d v="2019-12-07T00:00:00"/>
    <x v="4"/>
    <s v="54B1806"/>
    <s v="Barcelona"/>
    <x v="1"/>
    <s v="Sant Gervasi - Galvany"/>
    <x v="1"/>
    <x v="0"/>
    <n v="2"/>
    <n v="70"/>
    <s v="Yes"/>
    <s v="exterior"/>
    <s v=" floor 2"/>
    <n v="0"/>
    <n v="607000"/>
    <n v="8671.4285714285706"/>
    <s v="new-607000"/>
    <x v="0"/>
  </r>
  <r>
    <d v="2019-12-08T00:00:00"/>
    <x v="4"/>
    <s v="54B1807"/>
    <s v="Barcelona"/>
    <x v="1"/>
    <s v="Sant Gervasi - Galvany"/>
    <x v="1"/>
    <x v="0"/>
    <n v="2"/>
    <n v="73"/>
    <s v="Yes"/>
    <s v="exterior"/>
    <s v=" floor 7"/>
    <n v="0"/>
    <n v="683000"/>
    <n v="9356.1643835616433"/>
    <s v="new-683000"/>
    <x v="0"/>
  </r>
  <r>
    <d v="2019-12-09T00:00:00"/>
    <x v="4"/>
    <s v="54B1808"/>
    <s v="Barcelona"/>
    <x v="1"/>
    <s v="Sant Gervasi - Galvany"/>
    <x v="1"/>
    <x v="0"/>
    <n v="2"/>
    <n v="69"/>
    <s v="Yes"/>
    <s v="exterior"/>
    <s v=" floor 2"/>
    <n v="0"/>
    <n v="591000"/>
    <n v="8565.217391304348"/>
    <s v="new-591000"/>
    <x v="0"/>
  </r>
  <r>
    <d v="2019-12-10T00:00:00"/>
    <x v="4"/>
    <s v="54B1809"/>
    <s v="Barcelona"/>
    <x v="5"/>
    <s v="el Parc i la Llacuna del Poblenou"/>
    <x v="1"/>
    <x v="1"/>
    <n v="1"/>
    <n v="108"/>
    <s v="Yes"/>
    <s v="exterior"/>
    <s v=" floor 2"/>
    <n v="0"/>
    <n v="703000"/>
    <n v="6509.2592592592591"/>
    <s v="new-703000"/>
    <x v="0"/>
  </r>
  <r>
    <d v="2019-12-11T00:00:00"/>
    <x v="4"/>
    <s v="54B1810"/>
    <s v="Barcelona"/>
    <x v="5"/>
    <s v="el Parc i la Llacuna del Poblenou"/>
    <x v="1"/>
    <x v="1"/>
    <n v="1"/>
    <n v="164"/>
    <s v="Yes"/>
    <s v="exterior"/>
    <s v=" floor 2"/>
    <n v="0"/>
    <n v="986500"/>
    <n v="6015.2439024390242"/>
    <s v="new-986500"/>
    <x v="0"/>
  </r>
  <r>
    <d v="2019-12-12T00:00:00"/>
    <x v="4"/>
    <s v="54B1811"/>
    <s v="Barcelona"/>
    <x v="5"/>
    <s v="el Parc i la Llacuna del Poblenou"/>
    <x v="1"/>
    <x v="0"/>
    <n v="1"/>
    <n v="153"/>
    <s v="Yes"/>
    <s v="exterior"/>
    <s v="ground floor"/>
    <n v="0"/>
    <n v="916000"/>
    <n v="5986.9281045751632"/>
    <s v="new-916000"/>
    <x v="0"/>
  </r>
  <r>
    <d v="2019-12-13T00:00:00"/>
    <x v="4"/>
    <s v="54B1812"/>
    <s v="Barcelona"/>
    <x v="5"/>
    <s v="el Parc i la Llacuna del Poblenou"/>
    <x v="1"/>
    <x v="1"/>
    <n v="1"/>
    <n v="138"/>
    <s v="Yes"/>
    <s v="exterior"/>
    <s v=" floor 2"/>
    <n v="0"/>
    <n v="826500"/>
    <n v="5989.130434782609"/>
    <s v="new-826500"/>
    <x v="0"/>
  </r>
  <r>
    <d v="2019-12-14T00:00:00"/>
    <x v="4"/>
    <s v="54B1813"/>
    <s v="Barcelona"/>
    <x v="5"/>
    <s v="el Parc i la Llacuna del Poblenou"/>
    <x v="1"/>
    <x v="0"/>
    <n v="1"/>
    <n v="105"/>
    <s v="Yes"/>
    <s v="exterior"/>
    <s v=" floor 1"/>
    <n v="0"/>
    <n v="577000"/>
    <n v="5495.2380952380954"/>
    <s v="new-577000"/>
    <x v="0"/>
  </r>
  <r>
    <d v="2019-12-15T00:00:00"/>
    <x v="4"/>
    <s v="54B1814"/>
    <s v="Barcelona"/>
    <x v="5"/>
    <s v="el Parc i la Llacuna del Poblenou"/>
    <x v="1"/>
    <x v="0"/>
    <n v="1"/>
    <n v="76"/>
    <s v="Yes"/>
    <s v="exterior"/>
    <s v=" floor 1"/>
    <n v="0"/>
    <n v="496000"/>
    <n v="6526.3157894736842"/>
    <s v="new-496000"/>
    <x v="0"/>
  </r>
  <r>
    <d v="2019-12-16T00:00:00"/>
    <x v="4"/>
    <s v="54B1815"/>
    <s v="Barcelona"/>
    <x v="5"/>
    <s v="el Parc i la Llacuna del Poblenou"/>
    <x v="1"/>
    <x v="0"/>
    <n v="1"/>
    <n v="115"/>
    <s v="Yes"/>
    <s v="exterior"/>
    <s v=" floor 1"/>
    <n v="0"/>
    <n v="630000"/>
    <n v="5478.260869565217"/>
    <s v="new-630000"/>
    <x v="0"/>
  </r>
  <r>
    <d v="2019-12-17T00:00:00"/>
    <x v="4"/>
    <s v="54B1816"/>
    <s v="Barcelona"/>
    <x v="5"/>
    <s v="el Parc i la Llacuna del Poblenou"/>
    <x v="1"/>
    <x v="1"/>
    <n v="1"/>
    <n v="110"/>
    <s v="Yes"/>
    <s v="exterior"/>
    <s v=" floor 2"/>
    <n v="0"/>
    <n v="717000"/>
    <n v="6518.181818181818"/>
    <s v="new-717000"/>
    <x v="0"/>
  </r>
  <r>
    <d v="2019-12-18T00:00:00"/>
    <x v="4"/>
    <s v="54B1817"/>
    <s v="Barcelona"/>
    <x v="5"/>
    <s v="el Parc i la Llacuna del Poblenou"/>
    <x v="1"/>
    <x v="1"/>
    <n v="1"/>
    <n v="151"/>
    <s v="Yes"/>
    <s v="exterior"/>
    <s v=" floor 2"/>
    <n v="0"/>
    <n v="907500"/>
    <n v="6009.9337748344369"/>
    <s v="new-907500"/>
    <x v="0"/>
  </r>
  <r>
    <d v="2019-12-19T00:00:00"/>
    <x v="4"/>
    <s v="54B1818"/>
    <s v="Barcelona"/>
    <x v="5"/>
    <s v="el Parc i la Llacuna del Poblenou"/>
    <x v="1"/>
    <x v="0"/>
    <n v="1"/>
    <n v="118"/>
    <s v="Yes"/>
    <s v="exterior"/>
    <s v=" floor 1"/>
    <n v="0"/>
    <n v="648000"/>
    <n v="5491.5254237288136"/>
    <s v="new-648000"/>
    <x v="0"/>
  </r>
  <r>
    <d v="2019-12-20T00:00:00"/>
    <x v="4"/>
    <s v="54B1819"/>
    <s v="Barcelona"/>
    <x v="5"/>
    <s v="el Parc i la Llacuna del Poblenou"/>
    <x v="1"/>
    <x v="0"/>
    <n v="1"/>
    <n v="103"/>
    <s v="Yes"/>
    <s v="exterior"/>
    <s v="ground floor"/>
    <n v="0"/>
    <n v="545000"/>
    <n v="5291.2621359223303"/>
    <s v="new-545000"/>
    <x v="0"/>
  </r>
  <r>
    <d v="2019-12-21T00:00:00"/>
    <x v="4"/>
    <s v="54B1820"/>
    <s v="Barcelona"/>
    <x v="5"/>
    <s v="el Parc i la Llacuna del Poblenou"/>
    <x v="1"/>
    <x v="0"/>
    <n v="1"/>
    <n v="63"/>
    <s v="Yes"/>
    <s v="exterior"/>
    <s v=" floor 1"/>
    <n v="0"/>
    <n v="410000"/>
    <n v="6507.936507936508"/>
    <s v="new-410000"/>
    <x v="0"/>
  </r>
  <r>
    <d v="2019-12-22T00:00:00"/>
    <x v="4"/>
    <s v="54B1821"/>
    <s v="Barcelona"/>
    <x v="5"/>
    <s v="el Parc i la Llacuna del Poblenou"/>
    <x v="1"/>
    <x v="0"/>
    <n v="1"/>
    <n v="75"/>
    <s v="Yes"/>
    <s v="exterior"/>
    <s v="ground floor"/>
    <n v="0"/>
    <n v="452500"/>
    <n v="6033.333333333333"/>
    <s v="new-452500"/>
    <x v="0"/>
  </r>
  <r>
    <d v="2019-12-23T00:00:00"/>
    <x v="4"/>
    <s v="54B1822"/>
    <s v="Barcelona"/>
    <x v="5"/>
    <s v="el Parc i la Llacuna del Poblenou"/>
    <x v="1"/>
    <x v="0"/>
    <n v="4"/>
    <n v="114"/>
    <s v="Yes"/>
    <s v="exterior"/>
    <s v=" floor 5"/>
    <n v="0"/>
    <n v="596000"/>
    <n v="5228.0701754385964"/>
    <s v="new-596000"/>
    <x v="0"/>
  </r>
  <r>
    <d v="2019-12-24T00:00:00"/>
    <x v="4"/>
    <s v="54B1823"/>
    <s v="Barcelona"/>
    <x v="5"/>
    <s v="el Parc i la Llacuna del Poblenou"/>
    <x v="1"/>
    <x v="0"/>
    <n v="2"/>
    <n v="67"/>
    <s v="Yes"/>
    <s v="exterior"/>
    <s v=" floor 4"/>
    <n v="0"/>
    <n v="375000"/>
    <n v="5597.0149253731342"/>
    <s v="new-375000"/>
    <x v="0"/>
  </r>
  <r>
    <d v="2019-12-25T00:00:00"/>
    <x v="4"/>
    <s v="54B1824"/>
    <s v="Barcelona"/>
    <x v="5"/>
    <s v="el Parc i la Llacuna del Poblenou"/>
    <x v="1"/>
    <x v="0"/>
    <n v="3"/>
    <n v="95"/>
    <s v="Yes"/>
    <s v="exterior"/>
    <s v=" floor 3"/>
    <n v="0"/>
    <n v="499000"/>
    <n v="5252.6315789473683"/>
    <s v="new-499000"/>
    <x v="0"/>
  </r>
  <r>
    <d v="2019-12-26T00:00:00"/>
    <x v="4"/>
    <s v="54B1825"/>
    <s v="Barcelona"/>
    <x v="5"/>
    <s v="el Parc i la Llacuna del Poblenou"/>
    <x v="1"/>
    <x v="0"/>
    <n v="4"/>
    <n v="119"/>
    <s v="Yes"/>
    <s v="exterior"/>
    <s v=" floor 3"/>
    <n v="0"/>
    <n v="630000"/>
    <n v="5294.1176470588234"/>
    <s v="new-630000"/>
    <x v="0"/>
  </r>
  <r>
    <d v="2019-12-27T00:00:00"/>
    <x v="4"/>
    <s v="54B1826"/>
    <s v="Barcelona"/>
    <x v="8"/>
    <s v="Sant Andreu"/>
    <x v="1"/>
    <x v="0"/>
    <n v="4"/>
    <n v="91"/>
    <s v="Yes"/>
    <s v="exterior"/>
    <s v=" floor 2"/>
    <n v="0"/>
    <n v="410000"/>
    <n v="4505.4945054945056"/>
    <s v="new-410000"/>
    <x v="0"/>
  </r>
  <r>
    <d v="2019-12-28T00:00:00"/>
    <x v="4"/>
    <s v="54B1827"/>
    <s v="Barcelona"/>
    <x v="8"/>
    <s v="Sant Andreu"/>
    <x v="1"/>
    <x v="0"/>
    <n v="3"/>
    <n v="88"/>
    <s v="Yes"/>
    <s v="exterior"/>
    <s v=" floor 1"/>
    <n v="0"/>
    <n v="395000"/>
    <n v="4488.636363636364"/>
    <s v="new-395000"/>
    <x v="0"/>
  </r>
  <r>
    <d v="2019-12-29T00:00:00"/>
    <x v="4"/>
    <s v="54B1828"/>
    <s v="Barcelona"/>
    <x v="8"/>
    <s v="Sant Andreu"/>
    <x v="1"/>
    <x v="0"/>
    <n v="3"/>
    <n v="87"/>
    <s v="Yes"/>
    <s v="exterior"/>
    <s v=" floor 1"/>
    <n v="0"/>
    <n v="380000"/>
    <n v="4367.8160919540232"/>
    <s v="new-380000"/>
    <x v="0"/>
  </r>
  <r>
    <d v="2019-12-30T00:00:00"/>
    <x v="4"/>
    <s v="54B1829"/>
    <s v="Barcelona"/>
    <x v="8"/>
    <s v="Sant Andreu"/>
    <x v="1"/>
    <x v="0"/>
    <n v="4"/>
    <n v="114"/>
    <s v="Yes"/>
    <s v="exterior"/>
    <s v=" floor 2"/>
    <n v="0"/>
    <n v="490000"/>
    <n v="4298.2456140350878"/>
    <s v="new-490000"/>
    <x v="0"/>
  </r>
  <r>
    <d v="2019-12-31T00:00:00"/>
    <x v="4"/>
    <s v="54B1830"/>
    <s v="Barcelona"/>
    <x v="8"/>
    <s v="Sant Andreu"/>
    <x v="1"/>
    <x v="0"/>
    <n v="4"/>
    <n v="109"/>
    <s v="Yes"/>
    <s v="exterior"/>
    <s v=" floor 1"/>
    <n v="0"/>
    <n v="480000"/>
    <n v="4403.6697247706425"/>
    <s v="new-480000"/>
    <x v="0"/>
  </r>
  <r>
    <d v="2020-01-01T00:00:00"/>
    <x v="5"/>
    <s v="54B1831"/>
    <s v="Barcelona"/>
    <x v="8"/>
    <s v="Sant Andreu"/>
    <x v="1"/>
    <x v="0"/>
    <n v="3"/>
    <n v="84"/>
    <s v="Yes"/>
    <s v="exterior"/>
    <s v=" floor 1"/>
    <n v="0"/>
    <n v="380000"/>
    <n v="4523.8095238095239"/>
    <s v="new-380000"/>
    <x v="0"/>
  </r>
  <r>
    <d v="2020-01-02T00:00:00"/>
    <x v="5"/>
    <s v="54B1832"/>
    <s v="Barcelona"/>
    <x v="8"/>
    <s v="Sant Andreu"/>
    <x v="1"/>
    <x v="3"/>
    <n v="4"/>
    <n v="147"/>
    <s v="Yes"/>
    <s v="exterior"/>
    <s v="ground floor"/>
    <n v="0"/>
    <n v="520000"/>
    <n v="3537.4149659863947"/>
    <s v="new-520000"/>
    <x v="0"/>
  </r>
  <r>
    <d v="2020-01-03T00:00:00"/>
    <x v="5"/>
    <s v="54B1833"/>
    <s v="Barcelona"/>
    <x v="8"/>
    <s v="Sant Andreu"/>
    <x v="1"/>
    <x v="3"/>
    <n v="3"/>
    <n v="120"/>
    <s v="Yes"/>
    <s v="exterior"/>
    <s v="ground floor"/>
    <n v="0"/>
    <n v="385000"/>
    <n v="3208.3333333333335"/>
    <s v="new-385000"/>
    <x v="0"/>
  </r>
  <r>
    <d v="2020-01-04T00:00:00"/>
    <x v="5"/>
    <s v="54B1834"/>
    <s v="Barcelona"/>
    <x v="8"/>
    <s v="Sant Andreu"/>
    <x v="1"/>
    <x v="3"/>
    <n v="3"/>
    <n v="96"/>
    <s v="Yes"/>
    <s v="exterior"/>
    <s v="ground floor"/>
    <n v="0"/>
    <n v="360000"/>
    <n v="3750"/>
    <s v="new-360000"/>
    <x v="0"/>
  </r>
  <r>
    <d v="2020-01-05T00:00:00"/>
    <x v="5"/>
    <s v="54B1835"/>
    <s v="Barcelona"/>
    <x v="8"/>
    <s v="Sant Andreu"/>
    <x v="1"/>
    <x v="3"/>
    <n v="4"/>
    <n v="114"/>
    <s v="Yes"/>
    <s v="exterior"/>
    <s v="ground floor"/>
    <n v="0"/>
    <n v="375000"/>
    <n v="3289.4736842105262"/>
    <s v="new-375000"/>
    <x v="0"/>
  </r>
  <r>
    <d v="2020-01-06T00:00:00"/>
    <x v="5"/>
    <s v="54B1836"/>
    <s v="Barcelona"/>
    <x v="8"/>
    <s v="Sant Andreu"/>
    <x v="1"/>
    <x v="3"/>
    <n v="3"/>
    <n v="112"/>
    <s v="Yes"/>
    <s v="exterior"/>
    <s v="ground floor"/>
    <n v="0"/>
    <n v="420000"/>
    <n v="3750"/>
    <s v="new-420000"/>
    <x v="0"/>
  </r>
  <r>
    <d v="2020-01-07T00:00:00"/>
    <x v="5"/>
    <s v="54B1837"/>
    <s v="Barcelona"/>
    <x v="2"/>
    <s v="Horta"/>
    <x v="1"/>
    <x v="0"/>
    <n v="1"/>
    <n v="55"/>
    <s v="Yes"/>
    <s v="exterior"/>
    <s v="ground floor"/>
    <n v="0"/>
    <n v="162000"/>
    <n v="2945.4545454545455"/>
    <s v="new-162000"/>
    <x v="1"/>
  </r>
  <r>
    <d v="2020-01-08T00:00:00"/>
    <x v="5"/>
    <s v="54B1838"/>
    <s v="Barcelona"/>
    <x v="8"/>
    <s v="Sant Andreu"/>
    <x v="1"/>
    <x v="0"/>
    <n v="3"/>
    <n v="86"/>
    <s v="Yes"/>
    <s v="exterior"/>
    <s v=" floor 4"/>
    <n v="0"/>
    <n v="445000"/>
    <n v="5174.4186046511632"/>
    <s v="new-445000"/>
    <x v="0"/>
  </r>
  <r>
    <d v="2020-01-09T00:00:00"/>
    <x v="5"/>
    <s v="54B1839"/>
    <s v="Barcelona"/>
    <x v="8"/>
    <s v="Sant Andreu"/>
    <x v="1"/>
    <x v="0"/>
    <n v="3"/>
    <n v="86"/>
    <s v="Yes"/>
    <s v="exterior"/>
    <s v=" floor 3"/>
    <n v="0"/>
    <n v="410000"/>
    <n v="4767.4418604651164"/>
    <s v="new-410000"/>
    <x v="0"/>
  </r>
  <r>
    <d v="2020-01-10T00:00:00"/>
    <x v="5"/>
    <s v="54B1840"/>
    <s v="Barcelona"/>
    <x v="8"/>
    <s v="Sant Andreu"/>
    <x v="1"/>
    <x v="0"/>
    <n v="3"/>
    <n v="86"/>
    <s v="Yes"/>
    <s v="exterior"/>
    <s v=" floor 2"/>
    <n v="0"/>
    <n v="405000"/>
    <n v="4709.3023255813951"/>
    <s v="new-405000"/>
    <x v="0"/>
  </r>
  <r>
    <d v="2020-01-11T00:00:00"/>
    <x v="5"/>
    <s v="54B1841"/>
    <s v="Barcelona"/>
    <x v="8"/>
    <s v="Sant Andreu"/>
    <x v="1"/>
    <x v="0"/>
    <n v="3"/>
    <n v="86"/>
    <s v="Yes"/>
    <s v="exterior"/>
    <s v=" floor 1"/>
    <n v="0"/>
    <n v="400000"/>
    <n v="4651.1627906976746"/>
    <s v="new-400000"/>
    <x v="0"/>
  </r>
  <r>
    <d v="2020-01-12T00:00:00"/>
    <x v="5"/>
    <s v="54B1842"/>
    <s v="Barcelona"/>
    <x v="8"/>
    <s v="Sant Andreu"/>
    <x v="1"/>
    <x v="0"/>
    <n v="2"/>
    <n v="69"/>
    <s v="Yes"/>
    <s v="exterior"/>
    <s v=" floor 4"/>
    <n v="0"/>
    <n v="385000"/>
    <n v="5579.710144927536"/>
    <s v="new-385000"/>
    <x v="0"/>
  </r>
  <r>
    <d v="2020-01-13T00:00:00"/>
    <x v="5"/>
    <s v="54B1843"/>
    <s v="Barcelona"/>
    <x v="8"/>
    <s v="Sant Andreu"/>
    <x v="1"/>
    <x v="0"/>
    <n v="2"/>
    <n v="69"/>
    <s v="Yes"/>
    <s v="exterior"/>
    <s v=" floor 3"/>
    <n v="0"/>
    <n v="350000"/>
    <n v="5072.463768115942"/>
    <s v="new-350000"/>
    <x v="0"/>
  </r>
  <r>
    <d v="2020-01-14T00:00:00"/>
    <x v="5"/>
    <s v="54B1844"/>
    <s v="Barcelona"/>
    <x v="8"/>
    <s v="Sant Andreu"/>
    <x v="1"/>
    <x v="0"/>
    <n v="2"/>
    <n v="69"/>
    <s v="Yes"/>
    <s v="exterior"/>
    <s v=" floor 2"/>
    <n v="0"/>
    <n v="345000"/>
    <n v="5000"/>
    <s v="new-345000"/>
    <x v="0"/>
  </r>
  <r>
    <d v="2020-01-15T00:00:00"/>
    <x v="5"/>
    <s v="54B1845"/>
    <s v="Barcelona"/>
    <x v="8"/>
    <s v="Sant Andreu"/>
    <x v="1"/>
    <x v="0"/>
    <n v="2"/>
    <n v="69"/>
    <s v="Yes"/>
    <s v="exterior"/>
    <s v=" floor 1"/>
    <n v="0"/>
    <n v="340000"/>
    <n v="4927.536231884058"/>
    <s v="new-340000"/>
    <x v="0"/>
  </r>
  <r>
    <d v="2020-01-16T00:00:00"/>
    <x v="5"/>
    <s v="54B1846"/>
    <s v="Barcelona"/>
    <x v="0"/>
    <s v="la Sagrada Família"/>
    <x v="1"/>
    <x v="0"/>
    <n v="3"/>
    <n v="148"/>
    <s v="Yes"/>
    <s v="exterior"/>
    <s v=" floor 4"/>
    <n v="0"/>
    <n v="745000"/>
    <n v="5033.7837837837842"/>
    <s v="new-745000"/>
    <x v="0"/>
  </r>
  <r>
    <d v="2020-01-17T00:00:00"/>
    <x v="5"/>
    <s v="54B1847"/>
    <s v="Barcelona"/>
    <x v="2"/>
    <s v="la Font d'en Fargues"/>
    <x v="1"/>
    <x v="0"/>
    <n v="3"/>
    <n v="112"/>
    <s v="Yes"/>
    <s v="exterior"/>
    <s v="ground floor"/>
    <n v="0"/>
    <n v="495000"/>
    <n v="4419.6428571428569"/>
    <s v="new-495000"/>
    <x v="0"/>
  </r>
  <r>
    <d v="2020-01-18T00:00:00"/>
    <x v="5"/>
    <s v="54B1848"/>
    <s v="Barcelona"/>
    <x v="5"/>
    <s v="el Camp de l'Arpa del Clot"/>
    <x v="1"/>
    <x v="3"/>
    <n v="3"/>
    <n v="104"/>
    <s v="Yes"/>
    <s v="exterior"/>
    <s v=" floor 4"/>
    <n v="0"/>
    <n v="620000"/>
    <n v="5961.5384615384619"/>
    <s v="new-620000"/>
    <x v="0"/>
  </r>
  <r>
    <d v="2020-01-19T00:00:00"/>
    <x v="5"/>
    <s v="54B1849"/>
    <s v="Barcelona"/>
    <x v="5"/>
    <s v="el Camp de l'Arpa del Clot"/>
    <x v="1"/>
    <x v="3"/>
    <n v="3"/>
    <n v="104"/>
    <s v="Yes"/>
    <s v="exterior"/>
    <s v="ground floor"/>
    <n v="0"/>
    <n v="645000"/>
    <n v="6201.9230769230771"/>
    <s v="new-645000"/>
    <x v="0"/>
  </r>
  <r>
    <d v="2020-01-20T00:00:00"/>
    <x v="5"/>
    <s v="54B1850"/>
    <s v="Barcelona"/>
    <x v="5"/>
    <s v="el Camp de l'Arpa del Clot"/>
    <x v="1"/>
    <x v="0"/>
    <n v="3"/>
    <n v="104"/>
    <s v="Yes"/>
    <s v="exterior"/>
    <s v=" floor 1"/>
    <n v="0"/>
    <n v="429000"/>
    <n v="4125"/>
    <s v="new-429000"/>
    <x v="0"/>
  </r>
  <r>
    <d v="2020-01-21T00:00:00"/>
    <x v="5"/>
    <s v="54B1851"/>
    <s v="Barcelona"/>
    <x v="5"/>
    <s v="el Camp de l'Arpa del Clot"/>
    <x v="1"/>
    <x v="0"/>
    <n v="3"/>
    <n v="91"/>
    <s v="Yes"/>
    <s v="exterior"/>
    <s v=" floor 1"/>
    <n v="0"/>
    <n v="409000"/>
    <n v="4494.5054945054944"/>
    <s v="new-409000"/>
    <x v="0"/>
  </r>
  <r>
    <d v="2020-01-22T00:00:00"/>
    <x v="5"/>
    <s v="54B1852"/>
    <s v="Barcelona"/>
    <x v="5"/>
    <s v="el Clot"/>
    <x v="1"/>
    <x v="0"/>
    <n v="3"/>
    <n v="95"/>
    <s v="Yes"/>
    <s v="exterior"/>
    <s v=" floor 3"/>
    <n v="0"/>
    <n v="575000"/>
    <n v="6052.6315789473683"/>
    <s v="new-575000"/>
    <x v="0"/>
  </r>
  <r>
    <d v="2020-01-23T00:00:00"/>
    <x v="5"/>
    <s v="54B1853"/>
    <s v="Barcelona"/>
    <x v="5"/>
    <s v="el Clot"/>
    <x v="1"/>
    <x v="0"/>
    <n v="3"/>
    <n v="95"/>
    <s v="Yes"/>
    <s v="exterior"/>
    <s v="ground floor"/>
    <n v="0"/>
    <n v="457000"/>
    <n v="4810.5263157894733"/>
    <s v="new-457000"/>
    <x v="0"/>
  </r>
  <r>
    <d v="2020-01-24T00:00:00"/>
    <x v="5"/>
    <s v="54B1854"/>
    <s v="Barcelona"/>
    <x v="5"/>
    <s v="el Clot"/>
    <x v="1"/>
    <x v="0"/>
    <n v="2"/>
    <n v="83"/>
    <s v="Yes"/>
    <s v="exterior"/>
    <s v="ground floor"/>
    <n v="0"/>
    <n v="358000"/>
    <n v="4313.2530120481924"/>
    <s v="new-358000"/>
    <x v="0"/>
  </r>
  <r>
    <d v="2020-01-25T00:00:00"/>
    <x v="5"/>
    <s v="54B1855"/>
    <s v="Barcelona"/>
    <x v="5"/>
    <s v="el Clot"/>
    <x v="1"/>
    <x v="0"/>
    <n v="2"/>
    <n v="82"/>
    <s v="Yes"/>
    <s v="exterior"/>
    <s v=" floor 2"/>
    <n v="0"/>
    <n v="398000"/>
    <n v="4853.6585365853662"/>
    <s v="new-398000"/>
    <x v="0"/>
  </r>
  <r>
    <d v="2020-01-26T00:00:00"/>
    <x v="5"/>
    <s v="54B1856"/>
    <s v="Barcelona"/>
    <x v="5"/>
    <s v="el Clot"/>
    <x v="1"/>
    <x v="0"/>
    <n v="3"/>
    <n v="91"/>
    <s v="Yes"/>
    <s v="exterior"/>
    <s v=" floor 1"/>
    <n v="0"/>
    <n v="446000"/>
    <n v="4901.0989010989015"/>
    <s v="new-446000"/>
    <x v="0"/>
  </r>
  <r>
    <d v="2020-01-27T00:00:00"/>
    <x v="5"/>
    <s v="54B1857"/>
    <s v="Barcelona"/>
    <x v="5"/>
    <s v="el Clot"/>
    <x v="1"/>
    <x v="0"/>
    <n v="3"/>
    <n v="91"/>
    <s v="Yes"/>
    <s v="exterior"/>
    <s v=" floor 2"/>
    <n v="0"/>
    <n v="455000"/>
    <n v="5000"/>
    <s v="new-455000"/>
    <x v="0"/>
  </r>
  <r>
    <d v="2020-01-28T00:00:00"/>
    <x v="5"/>
    <s v="54B1858"/>
    <s v="Barcelona"/>
    <x v="5"/>
    <s v="el Clot"/>
    <x v="1"/>
    <x v="0"/>
    <n v="2"/>
    <n v="81"/>
    <s v="Yes"/>
    <s v="exterior"/>
    <s v=" floor 1"/>
    <n v="0"/>
    <n v="391000"/>
    <n v="4827.1604938271603"/>
    <s v="new-391000"/>
    <x v="0"/>
  </r>
  <r>
    <d v="2020-01-29T00:00:00"/>
    <x v="5"/>
    <s v="54B1859"/>
    <s v="Barcelona"/>
    <x v="1"/>
    <s v="Sant Gervasi - Galvany"/>
    <x v="1"/>
    <x v="0"/>
    <n v="1"/>
    <n v="78"/>
    <s v="Yes"/>
    <s v="exterior"/>
    <s v=" floor 2"/>
    <n v="0"/>
    <n v="495000"/>
    <n v="6346.1538461538457"/>
    <s v="new-495000"/>
    <x v="0"/>
  </r>
  <r>
    <d v="2020-01-30T00:00:00"/>
    <x v="5"/>
    <s v="54B1860"/>
    <s v="Barcelona"/>
    <x v="2"/>
    <s v="la Font d'en Fargues"/>
    <x v="1"/>
    <x v="0"/>
    <n v="3"/>
    <n v="115"/>
    <s v="Yes"/>
    <s v="exterior"/>
    <s v=" floor 2"/>
    <n v="0"/>
    <n v="450000"/>
    <n v="3913.0434782608695"/>
    <s v="new-450000"/>
    <x v="0"/>
  </r>
  <r>
    <d v="2020-01-31T00:00:00"/>
    <x v="5"/>
    <s v="54B1861"/>
    <s v="Barcelona"/>
    <x v="4"/>
    <s v="el Barri Gòtic"/>
    <x v="1"/>
    <x v="1"/>
    <n v="2"/>
    <n v="140"/>
    <s v="Yes"/>
    <s v="exterior"/>
    <s v=" floor 5"/>
    <n v="0"/>
    <n v="650000"/>
    <n v="4642.8571428571431"/>
    <s v="new-650000"/>
    <x v="0"/>
  </r>
  <r>
    <d v="2020-02-01T00:00:00"/>
    <x v="5"/>
    <s v="54B1862"/>
    <s v="Barcelona"/>
    <x v="4"/>
    <s v="el Barri Gòtic"/>
    <x v="1"/>
    <x v="0"/>
    <n v="2"/>
    <n v="100"/>
    <s v="Yes"/>
    <s v="exterior"/>
    <s v=" floor 4"/>
    <n v="0"/>
    <n v="450000"/>
    <n v="4500"/>
    <s v="new-450000"/>
    <x v="0"/>
  </r>
  <r>
    <d v="2020-02-02T00:00:00"/>
    <x v="5"/>
    <s v="54B1863"/>
    <s v="Barcelona"/>
    <x v="4"/>
    <s v="el Barri Gòtic"/>
    <x v="1"/>
    <x v="0"/>
    <n v="2"/>
    <n v="100"/>
    <s v="Yes"/>
    <s v="exterior"/>
    <s v=" floor 3"/>
    <n v="0"/>
    <n v="450000"/>
    <n v="4500"/>
    <s v="new-450000"/>
    <x v="0"/>
  </r>
  <r>
    <d v="2020-02-03T00:00:00"/>
    <x v="5"/>
    <s v="54B1864"/>
    <s v="Barcelona"/>
    <x v="5"/>
    <s v="el Poblenou"/>
    <x v="1"/>
    <x v="0"/>
    <n v="3"/>
    <n v="113"/>
    <s v="Yes"/>
    <s v="exterior"/>
    <s v=" floor 3"/>
    <n v="0"/>
    <n v="750000"/>
    <n v="6637.1681415929206"/>
    <s v="new-750000"/>
    <x v="0"/>
  </r>
  <r>
    <d v="2020-02-04T00:00:00"/>
    <x v="5"/>
    <s v="54B1865"/>
    <s v="Barcelona"/>
    <x v="5"/>
    <s v="el Poblenou"/>
    <x v="1"/>
    <x v="0"/>
    <n v="3"/>
    <n v="113"/>
    <s v="Yes"/>
    <s v="exterior"/>
    <s v=" floor 2"/>
    <n v="0"/>
    <n v="750000"/>
    <n v="6637.1681415929206"/>
    <s v="new-750000"/>
    <x v="0"/>
  </r>
  <r>
    <d v="2020-02-05T00:00:00"/>
    <x v="5"/>
    <s v="54B1866"/>
    <s v="Barcelona"/>
    <x v="5"/>
    <s v="el Poblenou"/>
    <x v="1"/>
    <x v="0"/>
    <n v="3"/>
    <n v="106"/>
    <s v="Yes"/>
    <s v="exterior"/>
    <s v=" floor 1"/>
    <n v="0"/>
    <n v="690000"/>
    <n v="6509.433962264151"/>
    <s v="new-690000"/>
    <x v="0"/>
  </r>
  <r>
    <d v="2020-02-06T00:00:00"/>
    <x v="5"/>
    <s v="54B1867"/>
    <s v="Barcelona"/>
    <x v="2"/>
    <s v="la Teixonera"/>
    <x v="1"/>
    <x v="0"/>
    <n v="2"/>
    <n v="53"/>
    <s v="Yes"/>
    <s v="exterior"/>
    <s v=" floor 1"/>
    <n v="0"/>
    <n v="252920"/>
    <n v="4772.0754716981128"/>
    <s v="new-252920"/>
    <x v="0"/>
  </r>
  <r>
    <d v="2020-02-07T00:00:00"/>
    <x v="5"/>
    <s v="54B1868"/>
    <s v="Barcelona"/>
    <x v="6"/>
    <s v="Sants - Badal"/>
    <x v="1"/>
    <x v="0"/>
    <n v="2"/>
    <n v="72"/>
    <s v="Yes"/>
    <s v="exterior"/>
    <s v=" floor 2"/>
    <n v="0"/>
    <n v="340000"/>
    <n v="4722.2222222222226"/>
    <s v="new-340000"/>
    <x v="0"/>
  </r>
  <r>
    <d v="2020-02-08T00:00:00"/>
    <x v="5"/>
    <s v="54B1869"/>
    <s v="Barcelona"/>
    <x v="6"/>
    <s v="Sants - Badal"/>
    <x v="1"/>
    <x v="0"/>
    <n v="3"/>
    <n v="92"/>
    <s v="Yes"/>
    <s v="exterior"/>
    <s v=" floor 2"/>
    <n v="0"/>
    <n v="435000"/>
    <n v="4728.260869565217"/>
    <s v="new-435000"/>
    <x v="0"/>
  </r>
  <r>
    <d v="2020-02-09T00:00:00"/>
    <x v="5"/>
    <s v="54B1870"/>
    <s v="Barcelona"/>
    <x v="6"/>
    <s v="Sants - Badal"/>
    <x v="1"/>
    <x v="0"/>
    <n v="3"/>
    <n v="107"/>
    <s v="Yes"/>
    <s v="exterior"/>
    <s v=" floor 2"/>
    <n v="0"/>
    <n v="493718"/>
    <n v="4614.1869158878508"/>
    <s v="new-493718"/>
    <x v="0"/>
  </r>
  <r>
    <d v="2020-02-10T00:00:00"/>
    <x v="5"/>
    <s v="54B1871"/>
    <s v="Barcelona"/>
    <x v="8"/>
    <s v="Navas"/>
    <x v="1"/>
    <x v="0"/>
    <n v="2"/>
    <n v="56"/>
    <s v="Yes"/>
    <s v="exterior"/>
    <s v=" floor 4"/>
    <n v="0"/>
    <n v="282000"/>
    <n v="5035.7142857142853"/>
    <s v="new-282000"/>
    <x v="0"/>
  </r>
  <r>
    <d v="2020-02-11T00:00:00"/>
    <x v="5"/>
    <s v="54B1872"/>
    <s v="Barcelona"/>
    <x v="8"/>
    <s v="Navas"/>
    <x v="1"/>
    <x v="0"/>
    <n v="2"/>
    <n v="56"/>
    <s v="Yes"/>
    <s v="exterior"/>
    <s v=" floor 3"/>
    <n v="0"/>
    <n v="272000"/>
    <n v="4857.1428571428569"/>
    <s v="new-272000"/>
    <x v="0"/>
  </r>
  <r>
    <d v="2020-02-12T00:00:00"/>
    <x v="5"/>
    <s v="54B1873"/>
    <s v="Barcelona"/>
    <x v="8"/>
    <s v="Navas"/>
    <x v="1"/>
    <x v="0"/>
    <n v="2"/>
    <n v="56"/>
    <s v="Yes"/>
    <s v="exterior"/>
    <s v=" floor 4"/>
    <n v="0"/>
    <n v="286000"/>
    <n v="5107.1428571428569"/>
    <s v="new-286000"/>
    <x v="0"/>
  </r>
  <r>
    <d v="2020-02-13T00:00:00"/>
    <x v="5"/>
    <s v="54B1874"/>
    <s v="Barcelona"/>
    <x v="8"/>
    <s v="Navas"/>
    <x v="1"/>
    <x v="0"/>
    <n v="2"/>
    <n v="56"/>
    <s v="Yes"/>
    <s v="exterior"/>
    <s v=" floor 3"/>
    <n v="0"/>
    <n v="268000"/>
    <n v="4785.7142857142853"/>
    <s v="new-268000"/>
    <x v="0"/>
  </r>
  <r>
    <d v="2020-02-14T00:00:00"/>
    <x v="5"/>
    <s v="54B1875"/>
    <s v="Barcelona"/>
    <x v="1"/>
    <s v="les Tres Torres"/>
    <x v="1"/>
    <x v="0"/>
    <n v="2"/>
    <n v="145"/>
    <s v="Yes"/>
    <s v="exterior"/>
    <s v="ground floor"/>
    <n v="0"/>
    <n v="1210000"/>
    <n v="8344.8275862068967"/>
    <s v="new-1210000"/>
    <x v="0"/>
  </r>
  <r>
    <d v="2020-02-15T00:00:00"/>
    <x v="5"/>
    <s v="54B1876"/>
    <s v="Barcelona"/>
    <x v="1"/>
    <s v="les Tres Torres"/>
    <x v="1"/>
    <x v="0"/>
    <n v="2"/>
    <n v="198"/>
    <s v="Yes"/>
    <s v="exterior"/>
    <s v=" floor 1"/>
    <n v="0"/>
    <n v="1940000"/>
    <n v="9797.9797979797986"/>
    <s v="new-1940000"/>
    <x v="0"/>
  </r>
  <r>
    <d v="2020-02-16T00:00:00"/>
    <x v="5"/>
    <s v="54B1877"/>
    <s v="Barcelona"/>
    <x v="5"/>
    <s v="el Poblenou"/>
    <x v="1"/>
    <x v="0"/>
    <n v="3"/>
    <n v="92"/>
    <s v="Yes"/>
    <s v="exterior"/>
    <s v=" floor 3"/>
    <n v="0"/>
    <n v="606000"/>
    <n v="6586.95652173913"/>
    <s v="new-606000"/>
    <x v="0"/>
  </r>
  <r>
    <d v="2020-02-17T00:00:00"/>
    <x v="5"/>
    <s v="54B1878"/>
    <s v="Barcelona"/>
    <x v="5"/>
    <s v="el Poblenou"/>
    <x v="1"/>
    <x v="0"/>
    <n v="2"/>
    <n v="92"/>
    <s v="Yes"/>
    <s v="exterior"/>
    <s v=" floor 2"/>
    <n v="0"/>
    <n v="690000"/>
    <n v="7500"/>
    <s v="new-690000"/>
    <x v="0"/>
  </r>
  <r>
    <d v="2020-02-18T00:00:00"/>
    <x v="5"/>
    <s v="54B1879"/>
    <s v="Barcelona"/>
    <x v="5"/>
    <s v="el Poblenou"/>
    <x v="1"/>
    <x v="0"/>
    <n v="2"/>
    <n v="63"/>
    <s v="Yes"/>
    <s v="exterior"/>
    <s v="ground floor"/>
    <n v="0"/>
    <n v="296000"/>
    <n v="4698.4126984126988"/>
    <s v="new-296000"/>
    <x v="0"/>
  </r>
  <r>
    <d v="2020-02-19T00:00:00"/>
    <x v="5"/>
    <s v="54B1880"/>
    <s v="Barcelona"/>
    <x v="5"/>
    <s v="el Poblenou"/>
    <x v="1"/>
    <x v="0"/>
    <n v="2"/>
    <n v="88"/>
    <s v="Yes"/>
    <s v="exterior"/>
    <s v=" floor 2"/>
    <n v="0"/>
    <n v="650000"/>
    <n v="7386.363636363636"/>
    <s v="new-650000"/>
    <x v="0"/>
  </r>
  <r>
    <d v="2020-02-20T00:00:00"/>
    <x v="5"/>
    <s v="54B1881"/>
    <s v="Barcelona"/>
    <x v="5"/>
    <s v="el Poblenou"/>
    <x v="1"/>
    <x v="0"/>
    <n v="2"/>
    <n v="76"/>
    <s v="Yes"/>
    <s v="exterior"/>
    <s v="ground floor"/>
    <n v="0"/>
    <n v="398000"/>
    <n v="5236.8421052631575"/>
    <s v="new-398000"/>
    <x v="0"/>
  </r>
  <r>
    <d v="2020-02-21T00:00:00"/>
    <x v="5"/>
    <s v="54B1882"/>
    <s v="Barcelona"/>
    <x v="2"/>
    <s v="el Guinardó"/>
    <x v="1"/>
    <x v="0"/>
    <n v="2"/>
    <n v="61"/>
    <s v="Yes"/>
    <s v="exterior"/>
    <s v=" floor 2"/>
    <n v="0"/>
    <n v="328000"/>
    <n v="5377.0491803278692"/>
    <s v="new-328000"/>
    <x v="0"/>
  </r>
  <r>
    <d v="2020-02-22T00:00:00"/>
    <x v="5"/>
    <s v="54B1883"/>
    <s v="Barcelona"/>
    <x v="2"/>
    <s v="el Guinardó"/>
    <x v="1"/>
    <x v="0"/>
    <n v="2"/>
    <n v="61"/>
    <s v="Yes"/>
    <s v="exterior"/>
    <s v=" floor 1"/>
    <n v="0"/>
    <n v="298000"/>
    <n v="4885.2459016393441"/>
    <s v="new-298000"/>
    <x v="0"/>
  </r>
  <r>
    <d v="2020-02-23T00:00:00"/>
    <x v="5"/>
    <s v="54B1884"/>
    <s v="Barcelona"/>
    <x v="2"/>
    <s v="el Guinardó"/>
    <x v="1"/>
    <x v="0"/>
    <n v="3"/>
    <n v="85"/>
    <s v="Yes"/>
    <s v="exterior"/>
    <s v=" floor 1"/>
    <n v="0"/>
    <n v="408000"/>
    <n v="4800"/>
    <s v="new-408000"/>
    <x v="0"/>
  </r>
  <r>
    <d v="2020-02-24T00:00:00"/>
    <x v="5"/>
    <s v="54B1885"/>
    <s v="Barcelona"/>
    <x v="2"/>
    <s v="el Guinardó"/>
    <x v="1"/>
    <x v="0"/>
    <n v="2"/>
    <n v="58"/>
    <s v="Yes"/>
    <s v="exterior"/>
    <s v=" floor 4"/>
    <n v="0"/>
    <n v="398000"/>
    <n v="6862.0689655172409"/>
    <s v="new-398000"/>
    <x v="0"/>
  </r>
  <r>
    <d v="2020-02-25T00:00:00"/>
    <x v="5"/>
    <s v="54B1886"/>
    <s v="Barcelona"/>
    <x v="2"/>
    <s v="el Guinardó"/>
    <x v="1"/>
    <x v="0"/>
    <n v="2"/>
    <n v="61"/>
    <s v="Yes"/>
    <s v="exterior"/>
    <s v=" floor 3"/>
    <n v="0"/>
    <n v="348000"/>
    <n v="5704.9180327868853"/>
    <s v="new-348000"/>
    <x v="0"/>
  </r>
  <r>
    <d v="2020-02-26T00:00:00"/>
    <x v="5"/>
    <s v="54B1887"/>
    <s v="Barcelona"/>
    <x v="9"/>
    <s v="Vilapicina i la Torre Llobeta"/>
    <x v="1"/>
    <x v="0"/>
    <n v="1"/>
    <n v="29"/>
    <s v="Yes"/>
    <s v="exterior"/>
    <s v="ground floor"/>
    <n v="0"/>
    <n v="118000"/>
    <n v="4068.9655172413795"/>
    <s v="new-118000"/>
    <x v="1"/>
  </r>
  <r>
    <d v="2020-02-27T00:00:00"/>
    <x v="5"/>
    <s v="54B1888"/>
    <s v="Barcelona"/>
    <x v="2"/>
    <s v="el Carmel"/>
    <x v="1"/>
    <x v="0"/>
    <n v="2"/>
    <n v="75"/>
    <s v="Yes"/>
    <s v="exterior"/>
    <s v=" floor 2"/>
    <n v="0"/>
    <n v="337000"/>
    <n v="4493.333333333333"/>
    <s v="new-337000"/>
    <x v="0"/>
  </r>
  <r>
    <d v="2020-02-28T00:00:00"/>
    <x v="5"/>
    <s v="54B1889"/>
    <s v="Barcelona"/>
    <x v="2"/>
    <s v="el Carmel"/>
    <x v="1"/>
    <x v="0"/>
    <n v="2"/>
    <n v="75"/>
    <s v="Yes"/>
    <s v="exterior"/>
    <s v=" floor 1"/>
    <n v="0"/>
    <n v="335000"/>
    <n v="4466.666666666667"/>
    <s v="new-335000"/>
    <x v="0"/>
  </r>
  <r>
    <d v="2020-02-29T00:00:00"/>
    <x v="5"/>
    <s v="54B1890"/>
    <s v="Barcelona"/>
    <x v="2"/>
    <s v="el Carmel"/>
    <x v="1"/>
    <x v="3"/>
    <n v="3"/>
    <n v="116"/>
    <s v="Yes"/>
    <s v="exterior"/>
    <s v="ground floor"/>
    <n v="0"/>
    <n v="395000"/>
    <n v="3405.1724137931033"/>
    <s v="new-395000"/>
    <x v="0"/>
  </r>
  <r>
    <d v="2020-03-01T00:00:00"/>
    <x v="5"/>
    <s v="54B1891"/>
    <s v="Barcelona"/>
    <x v="6"/>
    <s v="la Marina de Port"/>
    <x v="1"/>
    <x v="0"/>
    <n v="4"/>
    <n v="118"/>
    <s v="Yes"/>
    <s v="exterior"/>
    <s v=" floor 1"/>
    <n v="0"/>
    <n v="502000"/>
    <n v="4254.2372881355932"/>
    <s v="new-502000"/>
    <x v="0"/>
  </r>
  <r>
    <d v="2020-03-02T00:00:00"/>
    <x v="5"/>
    <s v="54B1892"/>
    <s v="Barcelona"/>
    <x v="2"/>
    <s v="Can Baró"/>
    <x v="1"/>
    <x v="0"/>
    <n v="2"/>
    <n v="74"/>
    <s v="Yes"/>
    <s v="exterior"/>
    <s v=" floor 2"/>
    <n v="0"/>
    <n v="296500"/>
    <n v="4006.7567567567567"/>
    <s v="new-296500"/>
    <x v="0"/>
  </r>
  <r>
    <d v="2020-03-03T00:00:00"/>
    <x v="5"/>
    <s v="54B1893"/>
    <s v="Barcelona"/>
    <x v="2"/>
    <s v="Can Baró"/>
    <x v="1"/>
    <x v="3"/>
    <n v="4"/>
    <n v="230"/>
    <s v="Yes"/>
    <s v="exterior"/>
    <s v="ground floor"/>
    <n v="0"/>
    <n v="599000"/>
    <n v="2604.3478260869565"/>
    <s v="new-599000"/>
    <x v="1"/>
  </r>
  <r>
    <d v="2020-03-04T00:00:00"/>
    <x v="5"/>
    <s v="54B1894"/>
    <s v="Barcelona"/>
    <x v="2"/>
    <s v="Can Baró"/>
    <x v="1"/>
    <x v="0"/>
    <n v="1"/>
    <n v="52"/>
    <s v="Yes"/>
    <s v="exterior"/>
    <s v=" floor 1"/>
    <n v="0"/>
    <n v="201500"/>
    <n v="3875"/>
    <s v="new-201500"/>
    <x v="0"/>
  </r>
  <r>
    <d v="2020-03-05T00:00:00"/>
    <x v="5"/>
    <s v="54B1895"/>
    <s v="Barcelona"/>
    <x v="2"/>
    <s v="Can Baró"/>
    <x v="1"/>
    <x v="0"/>
    <n v="1"/>
    <n v="62"/>
    <s v="Yes"/>
    <s v="exterior"/>
    <s v=" floor 1"/>
    <n v="0"/>
    <n v="225500"/>
    <n v="3637.0967741935483"/>
    <s v="new-225500"/>
    <x v="0"/>
  </r>
  <r>
    <d v="2020-03-06T00:00:00"/>
    <x v="5"/>
    <s v="54B1896"/>
    <s v="Barcelona"/>
    <x v="2"/>
    <s v="Can Baró"/>
    <x v="1"/>
    <x v="0"/>
    <n v="1"/>
    <n v="62"/>
    <s v="Yes"/>
    <s v="exterior"/>
    <s v=" floor 2"/>
    <n v="0"/>
    <n v="235500"/>
    <n v="3798.3870967741937"/>
    <s v="new-235500"/>
    <x v="0"/>
  </r>
  <r>
    <d v="2020-03-07T00:00:00"/>
    <x v="5"/>
    <s v="54B1897"/>
    <s v="Barcelona"/>
    <x v="2"/>
    <s v="Can Baró"/>
    <x v="1"/>
    <x v="0"/>
    <n v="1"/>
    <n v="52"/>
    <s v="Yes"/>
    <s v="exterior"/>
    <s v=" floor 2"/>
    <n v="0"/>
    <n v="209500"/>
    <n v="4028.8461538461538"/>
    <s v="new-209500"/>
    <x v="0"/>
  </r>
  <r>
    <d v="2020-03-08T00:00:00"/>
    <x v="5"/>
    <s v="54B1898"/>
    <s v="Barcelona"/>
    <x v="5"/>
    <s v="Provençals del Poblenou"/>
    <x v="1"/>
    <x v="0"/>
    <n v="2"/>
    <n v="69"/>
    <s v="Yes"/>
    <s v="exterior"/>
    <s v=" floor 2"/>
    <n v="0"/>
    <n v="435000"/>
    <n v="6304.347826086957"/>
    <s v="new-435000"/>
    <x v="0"/>
  </r>
  <r>
    <d v="2020-03-09T00:00:00"/>
    <x v="5"/>
    <s v="54B1899"/>
    <s v="Barcelona"/>
    <x v="5"/>
    <s v="la Vila Olímpica del Poblenou"/>
    <x v="1"/>
    <x v="3"/>
    <n v="2"/>
    <n v="110"/>
    <s v="Yes"/>
    <s v="exterior"/>
    <s v=" floor 6"/>
    <n v="0"/>
    <n v="795000"/>
    <n v="7227.272727272727"/>
    <s v="new-795000"/>
    <x v="0"/>
  </r>
  <r>
    <d v="2020-03-10T00:00:00"/>
    <x v="5"/>
    <s v="54B1900"/>
    <s v="Barcelona"/>
    <x v="5"/>
    <s v="la Vila Olímpica del Poblenou"/>
    <x v="1"/>
    <x v="0"/>
    <n v="1"/>
    <n v="63"/>
    <s v="Yes"/>
    <s v="exterior"/>
    <s v="ground floor"/>
    <n v="0"/>
    <n v="356000"/>
    <n v="5650.7936507936511"/>
    <s v="new-356000"/>
    <x v="0"/>
  </r>
  <r>
    <d v="2020-03-11T00:00:00"/>
    <x v="5"/>
    <s v="54B1901"/>
    <s v="Barcelona"/>
    <x v="6"/>
    <s v="Sants"/>
    <x v="1"/>
    <x v="0"/>
    <n v="2"/>
    <n v="76"/>
    <s v="Yes"/>
    <s v="exterior"/>
    <s v=" floor 1"/>
    <n v="0"/>
    <n v="340000"/>
    <n v="4473.6842105263158"/>
    <s v="new-340000"/>
    <x v="0"/>
  </r>
  <r>
    <d v="2020-03-12T00:00:00"/>
    <x v="5"/>
    <s v="54B1902"/>
    <s v="Barcelona"/>
    <x v="9"/>
    <s v="Vilapicina i la Torre Llobeta"/>
    <x v="1"/>
    <x v="0"/>
    <n v="3"/>
    <n v="77"/>
    <s v="Yes"/>
    <s v="exterior"/>
    <s v="ground floor"/>
    <n v="0"/>
    <n v="268000"/>
    <n v="3480.5194805194806"/>
    <s v="new-268000"/>
    <x v="0"/>
  </r>
  <r>
    <d v="2020-03-13T00:00:00"/>
    <x v="5"/>
    <s v="54B1903"/>
    <s v="Barcelona"/>
    <x v="9"/>
    <s v="Vilapicina i la Torre Llobeta"/>
    <x v="1"/>
    <x v="0"/>
    <n v="3"/>
    <n v="87"/>
    <s v="Yes"/>
    <s v="exterior"/>
    <s v=" floor 2"/>
    <n v="0"/>
    <n v="312000"/>
    <n v="3586.2068965517242"/>
    <s v="new-312000"/>
    <x v="0"/>
  </r>
  <r>
    <d v="2020-03-14T00:00:00"/>
    <x v="5"/>
    <s v="54B1904"/>
    <s v="Barcelona"/>
    <x v="9"/>
    <s v="Vilapicina i la Torre Llobeta"/>
    <x v="1"/>
    <x v="0"/>
    <n v="1"/>
    <n v="47"/>
    <s v="Yes"/>
    <s v="exterior"/>
    <s v="ground floor"/>
    <n v="0"/>
    <n v="156000"/>
    <n v="3319.1489361702129"/>
    <s v="new-156000"/>
    <x v="0"/>
  </r>
  <r>
    <d v="2020-03-15T00:00:00"/>
    <x v="5"/>
    <s v="54B1905"/>
    <s v="Barcelona"/>
    <x v="9"/>
    <s v="Vilapicina i la Torre Llobeta"/>
    <x v="1"/>
    <x v="1"/>
    <n v="3"/>
    <n v="73"/>
    <s v="Yes"/>
    <s v="exterior"/>
    <s v=" floor 3"/>
    <n v="0"/>
    <n v="358000"/>
    <n v="4904.1095890410961"/>
    <s v="new-358000"/>
    <x v="0"/>
  </r>
  <r>
    <d v="2020-03-16T00:00:00"/>
    <x v="5"/>
    <s v="54B1906"/>
    <s v="Barcelona"/>
    <x v="7"/>
    <s v="el Coll"/>
    <x v="1"/>
    <x v="0"/>
    <n v="3"/>
    <n v="72"/>
    <s v="Yes"/>
    <s v="exterior"/>
    <s v=" floor 1"/>
    <n v="0"/>
    <n v="365000"/>
    <n v="5069.4444444444443"/>
    <s v="new-365000"/>
    <x v="0"/>
  </r>
  <r>
    <d v="2020-03-17T00:00:00"/>
    <x v="5"/>
    <s v="54B1907"/>
    <s v="Barcelona"/>
    <x v="7"/>
    <s v="el Coll"/>
    <x v="1"/>
    <x v="0"/>
    <n v="4"/>
    <n v="103"/>
    <s v="Yes"/>
    <s v="exterior"/>
    <s v=" floor 2"/>
    <n v="0"/>
    <n v="465000"/>
    <n v="4514.5631067961167"/>
    <s v="new-465000"/>
    <x v="0"/>
  </r>
  <r>
    <d v="2020-03-18T00:00:00"/>
    <x v="5"/>
    <s v="54B1908"/>
    <s v="Barcelona"/>
    <x v="9"/>
    <s v="Vilapicina i la Torre Llobeta"/>
    <x v="1"/>
    <x v="0"/>
    <n v="2"/>
    <n v="55"/>
    <s v="Yes"/>
    <s v="exterior"/>
    <s v=" floor 3"/>
    <n v="0"/>
    <n v="267000"/>
    <n v="4854.545454545455"/>
    <s v="new-267000"/>
    <x v="0"/>
  </r>
  <r>
    <d v="2020-03-19T00:00:00"/>
    <x v="5"/>
    <s v="54B1909"/>
    <s v="Barcelona"/>
    <x v="9"/>
    <s v="Vilapicina i la Torre Llobeta"/>
    <x v="1"/>
    <x v="0"/>
    <n v="2"/>
    <n v="61"/>
    <s v="Yes"/>
    <s v="exterior"/>
    <s v=" floor 2"/>
    <n v="0"/>
    <n v="274000"/>
    <n v="4491.8032786885242"/>
    <s v="new-274000"/>
    <x v="0"/>
  </r>
  <r>
    <d v="2020-03-20T00:00:00"/>
    <x v="5"/>
    <s v="54B1910"/>
    <s v="Barcelona"/>
    <x v="9"/>
    <s v="Vilapicina i la Torre Llobeta"/>
    <x v="1"/>
    <x v="0"/>
    <n v="2"/>
    <n v="55"/>
    <s v="Yes"/>
    <s v="exterior"/>
    <s v=" floor 2"/>
    <n v="0"/>
    <n v="260000"/>
    <n v="4727.272727272727"/>
    <s v="new-260000"/>
    <x v="0"/>
  </r>
  <r>
    <d v="2020-03-21T00:00:00"/>
    <x v="5"/>
    <s v="54B1911"/>
    <s v="Barcelona"/>
    <x v="9"/>
    <s v="Vilapicina i la Torre Llobeta"/>
    <x v="1"/>
    <x v="0"/>
    <n v="2"/>
    <n v="74"/>
    <s v="Yes"/>
    <s v="exterior"/>
    <s v="ground floor"/>
    <n v="0"/>
    <n v="347000"/>
    <n v="4689.1891891891892"/>
    <s v="new-347000"/>
    <x v="0"/>
  </r>
  <r>
    <d v="2020-03-22T00:00:00"/>
    <x v="5"/>
    <s v="54B1912"/>
    <s v="Barcelona"/>
    <x v="8"/>
    <s v="el Congrés i els Indians"/>
    <x v="1"/>
    <x v="0"/>
    <n v="3"/>
    <n v="90"/>
    <s v="Yes"/>
    <s v="exterior"/>
    <s v=" floor 2"/>
    <n v="0"/>
    <n v="418000"/>
    <n v="4644.4444444444443"/>
    <s v="new-418000"/>
    <x v="0"/>
  </r>
  <r>
    <d v="2020-03-23T00:00:00"/>
    <x v="5"/>
    <s v="54B1913"/>
    <s v="Barcelona"/>
    <x v="8"/>
    <s v="el Congrés i els Indians"/>
    <x v="1"/>
    <x v="0"/>
    <n v="2"/>
    <n v="143"/>
    <s v="Yes"/>
    <s v="exterior"/>
    <s v="ground floor"/>
    <n v="0"/>
    <n v="455000"/>
    <n v="3181.818181818182"/>
    <s v="new-455000"/>
    <x v="0"/>
  </r>
  <r>
    <d v="2020-03-24T00:00:00"/>
    <x v="5"/>
    <s v="54B1914"/>
    <s v="Barcelona"/>
    <x v="8"/>
    <s v="el Congrés i els Indians"/>
    <x v="1"/>
    <x v="0"/>
    <n v="3"/>
    <n v="98"/>
    <s v="Yes"/>
    <s v="exterior"/>
    <s v=" floor 4"/>
    <n v="0"/>
    <n v="467000"/>
    <n v="4765.3061224489793"/>
    <s v="new-467000"/>
    <x v="0"/>
  </r>
  <r>
    <d v="2020-03-25T00:00:00"/>
    <x v="5"/>
    <s v="54B1915"/>
    <s v="Barcelona"/>
    <x v="8"/>
    <s v="el Congrés i els Indians"/>
    <x v="1"/>
    <x v="0"/>
    <n v="3"/>
    <n v="94"/>
    <s v="Yes"/>
    <s v="exterior"/>
    <s v=" floor 4"/>
    <n v="0"/>
    <n v="458000"/>
    <n v="4872.3404255319147"/>
    <s v="new-458000"/>
    <x v="0"/>
  </r>
  <r>
    <d v="2020-03-26T00:00:00"/>
    <x v="5"/>
    <s v="54B1916"/>
    <s v="Barcelona"/>
    <x v="5"/>
    <s v="el Poblenou"/>
    <x v="1"/>
    <x v="0"/>
    <n v="4"/>
    <n v="115"/>
    <s v="Yes"/>
    <s v="exterior"/>
    <s v=" floor 1"/>
    <n v="0"/>
    <n v="601500"/>
    <n v="5230.434782608696"/>
    <s v="new-601500"/>
    <x v="0"/>
  </r>
  <r>
    <d v="2020-03-27T00:00:00"/>
    <x v="5"/>
    <s v="54B1917"/>
    <s v="Barcelona"/>
    <x v="5"/>
    <s v="el Clot"/>
    <x v="1"/>
    <x v="0"/>
    <n v="2"/>
    <n v="70"/>
    <s v="Yes"/>
    <s v="exterior"/>
    <s v="ground floor"/>
    <n v="0"/>
    <n v="285000"/>
    <n v="4071.4285714285716"/>
    <s v="new-285000"/>
    <x v="0"/>
  </r>
  <r>
    <d v="2020-03-28T00:00:00"/>
    <x v="5"/>
    <s v="54B1918"/>
    <s v="Barcelona"/>
    <x v="1"/>
    <s v="Sant Gervasi - Galvany"/>
    <x v="1"/>
    <x v="0"/>
    <n v="1"/>
    <n v="70"/>
    <s v="Yes"/>
    <s v="exterior"/>
    <s v="ground floor"/>
    <n v="0"/>
    <n v="295000"/>
    <n v="4214.2857142857147"/>
    <s v="new-295000"/>
    <x v="0"/>
  </r>
  <r>
    <d v="2020-03-29T00:00:00"/>
    <x v="5"/>
    <s v="54B1919"/>
    <s v="Barcelona"/>
    <x v="7"/>
    <s v="la Vila de Gràcia"/>
    <x v="1"/>
    <x v="0"/>
    <n v="2"/>
    <n v="90"/>
    <s v="Yes"/>
    <s v="exterior"/>
    <s v="ground floor"/>
    <n v="0"/>
    <n v="622250"/>
    <n v="6913.8888888888887"/>
    <s v="new-622250"/>
    <x v="0"/>
  </r>
  <r>
    <d v="2020-03-30T00:00:00"/>
    <x v="5"/>
    <s v="54B1920"/>
    <s v="Barcelona"/>
    <x v="7"/>
    <s v="la Vila de Gràcia"/>
    <x v="1"/>
    <x v="0"/>
    <n v="1"/>
    <n v="71"/>
    <s v="Yes"/>
    <s v="exterior"/>
    <s v="ground floor"/>
    <n v="0"/>
    <n v="523450"/>
    <n v="7372.5352112676055"/>
    <s v="new-523450"/>
    <x v="0"/>
  </r>
  <r>
    <d v="2020-03-31T00:00:00"/>
    <x v="5"/>
    <s v="54B1921"/>
    <s v="Barcelona"/>
    <x v="5"/>
    <s v="Diagonal Mar i el Front Marítim del Poblenou"/>
    <x v="1"/>
    <x v="0"/>
    <n v="3"/>
    <n v="73"/>
    <s v="Yes"/>
    <s v="exterior"/>
    <s v=" floor 5"/>
    <n v="0"/>
    <n v="462000"/>
    <n v="6328.767123287671"/>
    <s v="new-462000"/>
    <x v="0"/>
  </r>
  <r>
    <d v="2020-04-01T00:00:00"/>
    <x v="5"/>
    <s v="54B1922"/>
    <s v="Barcelona"/>
    <x v="2"/>
    <s v="el Guinardó"/>
    <x v="1"/>
    <x v="3"/>
    <n v="4"/>
    <n v="187"/>
    <s v="Yes"/>
    <s v="exterior"/>
    <s v="ground floor"/>
    <n v="0"/>
    <n v="778000"/>
    <n v="4160.4278074866306"/>
    <s v="new-778000"/>
    <x v="0"/>
  </r>
  <r>
    <d v="2020-04-02T00:00:00"/>
    <x v="5"/>
    <s v="54B1923"/>
    <s v="Barcelona"/>
    <x v="3"/>
    <s v="les Corts"/>
    <x v="1"/>
    <x v="0"/>
    <n v="3"/>
    <n v="120"/>
    <s v="Yes"/>
    <s v="exterior"/>
    <s v=" floor 1"/>
    <n v="0"/>
    <n v="820000"/>
    <n v="6833.333333333333"/>
    <s v="new-820000"/>
    <x v="0"/>
  </r>
  <r>
    <d v="2020-04-03T00:00:00"/>
    <x v="5"/>
    <s v="54B1924"/>
    <s v="Barcelona"/>
    <x v="7"/>
    <s v="el Camp d'en Grassot i Gràcia Nova"/>
    <x v="1"/>
    <x v="0"/>
    <n v="2"/>
    <n v="75"/>
    <s v="Yes"/>
    <s v="exterior"/>
    <s v=" floor 2"/>
    <n v="0"/>
    <n v="425000"/>
    <n v="5666.666666666667"/>
    <s v="new-425000"/>
    <x v="0"/>
  </r>
  <r>
    <d v="2020-04-04T00:00:00"/>
    <x v="5"/>
    <s v="54B1925"/>
    <s v="Barcelona"/>
    <x v="7"/>
    <s v="el Camp d'en Grassot i Gràcia Nova"/>
    <x v="1"/>
    <x v="0"/>
    <n v="2"/>
    <n v="75"/>
    <s v="Yes"/>
    <s v="exterior"/>
    <s v=" floor 4"/>
    <n v="0"/>
    <n v="450000"/>
    <n v="6000"/>
    <s v="new-450000"/>
    <x v="0"/>
  </r>
  <r>
    <d v="2020-04-05T00:00:00"/>
    <x v="5"/>
    <s v="54B1926"/>
    <s v="Barcelona"/>
    <x v="7"/>
    <s v="el Camp d'en Grassot i Gràcia Nova"/>
    <x v="1"/>
    <x v="0"/>
    <n v="2"/>
    <n v="74"/>
    <s v="Yes"/>
    <s v="exterior"/>
    <s v=" floor 4"/>
    <n v="0"/>
    <n v="445000"/>
    <n v="6013.5135135135133"/>
    <s v="new-445000"/>
    <x v="0"/>
  </r>
  <r>
    <d v="2020-04-06T00:00:00"/>
    <x v="5"/>
    <s v="54B1927"/>
    <s v="Barcelona"/>
    <x v="7"/>
    <s v="el Camp d'en Grassot i Gràcia Nova"/>
    <x v="1"/>
    <x v="0"/>
    <n v="2"/>
    <n v="75"/>
    <s v="Yes"/>
    <s v="exterior"/>
    <s v=" floor 3"/>
    <n v="0"/>
    <n v="440000"/>
    <n v="5866.666666666667"/>
    <s v="new-440000"/>
    <x v="0"/>
  </r>
  <r>
    <d v="2020-04-07T00:00:00"/>
    <x v="5"/>
    <s v="54B1928"/>
    <s v="Barcelona"/>
    <x v="5"/>
    <s v="el Poblenou"/>
    <x v="1"/>
    <x v="0"/>
    <n v="4"/>
    <n v="113"/>
    <s v="Yes"/>
    <s v="exterior"/>
    <s v=" floor 1"/>
    <n v="0"/>
    <n v="705000"/>
    <n v="6238.9380530973449"/>
    <s v="new-705000"/>
    <x v="0"/>
  </r>
  <r>
    <d v="2020-04-08T00:00:00"/>
    <x v="5"/>
    <s v="54B1929"/>
    <s v="Barcelona"/>
    <x v="2"/>
    <s v="el Guinardó"/>
    <x v="1"/>
    <x v="3"/>
    <n v="2"/>
    <n v="62"/>
    <s v="Yes"/>
    <s v="exterior"/>
    <s v=" floor 2"/>
    <n v="0"/>
    <n v="305000"/>
    <n v="4919.3548387096771"/>
    <s v="new-305000"/>
    <x v="0"/>
  </r>
  <r>
    <d v="2020-04-09T00:00:00"/>
    <x v="5"/>
    <s v="54B1930"/>
    <s v="Barcelona"/>
    <x v="2"/>
    <s v="el Guinardó"/>
    <x v="1"/>
    <x v="0"/>
    <n v="1"/>
    <n v="45"/>
    <s v="Yes"/>
    <s v="exterior"/>
    <s v=" floor 1"/>
    <n v="0"/>
    <n v="240000"/>
    <n v="5333.333333333333"/>
    <s v="new-240000"/>
    <x v="0"/>
  </r>
  <r>
    <d v="2020-04-10T00:00:00"/>
    <x v="5"/>
    <s v="54B1931"/>
    <s v="Barcelona"/>
    <x v="2"/>
    <s v="el Guinardó"/>
    <x v="1"/>
    <x v="0"/>
    <n v="1"/>
    <n v="45"/>
    <s v="Yes"/>
    <s v="exterior"/>
    <s v=" floor 2"/>
    <n v="0"/>
    <n v="250000"/>
    <n v="5555.5555555555557"/>
    <s v="new-250000"/>
    <x v="0"/>
  </r>
  <r>
    <d v="2020-04-11T00:00:00"/>
    <x v="5"/>
    <s v="54B1932"/>
    <s v="Barcelona"/>
    <x v="2"/>
    <s v="el Guinardó"/>
    <x v="1"/>
    <x v="0"/>
    <n v="2"/>
    <n v="63"/>
    <s v="Yes"/>
    <s v="exterior"/>
    <s v=" floor 2"/>
    <n v="0"/>
    <n v="315000"/>
    <n v="5000"/>
    <s v="new-315000"/>
    <x v="0"/>
  </r>
  <r>
    <d v="2020-04-12T00:00:00"/>
    <x v="5"/>
    <s v="54B1933"/>
    <s v="Barcelona"/>
    <x v="2"/>
    <s v="el Guinardó"/>
    <x v="1"/>
    <x v="0"/>
    <n v="2"/>
    <n v="63"/>
    <s v="Yes"/>
    <s v="exterior"/>
    <s v=" floor 1"/>
    <n v="0"/>
    <n v="305000"/>
    <n v="4841.269841269841"/>
    <s v="new-305000"/>
    <x v="0"/>
  </r>
  <r>
    <d v="2020-04-13T00:00:00"/>
    <x v="5"/>
    <s v="54B1934"/>
    <s v="Barcelona"/>
    <x v="1"/>
    <s v="Sant Gervasi - Galvany"/>
    <x v="1"/>
    <x v="0"/>
    <n v="3"/>
    <n v="90"/>
    <s v="Yes"/>
    <s v="exterior"/>
    <s v=" floor 1"/>
    <n v="0"/>
    <n v="650000"/>
    <n v="7222.2222222222226"/>
    <s v="new-650000"/>
    <x v="0"/>
  </r>
  <r>
    <d v="2020-04-14T00:00:00"/>
    <x v="5"/>
    <s v="54B1935"/>
    <s v="Barcelona"/>
    <x v="1"/>
    <s v="Sant Gervasi - Galvany"/>
    <x v="1"/>
    <x v="0"/>
    <n v="3"/>
    <n v="130"/>
    <s v="Yes"/>
    <s v="exterior"/>
    <s v="ground floor"/>
    <n v="0"/>
    <n v="1125000"/>
    <n v="8653.8461538461543"/>
    <s v="new-1125000"/>
    <x v="0"/>
  </r>
  <r>
    <d v="2020-04-15T00:00:00"/>
    <x v="5"/>
    <s v="54B1936"/>
    <s v="Barcelona"/>
    <x v="1"/>
    <s v="Sant Gervasi - Galvany"/>
    <x v="1"/>
    <x v="0"/>
    <n v="4"/>
    <n v="146"/>
    <s v="Yes"/>
    <s v="exterior"/>
    <s v=" floor 2"/>
    <n v="0"/>
    <n v="1195000"/>
    <n v="8184.9315068493152"/>
    <s v="new-1195000"/>
    <x v="0"/>
  </r>
  <r>
    <d v="2020-04-16T00:00:00"/>
    <x v="5"/>
    <s v="54B1937"/>
    <s v="Barcelona"/>
    <x v="7"/>
    <s v="la Vila de Gràcia"/>
    <x v="1"/>
    <x v="0"/>
    <n v="3"/>
    <n v="92"/>
    <s v="Yes"/>
    <s v="exterior"/>
    <s v=" floor 1"/>
    <n v="0"/>
    <n v="442000"/>
    <n v="4804.347826086957"/>
    <s v="new-442000"/>
    <x v="0"/>
  </r>
  <r>
    <d v="2020-04-17T00:00:00"/>
    <x v="5"/>
    <s v="54B1938"/>
    <s v="Barcelona"/>
    <x v="5"/>
    <s v="el Poblenou"/>
    <x v="1"/>
    <x v="0"/>
    <n v="2"/>
    <n v="63"/>
    <s v="Yes"/>
    <s v="exterior"/>
    <s v=" floor 2"/>
    <n v="0"/>
    <n v="394000"/>
    <n v="6253.9682539682535"/>
    <s v="new-394000"/>
    <x v="0"/>
  </r>
  <r>
    <d v="2020-04-18T00:00:00"/>
    <x v="5"/>
    <s v="54B1939"/>
    <s v="Barcelona"/>
    <x v="5"/>
    <s v="Diagonal Mar i el Front Marítim del Poblenou"/>
    <x v="1"/>
    <x v="0"/>
    <n v="2"/>
    <n v="70"/>
    <s v="Yes"/>
    <s v="exterior"/>
    <s v=" floor 1"/>
    <n v="0"/>
    <n v="371000"/>
    <n v="5300"/>
    <s v="new-371000"/>
    <x v="0"/>
  </r>
  <r>
    <d v="2020-04-19T00:00:00"/>
    <x v="5"/>
    <s v="54B1940"/>
    <s v="Barcelona"/>
    <x v="4"/>
    <s v="el Barri Gòtic"/>
    <x v="1"/>
    <x v="0"/>
    <n v="2"/>
    <n v="79"/>
    <s v="Yes"/>
    <s v="exterior"/>
    <s v=" floor 2"/>
    <n v="0"/>
    <n v="638000"/>
    <n v="8075.9493670886077"/>
    <s v="new-638000"/>
    <x v="0"/>
  </r>
  <r>
    <d v="2020-04-20T00:00:00"/>
    <x v="5"/>
    <s v="54B1941"/>
    <s v="Barcelona"/>
    <x v="4"/>
    <s v="el Barri Gòtic"/>
    <x v="1"/>
    <x v="0"/>
    <n v="2"/>
    <n v="69"/>
    <s v="Yes"/>
    <s v="exterior"/>
    <s v=" floor 2"/>
    <n v="0"/>
    <n v="571000"/>
    <n v="8275.36231884058"/>
    <s v="new-571000"/>
    <x v="0"/>
  </r>
  <r>
    <d v="2020-04-21T00:00:00"/>
    <x v="5"/>
    <s v="54B1942"/>
    <s v="Barcelona"/>
    <x v="4"/>
    <s v="el Barri Gòtic"/>
    <x v="1"/>
    <x v="0"/>
    <n v="2"/>
    <n v="79"/>
    <s v="Yes"/>
    <s v="exterior"/>
    <s v=" floor 2"/>
    <n v="0"/>
    <n v="661000"/>
    <n v="8367.0886075949365"/>
    <s v="new-661000"/>
    <x v="0"/>
  </r>
  <r>
    <d v="2020-04-22T00:00:00"/>
    <x v="5"/>
    <s v="54B1943"/>
    <s v="Barcelona"/>
    <x v="4"/>
    <s v="el Barri Gòtic"/>
    <x v="1"/>
    <x v="0"/>
    <n v="2"/>
    <n v="59"/>
    <s v="Yes"/>
    <s v="exterior"/>
    <s v=" floor 2"/>
    <n v="0"/>
    <n v="510000"/>
    <n v="8644.0677966101703"/>
    <s v="new-510000"/>
    <x v="0"/>
  </r>
  <r>
    <d v="2020-04-23T00:00:00"/>
    <x v="5"/>
    <s v="54B1944"/>
    <s v="Barcelona"/>
    <x v="4"/>
    <s v="el Barri Gòtic"/>
    <x v="1"/>
    <x v="0"/>
    <n v="3"/>
    <n v="88"/>
    <s v="Yes"/>
    <s v="exterior"/>
    <s v=" floor 2"/>
    <n v="0"/>
    <n v="694000"/>
    <n v="7886.363636363636"/>
    <s v="new-694000"/>
    <x v="0"/>
  </r>
  <r>
    <d v="2020-04-24T00:00:00"/>
    <x v="5"/>
    <s v="54B1945"/>
    <s v="Barcelona"/>
    <x v="4"/>
    <s v="el Barri Gòtic"/>
    <x v="1"/>
    <x v="0"/>
    <n v="2"/>
    <n v="79"/>
    <s v="Yes"/>
    <s v="exterior"/>
    <s v="mezzanine"/>
    <n v="0"/>
    <n v="483000"/>
    <n v="6113.9240506329115"/>
    <s v="new-483000"/>
    <x v="0"/>
  </r>
  <r>
    <d v="2020-04-25T00:00:00"/>
    <x v="5"/>
    <s v="54B1946"/>
    <s v="Barcelona"/>
    <x v="4"/>
    <s v="el Barri Gòtic"/>
    <x v="1"/>
    <x v="0"/>
    <n v="2"/>
    <n v="71"/>
    <s v="Yes"/>
    <s v="exterior"/>
    <s v="mezzanine"/>
    <n v="0"/>
    <n v="431000"/>
    <n v="6070.422535211268"/>
    <s v="new-431000"/>
    <x v="0"/>
  </r>
  <r>
    <d v="2020-04-26T00:00:00"/>
    <x v="5"/>
    <s v="54B1947"/>
    <s v="Barcelona"/>
    <x v="4"/>
    <s v="el Barri Gòtic"/>
    <x v="1"/>
    <x v="0"/>
    <n v="2"/>
    <n v="82"/>
    <s v="Yes"/>
    <s v="exterior"/>
    <s v="mezzanine"/>
    <n v="0"/>
    <n v="498000"/>
    <n v="6073.1707317073169"/>
    <s v="new-498000"/>
    <x v="0"/>
  </r>
  <r>
    <d v="2020-04-27T00:00:00"/>
    <x v="5"/>
    <s v="54B1948"/>
    <s v="Barcelona"/>
    <x v="4"/>
    <s v="el Barri Gòtic"/>
    <x v="1"/>
    <x v="0"/>
    <n v="2"/>
    <n v="56"/>
    <s v="Yes"/>
    <s v="exterior"/>
    <s v="mezzanine"/>
    <n v="0"/>
    <n v="357000"/>
    <n v="6375"/>
    <s v="new-357000"/>
    <x v="0"/>
  </r>
  <r>
    <d v="2020-04-28T00:00:00"/>
    <x v="5"/>
    <s v="54B1949"/>
    <s v="Barcelona"/>
    <x v="4"/>
    <s v="el Barri Gòtic"/>
    <x v="1"/>
    <x v="0"/>
    <n v="2"/>
    <n v="90"/>
    <s v="Yes"/>
    <s v="exterior"/>
    <s v="mezzanine"/>
    <n v="0"/>
    <n v="533000"/>
    <n v="5922.2222222222226"/>
    <s v="new-533000"/>
    <x v="0"/>
  </r>
  <r>
    <d v="2020-04-29T00:00:00"/>
    <x v="5"/>
    <s v="54B1950"/>
    <s v="Barcelona"/>
    <x v="3"/>
    <s v="les Corts"/>
    <x v="1"/>
    <x v="0"/>
    <n v="2"/>
    <n v="72"/>
    <s v="Yes"/>
    <s v="exterior"/>
    <s v=" floor 2"/>
    <n v="0"/>
    <n v="510000"/>
    <n v="7083.333333333333"/>
    <s v="new-510000"/>
    <x v="0"/>
  </r>
  <r>
    <d v="2020-04-30T00:00:00"/>
    <x v="5"/>
    <s v="54B1951"/>
    <s v="Barcelona"/>
    <x v="1"/>
    <s v="Sarrià"/>
    <x v="1"/>
    <x v="0"/>
    <n v="4"/>
    <n v="154"/>
    <s v="Yes"/>
    <s v="exterior"/>
    <s v=" floor 1"/>
    <n v="0"/>
    <n v="1253000"/>
    <n v="8136.363636363636"/>
    <s v="new-1253000"/>
    <x v="0"/>
  </r>
  <r>
    <d v="2020-05-01T00:00:00"/>
    <x v="5"/>
    <s v="54B1952"/>
    <s v="Barcelona"/>
    <x v="1"/>
    <s v="Sarrià"/>
    <x v="1"/>
    <x v="0"/>
    <n v="3"/>
    <n v="117"/>
    <s v="Yes"/>
    <s v="exterior"/>
    <s v=" floor 1"/>
    <n v="0"/>
    <n v="978000"/>
    <n v="8358.9743589743593"/>
    <s v="new-978000"/>
    <x v="0"/>
  </r>
  <r>
    <d v="2020-05-02T00:00:00"/>
    <x v="5"/>
    <s v="54B1953"/>
    <s v="Barcelona"/>
    <x v="1"/>
    <s v="Sarrià"/>
    <x v="1"/>
    <x v="0"/>
    <n v="2"/>
    <n v="86"/>
    <s v="Yes"/>
    <s v="exterior"/>
    <s v="ground floor"/>
    <n v="0"/>
    <n v="545000"/>
    <n v="6337.2093023255811"/>
    <s v="new-545000"/>
    <x v="0"/>
  </r>
  <r>
    <d v="2020-05-03T00:00:00"/>
    <x v="5"/>
    <s v="54B1954"/>
    <s v="Barcelona"/>
    <x v="2"/>
    <s v="la Font d'en Fargues"/>
    <x v="1"/>
    <x v="0"/>
    <n v="2"/>
    <n v="68"/>
    <s v="Yes"/>
    <s v="exterior"/>
    <s v=" floor 1"/>
    <n v="0"/>
    <n v="320000"/>
    <n v="4705.8823529411766"/>
    <s v="new-320000"/>
    <x v="0"/>
  </r>
  <r>
    <d v="2020-05-04T00:00:00"/>
    <x v="5"/>
    <s v="54B1955"/>
    <s v="Barcelona"/>
    <x v="2"/>
    <s v="la Font d'en Fargues"/>
    <x v="1"/>
    <x v="0"/>
    <n v="4"/>
    <n v="130"/>
    <s v="Yes"/>
    <s v="exterior"/>
    <s v=" floor 2"/>
    <n v="0"/>
    <n v="584000"/>
    <n v="4492.3076923076924"/>
    <s v="new-584000"/>
    <x v="0"/>
  </r>
  <r>
    <d v="2020-05-05T00:00:00"/>
    <x v="5"/>
    <s v="54B1956"/>
    <s v="Barcelona"/>
    <x v="5"/>
    <s v="el Camp de l'Arpa del Clot"/>
    <x v="1"/>
    <x v="3"/>
    <n v="3"/>
    <n v="102"/>
    <s v="Yes"/>
    <s v="exterior"/>
    <s v=" floor 4"/>
    <n v="0"/>
    <n v="595000"/>
    <n v="5833.333333333333"/>
    <s v="new-595000"/>
    <x v="0"/>
  </r>
  <r>
    <d v="2020-05-06T00:00:00"/>
    <x v="5"/>
    <s v="54B1957"/>
    <s v="Barcelona"/>
    <x v="5"/>
    <s v="el Camp de l'Arpa del Clot"/>
    <x v="1"/>
    <x v="0"/>
    <n v="2"/>
    <n v="52"/>
    <s v="Yes"/>
    <s v="exterior"/>
    <s v=" floor 1"/>
    <n v="0"/>
    <n v="305000"/>
    <n v="5865.3846153846152"/>
    <s v="new-305000"/>
    <x v="0"/>
  </r>
  <r>
    <d v="2020-05-07T00:00:00"/>
    <x v="5"/>
    <s v="54B1958"/>
    <s v="Barcelona"/>
    <x v="5"/>
    <s v="el Camp de l'Arpa del Clot"/>
    <x v="1"/>
    <x v="0"/>
    <n v="2"/>
    <n v="52"/>
    <s v="Yes"/>
    <s v="exterior"/>
    <s v=" floor 2"/>
    <n v="0"/>
    <n v="300000"/>
    <n v="5769.2307692307695"/>
    <s v="new-300000"/>
    <x v="0"/>
  </r>
  <r>
    <d v="2020-05-08T00:00:00"/>
    <x v="5"/>
    <s v="54B1959"/>
    <s v="Barcelona"/>
    <x v="5"/>
    <s v="el Camp de l'Arpa del Clot"/>
    <x v="1"/>
    <x v="0"/>
    <n v="2"/>
    <n v="52"/>
    <s v="Yes"/>
    <s v="exterior"/>
    <s v=" floor 3"/>
    <n v="0"/>
    <n v="305000"/>
    <n v="5865.3846153846152"/>
    <s v="new-305000"/>
    <x v="0"/>
  </r>
  <r>
    <d v="2020-05-09T00:00:00"/>
    <x v="5"/>
    <s v="54B1960"/>
    <s v="Barcelona"/>
    <x v="5"/>
    <s v="el Camp de l'Arpa del Clot"/>
    <x v="1"/>
    <x v="0"/>
    <n v="2"/>
    <n v="52"/>
    <s v="Yes"/>
    <s v="exterior"/>
    <s v=" floor 2"/>
    <n v="0"/>
    <n v="310000"/>
    <n v="5961.5384615384619"/>
    <s v="new-310000"/>
    <x v="0"/>
  </r>
  <r>
    <d v="2020-05-10T00:00:00"/>
    <x v="5"/>
    <s v="54B1961"/>
    <s v="Barcelona"/>
    <x v="5"/>
    <s v="el Camp de l'Arpa del Clot"/>
    <x v="1"/>
    <x v="0"/>
    <n v="2"/>
    <n v="52"/>
    <s v="Yes"/>
    <s v="exterior"/>
    <s v=" floor 3"/>
    <n v="0"/>
    <n v="315000"/>
    <n v="6057.6923076923076"/>
    <s v="new-315000"/>
    <x v="0"/>
  </r>
  <r>
    <d v="2020-05-11T00:00:00"/>
    <x v="5"/>
    <s v="54B1962"/>
    <s v="Barcelona"/>
    <x v="5"/>
    <s v="el Camp de l'Arpa del Clot"/>
    <x v="1"/>
    <x v="0"/>
    <n v="2"/>
    <n v="52"/>
    <s v="Yes"/>
    <s v="exterior"/>
    <s v=" floor 1"/>
    <n v="0"/>
    <n v="295000"/>
    <n v="5673.0769230769229"/>
    <s v="new-295000"/>
    <x v="0"/>
  </r>
  <r>
    <d v="2020-05-12T00:00:00"/>
    <x v="5"/>
    <s v="54B1963"/>
    <s v="Barcelona"/>
    <x v="3"/>
    <s v="les Corts"/>
    <x v="1"/>
    <x v="0"/>
    <n v="2"/>
    <n v="72"/>
    <s v="Yes"/>
    <s v="interior"/>
    <s v=" floor 1"/>
    <n v="0"/>
    <n v="495000"/>
    <n v="6875"/>
    <s v="new-495000"/>
    <x v="0"/>
  </r>
  <r>
    <d v="2020-05-13T00:00:00"/>
    <x v="5"/>
    <s v="54B1964"/>
    <s v="Barcelona"/>
    <x v="3"/>
    <s v="les Corts"/>
    <x v="1"/>
    <x v="3"/>
    <n v="3"/>
    <n v="125"/>
    <s v="Yes"/>
    <s v="interior"/>
    <s v="ground floor"/>
    <n v="0"/>
    <n v="795000"/>
    <n v="6360"/>
    <s v="new-795000"/>
    <x v="0"/>
  </r>
  <r>
    <d v="2020-05-14T00:00:00"/>
    <x v="5"/>
    <s v="54B1965"/>
    <s v="Barcelona"/>
    <x v="0"/>
    <s v="la Nova Esquerra de l'Eixample"/>
    <x v="1"/>
    <x v="0"/>
    <n v="2"/>
    <n v="129"/>
    <s v="Yes"/>
    <s v="exterior"/>
    <s v="ground floor"/>
    <n v="0"/>
    <n v="758000"/>
    <n v="5875.968992248062"/>
    <s v="new-758000"/>
    <x v="0"/>
  </r>
  <r>
    <d v="2020-05-15T00:00:00"/>
    <x v="5"/>
    <s v="54B1966"/>
    <s v="Barcelona"/>
    <x v="3"/>
    <s v="les Corts"/>
    <x v="1"/>
    <x v="0"/>
    <n v="4"/>
    <n v="127"/>
    <s v="Yes"/>
    <s v="exterior"/>
    <s v=" floor 1"/>
    <n v="0"/>
    <n v="977500"/>
    <n v="7696.8503937007872"/>
    <s v="new-977500"/>
    <x v="0"/>
  </r>
  <r>
    <d v="2020-05-16T00:00:00"/>
    <x v="5"/>
    <s v="54B1967"/>
    <s v="Barcelona"/>
    <x v="3"/>
    <s v="les Corts"/>
    <x v="1"/>
    <x v="0"/>
    <n v="2"/>
    <n v="81"/>
    <s v="Yes"/>
    <s v="exterior"/>
    <s v="ground floor"/>
    <n v="0"/>
    <n v="634500"/>
    <n v="7833.333333333333"/>
    <s v="new-634500"/>
    <x v="0"/>
  </r>
  <r>
    <d v="2020-05-17T00:00:00"/>
    <x v="5"/>
    <s v="54B1968"/>
    <s v="Barcelona"/>
    <x v="4"/>
    <s v="Sant Pere - Santa Caterina i la Ribera"/>
    <x v="1"/>
    <x v="0"/>
    <n v="1"/>
    <n v="47"/>
    <s v="Yes"/>
    <s v="exterior"/>
    <s v="ground floor"/>
    <n v="0"/>
    <n v="200000"/>
    <n v="4255.3191489361698"/>
    <s v="new-200000"/>
    <x v="0"/>
  </r>
  <r>
    <d v="2020-05-18T00:00:00"/>
    <x v="5"/>
    <s v="54B1969"/>
    <s v="Barcelona"/>
    <x v="4"/>
    <s v="Sant Pere - Santa Caterina i la Ribera"/>
    <x v="1"/>
    <x v="0"/>
    <n v="1"/>
    <n v="72"/>
    <s v="Yes"/>
    <s v="exterior"/>
    <s v="ground floor"/>
    <n v="0"/>
    <n v="300000"/>
    <n v="4166.666666666667"/>
    <s v="new-300000"/>
    <x v="0"/>
  </r>
  <r>
    <d v="2020-05-19T00:00:00"/>
    <x v="5"/>
    <s v="54B1970"/>
    <s v="Barcelona"/>
    <x v="5"/>
    <s v="el Parc i la Llacuna del Poblenou"/>
    <x v="1"/>
    <x v="0"/>
    <n v="1"/>
    <n v="81"/>
    <s v="Yes"/>
    <s v="exterior"/>
    <s v="ground floor"/>
    <n v="0"/>
    <n v="445500"/>
    <n v="5500"/>
    <s v="new-445500"/>
    <x v="0"/>
  </r>
  <r>
    <d v="2020-05-20T00:00:00"/>
    <x v="5"/>
    <s v="54B1971"/>
    <s v="Barcelona"/>
    <x v="2"/>
    <s v="el Guinardó"/>
    <x v="1"/>
    <x v="0"/>
    <n v="2"/>
    <n v="58"/>
    <s v="Yes"/>
    <s v="exterior"/>
    <s v=" floor 1"/>
    <n v="0"/>
    <n v="224000"/>
    <n v="3862.0689655172414"/>
    <s v="new-224000"/>
    <x v="0"/>
  </r>
  <r>
    <d v="2020-05-21T00:00:00"/>
    <x v="5"/>
    <s v="54B1972"/>
    <s v="Barcelona"/>
    <x v="3"/>
    <s v="les Corts"/>
    <x v="1"/>
    <x v="0"/>
    <n v="4"/>
    <n v="143"/>
    <s v="Yes"/>
    <s v="exterior"/>
    <s v=" floor 3"/>
    <n v="0"/>
    <n v="995000"/>
    <n v="6958.0419580419584"/>
    <s v="new-995000"/>
    <x v="0"/>
  </r>
  <r>
    <d v="2020-05-22T00:00:00"/>
    <x v="5"/>
    <s v="54B1973"/>
    <s v="Barcelona"/>
    <x v="0"/>
    <s v="la Nova Esquerra de l'Eixample"/>
    <x v="2"/>
    <x v="0"/>
    <n v="4"/>
    <n v="92"/>
    <s v="Yes"/>
    <s v="exterior"/>
    <s v=" floor 3"/>
    <n v="0"/>
    <n v="460000"/>
    <n v="5000"/>
    <s v="needs refurb-460000"/>
    <x v="0"/>
  </r>
  <r>
    <d v="2020-05-23T00:00:00"/>
    <x v="5"/>
    <s v="54B1974"/>
    <s v="Barcelona"/>
    <x v="2"/>
    <s v="la Font d'en Fargues"/>
    <x v="2"/>
    <x v="2"/>
    <n v="6"/>
    <n v="174"/>
    <s v="No"/>
    <s v="exterior"/>
    <s v="Multiple"/>
    <n v="0.02"/>
    <n v="299000"/>
    <n v="1718.3908045977012"/>
    <s v="needs refurb-299000"/>
    <x v="1"/>
  </r>
  <r>
    <d v="2020-05-24T00:00:00"/>
    <x v="5"/>
    <s v="54B1975"/>
    <s v="Barcelona"/>
    <x v="0"/>
    <s v="la Dreta de l'Eixample"/>
    <x v="2"/>
    <x v="0"/>
    <n v="5"/>
    <n v="183"/>
    <s v="Yes"/>
    <s v="exterior"/>
    <s v=" floor 3"/>
    <n v="0"/>
    <n v="725000"/>
    <n v="3961.7486338797812"/>
    <s v="needs refurb-725000"/>
    <x v="0"/>
  </r>
  <r>
    <d v="2020-05-25T00:00:00"/>
    <x v="5"/>
    <s v="54B1976"/>
    <s v="Barcelona"/>
    <x v="0"/>
    <s v="la Dreta de l'Eixample"/>
    <x v="2"/>
    <x v="0"/>
    <n v="6"/>
    <n v="183"/>
    <s v="Yes"/>
    <s v="exterior"/>
    <s v=" floor 3"/>
    <n v="0"/>
    <n v="725000"/>
    <n v="3961.7486338797812"/>
    <s v="needs refurb-725000"/>
    <x v="0"/>
  </r>
  <r>
    <d v="2020-05-26T00:00:00"/>
    <x v="5"/>
    <s v="54B1977"/>
    <s v="Barcelona"/>
    <x v="5"/>
    <s v="el Camp de l'Arpa del Clot"/>
    <x v="2"/>
    <x v="0"/>
    <n v="3"/>
    <n v="99"/>
    <s v="Yes"/>
    <s v="exterior"/>
    <s v=" floor 4"/>
    <n v="0"/>
    <n v="340000"/>
    <n v="3434.3434343434342"/>
    <s v="needs refurb-340000"/>
    <x v="0"/>
  </r>
  <r>
    <d v="2020-05-27T00:00:00"/>
    <x v="5"/>
    <s v="54B1978"/>
    <s v="Barcelona"/>
    <x v="0"/>
    <s v="la Dreta de l'Eixample"/>
    <x v="2"/>
    <x v="0"/>
    <n v="4"/>
    <n v="196"/>
    <s v="Yes"/>
    <s v="exterior"/>
    <s v=" floor 1"/>
    <n v="0"/>
    <n v="595000"/>
    <n v="3035.7142857142858"/>
    <s v="needs refurb-595000"/>
    <x v="0"/>
  </r>
  <r>
    <d v="2020-05-28T00:00:00"/>
    <x v="5"/>
    <s v="54B1979"/>
    <s v="Barcelona"/>
    <x v="1"/>
    <s v="Sant Gervasi - Galvany"/>
    <x v="2"/>
    <x v="0"/>
    <n v="5"/>
    <n v="210"/>
    <s v="Yes"/>
    <s v="exterior"/>
    <s v=" floor 1"/>
    <n v="0"/>
    <n v="749000"/>
    <n v="3566.6666666666665"/>
    <s v="needs refurb-749000"/>
    <x v="0"/>
  </r>
  <r>
    <d v="2020-05-29T00:00:00"/>
    <x v="5"/>
    <s v="54B1980"/>
    <s v="Barcelona"/>
    <x v="3"/>
    <s v="les Corts"/>
    <x v="2"/>
    <x v="0"/>
    <n v="4"/>
    <n v="113"/>
    <s v="Yes"/>
    <s v="exterior"/>
    <s v=" floor 3"/>
    <n v="0"/>
    <n v="475000"/>
    <n v="4203.5398230088495"/>
    <s v="needs refurb-475000"/>
    <x v="0"/>
  </r>
  <r>
    <d v="2020-05-30T00:00:00"/>
    <x v="5"/>
    <s v="54B1981"/>
    <s v="Barcelona"/>
    <x v="0"/>
    <s v="la Dreta de l'Eixample"/>
    <x v="2"/>
    <x v="0"/>
    <n v="5"/>
    <n v="192"/>
    <s v="Yes"/>
    <s v="exterior"/>
    <s v=" floor 1"/>
    <n v="0"/>
    <n v="990000"/>
    <n v="5156.25"/>
    <s v="needs refurb-990000"/>
    <x v="0"/>
  </r>
  <r>
    <d v="2020-05-31T00:00:00"/>
    <x v="5"/>
    <s v="54B1982"/>
    <s v="Barcelona"/>
    <x v="0"/>
    <s v="la Dreta de l'Eixample"/>
    <x v="2"/>
    <x v="1"/>
    <n v="4"/>
    <n v="190"/>
    <s v="Yes"/>
    <s v="exterior"/>
    <s v=" floor 7"/>
    <n v="0"/>
    <n v="1175000"/>
    <n v="6184.2105263157891"/>
    <s v="needs refurb-1175000"/>
    <x v="0"/>
  </r>
  <r>
    <d v="2020-06-01T00:00:00"/>
    <x v="5"/>
    <s v="54B1983"/>
    <s v="Barcelona"/>
    <x v="0"/>
    <s v="l'Antiga Esquerra de l'Eixample"/>
    <x v="2"/>
    <x v="0"/>
    <n v="3"/>
    <n v="85"/>
    <s v="Yes"/>
    <s v="interior"/>
    <s v="mezzanine"/>
    <n v="0"/>
    <n v="265000"/>
    <n v="3117.6470588235293"/>
    <s v="needs refurb-265000"/>
    <x v="0"/>
  </r>
  <r>
    <d v="2020-06-02T00:00:00"/>
    <x v="5"/>
    <s v="54B1984"/>
    <s v="Barcelona"/>
    <x v="0"/>
    <s v="la Nova Esquerra de l'Eixample"/>
    <x v="2"/>
    <x v="0"/>
    <n v="3"/>
    <n v="92"/>
    <s v="Yes"/>
    <s v="exterior"/>
    <s v=" floor 5"/>
    <n v="0"/>
    <n v="395000"/>
    <n v="4293.478260869565"/>
    <s v="needs refurb-395000"/>
    <x v="0"/>
  </r>
  <r>
    <d v="2020-06-03T00:00:00"/>
    <x v="5"/>
    <s v="54B1985"/>
    <s v="Barcelona"/>
    <x v="4"/>
    <s v="el Barri Gòtic"/>
    <x v="2"/>
    <x v="0"/>
    <n v="5"/>
    <n v="175"/>
    <s v="Yes"/>
    <s v="exterior"/>
    <s v=" floor 1"/>
    <n v="0"/>
    <n v="680000"/>
    <n v="3885.7142857142858"/>
    <s v="needs refurb-680000"/>
    <x v="0"/>
  </r>
  <r>
    <d v="2020-06-04T00:00:00"/>
    <x v="5"/>
    <s v="54B1986"/>
    <s v="Barcelona"/>
    <x v="1"/>
    <s v="Sarrià"/>
    <x v="2"/>
    <x v="0"/>
    <n v="5"/>
    <n v="143"/>
    <s v="Yes"/>
    <s v="exterior"/>
    <s v=" floor 1"/>
    <n v="0"/>
    <n v="638000"/>
    <n v="4461.5384615384619"/>
    <s v="needs refurb-638000"/>
    <x v="0"/>
  </r>
  <r>
    <d v="2020-06-05T00:00:00"/>
    <x v="5"/>
    <s v="54B1987"/>
    <s v="Barcelona"/>
    <x v="1"/>
    <s v="Sant Gervasi - Galvany"/>
    <x v="2"/>
    <x v="0"/>
    <n v="4"/>
    <n v="139"/>
    <s v="Yes"/>
    <s v="exterior"/>
    <s v=" floor 4"/>
    <n v="0"/>
    <n v="695000"/>
    <n v="5000"/>
    <s v="needs refurb-695000"/>
    <x v="0"/>
  </r>
  <r>
    <d v="2020-06-06T00:00:00"/>
    <x v="5"/>
    <s v="54B1988"/>
    <s v="Barcelona"/>
    <x v="0"/>
    <s v="la Dreta de l'Eixample"/>
    <x v="2"/>
    <x v="0"/>
    <n v="4"/>
    <n v="110"/>
    <s v="No"/>
    <s v="exterior"/>
    <s v=" floor 1"/>
    <n v="0.02"/>
    <n v="550000"/>
    <n v="5000"/>
    <s v="needs refurb-550000"/>
    <x v="0"/>
  </r>
  <r>
    <d v="2020-06-07T00:00:00"/>
    <x v="5"/>
    <s v="54B1989"/>
    <s v="Barcelona"/>
    <x v="6"/>
    <s v="Sants"/>
    <x v="2"/>
    <x v="0"/>
    <n v="4"/>
    <n v="72"/>
    <s v="No"/>
    <s v="exterior"/>
    <s v=" floor 1"/>
    <n v="0.02"/>
    <n v="229000"/>
    <n v="3180.5555555555557"/>
    <s v="needs refurb-229000"/>
    <x v="0"/>
  </r>
  <r>
    <d v="2020-06-08T00:00:00"/>
    <x v="5"/>
    <s v="54B1990"/>
    <s v="Barcelona"/>
    <x v="9"/>
    <s v="Porta"/>
    <x v="2"/>
    <x v="0"/>
    <n v="3"/>
    <n v="71"/>
    <s v="Yes"/>
    <s v="exterior"/>
    <s v=" floor 4"/>
    <n v="0"/>
    <n v="230000"/>
    <n v="3239.4366197183099"/>
    <s v="needs refurb-230000"/>
    <x v="0"/>
  </r>
  <r>
    <d v="2020-06-09T00:00:00"/>
    <x v="5"/>
    <s v="54B1991"/>
    <s v="Barcelona"/>
    <x v="0"/>
    <s v="Sant Antoni"/>
    <x v="2"/>
    <x v="0"/>
    <n v="3"/>
    <n v="79"/>
    <s v="Yes"/>
    <s v="exterior"/>
    <s v=" floor 5"/>
    <n v="0"/>
    <n v="345000"/>
    <n v="4367.0886075949365"/>
    <s v="needs refurb-345000"/>
    <x v="0"/>
  </r>
  <r>
    <d v="2020-06-10T00:00:00"/>
    <x v="5"/>
    <s v="54B1992"/>
    <s v="Barcelona"/>
    <x v="0"/>
    <s v="la Sagrada Família"/>
    <x v="2"/>
    <x v="0"/>
    <n v="3"/>
    <n v="110"/>
    <s v="Yes"/>
    <s v="exterior"/>
    <s v="mezzanine"/>
    <n v="0"/>
    <n v="525000"/>
    <n v="4772.727272727273"/>
    <s v="needs refurb-525000"/>
    <x v="0"/>
  </r>
  <r>
    <d v="2020-06-11T00:00:00"/>
    <x v="5"/>
    <s v="54B1993"/>
    <s v="Barcelona"/>
    <x v="0"/>
    <s v="la Sagrada Família"/>
    <x v="2"/>
    <x v="1"/>
    <n v="2"/>
    <n v="83"/>
    <s v="Yes"/>
    <s v="exterior"/>
    <s v=" floor 3"/>
    <n v="0"/>
    <n v="390000"/>
    <n v="4698.7951807228919"/>
    <s v="needs refurb-390000"/>
    <x v="0"/>
  </r>
  <r>
    <d v="2020-06-12T00:00:00"/>
    <x v="5"/>
    <s v="54B1994"/>
    <s v="Barcelona"/>
    <x v="4"/>
    <s v="Sant Pere - Santa Caterina i la Ribera"/>
    <x v="2"/>
    <x v="0"/>
    <n v="4"/>
    <n v="100"/>
    <s v="Yes"/>
    <s v="interior"/>
    <s v=" floor 3"/>
    <n v="0"/>
    <n v="350000"/>
    <n v="3500"/>
    <s v="needs refurb-350000"/>
    <x v="0"/>
  </r>
  <r>
    <d v="2020-06-13T00:00:00"/>
    <x v="5"/>
    <s v="54B1995"/>
    <s v="Barcelona"/>
    <x v="1"/>
    <s v="Sant Gervasi - Galvany"/>
    <x v="2"/>
    <x v="1"/>
    <n v="4"/>
    <n v="202"/>
    <s v="Yes"/>
    <s v="exterior"/>
    <s v=" floor 8"/>
    <n v="0"/>
    <n v="950000"/>
    <n v="4702.970297029703"/>
    <s v="needs refurb-950000"/>
    <x v="0"/>
  </r>
  <r>
    <d v="2020-06-14T00:00:00"/>
    <x v="5"/>
    <s v="54B1996"/>
    <s v="Barcelona"/>
    <x v="1"/>
    <s v="Sant Gervasi - la Bonanova"/>
    <x v="2"/>
    <x v="0"/>
    <n v="5"/>
    <n v="247"/>
    <s v="Yes"/>
    <s v="exterior"/>
    <s v=" floor 2"/>
    <n v="0"/>
    <n v="1250000"/>
    <n v="5060.7287449392716"/>
    <s v="needs refurb-1250000"/>
    <x v="0"/>
  </r>
  <r>
    <d v="2020-06-15T00:00:00"/>
    <x v="5"/>
    <s v="54B1997"/>
    <s v="Barcelona"/>
    <x v="0"/>
    <s v="l'Antiga Esquerra de l'Eixample"/>
    <x v="2"/>
    <x v="0"/>
    <n v="4"/>
    <n v="170"/>
    <s v="Yes"/>
    <s v="exterior"/>
    <s v=" floor 3"/>
    <n v="0"/>
    <n v="730000"/>
    <n v="4294.1176470588234"/>
    <s v="needs refurb-730000"/>
    <x v="0"/>
  </r>
  <r>
    <d v="2020-06-16T00:00:00"/>
    <x v="5"/>
    <s v="54B1998"/>
    <s v="Barcelona"/>
    <x v="3"/>
    <s v="Pedralbes"/>
    <x v="2"/>
    <x v="0"/>
    <n v="3"/>
    <n v="62"/>
    <s v="Yes"/>
    <s v="exterior"/>
    <s v=" floor 6"/>
    <n v="0"/>
    <n v="385000"/>
    <n v="6209.677419354839"/>
    <s v="needs refurb-385000"/>
    <x v="0"/>
  </r>
  <r>
    <d v="2020-06-17T00:00:00"/>
    <x v="5"/>
    <s v="54B1999"/>
    <s v="Barcelona"/>
    <x v="3"/>
    <s v="Pedralbes"/>
    <x v="2"/>
    <x v="0"/>
    <n v="3"/>
    <n v="73"/>
    <s v="Yes"/>
    <s v="exterior"/>
    <s v=" floor 8"/>
    <n v="0"/>
    <n v="430000"/>
    <n v="5890.41095890411"/>
    <s v="needs refurb-430000"/>
    <x v="0"/>
  </r>
  <r>
    <d v="2020-06-18T00:00:00"/>
    <x v="5"/>
    <s v="54B2000"/>
    <s v="Barcelona"/>
    <x v="0"/>
    <s v="la Dreta de l'Eixample"/>
    <x v="2"/>
    <x v="0"/>
    <n v="5"/>
    <n v="200"/>
    <s v="Yes"/>
    <s v="exterior"/>
    <s v=" floor 4"/>
    <n v="0"/>
    <n v="1200000"/>
    <n v="6000"/>
    <s v="needs refurb-1200000"/>
    <x v="0"/>
  </r>
  <r>
    <d v="2020-06-19T00:00:00"/>
    <x v="5"/>
    <s v="54B2001"/>
    <s v="Barcelona"/>
    <x v="0"/>
    <s v="el Fort Pienc"/>
    <x v="2"/>
    <x v="0"/>
    <n v="6"/>
    <n v="145"/>
    <s v="Yes"/>
    <s v="exterior"/>
    <s v=" floor 4"/>
    <n v="0"/>
    <n v="530000"/>
    <n v="3655.1724137931033"/>
    <s v="needs refurb-530000"/>
    <x v="0"/>
  </r>
  <r>
    <d v="2020-06-20T00:00:00"/>
    <x v="5"/>
    <s v="54B2002"/>
    <s v="Barcelona"/>
    <x v="3"/>
    <s v="la Maternitat i Sant Ramon"/>
    <x v="2"/>
    <x v="0"/>
    <n v="4"/>
    <n v="80"/>
    <s v="Yes"/>
    <s v="exterior"/>
    <s v=" floor 5"/>
    <n v="0"/>
    <n v="340000"/>
    <n v="4250"/>
    <s v="needs refurb-340000"/>
    <x v="0"/>
  </r>
  <r>
    <d v="2020-06-21T00:00:00"/>
    <x v="5"/>
    <s v="54B2003"/>
    <s v="Barcelona"/>
    <x v="3"/>
    <s v="Pedralbes"/>
    <x v="2"/>
    <x v="0"/>
    <n v="5"/>
    <n v="297"/>
    <s v="Yes"/>
    <s v="exterior"/>
    <s v=" floor 2"/>
    <n v="0"/>
    <n v="1550000"/>
    <n v="5218.8552188552185"/>
    <s v="needs refurb-1550000"/>
    <x v="0"/>
  </r>
  <r>
    <d v="2020-06-22T00:00:00"/>
    <x v="5"/>
    <s v="54B2004"/>
    <s v="Barcelona"/>
    <x v="1"/>
    <s v="Sarrià"/>
    <x v="2"/>
    <x v="5"/>
    <n v="4"/>
    <n v="262"/>
    <s v="No"/>
    <s v="exterior"/>
    <s v="Multiple"/>
    <n v="0.02"/>
    <n v="1350000"/>
    <n v="5152.6717557251905"/>
    <s v="needs refurb-1350000"/>
    <x v="0"/>
  </r>
  <r>
    <d v="2020-06-23T00:00:00"/>
    <x v="5"/>
    <s v="54B2005"/>
    <s v="Barcelona"/>
    <x v="1"/>
    <s v="Sant Gervasi - Galvany"/>
    <x v="2"/>
    <x v="0"/>
    <n v="3"/>
    <n v="124"/>
    <s v="Yes"/>
    <s v="exterior"/>
    <s v=" floor 4"/>
    <n v="0"/>
    <n v="759000"/>
    <n v="6120.9677419354839"/>
    <s v="needs refurb-759000"/>
    <x v="0"/>
  </r>
  <r>
    <d v="2020-06-24T00:00:00"/>
    <x v="5"/>
    <s v="54B2006"/>
    <s v="Barcelona"/>
    <x v="2"/>
    <s v="Horta"/>
    <x v="2"/>
    <x v="4"/>
    <n v="5"/>
    <n v="161"/>
    <s v="No"/>
    <s v="exterior"/>
    <s v="Multiple"/>
    <n v="0.02"/>
    <n v="490000"/>
    <n v="3043.478260869565"/>
    <s v="needs refurb-490000"/>
    <x v="0"/>
  </r>
  <r>
    <d v="2020-06-25T00:00:00"/>
    <x v="5"/>
    <s v="54B2007"/>
    <s v="Barcelona"/>
    <x v="5"/>
    <s v="el Clot"/>
    <x v="2"/>
    <x v="0"/>
    <n v="3"/>
    <n v="77"/>
    <s v="Yes"/>
    <s v="exterior"/>
    <s v=" floor 4"/>
    <n v="0"/>
    <n v="255000"/>
    <n v="3311.6883116883118"/>
    <s v="needs refurb-255000"/>
    <x v="0"/>
  </r>
  <r>
    <d v="2020-06-26T00:00:00"/>
    <x v="5"/>
    <s v="54B2008"/>
    <s v="Barcelona"/>
    <x v="7"/>
    <s v="la Vila de Gràcia"/>
    <x v="2"/>
    <x v="0"/>
    <n v="2"/>
    <n v="74"/>
    <s v="No"/>
    <s v="exterior"/>
    <s v=" floor 1"/>
    <n v="0.02"/>
    <n v="325000"/>
    <n v="4391.8918918918916"/>
    <s v="needs refurb-325000"/>
    <x v="0"/>
  </r>
  <r>
    <d v="2020-06-27T00:00:00"/>
    <x v="5"/>
    <s v="54B2009"/>
    <s v="Barcelona"/>
    <x v="5"/>
    <s v="el Poblenou"/>
    <x v="2"/>
    <x v="4"/>
    <n v="4"/>
    <n v="150"/>
    <s v="No"/>
    <s v="exterior"/>
    <s v="Multiple"/>
    <n v="0.02"/>
    <n v="360000"/>
    <n v="2400"/>
    <s v="needs refurb-360000"/>
    <x v="1"/>
  </r>
  <r>
    <d v="2020-06-28T00:00:00"/>
    <x v="5"/>
    <s v="54B2010"/>
    <s v="Barcelona"/>
    <x v="0"/>
    <s v="la Dreta de l'Eixample"/>
    <x v="2"/>
    <x v="0"/>
    <n v="7"/>
    <n v="212"/>
    <s v="Yes"/>
    <s v="exterior"/>
    <s v=" floor 2"/>
    <n v="0"/>
    <n v="1650000"/>
    <n v="7783.0188679245284"/>
    <s v="needs refurb-1650000"/>
    <x v="0"/>
  </r>
  <r>
    <d v="2020-06-29T00:00:00"/>
    <x v="5"/>
    <s v="54B2011"/>
    <s v="Barcelona"/>
    <x v="1"/>
    <s v="Sant Gervasi - Galvany"/>
    <x v="2"/>
    <x v="0"/>
    <n v="5"/>
    <n v="285"/>
    <s v="Yes"/>
    <s v="exterior"/>
    <s v=" floor 2"/>
    <n v="0"/>
    <n v="1780000"/>
    <n v="6245.6140350877195"/>
    <s v="needs refurb-1780000"/>
    <x v="0"/>
  </r>
  <r>
    <d v="2020-06-30T00:00:00"/>
    <x v="5"/>
    <s v="54B2012"/>
    <s v="Barcelona"/>
    <x v="1"/>
    <s v="Sant Gervasi - la Bonanova"/>
    <x v="2"/>
    <x v="0"/>
    <n v="5"/>
    <n v="200"/>
    <s v="Yes"/>
    <s v="exterior"/>
    <s v=" floor 6"/>
    <n v="0"/>
    <n v="895000"/>
    <n v="4475"/>
    <s v="needs refurb-895000"/>
    <x v="0"/>
  </r>
  <r>
    <d v="2020-07-01T00:00:00"/>
    <x v="5"/>
    <s v="54B2013"/>
    <s v="Barcelona"/>
    <x v="3"/>
    <s v="Pedralbes"/>
    <x v="2"/>
    <x v="5"/>
    <n v="6"/>
    <n v="800"/>
    <s v="No"/>
    <s v="exterior"/>
    <s v="Multiple"/>
    <n v="0.02"/>
    <n v="6500000"/>
    <n v="8125"/>
    <s v="needs refurb-6500000"/>
    <x v="0"/>
  </r>
  <r>
    <d v="2020-07-02T00:00:00"/>
    <x v="5"/>
    <s v="54B2014"/>
    <s v="Barcelona"/>
    <x v="3"/>
    <s v="Pedralbes"/>
    <x v="2"/>
    <x v="5"/>
    <n v="10"/>
    <n v="790"/>
    <s v="No"/>
    <s v="exterior"/>
    <s v="Multiple"/>
    <n v="0.02"/>
    <n v="4600000"/>
    <n v="5822.7848101265827"/>
    <s v="needs refurb-4600000"/>
    <x v="0"/>
  </r>
  <r>
    <d v="2020-07-03T00:00:00"/>
    <x v="5"/>
    <s v="54B2015"/>
    <s v="Barcelona"/>
    <x v="4"/>
    <s v="Sant Pere - Santa Caterina i la Ribera"/>
    <x v="2"/>
    <x v="0"/>
    <n v="5"/>
    <n v="140"/>
    <s v="Yes"/>
    <s v="exterior"/>
    <s v=" floor 8"/>
    <n v="0"/>
    <n v="670000"/>
    <n v="4785.7142857142853"/>
    <s v="needs refurb-670000"/>
    <x v="0"/>
  </r>
  <r>
    <d v="2020-07-04T00:00:00"/>
    <x v="5"/>
    <s v="54B2016"/>
    <s v="Barcelona"/>
    <x v="0"/>
    <s v="la Dreta de l'Eixample"/>
    <x v="2"/>
    <x v="0"/>
    <n v="6"/>
    <n v="155"/>
    <s v="Yes"/>
    <s v="exterior"/>
    <s v=" floor 5"/>
    <n v="0"/>
    <n v="755000"/>
    <n v="4870.9677419354839"/>
    <s v="needs refurb-755000"/>
    <x v="0"/>
  </r>
  <r>
    <d v="2020-07-05T00:00:00"/>
    <x v="5"/>
    <s v="54B2017"/>
    <s v="Barcelona"/>
    <x v="2"/>
    <s v="el Guinardó"/>
    <x v="2"/>
    <x v="0"/>
    <n v="3"/>
    <n v="81"/>
    <s v="No"/>
    <s v="exterior"/>
    <s v=" floor 3"/>
    <n v="0.02"/>
    <n v="192000"/>
    <n v="2370.3703703703704"/>
    <s v="needs refurb-192000"/>
    <x v="1"/>
  </r>
  <r>
    <d v="2020-07-06T00:00:00"/>
    <x v="5"/>
    <s v="54B2018"/>
    <s v="Barcelona"/>
    <x v="5"/>
    <s v="Provençals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0-07-07T00:00:00"/>
    <x v="5"/>
    <s v="54B2019"/>
    <s v="Barcelona"/>
    <x v="1"/>
    <s v="les Tres Torres"/>
    <x v="2"/>
    <x v="3"/>
    <n v="7"/>
    <n v="435"/>
    <s v="Yes"/>
    <s v="exterior"/>
    <s v=" floor 4"/>
    <n v="0"/>
    <n v="1850000"/>
    <n v="4252.8735632183907"/>
    <s v="needs refurb-1850000"/>
    <x v="0"/>
  </r>
  <r>
    <d v="2020-07-08T00:00:00"/>
    <x v="5"/>
    <s v="54B2020"/>
    <s v="Barcelona"/>
    <x v="2"/>
    <s v="la Font d'en Fargues"/>
    <x v="2"/>
    <x v="2"/>
    <n v="1"/>
    <n v="47"/>
    <s v="No"/>
    <s v="exterior"/>
    <s v="Multiple"/>
    <n v="0.02"/>
    <n v="185000"/>
    <n v="3936.1702127659573"/>
    <s v="needs refurb-185000"/>
    <x v="0"/>
  </r>
  <r>
    <d v="2020-07-09T00:00:00"/>
    <x v="5"/>
    <s v="54B2021"/>
    <s v="Barcelona"/>
    <x v="1"/>
    <s v="el Putxet i el Farró"/>
    <x v="2"/>
    <x v="0"/>
    <n v="3"/>
    <n v="143"/>
    <s v="Yes"/>
    <s v="exterior"/>
    <s v=" floor 4"/>
    <n v="0"/>
    <n v="730000"/>
    <n v="5104.8951048951049"/>
    <s v="needs refurb-730000"/>
    <x v="0"/>
  </r>
  <r>
    <d v="2020-07-10T00:00:00"/>
    <x v="5"/>
    <s v="54B2022"/>
    <s v="Barcelona"/>
    <x v="7"/>
    <s v="la Vila de Gràcia"/>
    <x v="2"/>
    <x v="0"/>
    <n v="3"/>
    <n v="72"/>
    <s v="No"/>
    <s v="exterior"/>
    <s v=" floor 4"/>
    <n v="0.02"/>
    <n v="240000"/>
    <n v="3333.3333333333335"/>
    <s v="needs refurb-240000"/>
    <x v="0"/>
  </r>
  <r>
    <d v="2020-07-11T00:00:00"/>
    <x v="5"/>
    <s v="54B2023"/>
    <s v="Barcelona"/>
    <x v="0"/>
    <s v="l'Antiga Esquerra de l'Eixample"/>
    <x v="2"/>
    <x v="0"/>
    <n v="3"/>
    <n v="97"/>
    <s v="Yes"/>
    <s v="exterior"/>
    <s v=" floor 3"/>
    <n v="0"/>
    <n v="350000"/>
    <n v="3608.2474226804125"/>
    <s v="needs refurb-350000"/>
    <x v="0"/>
  </r>
  <r>
    <d v="2020-07-12T00:00:00"/>
    <x v="5"/>
    <s v="54B2024"/>
    <s v="Barcelona"/>
    <x v="7"/>
    <s v="Vallcarca i els Penitents"/>
    <x v="2"/>
    <x v="4"/>
    <n v="7"/>
    <n v="391"/>
    <s v="No"/>
    <s v="exterior"/>
    <s v="Multiple"/>
    <n v="0.02"/>
    <n v="1050000"/>
    <n v="2685.4219948849104"/>
    <s v="needs refurb-1050000"/>
    <x v="1"/>
  </r>
  <r>
    <d v="2020-07-13T00:00:00"/>
    <x v="5"/>
    <s v="54B2025"/>
    <s v="Barcelona"/>
    <x v="8"/>
    <s v="Sant Andreu"/>
    <x v="2"/>
    <x v="0"/>
    <n v="3"/>
    <n v="64"/>
    <s v="Yes"/>
    <s v="exterior"/>
    <s v=" floor 3"/>
    <n v="0"/>
    <n v="186000"/>
    <n v="2906.25"/>
    <s v="needs refurb-186000"/>
    <x v="1"/>
  </r>
  <r>
    <d v="2020-07-14T00:00:00"/>
    <x v="5"/>
    <s v="54B2026"/>
    <s v="Barcelona"/>
    <x v="1"/>
    <s v="Sant Gervasi - Galvany"/>
    <x v="2"/>
    <x v="0"/>
    <n v="3"/>
    <n v="142"/>
    <s v="Yes"/>
    <s v="exterior"/>
    <s v=" floor 5"/>
    <n v="0"/>
    <n v="800000"/>
    <n v="5633.8028169014087"/>
    <s v="needs refurb-800000"/>
    <x v="0"/>
  </r>
  <r>
    <d v="2020-07-15T00:00:00"/>
    <x v="5"/>
    <s v="54B2027"/>
    <s v="Barcelona"/>
    <x v="1"/>
    <s v="Sant Gervasi - la Bonanova"/>
    <x v="2"/>
    <x v="0"/>
    <n v="3"/>
    <n v="118"/>
    <s v="Yes"/>
    <s v="exterior"/>
    <s v=" floor 3"/>
    <n v="0"/>
    <n v="670000"/>
    <n v="5677.9661016949149"/>
    <s v="needs refurb-670000"/>
    <x v="0"/>
  </r>
  <r>
    <d v="2020-07-16T00:00:00"/>
    <x v="5"/>
    <s v="54B2028"/>
    <s v="Barcelona"/>
    <x v="7"/>
    <s v="la Vila de Gràcia"/>
    <x v="2"/>
    <x v="0"/>
    <n v="3"/>
    <n v="91"/>
    <s v="Yes"/>
    <s v="exterior"/>
    <s v=" floor 5"/>
    <n v="0"/>
    <n v="389000"/>
    <n v="4274.7252747252751"/>
    <s v="needs refurb-389000"/>
    <x v="0"/>
  </r>
  <r>
    <d v="2020-07-17T00:00:00"/>
    <x v="5"/>
    <s v="54B2029"/>
    <s v="Barcelona"/>
    <x v="7"/>
    <s v="el Camp d'en Grassot i Gràcia Nova"/>
    <x v="2"/>
    <x v="1"/>
    <n v="3"/>
    <n v="83"/>
    <s v="Yes"/>
    <s v="exterior"/>
    <s v=" floor 4"/>
    <n v="0"/>
    <n v="420000"/>
    <n v="5060.2409638554218"/>
    <s v="needs refurb-420000"/>
    <x v="0"/>
  </r>
  <r>
    <d v="2020-07-18T00:00:00"/>
    <x v="5"/>
    <s v="54B2030"/>
    <s v="Barcelona"/>
    <x v="2"/>
    <s v="Horta"/>
    <x v="2"/>
    <x v="0"/>
    <n v="5"/>
    <n v="192"/>
    <s v="Yes"/>
    <s v="exterior"/>
    <s v=" floor 1"/>
    <n v="0"/>
    <n v="450000"/>
    <n v="2343.75"/>
    <s v="needs refurb-450000"/>
    <x v="1"/>
  </r>
  <r>
    <d v="2020-07-19T00:00:00"/>
    <x v="5"/>
    <s v="54B2031"/>
    <s v="Barcelona"/>
    <x v="3"/>
    <s v="Pedralbes"/>
    <x v="2"/>
    <x v="3"/>
    <n v="5"/>
    <n v="279"/>
    <s v="Yes"/>
    <s v="exterior"/>
    <s v=" floor 2"/>
    <n v="0"/>
    <n v="1550000"/>
    <n v="5555.5555555555557"/>
    <s v="needs refurb-1550000"/>
    <x v="0"/>
  </r>
  <r>
    <d v="2020-07-20T00:00:00"/>
    <x v="5"/>
    <s v="54B2032"/>
    <s v="Barcelona"/>
    <x v="1"/>
    <s v="Sant Gervasi - la Bonanova"/>
    <x v="2"/>
    <x v="1"/>
    <n v="2"/>
    <n v="200"/>
    <s v="Yes"/>
    <s v="exterior"/>
    <s v=" floor 7"/>
    <n v="0"/>
    <n v="1780000"/>
    <n v="8900"/>
    <s v="needs refurb-1780000"/>
    <x v="0"/>
  </r>
  <r>
    <d v="2020-07-21T00:00:00"/>
    <x v="5"/>
    <s v="54B2033"/>
    <s v="Barcelona"/>
    <x v="7"/>
    <s v="la Vila de Gràcia"/>
    <x v="2"/>
    <x v="0"/>
    <n v="4"/>
    <n v="72"/>
    <s v="No"/>
    <s v="exterior"/>
    <s v=" floor 2"/>
    <n v="0.02"/>
    <n v="225000"/>
    <n v="3125"/>
    <s v="needs refurb-225000"/>
    <x v="0"/>
  </r>
  <r>
    <d v="2020-07-22T00:00:00"/>
    <x v="5"/>
    <s v="54B2034"/>
    <s v="Barcelona"/>
    <x v="6"/>
    <s v="Sants - Badal"/>
    <x v="2"/>
    <x v="0"/>
    <n v="3"/>
    <n v="61"/>
    <s v="Yes"/>
    <s v="exterior"/>
    <s v=" floor 4"/>
    <n v="0"/>
    <n v="175000"/>
    <n v="2868.8524590163934"/>
    <s v="needs refurb-175000"/>
    <x v="1"/>
  </r>
  <r>
    <d v="2020-07-23T00:00:00"/>
    <x v="5"/>
    <s v="54B2035"/>
    <s v="Barcelona"/>
    <x v="3"/>
    <s v="Pedralbes"/>
    <x v="2"/>
    <x v="5"/>
    <n v="5"/>
    <n v="660"/>
    <s v="No"/>
    <s v="exterior"/>
    <s v="Multiple"/>
    <n v="0.02"/>
    <n v="6900000"/>
    <n v="10454.545454545454"/>
    <s v="needs refurb-6900000"/>
    <x v="0"/>
  </r>
  <r>
    <d v="2020-07-24T00:00:00"/>
    <x v="5"/>
    <s v="54B2036"/>
    <s v="Barcelona"/>
    <x v="1"/>
    <s v="Sant Gervasi - la Bonanova"/>
    <x v="2"/>
    <x v="5"/>
    <n v="7"/>
    <n v="730"/>
    <s v="No"/>
    <s v="exterior"/>
    <s v="Multiple"/>
    <n v="0.02"/>
    <n v="4500000"/>
    <n v="6164.3835616438355"/>
    <s v="needs refurb-4500000"/>
    <x v="0"/>
  </r>
  <r>
    <d v="2020-07-25T00:00:00"/>
    <x v="5"/>
    <s v="54B2037"/>
    <s v="Barcelona"/>
    <x v="1"/>
    <s v="Sarrià"/>
    <x v="2"/>
    <x v="5"/>
    <n v="6"/>
    <n v="512"/>
    <s v="No"/>
    <s v="exterior"/>
    <s v="Multiple"/>
    <n v="0.02"/>
    <n v="3900000"/>
    <n v="7617.1875"/>
    <s v="needs refurb-3900000"/>
    <x v="0"/>
  </r>
  <r>
    <d v="2020-07-26T00:00:00"/>
    <x v="5"/>
    <s v="54B2038"/>
    <s v="Barcelona"/>
    <x v="1"/>
    <s v="Vallvidrera - el Tibidabo i les Planes"/>
    <x v="2"/>
    <x v="5"/>
    <n v="5"/>
    <n v="358"/>
    <s v="No"/>
    <s v="exterior"/>
    <s v="Multiple"/>
    <n v="0.02"/>
    <n v="1880000"/>
    <n v="5251.3966480446925"/>
    <s v="needs refurb-1880000"/>
    <x v="0"/>
  </r>
  <r>
    <d v="2020-07-27T00:00:00"/>
    <x v="5"/>
    <s v="54B2039"/>
    <s v="Barcelona"/>
    <x v="6"/>
    <s v="el Poble Sec - AEI Parc de Montjuïc"/>
    <x v="2"/>
    <x v="0"/>
    <n v="3"/>
    <n v="62"/>
    <s v="Yes"/>
    <s v="exterior"/>
    <s v=" floor 1"/>
    <n v="0"/>
    <n v="190000"/>
    <n v="3064.516129032258"/>
    <s v="needs refurb-190000"/>
    <x v="0"/>
  </r>
  <r>
    <d v="2020-07-28T00:00:00"/>
    <x v="5"/>
    <s v="54B2040"/>
    <s v="Barcelona"/>
    <x v="9"/>
    <s v="Porta"/>
    <x v="2"/>
    <x v="0"/>
    <n v="3"/>
    <n v="65"/>
    <s v="Yes"/>
    <s v="interior"/>
    <s v=" floor 1"/>
    <n v="0"/>
    <n v="145000"/>
    <n v="2230.7692307692309"/>
    <s v="needs refurb-145000"/>
    <x v="1"/>
  </r>
  <r>
    <d v="2020-07-29T00:00:00"/>
    <x v="5"/>
    <s v="54B2041"/>
    <s v="Barcelona"/>
    <x v="1"/>
    <s v="Sant Gervasi - la Bonanova"/>
    <x v="2"/>
    <x v="0"/>
    <n v="5"/>
    <n v="240"/>
    <s v="Yes"/>
    <s v="exterior"/>
    <s v=" floor 3"/>
    <n v="0"/>
    <n v="1625000"/>
    <n v="6770.833333333333"/>
    <s v="needs refurb-1625000"/>
    <x v="0"/>
  </r>
  <r>
    <d v="2020-07-30T00:00:00"/>
    <x v="5"/>
    <s v="54B2042"/>
    <s v="Barcelona"/>
    <x v="3"/>
    <s v="Pedralbes"/>
    <x v="2"/>
    <x v="0"/>
    <n v="6"/>
    <n v="360"/>
    <s v="Yes"/>
    <s v="exterior"/>
    <s v=" floor 4"/>
    <n v="0"/>
    <n v="1800000"/>
    <n v="5000"/>
    <s v="needs refurb-1800000"/>
    <x v="0"/>
  </r>
  <r>
    <d v="2020-07-31T00:00:00"/>
    <x v="5"/>
    <s v="54B2043"/>
    <s v="Barcelona"/>
    <x v="4"/>
    <s v="el Barri Gòtic"/>
    <x v="2"/>
    <x v="0"/>
    <n v="4"/>
    <n v="114"/>
    <s v="Yes"/>
    <s v="exterior"/>
    <s v=" floor 2"/>
    <n v="0"/>
    <n v="340000"/>
    <n v="2982.4561403508774"/>
    <s v="needs refurb-340000"/>
    <x v="1"/>
  </r>
  <r>
    <d v="2020-08-01T00:00:00"/>
    <x v="5"/>
    <s v="54B2044"/>
    <s v="Barcelona"/>
    <x v="7"/>
    <s v="el Camp d'en Grassot i Gràcia Nova"/>
    <x v="2"/>
    <x v="0"/>
    <n v="2"/>
    <n v="63"/>
    <s v="Yes"/>
    <s v="exterior"/>
    <s v=" floor 2"/>
    <n v="0"/>
    <n v="265000"/>
    <n v="4206.3492063492067"/>
    <s v="needs refurb-265000"/>
    <x v="0"/>
  </r>
  <r>
    <d v="2020-08-02T00:00:00"/>
    <x v="5"/>
    <s v="54B2045"/>
    <s v="Barcelona"/>
    <x v="0"/>
    <s v="la Sagrada Família"/>
    <x v="2"/>
    <x v="0"/>
    <n v="4"/>
    <n v="77"/>
    <s v="Yes"/>
    <s v="exterior"/>
    <s v=" floor 6"/>
    <n v="0"/>
    <n v="255000"/>
    <n v="3311.6883116883118"/>
    <s v="needs refurb-255000"/>
    <x v="0"/>
  </r>
  <r>
    <d v="2020-08-03T00:00:00"/>
    <x v="5"/>
    <s v="54B2046"/>
    <s v="Barcelona"/>
    <x v="0"/>
    <s v="la Nova Esquerra de l'Eixample"/>
    <x v="2"/>
    <x v="0"/>
    <n v="4"/>
    <n v="97"/>
    <s v="Yes"/>
    <s v="exterior"/>
    <s v=" floor 5"/>
    <n v="0"/>
    <n v="445000"/>
    <n v="4587.6288659793818"/>
    <s v="needs refurb-445000"/>
    <x v="0"/>
  </r>
  <r>
    <d v="2020-08-04T00:00:00"/>
    <x v="5"/>
    <s v="54B2047"/>
    <s v="Barcelona"/>
    <x v="3"/>
    <s v="Pedralbes"/>
    <x v="2"/>
    <x v="1"/>
    <n v="7"/>
    <n v="331"/>
    <s v="Yes"/>
    <s v="exterior"/>
    <s v=" floor 5"/>
    <n v="0"/>
    <n v="2500000"/>
    <n v="7552.8700906344411"/>
    <s v="needs refurb-2500000"/>
    <x v="0"/>
  </r>
  <r>
    <d v="2020-08-05T00:00:00"/>
    <x v="5"/>
    <s v="54B2048"/>
    <s v="Barcelona"/>
    <x v="7"/>
    <s v="el Coll"/>
    <x v="2"/>
    <x v="0"/>
    <n v="3"/>
    <n v="68"/>
    <s v="Yes"/>
    <s v="exterior"/>
    <s v="ground floor"/>
    <n v="0"/>
    <n v="149000"/>
    <n v="2191.1764705882351"/>
    <s v="needs refurb-149000"/>
    <x v="1"/>
  </r>
  <r>
    <d v="2020-08-06T00:00:00"/>
    <x v="5"/>
    <s v="54B2049"/>
    <s v="Barcelona"/>
    <x v="4"/>
    <s v="el Barri Gòtic"/>
    <x v="2"/>
    <x v="0"/>
    <n v="4"/>
    <n v="113"/>
    <s v="Yes"/>
    <s v="exterior"/>
    <s v=" floor 3"/>
    <n v="0"/>
    <n v="450000"/>
    <n v="3982.3008849557523"/>
    <s v="needs refurb-450000"/>
    <x v="0"/>
  </r>
  <r>
    <d v="2020-08-07T00:00:00"/>
    <x v="5"/>
    <s v="54B2050"/>
    <s v="Barcelona"/>
    <x v="0"/>
    <s v="la Sagrada Família"/>
    <x v="2"/>
    <x v="0"/>
    <n v="4"/>
    <n v="70"/>
    <s v="Yes"/>
    <s v="exterior"/>
    <s v=" floor 6"/>
    <n v="0"/>
    <n v="255000"/>
    <n v="3642.8571428571427"/>
    <s v="needs refurb-255000"/>
    <x v="0"/>
  </r>
  <r>
    <d v="2020-08-08T00:00:00"/>
    <x v="5"/>
    <s v="54B2051"/>
    <s v="Barcelona"/>
    <x v="8"/>
    <s v="Navas"/>
    <x v="2"/>
    <x v="0"/>
    <n v="4"/>
    <n v="95"/>
    <s v="Yes"/>
    <s v="exterior"/>
    <s v=" floor 7"/>
    <n v="0"/>
    <n v="295000"/>
    <n v="3105.2631578947367"/>
    <s v="needs refurb-295000"/>
    <x v="0"/>
  </r>
  <r>
    <d v="2020-08-09T00:00:00"/>
    <x v="5"/>
    <s v="54B2052"/>
    <s v="Barcelona"/>
    <x v="0"/>
    <s v="l'Antiga Esquerra de l'Eixample"/>
    <x v="2"/>
    <x v="0"/>
    <n v="3"/>
    <n v="96"/>
    <s v="Yes"/>
    <s v="exterior"/>
    <s v=" floor 1"/>
    <n v="0"/>
    <n v="570000"/>
    <n v="5937.5"/>
    <s v="needs refurb-570000"/>
    <x v="0"/>
  </r>
  <r>
    <d v="2020-08-10T00:00:00"/>
    <x v="5"/>
    <s v="54B2053"/>
    <s v="Barcelona"/>
    <x v="1"/>
    <s v="Sant Gervasi - Galvany"/>
    <x v="2"/>
    <x v="0"/>
    <n v="3"/>
    <n v="98"/>
    <s v="Yes"/>
    <s v="exterior"/>
    <s v=" floor 4"/>
    <n v="0"/>
    <n v="410000"/>
    <n v="4183.6734693877552"/>
    <s v="needs refurb-410000"/>
    <x v="0"/>
  </r>
  <r>
    <d v="2020-08-11T00:00:00"/>
    <x v="5"/>
    <s v="54B2054"/>
    <s v="Barcelona"/>
    <x v="6"/>
    <s v="Hostafrancs"/>
    <x v="2"/>
    <x v="0"/>
    <n v="2"/>
    <n v="70"/>
    <s v="Yes"/>
    <s v="exterior"/>
    <s v="ground floor"/>
    <n v="0"/>
    <n v="162000"/>
    <n v="2314.2857142857142"/>
    <s v="needs refurb-162000"/>
    <x v="1"/>
  </r>
  <r>
    <d v="2020-08-12T00:00:00"/>
    <x v="5"/>
    <s v="54B2055"/>
    <s v="Barcelona"/>
    <x v="0"/>
    <s v="la Dreta de l'Eixample"/>
    <x v="2"/>
    <x v="0"/>
    <n v="8"/>
    <n v="630"/>
    <s v="Yes"/>
    <s v="exterior"/>
    <s v=" floor 1"/>
    <n v="0"/>
    <n v="2520000"/>
    <n v="4000"/>
    <s v="needs refurb-2520000"/>
    <x v="0"/>
  </r>
  <r>
    <d v="2020-08-13T00:00:00"/>
    <x v="5"/>
    <s v="54B2056"/>
    <s v="Barcelona"/>
    <x v="0"/>
    <s v="la Nova Esquerra de l'Eixample"/>
    <x v="2"/>
    <x v="0"/>
    <n v="3"/>
    <n v="90"/>
    <s v="Yes"/>
    <s v="exterior"/>
    <s v=" floor 1"/>
    <n v="0"/>
    <n v="340000"/>
    <n v="3777.7777777777778"/>
    <s v="needs refurb-340000"/>
    <x v="0"/>
  </r>
  <r>
    <d v="2020-08-14T00:00:00"/>
    <x v="5"/>
    <s v="54B2057"/>
    <s v="Barcelona"/>
    <x v="7"/>
    <s v="la Salut"/>
    <x v="2"/>
    <x v="0"/>
    <n v="4"/>
    <n v="89"/>
    <s v="Yes"/>
    <s v="exterior"/>
    <s v=" floor 8"/>
    <n v="0"/>
    <n v="315000"/>
    <n v="3539.325842696629"/>
    <s v="needs refurb-315000"/>
    <x v="0"/>
  </r>
  <r>
    <d v="2020-08-15T00:00:00"/>
    <x v="5"/>
    <s v="54B2058"/>
    <s v="Barcelona"/>
    <x v="7"/>
    <s v="la Vila de Gràcia"/>
    <x v="2"/>
    <x v="0"/>
    <n v="3"/>
    <n v="83"/>
    <s v="Yes"/>
    <s v="exterior"/>
    <s v="mezzanine"/>
    <n v="0"/>
    <n v="335000"/>
    <n v="4036.1445783132531"/>
    <s v="needs refurb-335000"/>
    <x v="0"/>
  </r>
  <r>
    <d v="2020-08-16T00:00:00"/>
    <x v="5"/>
    <s v="54B2059"/>
    <s v="Barcelona"/>
    <x v="0"/>
    <s v="la Dreta de l'Eixample"/>
    <x v="2"/>
    <x v="0"/>
    <n v="3"/>
    <n v="150"/>
    <s v="Yes"/>
    <s v="exterior"/>
    <s v=" floor 3"/>
    <n v="0"/>
    <n v="1495000"/>
    <n v="9966.6666666666661"/>
    <s v="needs refurb-1495000"/>
    <x v="0"/>
  </r>
  <r>
    <d v="2020-08-17T00:00:00"/>
    <x v="5"/>
    <s v="54B2060"/>
    <s v="Barcelona"/>
    <x v="7"/>
    <s v="la Vila de Gràcia"/>
    <x v="2"/>
    <x v="0"/>
    <n v="1"/>
    <n v="54"/>
    <s v="Yes"/>
    <s v="exterior"/>
    <s v=" floor 1"/>
    <n v="0"/>
    <n v="280000"/>
    <n v="5185.1851851851852"/>
    <s v="needs refurb-280000"/>
    <x v="0"/>
  </r>
  <r>
    <d v="2020-08-18T00:00:00"/>
    <x v="5"/>
    <s v="54B2061"/>
    <s v="Barcelona"/>
    <x v="3"/>
    <s v="Pedralbes"/>
    <x v="2"/>
    <x v="3"/>
    <n v="8"/>
    <n v="447"/>
    <s v="Yes"/>
    <s v="exterior"/>
    <s v=" floor 5"/>
    <n v="0"/>
    <n v="2500000"/>
    <n v="5592.8411633109617"/>
    <s v="needs refurb-2500000"/>
    <x v="0"/>
  </r>
  <r>
    <d v="2020-08-19T00:00:00"/>
    <x v="5"/>
    <s v="54B2062"/>
    <s v="Barcelona"/>
    <x v="2"/>
    <s v="el Guinardó"/>
    <x v="2"/>
    <x v="0"/>
    <n v="4"/>
    <n v="89"/>
    <s v="Yes"/>
    <s v="exterior"/>
    <s v=" floor 1"/>
    <n v="0"/>
    <n v="259500"/>
    <n v="2915.7303370786517"/>
    <s v="needs refurb-259500"/>
    <x v="1"/>
  </r>
  <r>
    <d v="2020-08-20T00:00:00"/>
    <x v="5"/>
    <s v="54B2063"/>
    <s v="Barcelona"/>
    <x v="5"/>
    <s v="el Poblenou"/>
    <x v="2"/>
    <x v="3"/>
    <n v="3"/>
    <n v="185"/>
    <s v="No"/>
    <s v="exterior"/>
    <s v="ground floor"/>
    <n v="0.02"/>
    <n v="475000"/>
    <n v="2567.5675675675675"/>
    <s v="needs refurb-475000"/>
    <x v="1"/>
  </r>
  <r>
    <d v="2020-08-21T00:00:00"/>
    <x v="5"/>
    <s v="54B2064"/>
    <s v="Barcelona"/>
    <x v="5"/>
    <s v="el Besòs i el Maresme"/>
    <x v="2"/>
    <x v="0"/>
    <n v="3"/>
    <n v="72"/>
    <s v="Yes"/>
    <s v="exterior"/>
    <s v=" floor 10"/>
    <n v="0"/>
    <n v="150000"/>
    <n v="2083.3333333333335"/>
    <s v="needs refurb-150000"/>
    <x v="1"/>
  </r>
  <r>
    <d v="2020-08-22T00:00:00"/>
    <x v="5"/>
    <s v="54B2065"/>
    <s v="Barcelona"/>
    <x v="6"/>
    <s v="el Poble Sec - AEI Parc de Montjuïc"/>
    <x v="2"/>
    <x v="0"/>
    <n v="3"/>
    <n v="68"/>
    <s v="No"/>
    <s v="exterior"/>
    <s v=" floor 3"/>
    <n v="0.02"/>
    <n v="152000"/>
    <n v="2235.294117647059"/>
    <s v="needs refurb-152000"/>
    <x v="1"/>
  </r>
  <r>
    <d v="2020-08-23T00:00:00"/>
    <x v="5"/>
    <s v="54B2066"/>
    <s v="Barcelona"/>
    <x v="4"/>
    <s v="el Raval"/>
    <x v="2"/>
    <x v="0"/>
    <n v="2"/>
    <n v="42"/>
    <s v="No"/>
    <s v="exterior"/>
    <s v=" floor 2"/>
    <n v="0.02"/>
    <n v="118000"/>
    <n v="2809.5238095238096"/>
    <s v="needs refurb-118000"/>
    <x v="1"/>
  </r>
  <r>
    <d v="2020-08-24T00:00:00"/>
    <x v="5"/>
    <s v="54B2067"/>
    <s v="Barcelona"/>
    <x v="1"/>
    <s v="les Tres Torres"/>
    <x v="2"/>
    <x v="0"/>
    <n v="5"/>
    <n v="215"/>
    <s v="Yes"/>
    <s v="exterior"/>
    <s v=" floor 2"/>
    <n v="0"/>
    <n v="930000"/>
    <n v="4325.5813953488368"/>
    <s v="needs refurb-930000"/>
    <x v="0"/>
  </r>
  <r>
    <d v="2020-08-25T00:00:00"/>
    <x v="5"/>
    <s v="54B2068"/>
    <s v="Barcelona"/>
    <x v="0"/>
    <s v="l'Antiga Esquerra de l'Eixample"/>
    <x v="2"/>
    <x v="0"/>
    <n v="4"/>
    <n v="159"/>
    <s v="Yes"/>
    <s v="exterior"/>
    <s v=" floor 4"/>
    <n v="0"/>
    <n v="800000"/>
    <n v="5031.4465408805036"/>
    <s v="needs refurb-800000"/>
    <x v="0"/>
  </r>
  <r>
    <d v="2020-08-26T00:00:00"/>
    <x v="5"/>
    <s v="54B2069"/>
    <s v="Barcelona"/>
    <x v="6"/>
    <s v="Sants"/>
    <x v="2"/>
    <x v="0"/>
    <n v="3"/>
    <n v="93"/>
    <s v="Yes"/>
    <s v="exterior"/>
    <s v=" floor 3"/>
    <n v="0"/>
    <n v="300000"/>
    <n v="3225.8064516129034"/>
    <s v="needs refurb-300000"/>
    <x v="0"/>
  </r>
  <r>
    <d v="2020-08-27T00:00:00"/>
    <x v="5"/>
    <s v="54B2070"/>
    <s v="Barcelona"/>
    <x v="0"/>
    <s v="el Fort Pienc"/>
    <x v="2"/>
    <x v="0"/>
    <n v="4"/>
    <n v="98"/>
    <s v="Yes"/>
    <s v="exterior"/>
    <s v=" floor 3"/>
    <n v="0"/>
    <n v="430000"/>
    <n v="4387.7551020408164"/>
    <s v="needs refurb-430000"/>
    <x v="0"/>
  </r>
  <r>
    <d v="2020-08-28T00:00:00"/>
    <x v="5"/>
    <s v="54B2071"/>
    <s v="Barcelona"/>
    <x v="0"/>
    <s v="la Nova Esquerra de l'Eixample"/>
    <x v="2"/>
    <x v="0"/>
    <n v="4"/>
    <n v="99"/>
    <s v="Yes"/>
    <s v="exterior"/>
    <s v=" floor 4"/>
    <n v="0"/>
    <n v="359300"/>
    <n v="3629.2929292929293"/>
    <s v="needs refurb-359300"/>
    <x v="0"/>
  </r>
  <r>
    <d v="2020-08-29T00:00:00"/>
    <x v="5"/>
    <s v="54B2072"/>
    <s v="Barcelona"/>
    <x v="0"/>
    <s v="la Nova Esquerra de l'Eixample"/>
    <x v="2"/>
    <x v="0"/>
    <n v="3"/>
    <n v="87"/>
    <s v="Yes"/>
    <s v="exterior"/>
    <s v=" floor 1"/>
    <n v="0"/>
    <n v="360000"/>
    <n v="4137.9310344827591"/>
    <s v="needs refurb-360000"/>
    <x v="0"/>
  </r>
  <r>
    <d v="2020-08-30T00:00:00"/>
    <x v="5"/>
    <s v="54B2073"/>
    <s v="Barcelona"/>
    <x v="4"/>
    <s v="el Raval"/>
    <x v="2"/>
    <x v="0"/>
    <n v="5"/>
    <n v="110"/>
    <s v="Yes"/>
    <s v="exterior"/>
    <s v=" floor 4"/>
    <n v="0"/>
    <n v="358000"/>
    <n v="3254.5454545454545"/>
    <s v="needs refurb-358000"/>
    <x v="0"/>
  </r>
  <r>
    <d v="2020-08-31T00:00:00"/>
    <x v="5"/>
    <s v="54B2074"/>
    <s v="Barcelona"/>
    <x v="0"/>
    <s v="la Dreta de l'Eixample"/>
    <x v="2"/>
    <x v="0"/>
    <n v="4"/>
    <n v="100"/>
    <s v="Yes"/>
    <s v="exterior"/>
    <s v="mezzanine"/>
    <n v="0"/>
    <n v="430000"/>
    <n v="4300"/>
    <s v="needs refurb-430000"/>
    <x v="0"/>
  </r>
  <r>
    <d v="2020-09-01T00:00:00"/>
    <x v="5"/>
    <s v="54B2075"/>
    <s v="Barcelona"/>
    <x v="0"/>
    <s v="Sant Antoni"/>
    <x v="2"/>
    <x v="0"/>
    <n v="3"/>
    <n v="95"/>
    <s v="Yes"/>
    <s v="exterior"/>
    <s v=" floor 6"/>
    <n v="0"/>
    <n v="360000"/>
    <n v="3789.4736842105262"/>
    <s v="needs refurb-360000"/>
    <x v="0"/>
  </r>
  <r>
    <d v="2020-09-02T00:00:00"/>
    <x v="5"/>
    <s v="54B2076"/>
    <s v="Barcelona"/>
    <x v="0"/>
    <s v="la Dreta de l'Eixample"/>
    <x v="2"/>
    <x v="0"/>
    <n v="4"/>
    <n v="102"/>
    <s v="Yes"/>
    <s v="exterior"/>
    <s v=" floor 4"/>
    <n v="0"/>
    <n v="490000"/>
    <n v="4803.9215686274511"/>
    <s v="needs refurb-490000"/>
    <x v="0"/>
  </r>
  <r>
    <d v="2020-09-03T00:00:00"/>
    <x v="5"/>
    <s v="54B2077"/>
    <s v="Barcelona"/>
    <x v="4"/>
    <s v="el Raval"/>
    <x v="2"/>
    <x v="0"/>
    <n v="3"/>
    <n v="62"/>
    <s v="Yes"/>
    <s v="exterior"/>
    <s v=" floor 2"/>
    <n v="0"/>
    <n v="205000"/>
    <n v="3306.4516129032259"/>
    <s v="needs refurb-205000"/>
    <x v="0"/>
  </r>
  <r>
    <d v="2020-09-04T00:00:00"/>
    <x v="5"/>
    <s v="54B2078"/>
    <s v="Barcelona"/>
    <x v="1"/>
    <s v="Sant Gervasi - Galvany"/>
    <x v="2"/>
    <x v="0"/>
    <n v="2"/>
    <n v="65"/>
    <s v="Yes"/>
    <s v="exterior"/>
    <s v=" floor 2"/>
    <n v="0"/>
    <n v="380000"/>
    <n v="5846.1538461538457"/>
    <s v="needs refurb-380000"/>
    <x v="0"/>
  </r>
  <r>
    <d v="2020-09-05T00:00:00"/>
    <x v="5"/>
    <s v="54B2079"/>
    <s v="Barcelona"/>
    <x v="1"/>
    <s v="el Putxet i el Farró"/>
    <x v="2"/>
    <x v="1"/>
    <n v="3"/>
    <n v="114"/>
    <s v="Yes"/>
    <s v="exterior"/>
    <s v=" floor 8"/>
    <n v="0"/>
    <n v="500000"/>
    <n v="4385.9649122807014"/>
    <s v="needs refurb-500000"/>
    <x v="0"/>
  </r>
  <r>
    <d v="2020-09-06T00:00:00"/>
    <x v="5"/>
    <s v="54B2080"/>
    <s v="Barcelona"/>
    <x v="3"/>
    <s v="Pedralbes"/>
    <x v="2"/>
    <x v="0"/>
    <n v="5"/>
    <n v="202"/>
    <s v="Yes"/>
    <s v="exterior"/>
    <s v=" floor 3"/>
    <n v="0"/>
    <n v="1200000"/>
    <n v="5940.5940594059402"/>
    <s v="needs refurb-1200000"/>
    <x v="0"/>
  </r>
  <r>
    <d v="2020-09-07T00:00:00"/>
    <x v="5"/>
    <s v="54B2081"/>
    <s v="Barcelona"/>
    <x v="5"/>
    <s v="Sant Martí de Provençals"/>
    <x v="2"/>
    <x v="0"/>
    <n v="3"/>
    <n v="76"/>
    <s v="Yes"/>
    <s v="exterior"/>
    <s v=" floor 5"/>
    <n v="0"/>
    <n v="169900"/>
    <n v="2235.5263157894738"/>
    <s v="needs refurb-169900"/>
    <x v="1"/>
  </r>
  <r>
    <d v="2020-09-08T00:00:00"/>
    <x v="5"/>
    <s v="54B2082"/>
    <s v="Barcelona"/>
    <x v="8"/>
    <s v="la Sagrera"/>
    <x v="2"/>
    <x v="0"/>
    <n v="3"/>
    <n v="70"/>
    <s v="Yes"/>
    <s v="exterior"/>
    <s v=" floor 4"/>
    <n v="0"/>
    <n v="215000"/>
    <n v="3071.4285714285716"/>
    <s v="needs refurb-215000"/>
    <x v="0"/>
  </r>
  <r>
    <d v="2020-09-09T00:00:00"/>
    <x v="5"/>
    <s v="54B2083"/>
    <s v="Barcelona"/>
    <x v="6"/>
    <s v="Hostafrancs"/>
    <x v="2"/>
    <x v="0"/>
    <n v="2"/>
    <n v="73"/>
    <s v="Yes"/>
    <s v="exterior"/>
    <s v=" floor 4"/>
    <n v="0"/>
    <n v="189000"/>
    <n v="2589.0410958904108"/>
    <s v="needs refurb-189000"/>
    <x v="1"/>
  </r>
  <r>
    <d v="2020-09-10T00:00:00"/>
    <x v="5"/>
    <s v="54B2084"/>
    <s v="Barcelona"/>
    <x v="5"/>
    <s v="Sant Martí de Provençals"/>
    <x v="2"/>
    <x v="0"/>
    <n v="4"/>
    <n v="100"/>
    <s v="Yes"/>
    <s v="exterior"/>
    <s v=" floor 2"/>
    <n v="0"/>
    <n v="259000"/>
    <n v="2590"/>
    <s v="needs refurb-259000"/>
    <x v="1"/>
  </r>
  <r>
    <d v="2020-09-11T00:00:00"/>
    <x v="5"/>
    <s v="54B2085"/>
    <s v="Barcelona"/>
    <x v="1"/>
    <s v="Sant Gervasi - Galvany"/>
    <x v="2"/>
    <x v="1"/>
    <n v="6"/>
    <n v="406"/>
    <s v="Yes"/>
    <s v="exterior"/>
    <s v=" floor 5"/>
    <n v="0"/>
    <n v="2400000"/>
    <n v="5911.3300492610833"/>
    <s v="needs refurb-2400000"/>
    <x v="0"/>
  </r>
  <r>
    <d v="2020-09-12T00:00:00"/>
    <x v="5"/>
    <s v="54B2086"/>
    <s v="Barcelona"/>
    <x v="0"/>
    <s v="la Dreta de l'Eixample"/>
    <x v="2"/>
    <x v="0"/>
    <n v="3"/>
    <n v="119"/>
    <s v="Yes"/>
    <s v="exterior"/>
    <s v=" floor 2"/>
    <n v="0"/>
    <n v="710000"/>
    <n v="5966.3865546218485"/>
    <s v="needs refurb-710000"/>
    <x v="0"/>
  </r>
  <r>
    <d v="2020-09-13T00:00:00"/>
    <x v="5"/>
    <s v="54B2087"/>
    <s v="Barcelona"/>
    <x v="5"/>
    <s v="la Verneda i la Pau"/>
    <x v="2"/>
    <x v="0"/>
    <n v="3"/>
    <n v="70"/>
    <s v="Yes"/>
    <s v="exterior"/>
    <s v=" floor 5"/>
    <n v="0"/>
    <n v="169000"/>
    <n v="2414.2857142857142"/>
    <s v="needs refurb-169000"/>
    <x v="1"/>
  </r>
  <r>
    <d v="2020-09-14T00:00:00"/>
    <x v="5"/>
    <s v="54B2088"/>
    <s v="Barcelona"/>
    <x v="8"/>
    <s v="Sant Andreu"/>
    <x v="2"/>
    <x v="0"/>
    <n v="3"/>
    <n v="71"/>
    <s v="No"/>
    <s v="exterior"/>
    <s v=" floor 1"/>
    <n v="0.02"/>
    <n v="165000"/>
    <n v="2323.9436619718308"/>
    <s v="needs refurb-165000"/>
    <x v="1"/>
  </r>
  <r>
    <d v="2020-09-15T00:00:00"/>
    <x v="5"/>
    <s v="54B2089"/>
    <s v="Barcelona"/>
    <x v="8"/>
    <s v="la Sagrera"/>
    <x v="2"/>
    <x v="0"/>
    <n v="3"/>
    <n v="65"/>
    <s v="Yes"/>
    <s v="exterior"/>
    <s v=" floor 1"/>
    <n v="0"/>
    <n v="205000"/>
    <n v="3153.8461538461538"/>
    <s v="needs refurb-205000"/>
    <x v="0"/>
  </r>
  <r>
    <d v="2020-09-16T00:00:00"/>
    <x v="5"/>
    <s v="54B2090"/>
    <s v="Barcelona"/>
    <x v="1"/>
    <s v="Sant Gervasi - Galvany"/>
    <x v="2"/>
    <x v="1"/>
    <n v="3"/>
    <n v="211"/>
    <s v="Yes"/>
    <s v="exterior"/>
    <s v=" floor 9"/>
    <n v="0"/>
    <n v="890000"/>
    <n v="4218.009478672986"/>
    <s v="needs refurb-890000"/>
    <x v="0"/>
  </r>
  <r>
    <d v="2020-09-17T00:00:00"/>
    <x v="5"/>
    <s v="54B2091"/>
    <s v="Barcelona"/>
    <x v="0"/>
    <s v="Sant Antoni"/>
    <x v="2"/>
    <x v="0"/>
    <n v="3"/>
    <n v="124"/>
    <s v="Yes"/>
    <s v="exterior"/>
    <s v=" floor 2"/>
    <n v="0"/>
    <n v="455000"/>
    <n v="3669.3548387096776"/>
    <s v="needs refurb-455000"/>
    <x v="0"/>
  </r>
  <r>
    <d v="2020-09-18T00:00:00"/>
    <x v="5"/>
    <s v="54B2092"/>
    <s v="Barcelona"/>
    <x v="0"/>
    <s v="Sant Antoni"/>
    <x v="2"/>
    <x v="0"/>
    <n v="3"/>
    <n v="78"/>
    <s v="Yes"/>
    <s v="exterior"/>
    <s v=" floor 5"/>
    <n v="0"/>
    <n v="340000"/>
    <n v="4358.9743589743593"/>
    <s v="needs refurb-340000"/>
    <x v="0"/>
  </r>
  <r>
    <d v="2020-09-19T00:00:00"/>
    <x v="5"/>
    <s v="54B2093"/>
    <s v="Barcelona"/>
    <x v="0"/>
    <s v="Sant Antoni"/>
    <x v="2"/>
    <x v="0"/>
    <n v="4"/>
    <n v="124"/>
    <s v="Yes"/>
    <s v="exterior"/>
    <s v=" floor 1"/>
    <n v="0"/>
    <n v="450000"/>
    <n v="3629.0322580645161"/>
    <s v="needs refurb-450000"/>
    <x v="0"/>
  </r>
  <r>
    <d v="2020-09-20T00:00:00"/>
    <x v="5"/>
    <s v="54B2094"/>
    <s v="Barcelona"/>
    <x v="1"/>
    <s v="Sant Gervasi - Galvany"/>
    <x v="2"/>
    <x v="0"/>
    <n v="3"/>
    <n v="110"/>
    <s v="Yes"/>
    <s v="exterior"/>
    <s v=" floor 3"/>
    <n v="0"/>
    <n v="395000"/>
    <n v="3590.909090909091"/>
    <s v="needs refurb-395000"/>
    <x v="0"/>
  </r>
  <r>
    <d v="2020-09-21T00:00:00"/>
    <x v="5"/>
    <s v="54B2095"/>
    <s v="Barcelona"/>
    <x v="0"/>
    <s v="la Nova Esquerra de l'Eixample"/>
    <x v="2"/>
    <x v="0"/>
    <n v="3"/>
    <n v="87"/>
    <s v="Yes"/>
    <s v="exterior"/>
    <s v=" floor 4"/>
    <n v="0"/>
    <n v="385000"/>
    <n v="4425.2873563218391"/>
    <s v="needs refurb-385000"/>
    <x v="0"/>
  </r>
  <r>
    <d v="2020-09-22T00:00:00"/>
    <x v="5"/>
    <s v="54B2096"/>
    <s v="Barcelona"/>
    <x v="7"/>
    <s v="Vallcarca i els Penitents"/>
    <x v="2"/>
    <x v="4"/>
    <n v="7"/>
    <n v="420"/>
    <s v="No"/>
    <s v="exterior"/>
    <s v="Multiple"/>
    <n v="0.02"/>
    <n v="1050000"/>
    <n v="2500"/>
    <s v="needs refurb-1050000"/>
    <x v="1"/>
  </r>
  <r>
    <d v="2020-09-23T00:00:00"/>
    <x v="5"/>
    <s v="54B2097"/>
    <s v="Barcelona"/>
    <x v="8"/>
    <s v="el Congrés i els Indians"/>
    <x v="2"/>
    <x v="0"/>
    <n v="3"/>
    <n v="65"/>
    <s v="Yes"/>
    <s v="exterior"/>
    <s v=" floor 4"/>
    <n v="0"/>
    <n v="179000"/>
    <n v="2753.8461538461538"/>
    <s v="needs refurb-179000"/>
    <x v="1"/>
  </r>
  <r>
    <d v="2020-09-24T00:00:00"/>
    <x v="5"/>
    <s v="54B2098"/>
    <s v="Barcelona"/>
    <x v="5"/>
    <s v="el Clot"/>
    <x v="2"/>
    <x v="0"/>
    <n v="4"/>
    <n v="78"/>
    <s v="Yes"/>
    <s v="exterior"/>
    <s v=" floor 7"/>
    <n v="0"/>
    <n v="325000"/>
    <n v="4166.666666666667"/>
    <s v="needs refurb-325000"/>
    <x v="0"/>
  </r>
  <r>
    <d v="2020-09-25T00:00:00"/>
    <x v="5"/>
    <s v="54B2099"/>
    <s v="Barcelona"/>
    <x v="0"/>
    <s v="la Dreta de l'Eixample"/>
    <x v="2"/>
    <x v="0"/>
    <n v="5"/>
    <n v="283"/>
    <s v="Yes"/>
    <s v="exterior"/>
    <s v=" floor 2"/>
    <n v="0"/>
    <n v="1050000"/>
    <n v="3710.2473498233217"/>
    <s v="needs refurb-1050000"/>
    <x v="0"/>
  </r>
  <r>
    <d v="2020-09-26T00:00:00"/>
    <x v="5"/>
    <s v="54B2100"/>
    <s v="Barcelona"/>
    <x v="0"/>
    <s v="l'Antiga Esquerra de l'Eixample"/>
    <x v="2"/>
    <x v="0"/>
    <n v="5"/>
    <n v="150"/>
    <s v="Yes"/>
    <s v="exterior"/>
    <s v=" floor 4"/>
    <n v="0"/>
    <n v="850000"/>
    <n v="5666.666666666667"/>
    <s v="needs refurb-850000"/>
    <x v="0"/>
  </r>
  <r>
    <d v="2020-09-27T00:00:00"/>
    <x v="5"/>
    <s v="54B2101"/>
    <s v="Barcelona"/>
    <x v="0"/>
    <s v="la Dreta de l'Eixample"/>
    <x v="2"/>
    <x v="0"/>
    <n v="4"/>
    <n v="250"/>
    <s v="Yes"/>
    <s v="exterior"/>
    <s v=" floor 3"/>
    <n v="0"/>
    <n v="2750000"/>
    <n v="11000"/>
    <s v="needs refurb-2750000"/>
    <x v="0"/>
  </r>
  <r>
    <d v="2020-09-28T00:00:00"/>
    <x v="5"/>
    <s v="54B2102"/>
    <s v="Barcelona"/>
    <x v="0"/>
    <s v="Sant Antoni"/>
    <x v="2"/>
    <x v="0"/>
    <n v="6"/>
    <n v="185"/>
    <s v="Yes"/>
    <s v="exterior"/>
    <s v=" floor 1"/>
    <n v="0"/>
    <n v="780000"/>
    <n v="4216.2162162162158"/>
    <s v="needs refurb-780000"/>
    <x v="0"/>
  </r>
  <r>
    <d v="2020-09-29T00:00:00"/>
    <x v="5"/>
    <s v="54B2103"/>
    <s v="Barcelona"/>
    <x v="0"/>
    <s v="la Dreta de l'Eixample"/>
    <x v="2"/>
    <x v="0"/>
    <n v="5"/>
    <n v="173"/>
    <s v="Yes"/>
    <s v="exterior"/>
    <s v="mezzanine"/>
    <n v="0"/>
    <n v="595000"/>
    <n v="3439.3063583815028"/>
    <s v="needs refurb-595000"/>
    <x v="0"/>
  </r>
  <r>
    <d v="2020-09-30T00:00:00"/>
    <x v="5"/>
    <s v="54B2104"/>
    <s v="Barcelona"/>
    <x v="1"/>
    <s v="el Putxet i el Farró"/>
    <x v="2"/>
    <x v="0"/>
    <n v="5"/>
    <n v="123"/>
    <s v="Yes"/>
    <s v="exterior"/>
    <s v=" floor 1"/>
    <n v="0"/>
    <n v="450000"/>
    <n v="3658.5365853658536"/>
    <s v="needs refurb-450000"/>
    <x v="0"/>
  </r>
  <r>
    <d v="2020-10-01T00:00:00"/>
    <x v="5"/>
    <s v="54B2105"/>
    <s v="Barcelona"/>
    <x v="3"/>
    <s v="Pedralbes"/>
    <x v="2"/>
    <x v="0"/>
    <n v="5"/>
    <n v="165"/>
    <s v="Yes"/>
    <s v="exterior"/>
    <s v=" floor 1"/>
    <n v="0"/>
    <n v="830000"/>
    <n v="5030.30303030303"/>
    <s v="needs refurb-830000"/>
    <x v="0"/>
  </r>
  <r>
    <d v="2020-10-02T00:00:00"/>
    <x v="5"/>
    <s v="54B2106"/>
    <s v="Barcelona"/>
    <x v="0"/>
    <s v="la Nova Esquerra de l'Eixample"/>
    <x v="2"/>
    <x v="0"/>
    <n v="3"/>
    <n v="74"/>
    <s v="Yes"/>
    <s v="exterior"/>
    <s v=" floor 1"/>
    <n v="0"/>
    <n v="275000"/>
    <n v="3716.2162162162163"/>
    <s v="needs refurb-275000"/>
    <x v="0"/>
  </r>
  <r>
    <d v="2020-10-03T00:00:00"/>
    <x v="5"/>
    <s v="54B2107"/>
    <s v="Barcelona"/>
    <x v="0"/>
    <s v="la Nova Esquerra de l'Eixample"/>
    <x v="2"/>
    <x v="0"/>
    <n v="4"/>
    <n v="158"/>
    <s v="Yes"/>
    <s v="exterior"/>
    <s v=" floor 4"/>
    <n v="0"/>
    <n v="555000"/>
    <n v="3512.6582278481014"/>
    <s v="needs refurb-555000"/>
    <x v="0"/>
  </r>
  <r>
    <d v="2020-10-04T00:00:00"/>
    <x v="5"/>
    <s v="54B2108"/>
    <s v="Barcelona"/>
    <x v="0"/>
    <s v="la Nova Esquerra de l'Eixample"/>
    <x v="2"/>
    <x v="0"/>
    <n v="3"/>
    <n v="152"/>
    <s v="Yes"/>
    <s v="exterior"/>
    <s v=" floor 4"/>
    <n v="0"/>
    <n v="550000"/>
    <n v="3618.4210526315787"/>
    <s v="needs refurb-550000"/>
    <x v="0"/>
  </r>
  <r>
    <d v="2020-10-05T00:00:00"/>
    <x v="5"/>
    <s v="54B2109"/>
    <s v="Barcelona"/>
    <x v="7"/>
    <s v="la Vila de Gràcia"/>
    <x v="2"/>
    <x v="0"/>
    <n v="2"/>
    <n v="70"/>
    <s v="No"/>
    <s v="exterior"/>
    <s v=" floor 4"/>
    <n v="0.02"/>
    <n v="289000"/>
    <n v="4128.5714285714284"/>
    <s v="needs refurb-289000"/>
    <x v="0"/>
  </r>
  <r>
    <d v="2020-10-06T00:00:00"/>
    <x v="5"/>
    <s v="54B2110"/>
    <s v="Barcelona"/>
    <x v="0"/>
    <s v="l'Antiga Esquerra de l'Eixample"/>
    <x v="2"/>
    <x v="0"/>
    <n v="5"/>
    <n v="158"/>
    <s v="Yes"/>
    <s v="exterior"/>
    <s v=" floor 1"/>
    <n v="0"/>
    <n v="550000"/>
    <n v="3481.0126582278481"/>
    <s v="needs refurb-550000"/>
    <x v="0"/>
  </r>
  <r>
    <d v="2020-10-07T00:00:00"/>
    <x v="5"/>
    <s v="54B2111"/>
    <s v="Barcelona"/>
    <x v="0"/>
    <s v="l'Antiga Esquerra de l'Eixample"/>
    <x v="2"/>
    <x v="0"/>
    <n v="4"/>
    <n v="140"/>
    <s v="Yes"/>
    <s v="exterior"/>
    <s v=" floor 3"/>
    <n v="0"/>
    <n v="582000"/>
    <n v="4157.1428571428569"/>
    <s v="needs refurb-582000"/>
    <x v="0"/>
  </r>
  <r>
    <d v="2020-10-08T00:00:00"/>
    <x v="5"/>
    <s v="54B2112"/>
    <s v="Barcelona"/>
    <x v="0"/>
    <s v="Sant Antoni"/>
    <x v="2"/>
    <x v="0"/>
    <n v="2"/>
    <n v="77"/>
    <s v="No"/>
    <s v="exterior"/>
    <s v=" floor 4"/>
    <n v="0.02"/>
    <n v="199000"/>
    <n v="2584.4155844155844"/>
    <s v="needs refurb-199000"/>
    <x v="1"/>
  </r>
  <r>
    <d v="2020-10-09T00:00:00"/>
    <x v="5"/>
    <s v="54B2113"/>
    <s v="Barcelona"/>
    <x v="3"/>
    <s v="Pedralbes"/>
    <x v="2"/>
    <x v="0"/>
    <n v="5"/>
    <n v="280"/>
    <s v="Yes"/>
    <s v="exterior"/>
    <s v=" floor 6"/>
    <n v="0"/>
    <n v="2500000"/>
    <n v="8928.5714285714294"/>
    <s v="needs refurb-2500000"/>
    <x v="0"/>
  </r>
  <r>
    <d v="2020-10-10T00:00:00"/>
    <x v="5"/>
    <s v="54B2114"/>
    <s v="Barcelona"/>
    <x v="0"/>
    <s v="el Fort Pienc"/>
    <x v="2"/>
    <x v="0"/>
    <n v="4"/>
    <n v="60"/>
    <s v="Yes"/>
    <s v="interior"/>
    <s v=" floor 1"/>
    <n v="0"/>
    <n v="210000"/>
    <n v="3500"/>
    <s v="needs refurb-210000"/>
    <x v="0"/>
  </r>
  <r>
    <d v="2020-10-11T00:00:00"/>
    <x v="5"/>
    <s v="54B2115"/>
    <s v="Barcelona"/>
    <x v="1"/>
    <s v="el Putxet i el Farró"/>
    <x v="2"/>
    <x v="0"/>
    <n v="4"/>
    <n v="97"/>
    <s v="Yes"/>
    <s v="exterior"/>
    <s v=" floor 2"/>
    <n v="0"/>
    <n v="425000"/>
    <n v="4381.4432989690722"/>
    <s v="needs refurb-425000"/>
    <x v="0"/>
  </r>
  <r>
    <d v="2020-10-12T00:00:00"/>
    <x v="5"/>
    <s v="54B2116"/>
    <s v="Barcelona"/>
    <x v="5"/>
    <s v="la Verneda i la Pau"/>
    <x v="2"/>
    <x v="0"/>
    <n v="4"/>
    <n v="76"/>
    <s v="Yes"/>
    <s v="exterior"/>
    <s v=" floor 1"/>
    <n v="0"/>
    <n v="183000"/>
    <n v="2407.8947368421054"/>
    <s v="needs refurb-183000"/>
    <x v="1"/>
  </r>
  <r>
    <d v="2020-10-13T00:00:00"/>
    <x v="5"/>
    <s v="54B2117"/>
    <s v="Barcelona"/>
    <x v="7"/>
    <s v="el Camp d'en Grassot i Gràcia Nova"/>
    <x v="2"/>
    <x v="0"/>
    <n v="4"/>
    <n v="117"/>
    <s v="No"/>
    <s v="exterior"/>
    <s v=" floor 3"/>
    <n v="0.02"/>
    <n v="495000"/>
    <n v="4230.7692307692305"/>
    <s v="needs refurb-495000"/>
    <x v="0"/>
  </r>
  <r>
    <d v="2020-10-14T00:00:00"/>
    <x v="5"/>
    <s v="54B2118"/>
    <s v="Barcelona"/>
    <x v="0"/>
    <s v="la Sagrada Família"/>
    <x v="2"/>
    <x v="0"/>
    <n v="4"/>
    <n v="75"/>
    <s v="Yes"/>
    <s v="exterior"/>
    <s v=" floor 4"/>
    <n v="0"/>
    <n v="295000"/>
    <n v="3933.3333333333335"/>
    <s v="needs refurb-295000"/>
    <x v="0"/>
  </r>
  <r>
    <d v="2020-10-15T00:00:00"/>
    <x v="5"/>
    <s v="54B2119"/>
    <s v="Barcelona"/>
    <x v="8"/>
    <s v="Sant Andreu"/>
    <x v="2"/>
    <x v="0"/>
    <n v="3"/>
    <n v="69"/>
    <s v="Yes"/>
    <s v="exterior"/>
    <s v=" floor 2"/>
    <n v="0"/>
    <n v="195000"/>
    <n v="2826.086956521739"/>
    <s v="needs refurb-195000"/>
    <x v="1"/>
  </r>
  <r>
    <d v="2020-10-16T00:00:00"/>
    <x v="5"/>
    <s v="54B2120"/>
    <s v="Barcelona"/>
    <x v="0"/>
    <s v="la Dreta de l'Eixample"/>
    <x v="2"/>
    <x v="0"/>
    <n v="3"/>
    <n v="107"/>
    <s v="Yes"/>
    <s v="exterior"/>
    <s v=" floor 5"/>
    <n v="0"/>
    <n v="399000"/>
    <n v="3728.9719626168226"/>
    <s v="needs refurb-399000"/>
    <x v="0"/>
  </r>
  <r>
    <d v="2020-10-17T00:00:00"/>
    <x v="5"/>
    <s v="54B2121"/>
    <s v="Barcelona"/>
    <x v="6"/>
    <s v="Sants"/>
    <x v="2"/>
    <x v="0"/>
    <n v="4"/>
    <n v="86"/>
    <s v="Yes"/>
    <s v="exterior"/>
    <s v=" floor 1"/>
    <n v="0"/>
    <n v="320000"/>
    <n v="3720.9302325581393"/>
    <s v="needs refurb-320000"/>
    <x v="0"/>
  </r>
  <r>
    <d v="2020-10-18T00:00:00"/>
    <x v="5"/>
    <s v="54B2122"/>
    <s v="Barcelona"/>
    <x v="6"/>
    <s v="Sants"/>
    <x v="2"/>
    <x v="0"/>
    <n v="2"/>
    <n v="58"/>
    <s v="No"/>
    <s v="exterior"/>
    <s v=" floor 2"/>
    <n v="0.02"/>
    <n v="195000"/>
    <n v="3362.0689655172414"/>
    <s v="needs refurb-195000"/>
    <x v="0"/>
  </r>
  <r>
    <d v="2020-10-19T00:00:00"/>
    <x v="5"/>
    <s v="54B2123"/>
    <s v="Barcelona"/>
    <x v="4"/>
    <s v="el Raval"/>
    <x v="2"/>
    <x v="0"/>
    <n v="2"/>
    <n v="76"/>
    <s v="Yes"/>
    <s v="exterior"/>
    <s v=" floor 5"/>
    <n v="0"/>
    <n v="270000"/>
    <n v="3552.6315789473683"/>
    <s v="needs refurb-270000"/>
    <x v="0"/>
  </r>
  <r>
    <d v="2020-10-20T00:00:00"/>
    <x v="5"/>
    <s v="54B2124"/>
    <s v="Barcelona"/>
    <x v="3"/>
    <s v="Pedralbes"/>
    <x v="2"/>
    <x v="0"/>
    <n v="6"/>
    <n v="439"/>
    <s v="Yes"/>
    <s v="exterior"/>
    <s v=" floor 6"/>
    <n v="0"/>
    <n v="3950000"/>
    <n v="8997.7220956719812"/>
    <s v="needs refurb-3950000"/>
    <x v="0"/>
  </r>
  <r>
    <d v="2020-10-21T00:00:00"/>
    <x v="5"/>
    <s v="54B2125"/>
    <s v="Barcelona"/>
    <x v="3"/>
    <s v="Pedralbes"/>
    <x v="2"/>
    <x v="0"/>
    <n v="7"/>
    <n v="484"/>
    <s v="Yes"/>
    <s v="exterior"/>
    <s v=" floor 5"/>
    <n v="0"/>
    <n v="2500000"/>
    <n v="5165.2892561983472"/>
    <s v="needs refurb-2500000"/>
    <x v="0"/>
  </r>
  <r>
    <d v="2020-10-22T00:00:00"/>
    <x v="5"/>
    <s v="54B2126"/>
    <s v="Barcelona"/>
    <x v="0"/>
    <s v="la Nova Esquerra de l'Eixample"/>
    <x v="2"/>
    <x v="0"/>
    <n v="4"/>
    <n v="124"/>
    <s v="Yes"/>
    <s v="exterior"/>
    <s v=" floor 3"/>
    <n v="0"/>
    <n v="540000"/>
    <n v="4354.8387096774195"/>
    <s v="needs refurb-540000"/>
    <x v="0"/>
  </r>
  <r>
    <d v="2020-10-23T00:00:00"/>
    <x v="5"/>
    <s v="54B2127"/>
    <s v="Barcelona"/>
    <x v="6"/>
    <s v="Sants - Badal"/>
    <x v="2"/>
    <x v="0"/>
    <n v="3"/>
    <n v="70"/>
    <s v="No"/>
    <s v="exterior"/>
    <s v=" floor 2"/>
    <n v="0.02"/>
    <n v="175000"/>
    <n v="2500"/>
    <s v="needs refurb-175000"/>
    <x v="1"/>
  </r>
  <r>
    <d v="2020-10-24T00:00:00"/>
    <x v="5"/>
    <s v="54B2128"/>
    <s v="Barcelona"/>
    <x v="0"/>
    <s v="la Sagrada Família"/>
    <x v="2"/>
    <x v="0"/>
    <n v="3"/>
    <n v="80"/>
    <s v="Yes"/>
    <s v="exterior"/>
    <s v=" floor 5"/>
    <n v="0"/>
    <n v="349000"/>
    <n v="4362.5"/>
    <s v="needs refurb-349000"/>
    <x v="0"/>
  </r>
  <r>
    <d v="2020-10-25T00:00:00"/>
    <x v="5"/>
    <s v="54B2129"/>
    <s v="Barcelona"/>
    <x v="0"/>
    <s v="la Nova Esquerra de l'Eixample"/>
    <x v="2"/>
    <x v="0"/>
    <n v="3"/>
    <n v="77"/>
    <s v="Yes"/>
    <s v="exterior"/>
    <s v=" floor 1"/>
    <n v="0"/>
    <n v="295000"/>
    <n v="3831.1688311688313"/>
    <s v="needs refurb-295000"/>
    <x v="0"/>
  </r>
  <r>
    <d v="2020-10-26T00:00:00"/>
    <x v="5"/>
    <s v="54B2130"/>
    <s v="Barcelona"/>
    <x v="0"/>
    <s v="la Sagrada Família"/>
    <x v="2"/>
    <x v="0"/>
    <n v="3"/>
    <n v="123"/>
    <s v="Yes"/>
    <s v="exterior"/>
    <s v=" floor 4"/>
    <n v="0"/>
    <n v="595000"/>
    <n v="4837.3983739837395"/>
    <s v="needs refurb-595000"/>
    <x v="0"/>
  </r>
  <r>
    <d v="2020-10-27T00:00:00"/>
    <x v="5"/>
    <s v="54B2131"/>
    <s v="Barcelona"/>
    <x v="8"/>
    <s v="el Congrés i els Indians"/>
    <x v="2"/>
    <x v="0"/>
    <n v="3"/>
    <n v="65"/>
    <s v="Yes"/>
    <s v="exterior"/>
    <s v=" floor 4"/>
    <n v="0"/>
    <n v="179900"/>
    <n v="2767.6923076923076"/>
    <s v="needs refurb-179900"/>
    <x v="1"/>
  </r>
  <r>
    <d v="2020-10-28T00:00:00"/>
    <x v="5"/>
    <s v="54B2132"/>
    <s v="Barcelona"/>
    <x v="3"/>
    <s v="Pedralbes"/>
    <x v="2"/>
    <x v="0"/>
    <n v="3"/>
    <n v="69"/>
    <s v="Yes"/>
    <s v="exterior"/>
    <s v=" floor 6"/>
    <n v="0"/>
    <n v="425000"/>
    <n v="6159.420289855072"/>
    <s v="needs refurb-425000"/>
    <x v="0"/>
  </r>
  <r>
    <d v="2020-10-29T00:00:00"/>
    <x v="5"/>
    <s v="54B2133"/>
    <s v="Barcelona"/>
    <x v="0"/>
    <s v="la Dreta de l'Eixample"/>
    <x v="2"/>
    <x v="0"/>
    <n v="4"/>
    <n v="112"/>
    <s v="Yes"/>
    <s v="exterior"/>
    <s v="mezzanine"/>
    <n v="0"/>
    <n v="540000"/>
    <n v="4821.4285714285716"/>
    <s v="needs refurb-540000"/>
    <x v="0"/>
  </r>
  <r>
    <d v="2020-10-30T00:00:00"/>
    <x v="5"/>
    <s v="54B2134"/>
    <s v="Barcelona"/>
    <x v="4"/>
    <s v="el Barri Gòtic"/>
    <x v="2"/>
    <x v="0"/>
    <n v="4"/>
    <n v="80"/>
    <s v="No"/>
    <s v="interior"/>
    <s v=" floor 2"/>
    <n v="0.02"/>
    <n v="219000"/>
    <n v="2737.5"/>
    <s v="needs refurb-219000"/>
    <x v="1"/>
  </r>
  <r>
    <d v="2020-10-31T00:00:00"/>
    <x v="5"/>
    <s v="54B2135"/>
    <s v="Barcelona"/>
    <x v="0"/>
    <s v="la Dreta de l'Eixample"/>
    <x v="2"/>
    <x v="0"/>
    <n v="4"/>
    <n v="152"/>
    <s v="Yes"/>
    <s v="exterior"/>
    <s v=" floor 3"/>
    <n v="0"/>
    <n v="660000"/>
    <n v="4342.105263157895"/>
    <s v="needs refurb-660000"/>
    <x v="0"/>
  </r>
  <r>
    <d v="2020-11-01T00:00:00"/>
    <x v="5"/>
    <s v="54B2136"/>
    <s v="Barcelona"/>
    <x v="0"/>
    <s v="la Dreta de l'Eixample"/>
    <x v="2"/>
    <x v="0"/>
    <n v="1"/>
    <n v="42"/>
    <s v="Yes"/>
    <s v="exterior"/>
    <s v=" floor 4"/>
    <n v="0"/>
    <n v="260000"/>
    <n v="6190.4761904761908"/>
    <s v="needs refurb-260000"/>
    <x v="0"/>
  </r>
  <r>
    <d v="2020-11-02T00:00:00"/>
    <x v="5"/>
    <s v="54B2137"/>
    <s v="Barcelona"/>
    <x v="0"/>
    <s v="la Dreta de l'Eixample"/>
    <x v="2"/>
    <x v="0"/>
    <n v="3"/>
    <n v="89"/>
    <s v="Yes"/>
    <s v="exterior"/>
    <s v=" floor 4"/>
    <n v="0"/>
    <n v="400000"/>
    <n v="4494.3820224719102"/>
    <s v="needs refurb-400000"/>
    <x v="0"/>
  </r>
  <r>
    <d v="2020-11-03T00:00:00"/>
    <x v="5"/>
    <s v="54B2138"/>
    <s v="Barcelona"/>
    <x v="0"/>
    <s v="la Dreta de l'Eixample"/>
    <x v="2"/>
    <x v="0"/>
    <n v="3"/>
    <n v="140"/>
    <s v="Yes"/>
    <s v="exterior"/>
    <s v=" floor 1"/>
    <n v="0"/>
    <n v="620000"/>
    <n v="4428.5714285714284"/>
    <s v="needs refurb-620000"/>
    <x v="0"/>
  </r>
  <r>
    <d v="2020-11-04T00:00:00"/>
    <x v="5"/>
    <s v="54B2139"/>
    <s v="Barcelona"/>
    <x v="0"/>
    <s v="la Dreta de l'Eixample"/>
    <x v="2"/>
    <x v="0"/>
    <n v="4"/>
    <n v="140"/>
    <s v="Yes"/>
    <s v="exterior"/>
    <s v=" floor 1"/>
    <n v="0"/>
    <n v="620000"/>
    <n v="4428.5714285714284"/>
    <s v="needs refurb-620000"/>
    <x v="0"/>
  </r>
  <r>
    <d v="2020-11-05T00:00:00"/>
    <x v="5"/>
    <s v="54B2140"/>
    <s v="Barcelona"/>
    <x v="7"/>
    <s v="Vallcarca i els Penitents"/>
    <x v="2"/>
    <x v="0"/>
    <n v="1"/>
    <n v="62"/>
    <s v="No"/>
    <s v="exterior"/>
    <s v="ground floor"/>
    <n v="0.02"/>
    <n v="215000"/>
    <n v="3467.7419354838707"/>
    <s v="needs refurb-215000"/>
    <x v="0"/>
  </r>
  <r>
    <d v="2020-11-06T00:00:00"/>
    <x v="5"/>
    <s v="54B2141"/>
    <s v="Barcelona"/>
    <x v="1"/>
    <s v="les Tres Torres"/>
    <x v="2"/>
    <x v="0"/>
    <n v="5"/>
    <n v="306"/>
    <s v="Yes"/>
    <s v="exterior"/>
    <s v=" floor 2"/>
    <n v="0"/>
    <n v="1750000"/>
    <n v="5718.9542483660134"/>
    <s v="needs refurb-1750000"/>
    <x v="0"/>
  </r>
  <r>
    <d v="2020-11-07T00:00:00"/>
    <x v="5"/>
    <s v="54B2142"/>
    <s v="Barcelona"/>
    <x v="0"/>
    <s v="la Nova Esquerra de l'Eixample"/>
    <x v="2"/>
    <x v="0"/>
    <n v="2"/>
    <n v="52"/>
    <s v="No"/>
    <s v="exterior"/>
    <s v=" floor 1"/>
    <n v="0.02"/>
    <n v="290000"/>
    <n v="5576.9230769230771"/>
    <s v="needs refurb-290000"/>
    <x v="0"/>
  </r>
  <r>
    <d v="2020-11-08T00:00:00"/>
    <x v="5"/>
    <s v="54B2143"/>
    <s v="Barcelona"/>
    <x v="0"/>
    <s v="l'Antiga Esquerra de l'Eixample"/>
    <x v="2"/>
    <x v="0"/>
    <n v="4"/>
    <n v="159"/>
    <s v="Yes"/>
    <s v="exterior"/>
    <s v=" floor 2"/>
    <n v="0"/>
    <n v="670000"/>
    <n v="4213.8364779874209"/>
    <s v="needs refurb-670000"/>
    <x v="0"/>
  </r>
  <r>
    <d v="2020-11-09T00:00:00"/>
    <x v="5"/>
    <s v="54B2144"/>
    <s v="Barcelona"/>
    <x v="3"/>
    <s v="Pedralbes"/>
    <x v="2"/>
    <x v="0"/>
    <n v="4"/>
    <n v="170"/>
    <s v="Yes"/>
    <s v="exterior"/>
    <s v=" floor 5"/>
    <n v="0"/>
    <n v="1250000"/>
    <n v="7352.9411764705883"/>
    <s v="needs refurb-1250000"/>
    <x v="0"/>
  </r>
  <r>
    <d v="2020-11-10T00:00:00"/>
    <x v="5"/>
    <s v="54B2145"/>
    <s v="Barcelona"/>
    <x v="0"/>
    <s v="l'Antiga Esquerra de l'Eixample"/>
    <x v="2"/>
    <x v="0"/>
    <n v="3"/>
    <n v="78"/>
    <s v="Yes"/>
    <s v="exterior"/>
    <s v=" floor 1"/>
    <n v="0"/>
    <n v="315000"/>
    <n v="4038.4615384615386"/>
    <s v="needs refurb-315000"/>
    <x v="0"/>
  </r>
  <r>
    <d v="2020-11-11T00:00:00"/>
    <x v="5"/>
    <s v="54B2146"/>
    <s v="Barcelona"/>
    <x v="0"/>
    <s v="la Sagrada Família"/>
    <x v="2"/>
    <x v="0"/>
    <n v="2"/>
    <n v="79"/>
    <s v="Yes"/>
    <s v="exterior"/>
    <s v=" floor 1"/>
    <n v="0"/>
    <n v="299000"/>
    <n v="3784.8101265822784"/>
    <s v="needs refurb-299000"/>
    <x v="0"/>
  </r>
  <r>
    <d v="2020-11-12T00:00:00"/>
    <x v="5"/>
    <s v="54B2147"/>
    <s v="Barcelona"/>
    <x v="1"/>
    <s v="Sarrià"/>
    <x v="2"/>
    <x v="0"/>
    <n v="5"/>
    <n v="121"/>
    <s v="Yes"/>
    <s v="exterior"/>
    <s v=" floor 5"/>
    <n v="0"/>
    <n v="495000"/>
    <n v="4090.909090909091"/>
    <s v="needs refurb-495000"/>
    <x v="0"/>
  </r>
  <r>
    <d v="2020-11-13T00:00:00"/>
    <x v="5"/>
    <s v="54B2148"/>
    <s v="Barcelona"/>
    <x v="4"/>
    <s v="el Raval"/>
    <x v="2"/>
    <x v="0"/>
    <n v="1"/>
    <n v="30"/>
    <s v="No"/>
    <s v="exterior"/>
    <s v=" floor 1"/>
    <n v="0.02"/>
    <n v="100000"/>
    <n v="3333.3333333333335"/>
    <s v="needs refurb-100000"/>
    <x v="1"/>
  </r>
  <r>
    <d v="2020-11-14T00:00:00"/>
    <x v="5"/>
    <s v="54B2149"/>
    <s v="Barcelona"/>
    <x v="1"/>
    <s v="Sant Gervasi - Galvany"/>
    <x v="2"/>
    <x v="0"/>
    <n v="1"/>
    <n v="68"/>
    <s v="No"/>
    <s v="exterior"/>
    <s v=" floor 1"/>
    <n v="0.02"/>
    <n v="285000"/>
    <n v="4191.1764705882351"/>
    <s v="needs refurb-285000"/>
    <x v="0"/>
  </r>
  <r>
    <d v="2020-11-15T00:00:00"/>
    <x v="5"/>
    <s v="54B2150"/>
    <s v="Barcelona"/>
    <x v="1"/>
    <s v="Sant Gervasi - Galvany"/>
    <x v="2"/>
    <x v="0"/>
    <n v="4"/>
    <n v="135"/>
    <s v="Yes"/>
    <s v="exterior"/>
    <s v=" floor 6"/>
    <n v="0"/>
    <n v="695000"/>
    <n v="5148.1481481481478"/>
    <s v="needs refurb-695000"/>
    <x v="0"/>
  </r>
  <r>
    <d v="2020-11-16T00:00:00"/>
    <x v="5"/>
    <s v="54B2151"/>
    <s v="Barcelona"/>
    <x v="0"/>
    <s v="l'Antiga Esquerra de l'Eixample"/>
    <x v="2"/>
    <x v="0"/>
    <n v="3"/>
    <n v="81"/>
    <s v="Yes"/>
    <s v="exterior"/>
    <s v=" floor 6"/>
    <n v="0"/>
    <n v="440000"/>
    <n v="5432.0987654320988"/>
    <s v="needs refurb-440000"/>
    <x v="0"/>
  </r>
  <r>
    <d v="2020-11-17T00:00:00"/>
    <x v="5"/>
    <s v="54B2152"/>
    <s v="Barcelona"/>
    <x v="1"/>
    <s v="Sarrià"/>
    <x v="2"/>
    <x v="4"/>
    <n v="3"/>
    <n v="376"/>
    <s v="No"/>
    <s v="exterior"/>
    <s v="Multiple"/>
    <n v="0.02"/>
    <n v="1150000"/>
    <n v="3058.5106382978724"/>
    <s v="needs refurb-1150000"/>
    <x v="0"/>
  </r>
  <r>
    <d v="2020-11-18T00:00:00"/>
    <x v="5"/>
    <s v="54B2153"/>
    <s v="Barcelona"/>
    <x v="1"/>
    <s v="Sant Gervasi - Galvany"/>
    <x v="2"/>
    <x v="0"/>
    <n v="4"/>
    <n v="115"/>
    <s v="Yes"/>
    <s v="exterior"/>
    <s v=" floor 2"/>
    <n v="0"/>
    <n v="445000"/>
    <n v="3869.5652173913045"/>
    <s v="needs refurb-445000"/>
    <x v="0"/>
  </r>
  <r>
    <d v="2020-11-19T00:00:00"/>
    <x v="5"/>
    <s v="54B2154"/>
    <s v="Barcelona"/>
    <x v="8"/>
    <s v="el Congrés i els Indians"/>
    <x v="2"/>
    <x v="0"/>
    <n v="3"/>
    <n v="65"/>
    <s v="Yes"/>
    <s v="exterior"/>
    <s v=" floor 4"/>
    <n v="0"/>
    <n v="179000"/>
    <n v="2753.8461538461538"/>
    <s v="needs refurb-179000"/>
    <x v="1"/>
  </r>
  <r>
    <d v="2020-11-20T00:00:00"/>
    <x v="5"/>
    <s v="54B2155"/>
    <s v="Barcelona"/>
    <x v="1"/>
    <s v="les Tres Torres"/>
    <x v="2"/>
    <x v="1"/>
    <n v="7"/>
    <n v="475"/>
    <s v="Yes"/>
    <s v="exterior"/>
    <s v=" floor 4"/>
    <n v="0"/>
    <n v="1850000"/>
    <n v="3894.7368421052633"/>
    <s v="needs refurb-1850000"/>
    <x v="0"/>
  </r>
  <r>
    <d v="2020-11-21T00:00:00"/>
    <x v="5"/>
    <s v="54B2156"/>
    <s v="Barcelona"/>
    <x v="4"/>
    <s v="el Raval"/>
    <x v="2"/>
    <x v="0"/>
    <n v="3"/>
    <n v="81"/>
    <s v="Yes"/>
    <s v="exterior"/>
    <s v=" floor 3"/>
    <n v="0"/>
    <n v="260000"/>
    <n v="3209.8765432098767"/>
    <s v="needs refurb-260000"/>
    <x v="0"/>
  </r>
  <r>
    <d v="2020-11-22T00:00:00"/>
    <x v="5"/>
    <s v="54B2157"/>
    <s v="Barcelona"/>
    <x v="1"/>
    <s v="les Tres Torres"/>
    <x v="2"/>
    <x v="0"/>
    <n v="5"/>
    <n v="305"/>
    <s v="Yes"/>
    <s v="exterior"/>
    <s v=" floor 1"/>
    <n v="0"/>
    <n v="1750000"/>
    <n v="5737.7049180327867"/>
    <s v="needs refurb-1750000"/>
    <x v="0"/>
  </r>
  <r>
    <d v="2020-11-23T00:00:00"/>
    <x v="5"/>
    <s v="54B2158"/>
    <s v="Barcelona"/>
    <x v="0"/>
    <s v="la Nova Esquerra de l'Eixample"/>
    <x v="2"/>
    <x v="0"/>
    <n v="2"/>
    <n v="175"/>
    <s v="Yes"/>
    <s v="exterior"/>
    <s v=" floor 1"/>
    <n v="0"/>
    <n v="1700000"/>
    <n v="9714.2857142857138"/>
    <s v="needs refurb-1700000"/>
    <x v="0"/>
  </r>
  <r>
    <d v="2020-11-24T00:00:00"/>
    <x v="5"/>
    <s v="54B2159"/>
    <s v="Barcelona"/>
    <x v="3"/>
    <s v="les Corts"/>
    <x v="2"/>
    <x v="0"/>
    <n v="5"/>
    <n v="170"/>
    <s v="Yes"/>
    <s v="exterior"/>
    <s v=" floor 1"/>
    <n v="0"/>
    <n v="670000"/>
    <n v="3941.1764705882351"/>
    <s v="needs refurb-670000"/>
    <x v="0"/>
  </r>
  <r>
    <d v="2020-11-25T00:00:00"/>
    <x v="5"/>
    <s v="54B2160"/>
    <s v="Barcelona"/>
    <x v="5"/>
    <s v="el Camp de l'Arpa del Clot"/>
    <x v="2"/>
    <x v="0"/>
    <n v="2"/>
    <n v="63"/>
    <s v="Yes"/>
    <s v="exterior"/>
    <s v="ground floor"/>
    <n v="0"/>
    <n v="199000"/>
    <n v="3158.7301587301586"/>
    <s v="needs refurb-199000"/>
    <x v="0"/>
  </r>
  <r>
    <d v="2020-11-26T00:00:00"/>
    <x v="5"/>
    <s v="54B2161"/>
    <s v="Barcelona"/>
    <x v="9"/>
    <s v="Verdun"/>
    <x v="2"/>
    <x v="0"/>
    <n v="4"/>
    <n v="130"/>
    <s v="No"/>
    <s v="interior"/>
    <s v="ground floor"/>
    <n v="0.02"/>
    <n v="130000"/>
    <n v="1000"/>
    <s v="needs refurb-130000"/>
    <x v="1"/>
  </r>
  <r>
    <d v="2020-11-27T00:00:00"/>
    <x v="5"/>
    <s v="54B2162"/>
    <s v="Barcelona"/>
    <x v="0"/>
    <s v="el Fort Pienc"/>
    <x v="2"/>
    <x v="0"/>
    <n v="3"/>
    <n v="83"/>
    <s v="Yes"/>
    <s v="exterior"/>
    <s v=" floor 5"/>
    <n v="0"/>
    <n v="259900"/>
    <n v="3131.3253012048194"/>
    <s v="needs refurb-259900"/>
    <x v="0"/>
  </r>
  <r>
    <d v="2020-11-28T00:00:00"/>
    <x v="5"/>
    <s v="54B2163"/>
    <s v="Barcelona"/>
    <x v="6"/>
    <s v="el Poble Sec - AEI Parc de Montjuïc"/>
    <x v="2"/>
    <x v="0"/>
    <n v="4"/>
    <n v="100"/>
    <s v="Yes"/>
    <s v="exterior"/>
    <s v=" floor 3"/>
    <n v="0"/>
    <n v="385000"/>
    <n v="3850"/>
    <s v="needs refurb-385000"/>
    <x v="0"/>
  </r>
  <r>
    <d v="2020-11-29T00:00:00"/>
    <x v="5"/>
    <s v="54B2164"/>
    <s v="Barcelona"/>
    <x v="7"/>
    <s v="el Camp d'en Grassot i Gràcia Nova"/>
    <x v="2"/>
    <x v="0"/>
    <n v="3"/>
    <n v="74"/>
    <s v="Yes"/>
    <s v="exterior"/>
    <s v=" floor 1"/>
    <n v="0"/>
    <n v="269000"/>
    <n v="3635.135135135135"/>
    <s v="needs refurb-269000"/>
    <x v="0"/>
  </r>
  <r>
    <d v="2020-11-30T00:00:00"/>
    <x v="5"/>
    <s v="54B2165"/>
    <s v="Barcelona"/>
    <x v="1"/>
    <s v="el Putxet i el Farró"/>
    <x v="2"/>
    <x v="1"/>
    <n v="1"/>
    <n v="33"/>
    <s v="No"/>
    <s v="exterior"/>
    <s v=" floor 4"/>
    <n v="0.02"/>
    <n v="190000"/>
    <n v="5757.575757575758"/>
    <s v="needs refurb-190000"/>
    <x v="0"/>
  </r>
  <r>
    <d v="2020-12-01T00:00:00"/>
    <x v="5"/>
    <s v="54B2166"/>
    <s v="Barcelona"/>
    <x v="5"/>
    <s v="Provençals del Poblenou"/>
    <x v="2"/>
    <x v="0"/>
    <n v="3"/>
    <n v="68"/>
    <s v="Yes"/>
    <s v="exterior"/>
    <s v=" floor 6"/>
    <n v="0"/>
    <n v="190000"/>
    <n v="2794.1176470588234"/>
    <s v="needs refurb-190000"/>
    <x v="1"/>
  </r>
  <r>
    <d v="2020-12-02T00:00:00"/>
    <x v="5"/>
    <s v="54B2167"/>
    <s v="Barcelona"/>
    <x v="3"/>
    <s v="les Corts"/>
    <x v="2"/>
    <x v="0"/>
    <n v="2"/>
    <n v="88"/>
    <s v="Yes"/>
    <s v="exterior"/>
    <s v=" floor 3"/>
    <n v="0"/>
    <n v="360000"/>
    <n v="4090.909090909091"/>
    <s v="needs refurb-360000"/>
    <x v="0"/>
  </r>
  <r>
    <d v="2020-12-03T00:00:00"/>
    <x v="5"/>
    <s v="54B2168"/>
    <s v="Barcelona"/>
    <x v="3"/>
    <s v="la Maternitat i Sant Ramon"/>
    <x v="2"/>
    <x v="0"/>
    <n v="4"/>
    <n v="108"/>
    <s v="Yes"/>
    <s v="exterior"/>
    <s v=" floor 3"/>
    <n v="0"/>
    <n v="430000"/>
    <n v="3981.4814814814813"/>
    <s v="needs refurb-430000"/>
    <x v="0"/>
  </r>
  <r>
    <d v="2020-12-04T00:00:00"/>
    <x v="5"/>
    <s v="54B2169"/>
    <s v="Barcelona"/>
    <x v="6"/>
    <s v="el Poble Sec - AEI Parc de Montjuïc"/>
    <x v="2"/>
    <x v="1"/>
    <n v="2"/>
    <n v="90"/>
    <s v="Yes"/>
    <s v="exterior"/>
    <s v=" floor 7"/>
    <n v="0"/>
    <n v="299000"/>
    <n v="3322.2222222222222"/>
    <s v="needs refurb-299000"/>
    <x v="0"/>
  </r>
  <r>
    <d v="2020-12-05T00:00:00"/>
    <x v="5"/>
    <s v="54B2170"/>
    <s v="Barcelona"/>
    <x v="1"/>
    <s v="Sant Gervasi - la Bonanova"/>
    <x v="2"/>
    <x v="0"/>
    <n v="4"/>
    <n v="142"/>
    <s v="Yes"/>
    <s v="exterior"/>
    <s v=" floor 2"/>
    <n v="0"/>
    <n v="840000"/>
    <n v="5915.4929577464791"/>
    <s v="needs refurb-840000"/>
    <x v="0"/>
  </r>
  <r>
    <d v="2020-12-06T00:00:00"/>
    <x v="5"/>
    <s v="54B2171"/>
    <s v="Barcelona"/>
    <x v="6"/>
    <s v="el Poble Sec - AEI Parc de Montjuïc"/>
    <x v="2"/>
    <x v="0"/>
    <n v="3"/>
    <n v="90"/>
    <s v="Yes"/>
    <s v="exterior"/>
    <s v=" floor 3"/>
    <n v="0"/>
    <n v="288000"/>
    <n v="3200"/>
    <s v="needs refurb-288000"/>
    <x v="0"/>
  </r>
  <r>
    <d v="2020-12-07T00:00:00"/>
    <x v="5"/>
    <s v="54B2172"/>
    <s v="Barcelona"/>
    <x v="0"/>
    <s v="la Dreta de l'Eixample"/>
    <x v="2"/>
    <x v="0"/>
    <n v="5"/>
    <n v="118"/>
    <s v="Yes"/>
    <s v="exterior"/>
    <s v=" floor 4"/>
    <n v="0"/>
    <n v="475000"/>
    <n v="4025.4237288135591"/>
    <s v="needs refurb-475000"/>
    <x v="0"/>
  </r>
  <r>
    <d v="2020-12-08T00:00:00"/>
    <x v="5"/>
    <s v="54B2173"/>
    <s v="Barcelona"/>
    <x v="5"/>
    <s v="el Camp de l'Arpa del Clot"/>
    <x v="2"/>
    <x v="0"/>
    <n v="2"/>
    <n v="70"/>
    <s v="Yes"/>
    <s v="exterior"/>
    <s v="ground floor"/>
    <n v="0"/>
    <n v="199000"/>
    <n v="2842.8571428571427"/>
    <s v="needs refurb-199000"/>
    <x v="1"/>
  </r>
  <r>
    <d v="2020-12-09T00:00:00"/>
    <x v="5"/>
    <s v="54B2174"/>
    <s v="Barcelona"/>
    <x v="0"/>
    <s v="l'Antiga Esquerra de l'Eixample"/>
    <x v="2"/>
    <x v="1"/>
    <n v="1"/>
    <n v="30"/>
    <s v="No"/>
    <s v="exterior"/>
    <s v=" floor 4"/>
    <n v="0.02"/>
    <n v="158000"/>
    <n v="5266.666666666667"/>
    <s v="needs refurb-158000"/>
    <x v="0"/>
  </r>
  <r>
    <d v="2020-12-10T00:00:00"/>
    <x v="5"/>
    <s v="54B2175"/>
    <s v="Barcelona"/>
    <x v="4"/>
    <s v="Sant Pere - Santa Caterina i la Ribera"/>
    <x v="2"/>
    <x v="0"/>
    <n v="2"/>
    <n v="119"/>
    <s v="Yes"/>
    <s v="exterior"/>
    <s v=" floor 3"/>
    <n v="0"/>
    <n v="375000"/>
    <n v="3151.2605042016808"/>
    <s v="needs refurb-375000"/>
    <x v="0"/>
  </r>
  <r>
    <d v="2020-12-11T00:00:00"/>
    <x v="5"/>
    <s v="54B2176"/>
    <s v="Barcelona"/>
    <x v="1"/>
    <s v="el Putxet i el Farró"/>
    <x v="2"/>
    <x v="0"/>
    <n v="5"/>
    <n v="150"/>
    <s v="Yes"/>
    <s v="exterior"/>
    <s v="mezzanine"/>
    <n v="0"/>
    <n v="410000"/>
    <n v="2733.3333333333335"/>
    <s v="needs refurb-410000"/>
    <x v="1"/>
  </r>
  <r>
    <d v="2020-12-12T00:00:00"/>
    <x v="5"/>
    <s v="54B2177"/>
    <s v="Barcelona"/>
    <x v="2"/>
    <s v="el Baix Guinardó"/>
    <x v="2"/>
    <x v="0"/>
    <n v="5"/>
    <n v="124"/>
    <s v="Yes"/>
    <s v="exterior"/>
    <s v=" floor 3"/>
    <n v="0"/>
    <n v="375000"/>
    <n v="3024.1935483870966"/>
    <s v="needs refurb-375000"/>
    <x v="0"/>
  </r>
  <r>
    <d v="2020-12-13T00:00:00"/>
    <x v="5"/>
    <s v="54B2178"/>
    <s v="Barcelona"/>
    <x v="1"/>
    <s v="Sarrià"/>
    <x v="2"/>
    <x v="0"/>
    <n v="4"/>
    <n v="101"/>
    <s v="Yes"/>
    <s v="exterior"/>
    <s v=" floor 2"/>
    <n v="0"/>
    <n v="475000"/>
    <n v="4702.970297029703"/>
    <s v="needs refurb-475000"/>
    <x v="0"/>
  </r>
  <r>
    <d v="2020-12-14T00:00:00"/>
    <x v="5"/>
    <s v="54B2179"/>
    <s v="Barcelona"/>
    <x v="2"/>
    <s v="el Guinardó"/>
    <x v="2"/>
    <x v="0"/>
    <n v="4"/>
    <n v="104"/>
    <s v="Yes"/>
    <s v="exterior"/>
    <s v=" floor 1"/>
    <n v="0"/>
    <n v="285000"/>
    <n v="2740.3846153846152"/>
    <s v="needs refurb-285000"/>
    <x v="1"/>
  </r>
  <r>
    <d v="2020-12-15T00:00:00"/>
    <x v="5"/>
    <s v="54B2180"/>
    <s v="Barcelona"/>
    <x v="7"/>
    <s v="el Camp d'en Grassot i Gràcia Nova"/>
    <x v="2"/>
    <x v="3"/>
    <n v="3"/>
    <n v="87"/>
    <s v="Yes"/>
    <s v="exterior"/>
    <s v=" floor 4"/>
    <n v="0"/>
    <n v="420000"/>
    <n v="4827.5862068965516"/>
    <s v="needs refurb-420000"/>
    <x v="0"/>
  </r>
  <r>
    <d v="2020-12-16T00:00:00"/>
    <x v="5"/>
    <s v="54B2181"/>
    <s v="Barcelona"/>
    <x v="3"/>
    <s v="Pedralbes"/>
    <x v="2"/>
    <x v="0"/>
    <n v="2"/>
    <n v="62"/>
    <s v="Yes"/>
    <s v="exterior"/>
    <s v=" floor 3"/>
    <n v="0"/>
    <n v="400000"/>
    <n v="6451.6129032258068"/>
    <s v="needs refurb-400000"/>
    <x v="0"/>
  </r>
  <r>
    <d v="2020-12-17T00:00:00"/>
    <x v="5"/>
    <s v="54B2182"/>
    <s v="Barcelona"/>
    <x v="1"/>
    <s v="el Putxet i el Farró"/>
    <x v="2"/>
    <x v="0"/>
    <n v="4"/>
    <n v="144"/>
    <s v="Yes"/>
    <s v="exterior"/>
    <s v=" floor 4"/>
    <n v="0"/>
    <n v="520000"/>
    <n v="3611.1111111111113"/>
    <s v="needs refurb-520000"/>
    <x v="0"/>
  </r>
  <r>
    <d v="2020-12-18T00:00:00"/>
    <x v="5"/>
    <s v="54B2183"/>
    <s v="Barcelona"/>
    <x v="0"/>
    <s v="la Dreta de l'Eixample"/>
    <x v="2"/>
    <x v="0"/>
    <n v="5"/>
    <n v="159"/>
    <s v="Yes"/>
    <s v="exterior"/>
    <s v=" floor 2"/>
    <n v="0"/>
    <n v="680000"/>
    <n v="4276.7295597484281"/>
    <s v="needs refurb-680000"/>
    <x v="0"/>
  </r>
  <r>
    <d v="2020-12-19T00:00:00"/>
    <x v="5"/>
    <s v="54B2184"/>
    <s v="Barcelona"/>
    <x v="1"/>
    <s v="Vallvidrera - el Tibidabo i les Planes"/>
    <x v="2"/>
    <x v="4"/>
    <n v="3"/>
    <n v="67"/>
    <s v="No"/>
    <s v="exterior"/>
    <s v="Multiple"/>
    <n v="0.02"/>
    <n v="345000"/>
    <n v="5149.253731343284"/>
    <s v="needs refurb-345000"/>
    <x v="0"/>
  </r>
  <r>
    <d v="2020-12-20T00:00:00"/>
    <x v="5"/>
    <s v="54B2185"/>
    <s v="Barcelona"/>
    <x v="4"/>
    <s v="la Barceloneta"/>
    <x v="2"/>
    <x v="0"/>
    <n v="3"/>
    <n v="95"/>
    <s v="Yes"/>
    <s v="exterior"/>
    <s v="ground floor"/>
    <n v="0"/>
    <n v="235000"/>
    <n v="2473.6842105263158"/>
    <s v="needs refurb-235000"/>
    <x v="1"/>
  </r>
  <r>
    <d v="2020-12-21T00:00:00"/>
    <x v="5"/>
    <s v="54B2186"/>
    <s v="Barcelona"/>
    <x v="7"/>
    <s v="la Vila de Gràcia"/>
    <x v="2"/>
    <x v="0"/>
    <n v="3"/>
    <n v="65"/>
    <s v="No"/>
    <s v="exterior"/>
    <s v=" floor 1"/>
    <n v="0.02"/>
    <n v="220000"/>
    <n v="3384.6153846153848"/>
    <s v="needs refurb-220000"/>
    <x v="0"/>
  </r>
  <r>
    <d v="2020-12-22T00:00:00"/>
    <x v="5"/>
    <s v="54B2187"/>
    <s v="Barcelona"/>
    <x v="0"/>
    <s v="la Nova Esquerra de l'Eixample"/>
    <x v="2"/>
    <x v="0"/>
    <n v="5"/>
    <n v="250"/>
    <s v="Yes"/>
    <s v="interior"/>
    <s v=" floor 1"/>
    <n v="0"/>
    <n v="790000"/>
    <n v="3160"/>
    <s v="needs refurb-790000"/>
    <x v="0"/>
  </r>
  <r>
    <d v="2020-12-23T00:00:00"/>
    <x v="5"/>
    <s v="54B2188"/>
    <s v="Barcelona"/>
    <x v="6"/>
    <s v="el Poble Sec - AEI Parc de Montjuïc"/>
    <x v="2"/>
    <x v="0"/>
    <n v="3"/>
    <n v="71"/>
    <s v="Yes"/>
    <s v="exterior"/>
    <s v=" floor 3"/>
    <n v="0"/>
    <n v="230000"/>
    <n v="3239.4366197183099"/>
    <s v="needs refurb-230000"/>
    <x v="0"/>
  </r>
  <r>
    <d v="2020-12-24T00:00:00"/>
    <x v="5"/>
    <s v="54B2189"/>
    <s v="Barcelona"/>
    <x v="5"/>
    <s v="la Verneda i la Pau"/>
    <x v="2"/>
    <x v="0"/>
    <n v="3"/>
    <n v="85"/>
    <s v="Yes"/>
    <s v="exterior"/>
    <s v=" floor 3"/>
    <n v="0"/>
    <n v="189000"/>
    <n v="2223.5294117647059"/>
    <s v="needs refurb-189000"/>
    <x v="1"/>
  </r>
  <r>
    <d v="2020-12-25T00:00:00"/>
    <x v="5"/>
    <s v="54B2190"/>
    <s v="Barcelona"/>
    <x v="5"/>
    <s v="Sant Martí de Provençals"/>
    <x v="2"/>
    <x v="0"/>
    <n v="4"/>
    <n v="76"/>
    <s v="Yes"/>
    <s v="exterior"/>
    <s v=" floor 1"/>
    <n v="0"/>
    <n v="183000"/>
    <n v="2407.8947368421054"/>
    <s v="needs refurb-183000"/>
    <x v="1"/>
  </r>
  <r>
    <d v="2020-12-26T00:00:00"/>
    <x v="5"/>
    <s v="54B2191"/>
    <s v="Barcelona"/>
    <x v="0"/>
    <s v="Sant Antoni"/>
    <x v="2"/>
    <x v="1"/>
    <n v="3"/>
    <n v="106"/>
    <s v="Yes"/>
    <s v="exterior"/>
    <s v=" floor 8"/>
    <n v="0"/>
    <n v="550000"/>
    <n v="5188.6792452830186"/>
    <s v="needs refurb-550000"/>
    <x v="0"/>
  </r>
  <r>
    <d v="2020-12-27T00:00:00"/>
    <x v="5"/>
    <s v="54B2192"/>
    <s v="Barcelona"/>
    <x v="1"/>
    <s v="Sant Gervasi - Galvany"/>
    <x v="2"/>
    <x v="0"/>
    <n v="5"/>
    <n v="180"/>
    <s v="Yes"/>
    <s v="interior"/>
    <s v=" floor 2"/>
    <n v="0"/>
    <n v="700000"/>
    <n v="3888.8888888888887"/>
    <s v="needs refurb-700000"/>
    <x v="0"/>
  </r>
  <r>
    <d v="2020-12-28T00:00:00"/>
    <x v="5"/>
    <s v="54B2193"/>
    <s v="Barcelona"/>
    <x v="0"/>
    <s v="la Dreta de l'Eixample"/>
    <x v="2"/>
    <x v="0"/>
    <n v="7"/>
    <n v="305"/>
    <s v="Yes"/>
    <s v="exterior"/>
    <s v=" floor 3"/>
    <n v="0"/>
    <n v="1050000"/>
    <n v="3442.622950819672"/>
    <s v="needs refurb-1050000"/>
    <x v="0"/>
  </r>
  <r>
    <d v="2020-12-29T00:00:00"/>
    <x v="5"/>
    <s v="54B2194"/>
    <s v="Barcelona"/>
    <x v="0"/>
    <s v="la Nova Esquerra de l'Eixample"/>
    <x v="2"/>
    <x v="0"/>
    <n v="3"/>
    <n v="70"/>
    <s v="Yes"/>
    <s v="interior"/>
    <s v=" floor 3"/>
    <n v="0"/>
    <n v="265000"/>
    <n v="3785.7142857142858"/>
    <s v="needs refurb-265000"/>
    <x v="0"/>
  </r>
  <r>
    <d v="2020-12-30T00:00:00"/>
    <x v="5"/>
    <s v="54B2195"/>
    <s v="Barcelona"/>
    <x v="1"/>
    <s v="Sant Gervasi - Galvany"/>
    <x v="2"/>
    <x v="0"/>
    <n v="5"/>
    <n v="224"/>
    <s v="Yes"/>
    <s v="exterior"/>
    <s v=" floor 4"/>
    <n v="0"/>
    <n v="890000"/>
    <n v="3973.2142857142858"/>
    <s v="needs refurb-890000"/>
    <x v="0"/>
  </r>
  <r>
    <d v="2020-12-31T00:00:00"/>
    <x v="5"/>
    <s v="54B2196"/>
    <s v="Barcelona"/>
    <x v="3"/>
    <s v="Pedralbes"/>
    <x v="2"/>
    <x v="0"/>
    <n v="5"/>
    <n v="140"/>
    <s v="Yes"/>
    <s v="exterior"/>
    <s v=" floor 1"/>
    <n v="0"/>
    <n v="1220000"/>
    <n v="8714.2857142857138"/>
    <s v="needs refurb-1220000"/>
    <x v="0"/>
  </r>
  <r>
    <d v="2021-01-01T00:00:00"/>
    <x v="6"/>
    <s v="54B2197"/>
    <s v="Barcelona"/>
    <x v="1"/>
    <s v="Vallvidrera - el Tibidabo i les Planes"/>
    <x v="2"/>
    <x v="5"/>
    <n v="9"/>
    <n v="490"/>
    <s v="No"/>
    <s v="exterior"/>
    <s v="Multiple"/>
    <n v="0.02"/>
    <n v="3600000"/>
    <n v="7346.9387755102043"/>
    <s v="needs refurb-3600000"/>
    <x v="0"/>
  </r>
  <r>
    <d v="2021-01-02T00:00:00"/>
    <x v="6"/>
    <s v="54B2198"/>
    <s v="Barcelona"/>
    <x v="1"/>
    <s v="Sant Gervasi - la Bonanova"/>
    <x v="2"/>
    <x v="0"/>
    <n v="5"/>
    <n v="173"/>
    <s v="Yes"/>
    <s v="exterior"/>
    <s v=" floor 4"/>
    <n v="0"/>
    <n v="795000"/>
    <n v="4595.3757225433528"/>
    <s v="needs refurb-795000"/>
    <x v="0"/>
  </r>
  <r>
    <d v="2021-01-03T00:00:00"/>
    <x v="6"/>
    <s v="54B2199"/>
    <s v="Barcelona"/>
    <x v="4"/>
    <s v="el Raval"/>
    <x v="2"/>
    <x v="0"/>
    <n v="2"/>
    <n v="76"/>
    <s v="Yes"/>
    <s v="exterior"/>
    <s v=" floor 5"/>
    <n v="0"/>
    <n v="265000"/>
    <n v="3486.8421052631579"/>
    <s v="needs refurb-265000"/>
    <x v="0"/>
  </r>
  <r>
    <d v="2021-01-04T00:00:00"/>
    <x v="6"/>
    <s v="54B2200"/>
    <s v="Barcelona"/>
    <x v="2"/>
    <s v="el Baix Guinardó"/>
    <x v="2"/>
    <x v="0"/>
    <n v="3"/>
    <n v="61"/>
    <s v="Yes"/>
    <s v="interior"/>
    <s v=" floor 3"/>
    <n v="0"/>
    <n v="247000"/>
    <n v="4049.1803278688526"/>
    <s v="needs refurb-247000"/>
    <x v="0"/>
  </r>
  <r>
    <d v="2021-01-05T00:00:00"/>
    <x v="6"/>
    <s v="54B2201"/>
    <s v="Barcelona"/>
    <x v="7"/>
    <s v="la Vila de Gràcia"/>
    <x v="2"/>
    <x v="0"/>
    <n v="4"/>
    <n v="142"/>
    <s v="Yes"/>
    <s v="exterior"/>
    <s v=" floor 1"/>
    <n v="0"/>
    <n v="495000"/>
    <n v="3485.9154929577467"/>
    <s v="needs refurb-495000"/>
    <x v="0"/>
  </r>
  <r>
    <d v="2021-01-06T00:00:00"/>
    <x v="6"/>
    <s v="54B2202"/>
    <s v="Barcelona"/>
    <x v="0"/>
    <s v="la Dreta de l'Eixample"/>
    <x v="2"/>
    <x v="0"/>
    <n v="5"/>
    <n v="183"/>
    <s v="Yes"/>
    <s v="exterior"/>
    <s v=" floor 4"/>
    <n v="0"/>
    <n v="699000"/>
    <n v="3819.6721311475408"/>
    <s v="needs refurb-699000"/>
    <x v="0"/>
  </r>
  <r>
    <d v="2021-01-07T00:00:00"/>
    <x v="6"/>
    <s v="54B2203"/>
    <s v="Barcelona"/>
    <x v="1"/>
    <s v="Sant Gervasi - Galvany"/>
    <x v="2"/>
    <x v="0"/>
    <n v="6"/>
    <n v="510"/>
    <s v="Yes"/>
    <s v="exterior"/>
    <s v=" floor 5"/>
    <n v="0"/>
    <n v="2028400"/>
    <n v="3977.2549019607845"/>
    <s v="needs refurb-2028400"/>
    <x v="0"/>
  </r>
  <r>
    <d v="2021-01-08T00:00:00"/>
    <x v="6"/>
    <s v="54B2204"/>
    <s v="Barcelona"/>
    <x v="9"/>
    <s v="Verdun"/>
    <x v="2"/>
    <x v="0"/>
    <n v="2"/>
    <n v="40"/>
    <s v="No"/>
    <s v="exterior"/>
    <s v=" floor 4"/>
    <n v="0.02"/>
    <n v="105000"/>
    <n v="2625"/>
    <s v="needs refurb-105000"/>
    <x v="1"/>
  </r>
  <r>
    <d v="2021-01-09T00:00:00"/>
    <x v="6"/>
    <s v="54B2205"/>
    <s v="Barcelona"/>
    <x v="0"/>
    <s v="l'Antiga Esquerra de l'Eixample"/>
    <x v="2"/>
    <x v="0"/>
    <n v="4"/>
    <n v="125"/>
    <s v="Yes"/>
    <s v="exterior"/>
    <s v=" floor 3"/>
    <n v="0"/>
    <n v="689000"/>
    <n v="5512"/>
    <s v="needs refurb-689000"/>
    <x v="0"/>
  </r>
  <r>
    <d v="2021-01-10T00:00:00"/>
    <x v="6"/>
    <s v="54B2206"/>
    <s v="Barcelona"/>
    <x v="0"/>
    <s v="la Dreta de l'Eixample"/>
    <x v="2"/>
    <x v="0"/>
    <n v="1"/>
    <n v="88"/>
    <s v="Yes"/>
    <s v="exterior"/>
    <s v="mezzanine"/>
    <n v="0"/>
    <n v="780000"/>
    <n v="8863.636363636364"/>
    <s v="needs refurb-780000"/>
    <x v="0"/>
  </r>
  <r>
    <d v="2021-01-11T00:00:00"/>
    <x v="6"/>
    <s v="54B2207"/>
    <s v="Barcelona"/>
    <x v="9"/>
    <s v="Vilapicina i la Torre Llobeta"/>
    <x v="2"/>
    <x v="0"/>
    <n v="3"/>
    <n v="65"/>
    <s v="Yes"/>
    <s v="exterior"/>
    <s v=" floor 4"/>
    <n v="0"/>
    <n v="189000"/>
    <n v="2907.6923076923076"/>
    <s v="needs refurb-189000"/>
    <x v="1"/>
  </r>
  <r>
    <d v="2021-01-12T00:00:00"/>
    <x v="6"/>
    <s v="54B2208"/>
    <s v="Barcelona"/>
    <x v="0"/>
    <s v="el Fort Pienc"/>
    <x v="2"/>
    <x v="0"/>
    <n v="3"/>
    <n v="83"/>
    <s v="Yes"/>
    <s v="exterior"/>
    <s v=" floor 5"/>
    <n v="0"/>
    <n v="249000"/>
    <n v="3000"/>
    <s v="needs refurb-249000"/>
    <x v="1"/>
  </r>
  <r>
    <d v="2021-01-13T00:00:00"/>
    <x v="6"/>
    <s v="54B2209"/>
    <s v="Barcelona"/>
    <x v="0"/>
    <s v="la Dreta de l'Eixample"/>
    <x v="2"/>
    <x v="0"/>
    <n v="5"/>
    <n v="132"/>
    <s v="Yes"/>
    <s v="exterior"/>
    <s v=" floor 1"/>
    <n v="0"/>
    <n v="499000"/>
    <n v="3780.3030303030305"/>
    <s v="needs refurb-499000"/>
    <x v="0"/>
  </r>
  <r>
    <d v="2021-01-14T00:00:00"/>
    <x v="6"/>
    <s v="54B2210"/>
    <s v="Barcelona"/>
    <x v="5"/>
    <s v="el Camp de l'Arpa del Clot"/>
    <x v="2"/>
    <x v="0"/>
    <n v="3"/>
    <n v="79"/>
    <s v="Yes"/>
    <s v="exterior"/>
    <s v=" floor 3"/>
    <n v="0"/>
    <n v="310000"/>
    <n v="3924.0506329113923"/>
    <s v="needs refurb-310000"/>
    <x v="0"/>
  </r>
  <r>
    <d v="2021-01-15T00:00:00"/>
    <x v="6"/>
    <s v="54B2211"/>
    <s v="Barcelona"/>
    <x v="0"/>
    <s v="la Sagrada Família"/>
    <x v="2"/>
    <x v="1"/>
    <n v="2"/>
    <n v="120"/>
    <s v="Yes"/>
    <s v="exterior"/>
    <s v=" floor 8"/>
    <n v="0"/>
    <n v="415000"/>
    <n v="3458.3333333333335"/>
    <s v="needs refurb-415000"/>
    <x v="0"/>
  </r>
  <r>
    <d v="2021-01-16T00:00:00"/>
    <x v="6"/>
    <s v="54B2212"/>
    <s v="Barcelona"/>
    <x v="0"/>
    <s v="la Nova Esquerra de l'Eixample"/>
    <x v="2"/>
    <x v="0"/>
    <n v="3"/>
    <n v="75"/>
    <s v="Yes"/>
    <s v="exterior"/>
    <s v=" floor 6"/>
    <n v="0"/>
    <n v="265000"/>
    <n v="3533.3333333333335"/>
    <s v="needs refurb-265000"/>
    <x v="0"/>
  </r>
  <r>
    <d v="2021-01-17T00:00:00"/>
    <x v="6"/>
    <s v="54B2213"/>
    <s v="Barcelona"/>
    <x v="6"/>
    <s v="la Bordeta"/>
    <x v="2"/>
    <x v="0"/>
    <n v="3"/>
    <n v="71"/>
    <s v="Yes"/>
    <s v="exterior"/>
    <s v=" floor 5"/>
    <n v="0"/>
    <n v="232000"/>
    <n v="3267.605633802817"/>
    <s v="needs refurb-232000"/>
    <x v="0"/>
  </r>
  <r>
    <d v="2021-01-18T00:00:00"/>
    <x v="6"/>
    <s v="54B2214"/>
    <s v="Barcelona"/>
    <x v="0"/>
    <s v="el Fort Pienc"/>
    <x v="2"/>
    <x v="0"/>
    <n v="7"/>
    <n v="157"/>
    <s v="Yes"/>
    <s v="exterior"/>
    <s v=" floor 4"/>
    <n v="0"/>
    <n v="530000"/>
    <n v="3375.7961783439491"/>
    <s v="needs refurb-530000"/>
    <x v="0"/>
  </r>
  <r>
    <d v="2021-01-19T00:00:00"/>
    <x v="6"/>
    <s v="54B2215"/>
    <s v="Barcelona"/>
    <x v="0"/>
    <s v="Sant Antoni"/>
    <x v="2"/>
    <x v="0"/>
    <n v="2"/>
    <n v="71"/>
    <s v="Yes"/>
    <s v="exterior"/>
    <s v=" floor 5"/>
    <n v="0"/>
    <n v="299000"/>
    <n v="4211.2676056338032"/>
    <s v="needs refurb-299000"/>
    <x v="0"/>
  </r>
  <r>
    <d v="2021-01-20T00:00:00"/>
    <x v="6"/>
    <s v="54B2216"/>
    <s v="Barcelona"/>
    <x v="0"/>
    <s v="l'Antiga Esquerra de l'Eixample"/>
    <x v="2"/>
    <x v="0"/>
    <n v="4"/>
    <n v="158"/>
    <s v="Yes"/>
    <s v="exterior"/>
    <s v=" floor 1"/>
    <n v="0"/>
    <n v="530000"/>
    <n v="3354.4303797468356"/>
    <s v="needs refurb-530000"/>
    <x v="0"/>
  </r>
  <r>
    <d v="2021-01-21T00:00:00"/>
    <x v="6"/>
    <s v="54B2217"/>
    <s v="Barcelona"/>
    <x v="6"/>
    <s v="Sants"/>
    <x v="2"/>
    <x v="0"/>
    <n v="3"/>
    <n v="87"/>
    <s v="Yes"/>
    <s v="exterior"/>
    <s v=" floor 1"/>
    <n v="0"/>
    <n v="360000"/>
    <n v="4137.9310344827591"/>
    <s v="needs refurb-360000"/>
    <x v="0"/>
  </r>
  <r>
    <d v="2021-01-22T00:00:00"/>
    <x v="6"/>
    <s v="54B2218"/>
    <s v="Barcelona"/>
    <x v="1"/>
    <s v="Sant Gervasi - la Bonanova"/>
    <x v="2"/>
    <x v="0"/>
    <n v="5"/>
    <n v="217"/>
    <s v="Yes"/>
    <s v="exterior"/>
    <s v=" floor 1"/>
    <n v="0"/>
    <n v="990000"/>
    <n v="4562.2119815668202"/>
    <s v="needs refurb-990000"/>
    <x v="0"/>
  </r>
  <r>
    <d v="2021-01-23T00:00:00"/>
    <x v="6"/>
    <s v="54B2219"/>
    <s v="Barcelona"/>
    <x v="5"/>
    <s v="el Camp de l'Arpa del Clot"/>
    <x v="2"/>
    <x v="0"/>
    <n v="3"/>
    <n v="63"/>
    <s v="Yes"/>
    <s v="exterior"/>
    <s v=" floor 3"/>
    <n v="0"/>
    <n v="230000"/>
    <n v="3650.7936507936506"/>
    <s v="needs refurb-230000"/>
    <x v="0"/>
  </r>
  <r>
    <d v="2021-01-24T00:00:00"/>
    <x v="6"/>
    <s v="54B2220"/>
    <s v="Barcelona"/>
    <x v="7"/>
    <s v="el Camp d'en Grassot i Gràcia Nova"/>
    <x v="2"/>
    <x v="0"/>
    <n v="1"/>
    <n v="52"/>
    <s v="No"/>
    <s v="exterior"/>
    <s v=" floor 4"/>
    <n v="0.02"/>
    <n v="195000"/>
    <n v="3750"/>
    <s v="needs refurb-195000"/>
    <x v="0"/>
  </r>
  <r>
    <d v="2021-01-25T00:00:00"/>
    <x v="6"/>
    <s v="54B2221"/>
    <s v="Barcelona"/>
    <x v="1"/>
    <s v="Sant Gervasi - la Bonanova"/>
    <x v="2"/>
    <x v="0"/>
    <n v="2"/>
    <n v="62"/>
    <s v="No"/>
    <s v="exterior"/>
    <s v=" floor 3"/>
    <n v="0.02"/>
    <n v="275000"/>
    <n v="4435.4838709677415"/>
    <s v="needs refurb-275000"/>
    <x v="0"/>
  </r>
  <r>
    <d v="2021-01-26T00:00:00"/>
    <x v="6"/>
    <s v="54B2222"/>
    <s v="Barcelona"/>
    <x v="1"/>
    <s v="el Putxet i el Farró"/>
    <x v="2"/>
    <x v="0"/>
    <n v="5"/>
    <n v="130"/>
    <s v="Yes"/>
    <s v="exterior"/>
    <s v=" floor 1"/>
    <n v="0"/>
    <n v="495000"/>
    <n v="3807.6923076923076"/>
    <s v="needs refurb-495000"/>
    <x v="0"/>
  </r>
  <r>
    <d v="2021-01-27T00:00:00"/>
    <x v="6"/>
    <s v="54B2223"/>
    <s v="Barcelona"/>
    <x v="0"/>
    <s v="l'Antiga Esquerra de l'Eixample"/>
    <x v="2"/>
    <x v="1"/>
    <n v="4"/>
    <n v="99"/>
    <s v="Yes"/>
    <s v="exterior"/>
    <s v=" floor 9"/>
    <n v="0"/>
    <n v="700000"/>
    <n v="7070.7070707070707"/>
    <s v="needs refurb-700000"/>
    <x v="0"/>
  </r>
  <r>
    <d v="2021-01-28T00:00:00"/>
    <x v="6"/>
    <s v="54B2224"/>
    <s v="Barcelona"/>
    <x v="0"/>
    <s v="l'Antiga Esquerra de l'Eixample"/>
    <x v="2"/>
    <x v="0"/>
    <n v="3"/>
    <n v="77"/>
    <s v="Yes"/>
    <s v="exterior"/>
    <s v=" floor 6"/>
    <n v="0"/>
    <n v="440000"/>
    <n v="5714.2857142857147"/>
    <s v="needs refurb-440000"/>
    <x v="0"/>
  </r>
  <r>
    <d v="2021-01-29T00:00:00"/>
    <x v="6"/>
    <s v="54B2225"/>
    <s v="Barcelona"/>
    <x v="1"/>
    <s v="Sant Gervasi - Galvany"/>
    <x v="2"/>
    <x v="0"/>
    <n v="4"/>
    <n v="113"/>
    <s v="Yes"/>
    <s v="interior"/>
    <s v=" floor 1"/>
    <n v="0"/>
    <n v="395000"/>
    <n v="3495.575221238938"/>
    <s v="needs refurb-395000"/>
    <x v="0"/>
  </r>
  <r>
    <d v="2021-01-30T00:00:00"/>
    <x v="6"/>
    <s v="54B2226"/>
    <s v="Barcelona"/>
    <x v="0"/>
    <s v="Sant Antoni"/>
    <x v="2"/>
    <x v="0"/>
    <n v="6"/>
    <n v="185"/>
    <s v="Yes"/>
    <s v="exterior"/>
    <s v=" floor 2"/>
    <n v="0"/>
    <n v="850000"/>
    <n v="4594.594594594595"/>
    <s v="needs refurb-850000"/>
    <x v="0"/>
  </r>
  <r>
    <d v="2021-01-31T00:00:00"/>
    <x v="6"/>
    <s v="54B2227"/>
    <s v="Barcelona"/>
    <x v="2"/>
    <s v="el Guinardó"/>
    <x v="2"/>
    <x v="0"/>
    <n v="4"/>
    <n v="98"/>
    <s v="Yes"/>
    <s v="exterior"/>
    <s v=" floor 2"/>
    <n v="0"/>
    <n v="240000"/>
    <n v="2448.9795918367345"/>
    <s v="needs refurb-240000"/>
    <x v="1"/>
  </r>
  <r>
    <d v="2021-02-01T00:00:00"/>
    <x v="6"/>
    <s v="54B2228"/>
    <s v="Barcelona"/>
    <x v="0"/>
    <s v="la Dreta de l'Eixample"/>
    <x v="2"/>
    <x v="0"/>
    <n v="5"/>
    <n v="161"/>
    <s v="Yes"/>
    <s v="exterior"/>
    <s v=" floor 1"/>
    <n v="0"/>
    <n v="1150000"/>
    <n v="7142.8571428571431"/>
    <s v="needs refurb-1150000"/>
    <x v="0"/>
  </r>
  <r>
    <d v="2021-02-02T00:00:00"/>
    <x v="6"/>
    <s v="54B2229"/>
    <s v="Barcelona"/>
    <x v="8"/>
    <s v="Navas"/>
    <x v="2"/>
    <x v="0"/>
    <n v="3"/>
    <n v="65"/>
    <s v="Yes"/>
    <s v="exterior"/>
    <s v=" floor 4"/>
    <n v="0"/>
    <n v="180000"/>
    <n v="2769.2307692307691"/>
    <s v="needs refurb-180000"/>
    <x v="1"/>
  </r>
  <r>
    <d v="2021-02-03T00:00:00"/>
    <x v="6"/>
    <s v="54B2230"/>
    <s v="Barcelona"/>
    <x v="8"/>
    <s v="Navas"/>
    <x v="2"/>
    <x v="0"/>
    <n v="3"/>
    <n v="94"/>
    <s v="Yes"/>
    <s v="exterior"/>
    <s v="mezzanine"/>
    <n v="0"/>
    <n v="240000"/>
    <n v="2553.1914893617022"/>
    <s v="needs refurb-240000"/>
    <x v="1"/>
  </r>
  <r>
    <d v="2021-02-04T00:00:00"/>
    <x v="6"/>
    <s v="54B2231"/>
    <s v="Barcelona"/>
    <x v="5"/>
    <s v="la Verneda i la Pau"/>
    <x v="2"/>
    <x v="0"/>
    <n v="3"/>
    <n v="73"/>
    <s v="Yes"/>
    <s v="exterior"/>
    <s v=" floor 3"/>
    <n v="0"/>
    <n v="185000"/>
    <n v="2534.2465753424658"/>
    <s v="needs refurb-185000"/>
    <x v="1"/>
  </r>
  <r>
    <d v="2021-02-05T00:00:00"/>
    <x v="6"/>
    <s v="54B2232"/>
    <s v="Barcelona"/>
    <x v="8"/>
    <s v="la Sagrera"/>
    <x v="2"/>
    <x v="0"/>
    <n v="3"/>
    <n v="65"/>
    <s v="Yes"/>
    <s v="exterior"/>
    <s v=" floor 3"/>
    <n v="0"/>
    <n v="215000"/>
    <n v="3307.6923076923076"/>
    <s v="needs refurb-215000"/>
    <x v="0"/>
  </r>
  <r>
    <d v="2021-02-06T00:00:00"/>
    <x v="6"/>
    <s v="54B2233"/>
    <s v="Barcelona"/>
    <x v="8"/>
    <s v="el Congrés i els Indians"/>
    <x v="2"/>
    <x v="0"/>
    <n v="4"/>
    <n v="85"/>
    <s v="Yes"/>
    <s v="exterior"/>
    <s v=" floor 3"/>
    <n v="0"/>
    <n v="240000"/>
    <n v="2823.5294117647059"/>
    <s v="needs refurb-240000"/>
    <x v="1"/>
  </r>
  <r>
    <d v="2021-02-07T00:00:00"/>
    <x v="6"/>
    <s v="54B2234"/>
    <s v="Barcelona"/>
    <x v="0"/>
    <s v="la Sagrada Família"/>
    <x v="2"/>
    <x v="0"/>
    <n v="4"/>
    <n v="148"/>
    <s v="Yes"/>
    <s v="exterior"/>
    <s v=" floor 2"/>
    <n v="0"/>
    <n v="389000"/>
    <n v="2628.3783783783783"/>
    <s v="needs refurb-389000"/>
    <x v="1"/>
  </r>
  <r>
    <d v="2021-02-08T00:00:00"/>
    <x v="6"/>
    <s v="54B2235"/>
    <s v="Barcelona"/>
    <x v="7"/>
    <s v="Vallcarca i els Penitents"/>
    <x v="2"/>
    <x v="4"/>
    <n v="8"/>
    <n v="420"/>
    <s v="No"/>
    <s v="exterior"/>
    <s v="Multiple"/>
    <n v="0.02"/>
    <n v="1050000"/>
    <n v="2500"/>
    <s v="needs refurb-1050000"/>
    <x v="1"/>
  </r>
  <r>
    <d v="2021-02-09T00:00:00"/>
    <x v="6"/>
    <s v="54B2236"/>
    <s v="Barcelona"/>
    <x v="6"/>
    <s v="Sants - Badal"/>
    <x v="2"/>
    <x v="0"/>
    <n v="2"/>
    <n v="55"/>
    <s v="No"/>
    <s v="exterior"/>
    <s v=" floor 3"/>
    <n v="0.02"/>
    <n v="150000"/>
    <n v="2727.2727272727275"/>
    <s v="needs refurb-150000"/>
    <x v="1"/>
  </r>
  <r>
    <d v="2021-02-10T00:00:00"/>
    <x v="6"/>
    <s v="54B2237"/>
    <s v="Barcelona"/>
    <x v="4"/>
    <s v="el Raval"/>
    <x v="2"/>
    <x v="1"/>
    <n v="2"/>
    <n v="79"/>
    <s v="Yes"/>
    <s v="exterior"/>
    <s v=" floor 5"/>
    <n v="0"/>
    <n v="285000"/>
    <n v="3607.5949367088606"/>
    <s v="needs refurb-285000"/>
    <x v="0"/>
  </r>
  <r>
    <d v="2021-02-11T00:00:00"/>
    <x v="6"/>
    <s v="54B2238"/>
    <s v="Barcelona"/>
    <x v="3"/>
    <s v="Pedralbes"/>
    <x v="2"/>
    <x v="1"/>
    <n v="1"/>
    <n v="29"/>
    <s v="Yes"/>
    <s v="exterior"/>
    <s v=" floor 9"/>
    <n v="0"/>
    <n v="245000"/>
    <n v="8448.2758620689656"/>
    <s v="needs refurb-245000"/>
    <x v="0"/>
  </r>
  <r>
    <d v="2021-02-12T00:00:00"/>
    <x v="6"/>
    <s v="54B2239"/>
    <s v="Barcelona"/>
    <x v="1"/>
    <s v="Sant Gervasi - la Bonanova"/>
    <x v="2"/>
    <x v="0"/>
    <n v="3"/>
    <n v="95"/>
    <s v="Yes"/>
    <s v="exterior"/>
    <s v=" floor 2"/>
    <n v="0"/>
    <n v="525000"/>
    <n v="5526.3157894736842"/>
    <s v="needs refurb-525000"/>
    <x v="0"/>
  </r>
  <r>
    <d v="2021-02-13T00:00:00"/>
    <x v="6"/>
    <s v="54B2240"/>
    <s v="Barcelona"/>
    <x v="0"/>
    <s v="la Dreta de l'Eixample"/>
    <x v="2"/>
    <x v="0"/>
    <n v="8"/>
    <n v="260"/>
    <s v="Yes"/>
    <s v="exterior"/>
    <s v=" floor 2"/>
    <n v="0"/>
    <n v="950000"/>
    <n v="3653.8461538461538"/>
    <s v="needs refurb-950000"/>
    <x v="0"/>
  </r>
  <r>
    <d v="2021-02-14T00:00:00"/>
    <x v="6"/>
    <s v="54B2241"/>
    <s v="Barcelona"/>
    <x v="7"/>
    <s v="la Vila de Gràcia"/>
    <x v="2"/>
    <x v="0"/>
    <n v="3"/>
    <n v="79"/>
    <s v="Yes"/>
    <s v="exterior"/>
    <s v="ground floor"/>
    <n v="0"/>
    <n v="268600"/>
    <n v="3400"/>
    <s v="needs refurb-268600"/>
    <x v="0"/>
  </r>
  <r>
    <d v="2021-02-15T00:00:00"/>
    <x v="6"/>
    <s v="54B2242"/>
    <s v="Barcelona"/>
    <x v="8"/>
    <s v="Sant Andreu"/>
    <x v="2"/>
    <x v="0"/>
    <n v="3"/>
    <n v="65"/>
    <s v="No"/>
    <s v="exterior"/>
    <s v=" floor 1"/>
    <n v="0.02"/>
    <n v="169000"/>
    <n v="2600"/>
    <s v="needs refurb-169000"/>
    <x v="1"/>
  </r>
  <r>
    <d v="2021-02-16T00:00:00"/>
    <x v="6"/>
    <s v="54B2243"/>
    <s v="Barcelona"/>
    <x v="6"/>
    <s v="Sants - Badal"/>
    <x v="2"/>
    <x v="0"/>
    <n v="4"/>
    <n v="77"/>
    <s v="Yes"/>
    <s v="exterior"/>
    <s v=" floor 5"/>
    <n v="0"/>
    <n v="295000"/>
    <n v="3831.1688311688313"/>
    <s v="needs refurb-295000"/>
    <x v="0"/>
  </r>
  <r>
    <d v="2021-02-17T00:00:00"/>
    <x v="6"/>
    <s v="54B2244"/>
    <s v="Barcelona"/>
    <x v="0"/>
    <s v="Sant Antoni"/>
    <x v="2"/>
    <x v="0"/>
    <n v="3"/>
    <n v="81"/>
    <s v="Yes"/>
    <s v="exterior"/>
    <s v=" floor 2"/>
    <n v="0"/>
    <n v="265000"/>
    <n v="3271.6049382716051"/>
    <s v="needs refurb-265000"/>
    <x v="0"/>
  </r>
  <r>
    <d v="2021-02-18T00:00:00"/>
    <x v="6"/>
    <s v="54B2245"/>
    <s v="Barcelona"/>
    <x v="4"/>
    <s v="el Barri Gòtic"/>
    <x v="2"/>
    <x v="0"/>
    <n v="2"/>
    <n v="95"/>
    <s v="Yes"/>
    <s v="exterior"/>
    <s v=" floor 2"/>
    <n v="0"/>
    <n v="306000"/>
    <n v="3221.0526315789475"/>
    <s v="needs refurb-306000"/>
    <x v="0"/>
  </r>
  <r>
    <d v="2021-02-19T00:00:00"/>
    <x v="6"/>
    <s v="54B2246"/>
    <s v="Barcelona"/>
    <x v="0"/>
    <s v="la Nova Esquerra de l'Eixample"/>
    <x v="2"/>
    <x v="0"/>
    <n v="3"/>
    <n v="70"/>
    <s v="Yes"/>
    <s v="exterior"/>
    <s v=" floor 8"/>
    <n v="0"/>
    <n v="340000"/>
    <n v="4857.1428571428569"/>
    <s v="needs refurb-340000"/>
    <x v="0"/>
  </r>
  <r>
    <d v="2021-02-20T00:00:00"/>
    <x v="6"/>
    <s v="54B2247"/>
    <s v="Barcelona"/>
    <x v="0"/>
    <s v="la Dreta de l'Eixample"/>
    <x v="2"/>
    <x v="0"/>
    <n v="5"/>
    <n v="159"/>
    <s v="Yes"/>
    <s v="exterior"/>
    <s v=" floor 1"/>
    <n v="0"/>
    <n v="680000"/>
    <n v="4276.7295597484281"/>
    <s v="needs refurb-680000"/>
    <x v="0"/>
  </r>
  <r>
    <d v="2021-02-21T00:00:00"/>
    <x v="6"/>
    <s v="54B2248"/>
    <s v="Barcelona"/>
    <x v="3"/>
    <s v="Pedralbes"/>
    <x v="2"/>
    <x v="0"/>
    <n v="5"/>
    <n v="177"/>
    <s v="Yes"/>
    <s v="exterior"/>
    <s v=" floor 1"/>
    <n v="0"/>
    <n v="830000"/>
    <n v="4689.2655367231637"/>
    <s v="needs refurb-830000"/>
    <x v="0"/>
  </r>
  <r>
    <d v="2021-02-22T00:00:00"/>
    <x v="6"/>
    <s v="54B2249"/>
    <s v="Barcelona"/>
    <x v="0"/>
    <s v="la Nova Esquerra de l'Eixample"/>
    <x v="2"/>
    <x v="0"/>
    <n v="3"/>
    <n v="82"/>
    <s v="Yes"/>
    <s v="exterior"/>
    <s v=" floor 6"/>
    <n v="0"/>
    <n v="318000"/>
    <n v="3878.0487804878048"/>
    <s v="needs refurb-318000"/>
    <x v="0"/>
  </r>
  <r>
    <d v="2021-02-23T00:00:00"/>
    <x v="6"/>
    <s v="54B2250"/>
    <s v="Barcelona"/>
    <x v="1"/>
    <s v="Sant Gervasi - la Bonanova"/>
    <x v="2"/>
    <x v="0"/>
    <n v="4"/>
    <n v="173"/>
    <s v="Yes"/>
    <s v="exterior"/>
    <s v=" floor 4"/>
    <n v="0"/>
    <n v="795000"/>
    <n v="4595.3757225433528"/>
    <s v="needs refurb-795000"/>
    <x v="0"/>
  </r>
  <r>
    <d v="2021-02-24T00:00:00"/>
    <x v="6"/>
    <s v="54B2251"/>
    <s v="Barcelona"/>
    <x v="6"/>
    <s v="Sants"/>
    <x v="2"/>
    <x v="0"/>
    <n v="1"/>
    <n v="42"/>
    <s v="No"/>
    <s v="interior"/>
    <s v="ground floor"/>
    <n v="0.02"/>
    <n v="135000"/>
    <n v="3214.2857142857142"/>
    <s v="needs refurb-135000"/>
    <x v="1"/>
  </r>
  <r>
    <d v="2021-02-25T00:00:00"/>
    <x v="6"/>
    <s v="54B2252"/>
    <s v="Barcelona"/>
    <x v="0"/>
    <s v="la Dreta de l'Eixample"/>
    <x v="2"/>
    <x v="0"/>
    <n v="5"/>
    <n v="160"/>
    <s v="Yes"/>
    <s v="exterior"/>
    <s v=" floor 8"/>
    <n v="0"/>
    <n v="560000"/>
    <n v="3500"/>
    <s v="needs refurb-560000"/>
    <x v="0"/>
  </r>
  <r>
    <d v="2021-02-26T00:00:00"/>
    <x v="6"/>
    <s v="54B2253"/>
    <s v="Barcelona"/>
    <x v="6"/>
    <s v="la Marina de Port"/>
    <x v="2"/>
    <x v="1"/>
    <n v="4"/>
    <n v="110"/>
    <s v="Yes"/>
    <s v="exterior"/>
    <s v=" floor 10"/>
    <n v="0"/>
    <n v="360000"/>
    <n v="3272.7272727272725"/>
    <s v="needs refurb-360000"/>
    <x v="0"/>
  </r>
  <r>
    <d v="2021-02-27T00:00:00"/>
    <x v="6"/>
    <s v="54B2254"/>
    <s v="Barcelona"/>
    <x v="6"/>
    <s v="Sants - Badal"/>
    <x v="2"/>
    <x v="0"/>
    <n v="3"/>
    <n v="65"/>
    <s v="Yes"/>
    <s v="exterior"/>
    <s v=" floor 5"/>
    <n v="0"/>
    <n v="175000"/>
    <n v="2692.3076923076924"/>
    <s v="needs refurb-175000"/>
    <x v="1"/>
  </r>
  <r>
    <d v="2021-02-28T00:00:00"/>
    <x v="6"/>
    <s v="54B2255"/>
    <s v="Barcelona"/>
    <x v="2"/>
    <s v="Sant Genís dels Agudells"/>
    <x v="2"/>
    <x v="4"/>
    <n v="3"/>
    <n v="128"/>
    <s v="No"/>
    <s v="exterior"/>
    <s v="Multiple"/>
    <n v="0.02"/>
    <n v="530000"/>
    <n v="4140.625"/>
    <s v="needs refurb-530000"/>
    <x v="0"/>
  </r>
  <r>
    <d v="2021-03-01T00:00:00"/>
    <x v="6"/>
    <s v="54B2256"/>
    <s v="Barcelona"/>
    <x v="5"/>
    <s v="el Parc i la Llacuna del Poblenou"/>
    <x v="2"/>
    <x v="0"/>
    <n v="1"/>
    <n v="64"/>
    <s v="Yes"/>
    <s v="exterior"/>
    <s v=" floor 1"/>
    <n v="0"/>
    <n v="400000"/>
    <n v="6250"/>
    <s v="needs refurb-400000"/>
    <x v="0"/>
  </r>
  <r>
    <d v="2021-03-02T00:00:00"/>
    <x v="6"/>
    <s v="54B2257"/>
    <s v="Barcelona"/>
    <x v="8"/>
    <s v="Sant Andreu"/>
    <x v="2"/>
    <x v="0"/>
    <n v="3"/>
    <n v="66"/>
    <s v="Yes"/>
    <s v="exterior"/>
    <s v=" floor 1"/>
    <n v="0"/>
    <n v="215000"/>
    <n v="3257.5757575757575"/>
    <s v="needs refurb-215000"/>
    <x v="0"/>
  </r>
  <r>
    <d v="2021-03-03T00:00:00"/>
    <x v="6"/>
    <s v="54B2258"/>
    <s v="Barcelona"/>
    <x v="3"/>
    <s v="la Maternitat i Sant Ramon"/>
    <x v="2"/>
    <x v="0"/>
    <n v="4"/>
    <n v="147"/>
    <s v="Yes"/>
    <s v="exterior"/>
    <s v=" floor 8"/>
    <n v="0"/>
    <n v="675000"/>
    <n v="4591.8367346938776"/>
    <s v="needs refurb-675000"/>
    <x v="0"/>
  </r>
  <r>
    <d v="2021-03-04T00:00:00"/>
    <x v="6"/>
    <s v="54B2259"/>
    <s v="Barcelona"/>
    <x v="3"/>
    <s v="Pedralbes"/>
    <x v="2"/>
    <x v="0"/>
    <n v="4"/>
    <n v="180"/>
    <s v="Yes"/>
    <s v="exterior"/>
    <s v=" floor 4"/>
    <n v="0"/>
    <n v="1100000"/>
    <n v="6111.1111111111113"/>
    <s v="needs refurb-1100000"/>
    <x v="0"/>
  </r>
  <r>
    <d v="2021-03-05T00:00:00"/>
    <x v="6"/>
    <s v="54B2260"/>
    <s v="Barcelona"/>
    <x v="7"/>
    <s v="Vallcarca i els Penitents"/>
    <x v="2"/>
    <x v="0"/>
    <n v="1"/>
    <n v="62"/>
    <s v="No"/>
    <s v="interior"/>
    <s v="ground floor"/>
    <n v="0.02"/>
    <n v="215000"/>
    <n v="3467.7419354838707"/>
    <s v="needs refurb-215000"/>
    <x v="0"/>
  </r>
  <r>
    <d v="2021-03-06T00:00:00"/>
    <x v="6"/>
    <s v="54B2261"/>
    <s v="Barcelona"/>
    <x v="1"/>
    <s v="Sarrià"/>
    <x v="2"/>
    <x v="0"/>
    <n v="4"/>
    <n v="128"/>
    <s v="Yes"/>
    <s v="exterior"/>
    <s v=" floor 2"/>
    <n v="0"/>
    <n v="585000"/>
    <n v="4570.3125"/>
    <s v="needs refurb-585000"/>
    <x v="0"/>
  </r>
  <r>
    <d v="2021-03-07T00:00:00"/>
    <x v="6"/>
    <s v="54B2262"/>
    <s v="Barcelona"/>
    <x v="0"/>
    <s v="l'Antiga Esquerra de l'Eixample"/>
    <x v="2"/>
    <x v="0"/>
    <n v="3"/>
    <n v="66"/>
    <s v="Yes"/>
    <s v="exterior"/>
    <s v=" floor 4"/>
    <n v="0"/>
    <n v="295000"/>
    <n v="4469.69696969697"/>
    <s v="needs refurb-295000"/>
    <x v="0"/>
  </r>
  <r>
    <d v="2021-03-08T00:00:00"/>
    <x v="6"/>
    <s v="54B2263"/>
    <s v="Barcelona"/>
    <x v="4"/>
    <s v="el Raval"/>
    <x v="2"/>
    <x v="0"/>
    <n v="2"/>
    <n v="51"/>
    <s v="Yes"/>
    <s v="exterior"/>
    <s v=" floor 5"/>
    <n v="0"/>
    <n v="200000"/>
    <n v="3921.5686274509803"/>
    <s v="needs refurb-200000"/>
    <x v="0"/>
  </r>
  <r>
    <d v="2021-03-09T00:00:00"/>
    <x v="6"/>
    <s v="54B2264"/>
    <s v="Barcelona"/>
    <x v="0"/>
    <s v="l'Antiga Esquerra de l'Eixample"/>
    <x v="2"/>
    <x v="0"/>
    <n v="5"/>
    <n v="109"/>
    <s v="No"/>
    <s v="exterior"/>
    <s v=" floor 4"/>
    <n v="0.02"/>
    <n v="480000"/>
    <n v="4403.6697247706425"/>
    <s v="needs refurb-480000"/>
    <x v="0"/>
  </r>
  <r>
    <d v="2021-03-10T00:00:00"/>
    <x v="6"/>
    <s v="54B2265"/>
    <s v="Barcelona"/>
    <x v="0"/>
    <s v="la Nova Esquerra de l'Eixample"/>
    <x v="2"/>
    <x v="0"/>
    <n v="2"/>
    <n v="75"/>
    <s v="Yes"/>
    <s v="exterior"/>
    <s v="ground floor"/>
    <n v="0"/>
    <n v="299000"/>
    <n v="3986.6666666666665"/>
    <s v="needs refurb-299000"/>
    <x v="0"/>
  </r>
  <r>
    <d v="2021-03-11T00:00:00"/>
    <x v="6"/>
    <s v="54B2266"/>
    <s v="Barcelona"/>
    <x v="6"/>
    <s v="Sants"/>
    <x v="2"/>
    <x v="0"/>
    <n v="3"/>
    <n v="140"/>
    <s v="Yes"/>
    <s v="exterior"/>
    <s v=" floor 5"/>
    <n v="0"/>
    <n v="640000"/>
    <n v="4571.4285714285716"/>
    <s v="needs refurb-640000"/>
    <x v="0"/>
  </r>
  <r>
    <d v="2021-03-12T00:00:00"/>
    <x v="6"/>
    <s v="54B2267"/>
    <s v="Barcelona"/>
    <x v="8"/>
    <s v="Sant Andreu"/>
    <x v="2"/>
    <x v="0"/>
    <n v="3"/>
    <n v="66"/>
    <s v="Yes"/>
    <s v="exterior"/>
    <s v=" floor 2"/>
    <n v="0"/>
    <n v="199000"/>
    <n v="3015.151515151515"/>
    <s v="needs refurb-199000"/>
    <x v="0"/>
  </r>
  <r>
    <d v="2021-03-13T00:00:00"/>
    <x v="6"/>
    <s v="54B2268"/>
    <s v="Barcelona"/>
    <x v="3"/>
    <s v="les Corts"/>
    <x v="2"/>
    <x v="0"/>
    <n v="4"/>
    <n v="157"/>
    <s v="Yes"/>
    <s v="exterior"/>
    <s v=" floor 7"/>
    <n v="0"/>
    <n v="1100000"/>
    <n v="7006.3694267515921"/>
    <s v="needs refurb-1100000"/>
    <x v="0"/>
  </r>
  <r>
    <d v="2021-03-14T00:00:00"/>
    <x v="6"/>
    <s v="54B2269"/>
    <s v="Barcelona"/>
    <x v="1"/>
    <s v="Sant Gervasi - Galvany"/>
    <x v="2"/>
    <x v="0"/>
    <n v="5"/>
    <n v="273"/>
    <s v="Yes"/>
    <s v="exterior"/>
    <s v=" floor 4"/>
    <n v="0"/>
    <n v="1190000"/>
    <n v="4358.9743589743593"/>
    <s v="needs refurb-1190000"/>
    <x v="0"/>
  </r>
  <r>
    <d v="2021-03-15T00:00:00"/>
    <x v="6"/>
    <s v="54B2270"/>
    <s v="Barcelona"/>
    <x v="2"/>
    <s v="el Guinardó"/>
    <x v="2"/>
    <x v="0"/>
    <n v="4"/>
    <n v="119"/>
    <s v="Yes"/>
    <s v="exterior"/>
    <s v=" floor 2"/>
    <n v="0"/>
    <n v="390000"/>
    <n v="3277.3109243697477"/>
    <s v="needs refurb-390000"/>
    <x v="0"/>
  </r>
  <r>
    <d v="2021-03-16T00:00:00"/>
    <x v="6"/>
    <s v="54B2271"/>
    <s v="Barcelona"/>
    <x v="5"/>
    <s v="el Besòs i el Maresme"/>
    <x v="2"/>
    <x v="0"/>
    <n v="3"/>
    <n v="71"/>
    <s v="Yes"/>
    <s v="exterior"/>
    <s v=" floor 5"/>
    <n v="0"/>
    <n v="172000"/>
    <n v="2422.5352112676055"/>
    <s v="needs refurb-172000"/>
    <x v="1"/>
  </r>
  <r>
    <d v="2021-03-17T00:00:00"/>
    <x v="6"/>
    <s v="54B2272"/>
    <s v="Barcelona"/>
    <x v="1"/>
    <s v="Sant Gervasi - la Bonanova"/>
    <x v="2"/>
    <x v="0"/>
    <n v="6"/>
    <n v="243"/>
    <s v="Yes"/>
    <s v="exterior"/>
    <s v=" floor 2"/>
    <n v="0"/>
    <n v="925000"/>
    <n v="3806.5843621399176"/>
    <s v="needs refurb-925000"/>
    <x v="0"/>
  </r>
  <r>
    <d v="2021-03-18T00:00:00"/>
    <x v="6"/>
    <s v="54B2273"/>
    <s v="Barcelona"/>
    <x v="1"/>
    <s v="Sant Gervasi - Galvany"/>
    <x v="2"/>
    <x v="0"/>
    <n v="5"/>
    <n v="320"/>
    <s v="Yes"/>
    <s v="exterior"/>
    <s v=" floor 3"/>
    <n v="0"/>
    <n v="1385000"/>
    <n v="4328.125"/>
    <s v="needs refurb-1385000"/>
    <x v="0"/>
  </r>
  <r>
    <d v="2021-03-19T00:00:00"/>
    <x v="6"/>
    <s v="54B2274"/>
    <s v="Barcelona"/>
    <x v="5"/>
    <s v="la Verneda i la Pau"/>
    <x v="2"/>
    <x v="3"/>
    <n v="4"/>
    <n v="150"/>
    <s v="Yes"/>
    <s v="exterior"/>
    <s v=" floor 12"/>
    <n v="0"/>
    <n v="219900"/>
    <n v="1466"/>
    <s v="needs refurb-219900"/>
    <x v="1"/>
  </r>
  <r>
    <d v="2021-03-20T00:00:00"/>
    <x v="6"/>
    <s v="54B2275"/>
    <s v="Barcelona"/>
    <x v="9"/>
    <s v="la Trinitat Nova"/>
    <x v="2"/>
    <x v="1"/>
    <n v="2"/>
    <n v="70"/>
    <s v="No"/>
    <s v="exterior"/>
    <s v=" floor 5"/>
    <n v="0.02"/>
    <n v="120000"/>
    <n v="1714.2857142857142"/>
    <s v="needs refurb-120000"/>
    <x v="1"/>
  </r>
  <r>
    <d v="2021-03-21T00:00:00"/>
    <x v="6"/>
    <s v="54B2276"/>
    <s v="Barcelona"/>
    <x v="2"/>
    <s v="el Baix Guinardó"/>
    <x v="2"/>
    <x v="0"/>
    <n v="3"/>
    <n v="80"/>
    <s v="Yes"/>
    <s v="exterior"/>
    <s v=" floor 4"/>
    <n v="0"/>
    <n v="265000"/>
    <n v="3312.5"/>
    <s v="needs refurb-265000"/>
    <x v="0"/>
  </r>
  <r>
    <d v="2021-03-22T00:00:00"/>
    <x v="6"/>
    <s v="54B2277"/>
    <s v="Barcelona"/>
    <x v="0"/>
    <s v="Sant Antoni"/>
    <x v="2"/>
    <x v="0"/>
    <n v="3"/>
    <n v="84"/>
    <s v="Yes"/>
    <s v="exterior"/>
    <s v=" floor 3"/>
    <n v="0"/>
    <n v="280000"/>
    <n v="3333.3333333333335"/>
    <s v="needs refurb-280000"/>
    <x v="0"/>
  </r>
  <r>
    <d v="2021-03-23T00:00:00"/>
    <x v="6"/>
    <s v="54B2278"/>
    <s v="Barcelona"/>
    <x v="0"/>
    <s v="la Nova Esquerra de l'Eixample"/>
    <x v="2"/>
    <x v="0"/>
    <n v="2"/>
    <n v="56"/>
    <s v="No"/>
    <s v="exterior"/>
    <s v=" floor 6"/>
    <n v="0.02"/>
    <n v="279000"/>
    <n v="4982.1428571428569"/>
    <s v="needs refurb-279000"/>
    <x v="0"/>
  </r>
  <r>
    <d v="2021-03-24T00:00:00"/>
    <x v="6"/>
    <s v="54B2279"/>
    <s v="Barcelona"/>
    <x v="1"/>
    <s v="Sant Gervasi - la Bonanova"/>
    <x v="2"/>
    <x v="0"/>
    <n v="6"/>
    <n v="250"/>
    <s v="Yes"/>
    <s v="exterior"/>
    <s v=" floor 3"/>
    <n v="0"/>
    <n v="950000"/>
    <n v="3800"/>
    <s v="needs refurb-950000"/>
    <x v="0"/>
  </r>
  <r>
    <d v="2021-03-25T00:00:00"/>
    <x v="6"/>
    <s v="54B2280"/>
    <s v="Barcelona"/>
    <x v="8"/>
    <s v="Navas"/>
    <x v="2"/>
    <x v="0"/>
    <n v="3"/>
    <n v="82"/>
    <s v="Yes"/>
    <s v="exterior"/>
    <s v=" floor 1"/>
    <n v="0"/>
    <n v="228000"/>
    <n v="2780.4878048780488"/>
    <s v="needs refurb-228000"/>
    <x v="1"/>
  </r>
  <r>
    <d v="2021-03-26T00:00:00"/>
    <x v="6"/>
    <s v="54B2281"/>
    <s v="Barcelona"/>
    <x v="8"/>
    <s v="Navas"/>
    <x v="2"/>
    <x v="0"/>
    <n v="3"/>
    <n v="82"/>
    <s v="Yes"/>
    <s v="exterior"/>
    <s v=" floor 2"/>
    <n v="0"/>
    <n v="228000"/>
    <n v="2780.4878048780488"/>
    <s v="needs refurb-228000"/>
    <x v="1"/>
  </r>
  <r>
    <d v="2021-03-27T00:00:00"/>
    <x v="6"/>
    <s v="54B2282"/>
    <s v="Barcelona"/>
    <x v="6"/>
    <s v="el Poble Sec - AEI Parc de Montjuïc"/>
    <x v="2"/>
    <x v="0"/>
    <n v="3"/>
    <n v="136"/>
    <s v="Yes"/>
    <s v="exterior"/>
    <s v="ground floor"/>
    <n v="0"/>
    <n v="299000"/>
    <n v="2198.5294117647059"/>
    <s v="needs refurb-299000"/>
    <x v="1"/>
  </r>
  <r>
    <d v="2021-03-28T00:00:00"/>
    <x v="6"/>
    <s v="54B2283"/>
    <s v="Barcelona"/>
    <x v="0"/>
    <s v="la Dreta de l'Eixample"/>
    <x v="2"/>
    <x v="0"/>
    <n v="3"/>
    <n v="133"/>
    <s v="Yes"/>
    <s v="exterior"/>
    <s v=" floor 1"/>
    <n v="0"/>
    <n v="485000"/>
    <n v="3646.6165413533836"/>
    <s v="needs refurb-485000"/>
    <x v="0"/>
  </r>
  <r>
    <d v="2021-03-29T00:00:00"/>
    <x v="6"/>
    <s v="54B2284"/>
    <s v="Barcelona"/>
    <x v="0"/>
    <s v="la Dreta de l'Eixample"/>
    <x v="2"/>
    <x v="0"/>
    <n v="6"/>
    <n v="175"/>
    <s v="Yes"/>
    <s v="exterior"/>
    <s v=" floor 3"/>
    <n v="0"/>
    <n v="730000"/>
    <n v="4171.4285714285716"/>
    <s v="needs refurb-730000"/>
    <x v="0"/>
  </r>
  <r>
    <d v="2021-03-30T00:00:00"/>
    <x v="6"/>
    <s v="54B2285"/>
    <s v="Barcelona"/>
    <x v="1"/>
    <s v="Sant Gervasi - Galvany"/>
    <x v="2"/>
    <x v="0"/>
    <n v="5"/>
    <n v="167"/>
    <s v="Yes"/>
    <s v="exterior"/>
    <s v=" floor 2"/>
    <n v="0"/>
    <n v="750000"/>
    <n v="4491.0179640718561"/>
    <s v="needs refurb-750000"/>
    <x v="0"/>
  </r>
  <r>
    <d v="2021-03-31T00:00:00"/>
    <x v="6"/>
    <s v="54B2286"/>
    <s v="Barcelona"/>
    <x v="1"/>
    <s v="Sant Gervasi - Galvany"/>
    <x v="2"/>
    <x v="0"/>
    <n v="5"/>
    <n v="270"/>
    <s v="Yes"/>
    <s v="exterior"/>
    <s v=" floor 5"/>
    <n v="0"/>
    <n v="1300000"/>
    <n v="4814.8148148148148"/>
    <s v="needs refurb-1300000"/>
    <x v="0"/>
  </r>
  <r>
    <d v="2021-04-01T00:00:00"/>
    <x v="6"/>
    <s v="54B2287"/>
    <s v="Barcelona"/>
    <x v="1"/>
    <s v="Sarrià"/>
    <x v="2"/>
    <x v="4"/>
    <n v="3"/>
    <n v="125"/>
    <s v="No"/>
    <s v="exterior"/>
    <s v="Multiple"/>
    <n v="0.02"/>
    <n v="499000"/>
    <n v="3992"/>
    <s v="needs refurb-499000"/>
    <x v="0"/>
  </r>
  <r>
    <d v="2021-04-02T00:00:00"/>
    <x v="6"/>
    <s v="54B2288"/>
    <s v="Barcelona"/>
    <x v="4"/>
    <s v="el Barri Gòtic"/>
    <x v="2"/>
    <x v="1"/>
    <n v="1"/>
    <n v="36"/>
    <s v="No"/>
    <s v="exterior"/>
    <s v=" floor 5"/>
    <n v="0.02"/>
    <n v="200000"/>
    <n v="5555.5555555555557"/>
    <s v="needs refurb-200000"/>
    <x v="0"/>
  </r>
  <r>
    <d v="2021-04-03T00:00:00"/>
    <x v="6"/>
    <s v="54B2289"/>
    <s v="Barcelona"/>
    <x v="7"/>
    <s v="el Camp d'en Grassot i Gràcia Nova"/>
    <x v="2"/>
    <x v="0"/>
    <n v="4"/>
    <n v="137"/>
    <s v="Yes"/>
    <s v="exterior"/>
    <s v=" floor 2"/>
    <n v="0"/>
    <n v="497000"/>
    <n v="3627.7372262773724"/>
    <s v="needs refurb-497000"/>
    <x v="0"/>
  </r>
  <r>
    <d v="2021-04-04T00:00:00"/>
    <x v="6"/>
    <s v="54B2290"/>
    <s v="Barcelona"/>
    <x v="6"/>
    <s v="el Poble Sec - AEI Parc de Montjuïc"/>
    <x v="2"/>
    <x v="0"/>
    <n v="3"/>
    <n v="86"/>
    <s v="Yes"/>
    <s v="exterior"/>
    <s v="ground floor"/>
    <n v="0"/>
    <n v="155000"/>
    <n v="1802.3255813953488"/>
    <s v="needs refurb-155000"/>
    <x v="1"/>
  </r>
  <r>
    <d v="2021-04-05T00:00:00"/>
    <x v="6"/>
    <s v="54B2291"/>
    <s v="Barcelona"/>
    <x v="2"/>
    <s v="el Carmel"/>
    <x v="2"/>
    <x v="0"/>
    <n v="2"/>
    <n v="52"/>
    <s v="No"/>
    <s v="exterior"/>
    <s v=" floor 1"/>
    <n v="0.02"/>
    <n v="165000"/>
    <n v="3173.0769230769229"/>
    <s v="needs refurb-165000"/>
    <x v="0"/>
  </r>
  <r>
    <d v="2021-04-06T00:00:00"/>
    <x v="6"/>
    <s v="54B2292"/>
    <s v="Barcelona"/>
    <x v="1"/>
    <s v="Sant Gervasi - Galvany"/>
    <x v="2"/>
    <x v="0"/>
    <n v="5"/>
    <n v="148"/>
    <s v="Yes"/>
    <s v="exterior"/>
    <s v=" floor 3"/>
    <n v="0"/>
    <n v="695000"/>
    <n v="4695.9459459459458"/>
    <s v="needs refurb-695000"/>
    <x v="0"/>
  </r>
  <r>
    <d v="2021-04-07T00:00:00"/>
    <x v="6"/>
    <s v="54B2293"/>
    <s v="Barcelona"/>
    <x v="9"/>
    <s v="la Prosperitat"/>
    <x v="2"/>
    <x v="0"/>
    <n v="3"/>
    <n v="60"/>
    <s v="No"/>
    <s v="exterior"/>
    <s v=" floor 3"/>
    <n v="0.02"/>
    <n v="142000"/>
    <n v="2366.6666666666665"/>
    <s v="needs refurb-142000"/>
    <x v="1"/>
  </r>
  <r>
    <d v="2021-04-08T00:00:00"/>
    <x v="6"/>
    <s v="54B2294"/>
    <s v="Barcelona"/>
    <x v="5"/>
    <s v="Sant Martí de Provençals"/>
    <x v="2"/>
    <x v="0"/>
    <n v="2"/>
    <n v="61"/>
    <s v="Yes"/>
    <s v="exterior"/>
    <s v=" floor 7"/>
    <n v="0"/>
    <n v="159900"/>
    <n v="2621.311475409836"/>
    <s v="needs refurb-159900"/>
    <x v="1"/>
  </r>
  <r>
    <d v="2021-04-09T00:00:00"/>
    <x v="6"/>
    <s v="54B2295"/>
    <s v="Barcelona"/>
    <x v="1"/>
    <s v="Vallvidrera - el Tibidabo i les Planes"/>
    <x v="2"/>
    <x v="4"/>
    <n v="3"/>
    <n v="170"/>
    <s v="No"/>
    <s v="exterior"/>
    <s v="Multiple"/>
    <n v="0.02"/>
    <n v="695000"/>
    <n v="4088.2352941176468"/>
    <s v="needs refurb-695000"/>
    <x v="0"/>
  </r>
  <r>
    <d v="2021-04-10T00:00:00"/>
    <x v="6"/>
    <s v="54B2296"/>
    <s v="Barcelona"/>
    <x v="8"/>
    <s v="Navas"/>
    <x v="2"/>
    <x v="0"/>
    <n v="3"/>
    <n v="82"/>
    <s v="Yes"/>
    <s v="exterior"/>
    <s v=" floor 1"/>
    <n v="0"/>
    <n v="228000"/>
    <n v="2780.4878048780488"/>
    <s v="needs refurb-228000"/>
    <x v="1"/>
  </r>
  <r>
    <d v="2021-04-11T00:00:00"/>
    <x v="6"/>
    <s v="54B2297"/>
    <s v="Barcelona"/>
    <x v="0"/>
    <s v="la Nova Esquerra de l'Eixample"/>
    <x v="2"/>
    <x v="0"/>
    <n v="2"/>
    <n v="66"/>
    <s v="Yes"/>
    <s v="exterior"/>
    <s v=" floor 3"/>
    <n v="0"/>
    <n v="265000"/>
    <n v="4015.151515151515"/>
    <s v="needs refurb-265000"/>
    <x v="0"/>
  </r>
  <r>
    <d v="2021-04-12T00:00:00"/>
    <x v="6"/>
    <s v="54B2298"/>
    <s v="Barcelona"/>
    <x v="6"/>
    <s v="el Poble Sec - AEI Parc de Montjuïc"/>
    <x v="2"/>
    <x v="0"/>
    <n v="4"/>
    <n v="100"/>
    <s v="Yes"/>
    <s v="exterior"/>
    <s v=" floor 1"/>
    <n v="0"/>
    <n v="345000"/>
    <n v="3450"/>
    <s v="needs refurb-345000"/>
    <x v="0"/>
  </r>
  <r>
    <d v="2021-04-13T00:00:00"/>
    <x v="6"/>
    <s v="54B2299"/>
    <s v="Barcelona"/>
    <x v="5"/>
    <s v="el Camp de l'Arpa del Clot"/>
    <x v="2"/>
    <x v="0"/>
    <n v="3"/>
    <n v="63"/>
    <s v="Yes"/>
    <s v="exterior"/>
    <s v=" floor 1"/>
    <n v="0"/>
    <n v="230000"/>
    <n v="3650.7936507936506"/>
    <s v="needs refurb-230000"/>
    <x v="0"/>
  </r>
  <r>
    <d v="2021-04-14T00:00:00"/>
    <x v="6"/>
    <s v="54B2300"/>
    <s v="Barcelona"/>
    <x v="2"/>
    <s v="la Font d'en Fargues"/>
    <x v="2"/>
    <x v="2"/>
    <n v="3"/>
    <n v="75"/>
    <s v="No"/>
    <s v="exterior"/>
    <s v="Multiple"/>
    <n v="0.02"/>
    <n v="145000"/>
    <n v="1933.3333333333333"/>
    <s v="needs refurb-145000"/>
    <x v="1"/>
  </r>
  <r>
    <d v="2021-04-15T00:00:00"/>
    <x v="6"/>
    <s v="54B2301"/>
    <s v="Barcelona"/>
    <x v="7"/>
    <s v="el Camp d'en Grassot i Gràcia Nova"/>
    <x v="2"/>
    <x v="0"/>
    <n v="4"/>
    <n v="118"/>
    <s v="Yes"/>
    <s v="exterior"/>
    <s v=" floor 1"/>
    <n v="0"/>
    <n v="410000"/>
    <n v="3474.5762711864409"/>
    <s v="needs refurb-410000"/>
    <x v="0"/>
  </r>
  <r>
    <d v="2021-04-16T00:00:00"/>
    <x v="6"/>
    <s v="54B2302"/>
    <s v="Barcelona"/>
    <x v="2"/>
    <s v="el Guinardó"/>
    <x v="2"/>
    <x v="0"/>
    <n v="4"/>
    <n v="77"/>
    <s v="Yes"/>
    <s v="exterior"/>
    <s v=" floor 1"/>
    <n v="0"/>
    <n v="249000"/>
    <n v="3233.7662337662337"/>
    <s v="needs refurb-249000"/>
    <x v="0"/>
  </r>
  <r>
    <d v="2021-04-17T00:00:00"/>
    <x v="6"/>
    <s v="54B2303"/>
    <s v="Barcelona"/>
    <x v="0"/>
    <s v="l'Antiga Esquerra de l'Eixample"/>
    <x v="2"/>
    <x v="0"/>
    <n v="4"/>
    <n v="114"/>
    <s v="Yes"/>
    <s v="exterior"/>
    <s v=" floor 2"/>
    <n v="0"/>
    <n v="429000"/>
    <n v="3763.1578947368421"/>
    <s v="needs refurb-429000"/>
    <x v="0"/>
  </r>
  <r>
    <d v="2021-04-18T00:00:00"/>
    <x v="6"/>
    <s v="54B2304"/>
    <s v="Barcelona"/>
    <x v="9"/>
    <s v="la Trinitat Nova"/>
    <x v="2"/>
    <x v="0"/>
    <n v="2"/>
    <n v="60"/>
    <s v="No"/>
    <s v="exterior"/>
    <s v=" floor 5"/>
    <n v="0.02"/>
    <n v="69000"/>
    <n v="1150"/>
    <s v="needs refurb-69000"/>
    <x v="1"/>
  </r>
  <r>
    <d v="2021-04-19T00:00:00"/>
    <x v="6"/>
    <s v="54B2305"/>
    <s v="Barcelona"/>
    <x v="0"/>
    <s v="la Nova Esquerra de l'Eixample"/>
    <x v="2"/>
    <x v="1"/>
    <n v="4"/>
    <n v="109"/>
    <s v="Yes"/>
    <s v="exterior"/>
    <s v=" floor 7"/>
    <n v="0"/>
    <n v="475000"/>
    <n v="4357.7981651376149"/>
    <s v="needs refurb-475000"/>
    <x v="0"/>
  </r>
  <r>
    <d v="2021-04-20T00:00:00"/>
    <x v="6"/>
    <s v="54B2306"/>
    <s v="Barcelona"/>
    <x v="0"/>
    <s v="la Dreta de l'Eixample"/>
    <x v="2"/>
    <x v="0"/>
    <n v="5"/>
    <n v="146"/>
    <s v="Yes"/>
    <s v="exterior"/>
    <s v=" floor 3"/>
    <n v="0"/>
    <n v="670000"/>
    <n v="4589.0410958904113"/>
    <s v="needs refurb-670000"/>
    <x v="0"/>
  </r>
  <r>
    <d v="2021-04-21T00:00:00"/>
    <x v="6"/>
    <s v="54B2307"/>
    <s v="Barcelona"/>
    <x v="5"/>
    <s v="Provençals del Poblenou"/>
    <x v="2"/>
    <x v="0"/>
    <n v="3"/>
    <n v="84"/>
    <s v="Yes"/>
    <s v="exterior"/>
    <s v=" floor 2"/>
    <n v="0"/>
    <n v="299000"/>
    <n v="3559.5238095238096"/>
    <s v="needs refurb-299000"/>
    <x v="0"/>
  </r>
  <r>
    <d v="2021-04-22T00:00:00"/>
    <x v="6"/>
    <s v="54B2308"/>
    <s v="Barcelona"/>
    <x v="1"/>
    <s v="Sant Gervasi - la Bonanova"/>
    <x v="2"/>
    <x v="0"/>
    <n v="4"/>
    <n v="165"/>
    <s v="Yes"/>
    <s v="exterior"/>
    <s v=" floor 2"/>
    <n v="0"/>
    <n v="650000"/>
    <n v="3939.3939393939395"/>
    <s v="needs refurb-650000"/>
    <x v="0"/>
  </r>
  <r>
    <d v="2021-04-23T00:00:00"/>
    <x v="6"/>
    <s v="54B2309"/>
    <s v="Barcelona"/>
    <x v="1"/>
    <s v="Sant Gervasi - Galvany"/>
    <x v="2"/>
    <x v="0"/>
    <n v="3"/>
    <n v="134"/>
    <s v="Yes"/>
    <s v="exterior"/>
    <s v=" floor 4"/>
    <n v="0"/>
    <n v="660000"/>
    <n v="4925.373134328358"/>
    <s v="needs refurb-660000"/>
    <x v="0"/>
  </r>
  <r>
    <d v="2021-04-24T00:00:00"/>
    <x v="6"/>
    <s v="54B2310"/>
    <s v="Barcelona"/>
    <x v="6"/>
    <s v="la Font de la Guatlla"/>
    <x v="2"/>
    <x v="0"/>
    <n v="3"/>
    <n v="70"/>
    <s v="Yes"/>
    <s v="interior"/>
    <s v="mezzanine"/>
    <n v="0"/>
    <n v="219000"/>
    <n v="3128.5714285714284"/>
    <s v="needs refurb-219000"/>
    <x v="0"/>
  </r>
  <r>
    <d v="2021-04-25T00:00:00"/>
    <x v="6"/>
    <s v="54B2311"/>
    <s v="Barcelona"/>
    <x v="0"/>
    <s v="la Dreta de l'Eixample"/>
    <x v="2"/>
    <x v="0"/>
    <n v="3"/>
    <n v="114"/>
    <s v="Yes"/>
    <s v="exterior"/>
    <s v=" floor 6"/>
    <n v="0"/>
    <n v="720000"/>
    <n v="6315.7894736842109"/>
    <s v="needs refurb-720000"/>
    <x v="0"/>
  </r>
  <r>
    <d v="2021-04-26T00:00:00"/>
    <x v="6"/>
    <s v="54B2312"/>
    <s v="Barcelona"/>
    <x v="4"/>
    <s v="el Raval"/>
    <x v="2"/>
    <x v="0"/>
    <n v="1"/>
    <n v="38"/>
    <s v="No"/>
    <s v="exterior"/>
    <s v=" floor 2"/>
    <n v="0.02"/>
    <n v="109000"/>
    <n v="2868.4210526315787"/>
    <s v="needs refurb-109000"/>
    <x v="1"/>
  </r>
  <r>
    <d v="2021-04-27T00:00:00"/>
    <x v="6"/>
    <s v="54B2313"/>
    <s v="Barcelona"/>
    <x v="0"/>
    <s v="la Dreta de l'Eixample"/>
    <x v="2"/>
    <x v="0"/>
    <n v="2"/>
    <n v="103"/>
    <s v="Yes"/>
    <s v="exterior"/>
    <s v=" floor 6"/>
    <n v="0"/>
    <n v="535000"/>
    <n v="5194.174757281553"/>
    <s v="needs refurb-535000"/>
    <x v="0"/>
  </r>
  <r>
    <d v="2021-04-28T00:00:00"/>
    <x v="6"/>
    <s v="54B2314"/>
    <s v="Barcelona"/>
    <x v="3"/>
    <s v="Pedralbes"/>
    <x v="2"/>
    <x v="0"/>
    <n v="5"/>
    <n v="274"/>
    <s v="Yes"/>
    <s v="exterior"/>
    <s v=" floor 4"/>
    <n v="0"/>
    <n v="2000000"/>
    <n v="7299.270072992701"/>
    <s v="needs refurb-2000000"/>
    <x v="0"/>
  </r>
  <r>
    <d v="2021-04-29T00:00:00"/>
    <x v="6"/>
    <s v="54B2315"/>
    <s v="Barcelona"/>
    <x v="3"/>
    <s v="Pedralbes"/>
    <x v="2"/>
    <x v="0"/>
    <n v="3"/>
    <n v="103"/>
    <s v="Yes"/>
    <s v="exterior"/>
    <s v=" floor 5"/>
    <n v="0"/>
    <n v="680000"/>
    <n v="6601.941747572816"/>
    <s v="needs refurb-680000"/>
    <x v="0"/>
  </r>
  <r>
    <d v="2021-04-30T00:00:00"/>
    <x v="6"/>
    <s v="54B2316"/>
    <s v="Barcelona"/>
    <x v="0"/>
    <s v="la Nova Esquerra de l'Eixample"/>
    <x v="2"/>
    <x v="0"/>
    <n v="3"/>
    <n v="118"/>
    <s v="Yes"/>
    <s v="exterior"/>
    <s v=" floor 4"/>
    <n v="0"/>
    <n v="615000"/>
    <n v="5211.8644067796613"/>
    <s v="needs refurb-615000"/>
    <x v="0"/>
  </r>
  <r>
    <d v="2021-05-01T00:00:00"/>
    <x v="6"/>
    <s v="54B2317"/>
    <s v="Barcelona"/>
    <x v="1"/>
    <s v="Sarrià"/>
    <x v="2"/>
    <x v="0"/>
    <n v="3"/>
    <n v="103"/>
    <s v="Yes"/>
    <s v="exterior"/>
    <s v=" floor 5"/>
    <n v="0"/>
    <n v="680000"/>
    <n v="6601.941747572816"/>
    <s v="needs refurb-680000"/>
    <x v="0"/>
  </r>
  <r>
    <d v="2021-05-02T00:00:00"/>
    <x v="6"/>
    <s v="54B2318"/>
    <s v="Barcelona"/>
    <x v="4"/>
    <s v="el Raval"/>
    <x v="2"/>
    <x v="0"/>
    <n v="3"/>
    <n v="110"/>
    <s v="Yes"/>
    <s v="exterior"/>
    <s v=" floor 3"/>
    <n v="0"/>
    <n v="390000"/>
    <n v="3545.4545454545455"/>
    <s v="needs refurb-390000"/>
    <x v="0"/>
  </r>
  <r>
    <d v="2021-05-03T00:00:00"/>
    <x v="6"/>
    <s v="54B2319"/>
    <s v="Barcelona"/>
    <x v="2"/>
    <s v="Sant Genís dels Agudells"/>
    <x v="2"/>
    <x v="0"/>
    <n v="3"/>
    <n v="68"/>
    <s v="No"/>
    <s v="exterior"/>
    <s v=" floor 3"/>
    <n v="0.02"/>
    <n v="132000"/>
    <n v="1941.1764705882354"/>
    <s v="needs refurb-132000"/>
    <x v="1"/>
  </r>
  <r>
    <d v="2021-05-04T00:00:00"/>
    <x v="6"/>
    <s v="54B2320"/>
    <s v="Barcelona"/>
    <x v="0"/>
    <s v="la Sagrada Família"/>
    <x v="2"/>
    <x v="0"/>
    <n v="4"/>
    <n v="82"/>
    <s v="Yes"/>
    <s v="exterior"/>
    <s v=" floor 4"/>
    <n v="0"/>
    <n v="280000"/>
    <n v="3414.6341463414633"/>
    <s v="needs refurb-280000"/>
    <x v="0"/>
  </r>
  <r>
    <d v="2021-05-05T00:00:00"/>
    <x v="6"/>
    <s v="54B2321"/>
    <s v="Barcelona"/>
    <x v="3"/>
    <s v="les Corts"/>
    <x v="2"/>
    <x v="0"/>
    <n v="3"/>
    <n v="110"/>
    <s v="Yes"/>
    <s v="exterior"/>
    <s v=" floor 6"/>
    <n v="0"/>
    <n v="450000"/>
    <n v="4090.909090909091"/>
    <s v="needs refurb-450000"/>
    <x v="0"/>
  </r>
  <r>
    <d v="2021-05-06T00:00:00"/>
    <x v="6"/>
    <s v="54B2322"/>
    <s v="Barcelona"/>
    <x v="7"/>
    <s v="el Camp d'en Grassot i Gràcia Nova"/>
    <x v="2"/>
    <x v="0"/>
    <n v="3"/>
    <n v="88"/>
    <s v="Yes"/>
    <s v="exterior"/>
    <s v=" floor 4"/>
    <n v="0"/>
    <n v="350000"/>
    <n v="3977.2727272727275"/>
    <s v="needs refurb-350000"/>
    <x v="0"/>
  </r>
  <r>
    <d v="2021-05-07T00:00:00"/>
    <x v="6"/>
    <s v="54B2323"/>
    <s v="Barcelona"/>
    <x v="4"/>
    <s v="el Raval"/>
    <x v="2"/>
    <x v="0"/>
    <n v="2"/>
    <n v="44"/>
    <s v="No"/>
    <s v="exterior"/>
    <s v=" floor 3"/>
    <n v="0.02"/>
    <n v="120000"/>
    <n v="2727.2727272727275"/>
    <s v="needs refurb-120000"/>
    <x v="1"/>
  </r>
  <r>
    <d v="2021-05-08T00:00:00"/>
    <x v="6"/>
    <s v="54B2324"/>
    <s v="Barcelona"/>
    <x v="6"/>
    <s v="el Poble Sec - AEI Parc de Montjuïc"/>
    <x v="2"/>
    <x v="0"/>
    <n v="3"/>
    <n v="67"/>
    <s v="Yes"/>
    <s v="exterior"/>
    <s v=" floor 8"/>
    <n v="0"/>
    <n v="380000"/>
    <n v="5671.6417910447763"/>
    <s v="needs refurb-380000"/>
    <x v="0"/>
  </r>
  <r>
    <d v="2021-05-09T00:00:00"/>
    <x v="6"/>
    <s v="54B2325"/>
    <s v="Barcelona"/>
    <x v="2"/>
    <s v="el Baix Guinardó"/>
    <x v="2"/>
    <x v="0"/>
    <n v="4"/>
    <n v="160"/>
    <s v="Yes"/>
    <s v="interior"/>
    <s v=" floor 1"/>
    <n v="0"/>
    <n v="400000"/>
    <n v="2500"/>
    <s v="needs refurb-400000"/>
    <x v="1"/>
  </r>
  <r>
    <d v="2021-05-10T00:00:00"/>
    <x v="6"/>
    <s v="54B2326"/>
    <s v="Barcelona"/>
    <x v="6"/>
    <s v="el Poble Sec - AEI Parc de Montjuïc"/>
    <x v="2"/>
    <x v="0"/>
    <n v="3"/>
    <n v="94"/>
    <s v="Yes"/>
    <s v="exterior"/>
    <s v=" floor 2"/>
    <n v="0"/>
    <n v="280000"/>
    <n v="2978.7234042553191"/>
    <s v="needs refurb-280000"/>
    <x v="1"/>
  </r>
  <r>
    <d v="2021-05-11T00:00:00"/>
    <x v="6"/>
    <s v="54B2327"/>
    <s v="Barcelona"/>
    <x v="5"/>
    <s v="el Parc i la Llacuna del Poblenou"/>
    <x v="2"/>
    <x v="0"/>
    <n v="3"/>
    <n v="120"/>
    <s v="Yes"/>
    <s v="exterior"/>
    <s v=" floor 4"/>
    <n v="0"/>
    <n v="370000"/>
    <n v="3083.3333333333335"/>
    <s v="needs refurb-370000"/>
    <x v="0"/>
  </r>
  <r>
    <d v="2021-05-12T00:00:00"/>
    <x v="6"/>
    <s v="54B2328"/>
    <s v="Barcelona"/>
    <x v="0"/>
    <s v="l'Antiga Esquerra de l'Eixample"/>
    <x v="2"/>
    <x v="0"/>
    <n v="3"/>
    <n v="108"/>
    <s v="Yes"/>
    <s v="exterior"/>
    <s v=" floor 2"/>
    <n v="0"/>
    <n v="409000"/>
    <n v="3787.037037037037"/>
    <s v="needs refurb-409000"/>
    <x v="0"/>
  </r>
  <r>
    <d v="2021-05-13T00:00:00"/>
    <x v="6"/>
    <s v="54B2329"/>
    <s v="Barcelona"/>
    <x v="1"/>
    <s v="el Putxet i el Farró"/>
    <x v="2"/>
    <x v="0"/>
    <n v="2"/>
    <n v="97"/>
    <s v="Yes"/>
    <s v="exterior"/>
    <s v=" floor 1"/>
    <n v="0"/>
    <n v="390000"/>
    <n v="4020.6185567010311"/>
    <s v="needs refurb-390000"/>
    <x v="0"/>
  </r>
  <r>
    <d v="2021-05-14T00:00:00"/>
    <x v="6"/>
    <s v="54B2330"/>
    <s v="Barcelona"/>
    <x v="5"/>
    <s v="la Vila Olímpica del Poblenou"/>
    <x v="2"/>
    <x v="3"/>
    <n v="3"/>
    <n v="131"/>
    <s v="Yes"/>
    <s v="exterior"/>
    <s v=" floor 5"/>
    <n v="0"/>
    <n v="595000"/>
    <n v="4541.9847328244277"/>
    <s v="needs refurb-595000"/>
    <x v="0"/>
  </r>
  <r>
    <d v="2021-05-15T00:00:00"/>
    <x v="6"/>
    <s v="54B2331"/>
    <s v="Barcelona"/>
    <x v="3"/>
    <s v="Pedralbes"/>
    <x v="2"/>
    <x v="0"/>
    <n v="2"/>
    <n v="63"/>
    <s v="Yes"/>
    <s v="exterior"/>
    <s v=" floor 6"/>
    <n v="0"/>
    <n v="385000"/>
    <n v="6111.1111111111113"/>
    <s v="needs refurb-385000"/>
    <x v="0"/>
  </r>
  <r>
    <d v="2021-05-16T00:00:00"/>
    <x v="6"/>
    <s v="54B2332"/>
    <s v="Barcelona"/>
    <x v="5"/>
    <s v="el Camp de l'Arpa del Clot"/>
    <x v="2"/>
    <x v="0"/>
    <n v="4"/>
    <n v="102"/>
    <s v="Yes"/>
    <s v="exterior"/>
    <s v="mezzanine"/>
    <n v="0"/>
    <n v="265000"/>
    <n v="2598.0392156862745"/>
    <s v="needs refurb-265000"/>
    <x v="1"/>
  </r>
  <r>
    <d v="2021-05-17T00:00:00"/>
    <x v="6"/>
    <s v="54B2333"/>
    <s v="Barcelona"/>
    <x v="0"/>
    <s v="la Sagrada Família"/>
    <x v="2"/>
    <x v="0"/>
    <n v="4"/>
    <n v="91"/>
    <s v="Yes"/>
    <s v="interior"/>
    <s v=" floor 2"/>
    <n v="0"/>
    <n v="370000"/>
    <n v="4065.934065934066"/>
    <s v="needs refurb-370000"/>
    <x v="0"/>
  </r>
  <r>
    <d v="2021-05-18T00:00:00"/>
    <x v="6"/>
    <s v="54B2334"/>
    <s v="Barcelona"/>
    <x v="1"/>
    <s v="Sant Gervasi - la Bonanova"/>
    <x v="2"/>
    <x v="0"/>
    <n v="6"/>
    <n v="250"/>
    <s v="Yes"/>
    <s v="exterior"/>
    <s v=" floor 2"/>
    <n v="0"/>
    <n v="950000"/>
    <n v="3800"/>
    <s v="needs refurb-950000"/>
    <x v="0"/>
  </r>
  <r>
    <d v="2021-05-19T00:00:00"/>
    <x v="6"/>
    <s v="54B2335"/>
    <s v="Barcelona"/>
    <x v="1"/>
    <s v="Sant Gervasi - la Bonanova"/>
    <x v="2"/>
    <x v="0"/>
    <n v="6"/>
    <n v="248"/>
    <s v="Yes"/>
    <s v="exterior"/>
    <s v=" floor 2"/>
    <n v="0"/>
    <n v="950000"/>
    <n v="3830.6451612903224"/>
    <s v="needs refurb-950000"/>
    <x v="0"/>
  </r>
  <r>
    <d v="2021-05-20T00:00:00"/>
    <x v="6"/>
    <s v="54B2336"/>
    <s v="Barcelona"/>
    <x v="0"/>
    <s v="Sant Antoni"/>
    <x v="2"/>
    <x v="0"/>
    <n v="3"/>
    <n v="84"/>
    <s v="Yes"/>
    <s v="exterior"/>
    <s v=" floor 2"/>
    <n v="0"/>
    <n v="280000"/>
    <n v="3333.3333333333335"/>
    <s v="needs refurb-280000"/>
    <x v="0"/>
  </r>
  <r>
    <d v="2021-05-21T00:00:00"/>
    <x v="6"/>
    <s v="54B2337"/>
    <s v="Barcelona"/>
    <x v="3"/>
    <s v="les Corts"/>
    <x v="2"/>
    <x v="0"/>
    <n v="4"/>
    <n v="110"/>
    <s v="Yes"/>
    <s v="exterior"/>
    <s v=" floor 6"/>
    <n v="0"/>
    <n v="540000"/>
    <n v="4909.090909090909"/>
    <s v="needs refurb-540000"/>
    <x v="0"/>
  </r>
  <r>
    <d v="2021-05-22T00:00:00"/>
    <x v="6"/>
    <s v="54B2338"/>
    <s v="Barcelona"/>
    <x v="0"/>
    <s v="la Sagrada Família"/>
    <x v="2"/>
    <x v="0"/>
    <n v="3"/>
    <n v="74"/>
    <s v="No"/>
    <s v="exterior"/>
    <s v=" floor 2"/>
    <n v="0.02"/>
    <n v="250000"/>
    <n v="3378.3783783783783"/>
    <s v="needs refurb-250000"/>
    <x v="0"/>
  </r>
  <r>
    <d v="2021-05-23T00:00:00"/>
    <x v="6"/>
    <s v="54B2339"/>
    <s v="Barcelona"/>
    <x v="1"/>
    <s v="Sarrià"/>
    <x v="2"/>
    <x v="0"/>
    <n v="7"/>
    <n v="339"/>
    <s v="Yes"/>
    <s v="exterior"/>
    <s v=" floor 1"/>
    <n v="0"/>
    <n v="1400000"/>
    <n v="4129.7935103244836"/>
    <s v="needs refurb-1400000"/>
    <x v="0"/>
  </r>
  <r>
    <d v="2021-05-24T00:00:00"/>
    <x v="6"/>
    <s v="54B2340"/>
    <s v="Barcelona"/>
    <x v="1"/>
    <s v="Vallvidrera - el Tibidabo i les Planes"/>
    <x v="2"/>
    <x v="0"/>
    <n v="3"/>
    <n v="83"/>
    <s v="Yes"/>
    <s v="exterior"/>
    <s v=" floor 3"/>
    <n v="0"/>
    <n v="325000"/>
    <n v="3915.6626506024095"/>
    <s v="needs refurb-325000"/>
    <x v="0"/>
  </r>
  <r>
    <d v="2021-05-25T00:00:00"/>
    <x v="6"/>
    <s v="54B2341"/>
    <s v="Barcelona"/>
    <x v="4"/>
    <s v="el Barri Gòtic"/>
    <x v="2"/>
    <x v="0"/>
    <n v="3"/>
    <n v="120"/>
    <s v="No"/>
    <s v="exterior"/>
    <s v=" floor 1"/>
    <n v="0.02"/>
    <n v="379000"/>
    <n v="3158.3333333333335"/>
    <s v="needs refurb-379000"/>
    <x v="0"/>
  </r>
  <r>
    <d v="2021-05-26T00:00:00"/>
    <x v="6"/>
    <s v="54B2342"/>
    <s v="Barcelona"/>
    <x v="4"/>
    <s v="el Raval"/>
    <x v="2"/>
    <x v="0"/>
    <n v="2"/>
    <n v="61"/>
    <s v="Yes"/>
    <s v="interior"/>
    <s v=" floor 4"/>
    <n v="0"/>
    <n v="195000"/>
    <n v="3196.7213114754099"/>
    <s v="needs refurb-195000"/>
    <x v="0"/>
  </r>
  <r>
    <d v="2021-05-27T00:00:00"/>
    <x v="6"/>
    <s v="54B2343"/>
    <s v="Barcelona"/>
    <x v="0"/>
    <s v="la Dreta de l'Eixample"/>
    <x v="2"/>
    <x v="0"/>
    <n v="2"/>
    <n v="119"/>
    <s v="Yes"/>
    <s v="exterior"/>
    <s v=" floor 7"/>
    <n v="0"/>
    <n v="529000"/>
    <n v="4445.3781512605046"/>
    <s v="needs refurb-529000"/>
    <x v="0"/>
  </r>
  <r>
    <d v="2021-05-28T00:00:00"/>
    <x v="6"/>
    <s v="54B2344"/>
    <s v="Barcelona"/>
    <x v="6"/>
    <s v="el Poble Sec - AEI Parc de Montjuïc"/>
    <x v="2"/>
    <x v="0"/>
    <n v="3"/>
    <n v="80"/>
    <s v="Yes"/>
    <s v="interior"/>
    <s v=" floor 2"/>
    <n v="0"/>
    <n v="230000"/>
    <n v="2875"/>
    <s v="needs refurb-230000"/>
    <x v="1"/>
  </r>
  <r>
    <d v="2021-05-29T00:00:00"/>
    <x v="6"/>
    <s v="54B2345"/>
    <s v="Barcelona"/>
    <x v="4"/>
    <s v="el Barri Gòtic"/>
    <x v="2"/>
    <x v="0"/>
    <n v="4"/>
    <n v="136"/>
    <s v="No"/>
    <s v="exterior"/>
    <s v=" floor 1"/>
    <n v="0.02"/>
    <n v="500000"/>
    <n v="3676.4705882352941"/>
    <s v="needs refurb-500000"/>
    <x v="0"/>
  </r>
  <r>
    <d v="2021-05-30T00:00:00"/>
    <x v="6"/>
    <s v="54B2346"/>
    <s v="Barcelona"/>
    <x v="7"/>
    <s v="la Vila de Gràcia"/>
    <x v="2"/>
    <x v="0"/>
    <n v="1"/>
    <n v="64"/>
    <s v="Yes"/>
    <s v="exterior"/>
    <s v=" floor 1"/>
    <n v="0"/>
    <n v="280250"/>
    <n v="4378.90625"/>
    <s v="needs refurb-280250"/>
    <x v="0"/>
  </r>
  <r>
    <d v="2021-05-31T00:00:00"/>
    <x v="6"/>
    <s v="54B2347"/>
    <s v="Barcelona"/>
    <x v="6"/>
    <s v="la Bordeta"/>
    <x v="2"/>
    <x v="0"/>
    <n v="3"/>
    <n v="77"/>
    <s v="Yes"/>
    <s v="exterior"/>
    <s v="mezzanine"/>
    <n v="0"/>
    <n v="185000"/>
    <n v="2402.5974025974024"/>
    <s v="needs refurb-185000"/>
    <x v="1"/>
  </r>
  <r>
    <d v="2021-06-01T00:00:00"/>
    <x v="6"/>
    <s v="54B2348"/>
    <s v="Barcelona"/>
    <x v="4"/>
    <s v="Sant Pere - Santa Caterina i la Ribera"/>
    <x v="2"/>
    <x v="0"/>
    <n v="3"/>
    <n v="81"/>
    <s v="No"/>
    <s v="exterior"/>
    <s v=" floor 1"/>
    <n v="0.02"/>
    <n v="225000"/>
    <n v="2777.7777777777778"/>
    <s v="needs refurb-225000"/>
    <x v="1"/>
  </r>
  <r>
    <d v="2021-06-02T00:00:00"/>
    <x v="6"/>
    <s v="54B2349"/>
    <s v="Barcelona"/>
    <x v="0"/>
    <s v="la Dreta de l'Eixample"/>
    <x v="2"/>
    <x v="1"/>
    <n v="1"/>
    <n v="63"/>
    <s v="Yes"/>
    <s v="exterior"/>
    <s v=" floor 7"/>
    <n v="0"/>
    <n v="365000"/>
    <n v="5793.6507936507933"/>
    <s v="needs refurb-365000"/>
    <x v="0"/>
  </r>
  <r>
    <d v="2021-06-03T00:00:00"/>
    <x v="6"/>
    <s v="54B2350"/>
    <s v="Barcelona"/>
    <x v="0"/>
    <s v="la Sagrada Família"/>
    <x v="2"/>
    <x v="0"/>
    <n v="4"/>
    <n v="76"/>
    <s v="Yes"/>
    <s v="exterior"/>
    <s v=" floor 6"/>
    <n v="0"/>
    <n v="255000"/>
    <n v="3355.2631578947367"/>
    <s v="needs refurb-255000"/>
    <x v="0"/>
  </r>
  <r>
    <d v="2021-06-04T00:00:00"/>
    <x v="6"/>
    <s v="54B2351"/>
    <s v="Barcelona"/>
    <x v="4"/>
    <s v="el Raval"/>
    <x v="2"/>
    <x v="0"/>
    <n v="3"/>
    <n v="64"/>
    <s v="No"/>
    <s v="exterior"/>
    <s v="mezzanine"/>
    <n v="0.02"/>
    <n v="135000"/>
    <n v="2109.375"/>
    <s v="needs refurb-135000"/>
    <x v="1"/>
  </r>
  <r>
    <d v="2021-06-05T00:00:00"/>
    <x v="6"/>
    <s v="54B2352"/>
    <s v="Barcelona"/>
    <x v="6"/>
    <s v="Sants"/>
    <x v="2"/>
    <x v="1"/>
    <n v="4"/>
    <n v="78"/>
    <s v="No"/>
    <s v="exterior"/>
    <s v=" floor 3"/>
    <n v="0.02"/>
    <n v="285000"/>
    <n v="3653.8461538461538"/>
    <s v="needs refurb-285000"/>
    <x v="0"/>
  </r>
  <r>
    <d v="2021-06-06T00:00:00"/>
    <x v="6"/>
    <s v="54B2353"/>
    <s v="Barcelona"/>
    <x v="3"/>
    <s v="Pedralbes"/>
    <x v="2"/>
    <x v="0"/>
    <n v="7"/>
    <n v="360"/>
    <s v="Yes"/>
    <s v="exterior"/>
    <s v=" floor 10"/>
    <n v="0"/>
    <n v="1680000"/>
    <n v="4666.666666666667"/>
    <s v="needs refurb-1680000"/>
    <x v="0"/>
  </r>
  <r>
    <d v="2021-06-07T00:00:00"/>
    <x v="6"/>
    <s v="54B2354"/>
    <s v="Barcelona"/>
    <x v="4"/>
    <s v="el Barri Gòtic"/>
    <x v="2"/>
    <x v="0"/>
    <n v="3"/>
    <n v="138"/>
    <s v="No"/>
    <s v="exterior"/>
    <s v=" floor 1"/>
    <n v="0.02"/>
    <n v="379000"/>
    <n v="2746.376811594203"/>
    <s v="needs refurb-379000"/>
    <x v="1"/>
  </r>
  <r>
    <d v="2021-06-08T00:00:00"/>
    <x v="6"/>
    <s v="54B2355"/>
    <s v="Barcelona"/>
    <x v="5"/>
    <s v="la Verneda i la Pau"/>
    <x v="2"/>
    <x v="0"/>
    <n v="4"/>
    <n v="76"/>
    <s v="Yes"/>
    <s v="exterior"/>
    <s v=" floor 1"/>
    <n v="0"/>
    <n v="183000"/>
    <n v="2407.8947368421054"/>
    <s v="needs refurb-183000"/>
    <x v="1"/>
  </r>
  <r>
    <d v="2021-06-09T00:00:00"/>
    <x v="6"/>
    <s v="54B2356"/>
    <s v="Barcelona"/>
    <x v="2"/>
    <s v="el Guinardó"/>
    <x v="2"/>
    <x v="0"/>
    <n v="2"/>
    <n v="55"/>
    <s v="Yes"/>
    <s v="exterior"/>
    <s v=" floor 2"/>
    <n v="0"/>
    <n v="149000"/>
    <n v="2709.090909090909"/>
    <s v="needs refurb-149000"/>
    <x v="1"/>
  </r>
  <r>
    <d v="2021-06-10T00:00:00"/>
    <x v="6"/>
    <s v="54B2357"/>
    <s v="Barcelona"/>
    <x v="0"/>
    <s v="Sant Antoni"/>
    <x v="2"/>
    <x v="0"/>
    <n v="5"/>
    <n v="172"/>
    <s v="Yes"/>
    <s v="exterior"/>
    <s v=" floor 3"/>
    <n v="0"/>
    <n v="579000"/>
    <n v="3366.2790697674418"/>
    <s v="needs refurb-579000"/>
    <x v="0"/>
  </r>
  <r>
    <d v="2021-06-11T00:00:00"/>
    <x v="6"/>
    <s v="54B2358"/>
    <s v="Barcelona"/>
    <x v="0"/>
    <s v="Sant Antoni"/>
    <x v="2"/>
    <x v="0"/>
    <n v="2"/>
    <n v="80"/>
    <s v="Yes"/>
    <s v="exterior"/>
    <s v=" floor 1"/>
    <n v="0"/>
    <n v="230000"/>
    <n v="2875"/>
    <s v="needs refurb-230000"/>
    <x v="1"/>
  </r>
  <r>
    <d v="2021-06-12T00:00:00"/>
    <x v="6"/>
    <s v="54B2359"/>
    <s v="Barcelona"/>
    <x v="0"/>
    <s v="l'Antiga Esquerra de l'Eixample"/>
    <x v="2"/>
    <x v="0"/>
    <n v="6"/>
    <n v="166"/>
    <s v="Yes"/>
    <s v="exterior"/>
    <s v=" floor 3"/>
    <n v="0"/>
    <n v="675000"/>
    <n v="4066.265060240964"/>
    <s v="needs refurb-675000"/>
    <x v="0"/>
  </r>
  <r>
    <d v="2021-06-13T00:00:00"/>
    <x v="6"/>
    <s v="54B2360"/>
    <s v="Barcelona"/>
    <x v="3"/>
    <s v="la Maternitat i Sant Ramon"/>
    <x v="2"/>
    <x v="1"/>
    <n v="3"/>
    <n v="125"/>
    <s v="Yes"/>
    <s v="exterior"/>
    <s v=" floor 4"/>
    <n v="0"/>
    <n v="360000"/>
    <n v="2880"/>
    <s v="needs refurb-360000"/>
    <x v="1"/>
  </r>
  <r>
    <d v="2021-06-14T00:00:00"/>
    <x v="6"/>
    <s v="54B2361"/>
    <s v="Barcelona"/>
    <x v="5"/>
    <s v="Diagonal Mar i el Front Marítim del Poblenou"/>
    <x v="2"/>
    <x v="0"/>
    <n v="3"/>
    <n v="83"/>
    <s v="Yes"/>
    <s v="exterior"/>
    <s v=" floor 3"/>
    <n v="0"/>
    <n v="315000"/>
    <n v="3795.1807228915663"/>
    <s v="needs refurb-315000"/>
    <x v="0"/>
  </r>
  <r>
    <d v="2021-06-15T00:00:00"/>
    <x v="6"/>
    <s v="54B2362"/>
    <s v="Barcelona"/>
    <x v="9"/>
    <s v="Vilapicina i la Torre Llobeta"/>
    <x v="2"/>
    <x v="0"/>
    <n v="6"/>
    <n v="103"/>
    <s v="No"/>
    <s v="exterior"/>
    <s v=" floor 1"/>
    <n v="0.02"/>
    <n v="280000"/>
    <n v="2718.4466019417478"/>
    <s v="needs refurb-280000"/>
    <x v="1"/>
  </r>
  <r>
    <d v="2021-06-16T00:00:00"/>
    <x v="6"/>
    <s v="54B2363"/>
    <s v="Barcelona"/>
    <x v="4"/>
    <s v="la Barceloneta"/>
    <x v="2"/>
    <x v="0"/>
    <n v="1"/>
    <n v="34"/>
    <s v="No"/>
    <s v="exterior"/>
    <s v=" floor 4"/>
    <n v="0.02"/>
    <n v="158000"/>
    <n v="4647.0588235294117"/>
    <s v="needs refurb-158000"/>
    <x v="0"/>
  </r>
  <r>
    <d v="2021-06-17T00:00:00"/>
    <x v="6"/>
    <s v="54B2364"/>
    <s v="Barcelona"/>
    <x v="9"/>
    <s v="la Guineueta"/>
    <x v="2"/>
    <x v="0"/>
    <n v="3"/>
    <n v="56"/>
    <s v="Yes"/>
    <s v="exterior"/>
    <s v=" floor 2"/>
    <n v="0"/>
    <n v="129000"/>
    <n v="2303.5714285714284"/>
    <s v="needs refurb-129000"/>
    <x v="1"/>
  </r>
  <r>
    <d v="2021-06-18T00:00:00"/>
    <x v="6"/>
    <s v="54B2365"/>
    <s v="Barcelona"/>
    <x v="1"/>
    <s v="el Putxet i el Farró"/>
    <x v="2"/>
    <x v="0"/>
    <n v="4"/>
    <n v="96"/>
    <s v="Yes"/>
    <s v="exterior"/>
    <s v=" floor 1"/>
    <n v="0"/>
    <n v="420000"/>
    <n v="4375"/>
    <s v="needs refurb-420000"/>
    <x v="0"/>
  </r>
  <r>
    <d v="2021-06-19T00:00:00"/>
    <x v="6"/>
    <s v="54B2366"/>
    <s v="Barcelona"/>
    <x v="6"/>
    <s v="Sants"/>
    <x v="2"/>
    <x v="0"/>
    <n v="3"/>
    <n v="70"/>
    <s v="No"/>
    <s v="exterior"/>
    <s v=" floor 2"/>
    <n v="0.02"/>
    <n v="175000"/>
    <n v="2500"/>
    <s v="needs refurb-175000"/>
    <x v="1"/>
  </r>
  <r>
    <d v="2021-06-20T00:00:00"/>
    <x v="6"/>
    <s v="54B2367"/>
    <s v="Barcelona"/>
    <x v="3"/>
    <s v="la Maternitat i Sant Ramon"/>
    <x v="2"/>
    <x v="0"/>
    <n v="4"/>
    <n v="72"/>
    <s v="Yes"/>
    <s v="exterior"/>
    <s v=" floor 5"/>
    <n v="0"/>
    <n v="255000"/>
    <n v="3541.6666666666665"/>
    <s v="needs refurb-255000"/>
    <x v="0"/>
  </r>
  <r>
    <d v="2021-06-21T00:00:00"/>
    <x v="6"/>
    <s v="54B2368"/>
    <s v="Barcelona"/>
    <x v="3"/>
    <s v="Pedralbes"/>
    <x v="2"/>
    <x v="0"/>
    <n v="3"/>
    <n v="62"/>
    <s v="Yes"/>
    <s v="interior"/>
    <s v=" floor 7"/>
    <n v="0"/>
    <n v="395000"/>
    <n v="6370.9677419354839"/>
    <s v="needs refurb-395000"/>
    <x v="0"/>
  </r>
  <r>
    <d v="2021-06-22T00:00:00"/>
    <x v="6"/>
    <s v="54B2369"/>
    <s v="Barcelona"/>
    <x v="4"/>
    <s v="el Raval"/>
    <x v="2"/>
    <x v="0"/>
    <n v="4"/>
    <n v="116"/>
    <s v="Yes"/>
    <s v="exterior"/>
    <s v=" floor 1"/>
    <n v="0"/>
    <n v="450000"/>
    <n v="3879.3103448275861"/>
    <s v="needs refurb-450000"/>
    <x v="0"/>
  </r>
  <r>
    <d v="2021-06-23T00:00:00"/>
    <x v="6"/>
    <s v="54B2370"/>
    <s v="Barcelona"/>
    <x v="3"/>
    <s v="la Maternitat i Sant Ramon"/>
    <x v="2"/>
    <x v="0"/>
    <n v="3"/>
    <n v="140"/>
    <s v="Yes"/>
    <s v="exterior"/>
    <s v=" floor 1"/>
    <n v="0"/>
    <n v="540000"/>
    <n v="3857.1428571428573"/>
    <s v="needs refurb-540000"/>
    <x v="0"/>
  </r>
  <r>
    <d v="2021-06-24T00:00:00"/>
    <x v="6"/>
    <s v="54B2371"/>
    <s v="Barcelona"/>
    <x v="4"/>
    <s v="el Raval"/>
    <x v="2"/>
    <x v="0"/>
    <n v="2"/>
    <n v="53"/>
    <s v="No"/>
    <s v="exterior"/>
    <s v=" floor 3"/>
    <n v="0.02"/>
    <n v="159000"/>
    <n v="3000"/>
    <s v="needs refurb-159000"/>
    <x v="1"/>
  </r>
  <r>
    <d v="2021-06-25T00:00:00"/>
    <x v="6"/>
    <s v="54B2372"/>
    <s v="Barcelona"/>
    <x v="6"/>
    <s v="el Poble Sec - AEI Parc de Montjuïc"/>
    <x v="2"/>
    <x v="0"/>
    <n v="1"/>
    <n v="20"/>
    <s v="Yes"/>
    <s v="interior"/>
    <s v="ground floor"/>
    <n v="0"/>
    <n v="89500"/>
    <n v="4475"/>
    <s v="needs refurb-89500"/>
    <x v="1"/>
  </r>
  <r>
    <d v="2021-06-26T00:00:00"/>
    <x v="6"/>
    <s v="54B2373"/>
    <s v="Barcelona"/>
    <x v="4"/>
    <s v="el Raval"/>
    <x v="2"/>
    <x v="0"/>
    <n v="2"/>
    <n v="36"/>
    <s v="No"/>
    <s v="interior"/>
    <s v=" floor 3"/>
    <n v="0.02"/>
    <n v="105000"/>
    <n v="2916.6666666666665"/>
    <s v="needs refurb-105000"/>
    <x v="1"/>
  </r>
  <r>
    <d v="2021-06-27T00:00:00"/>
    <x v="6"/>
    <s v="54B2374"/>
    <s v="Barcelona"/>
    <x v="4"/>
    <s v="Sant Pere - Santa Caterina i la Ribera"/>
    <x v="2"/>
    <x v="0"/>
    <n v="2"/>
    <n v="70"/>
    <s v="Yes"/>
    <s v="exterior"/>
    <s v=" floor 2"/>
    <n v="0"/>
    <n v="380000"/>
    <n v="5428.5714285714284"/>
    <s v="needs refurb-380000"/>
    <x v="0"/>
  </r>
  <r>
    <d v="2021-06-28T00:00:00"/>
    <x v="6"/>
    <s v="54B2375"/>
    <s v="Barcelona"/>
    <x v="1"/>
    <s v="Sant Gervasi - Galvany"/>
    <x v="2"/>
    <x v="0"/>
    <n v="8"/>
    <n v="490"/>
    <s v="Yes"/>
    <s v="exterior"/>
    <s v=" floor 2"/>
    <n v="0"/>
    <n v="2500000"/>
    <n v="5102.0408163265311"/>
    <s v="needs refurb-2500000"/>
    <x v="0"/>
  </r>
  <r>
    <d v="2021-06-29T00:00:00"/>
    <x v="6"/>
    <s v="54B2376"/>
    <s v="Barcelona"/>
    <x v="0"/>
    <s v="la Nova Esquerra de l'Eixample"/>
    <x v="2"/>
    <x v="1"/>
    <n v="5"/>
    <n v="180"/>
    <s v="Yes"/>
    <s v="exterior"/>
    <s v=" floor 9"/>
    <n v="0"/>
    <n v="750000"/>
    <n v="4166.666666666667"/>
    <s v="needs refurb-750000"/>
    <x v="0"/>
  </r>
  <r>
    <d v="2021-06-30T00:00:00"/>
    <x v="6"/>
    <s v="54B2377"/>
    <s v="Barcelona"/>
    <x v="6"/>
    <s v="la Font de la Guatlla"/>
    <x v="2"/>
    <x v="0"/>
    <n v="3"/>
    <n v="61"/>
    <s v="Yes"/>
    <s v="interior"/>
    <s v=" floor 4"/>
    <n v="0"/>
    <n v="210000"/>
    <n v="3442.622950819672"/>
    <s v="needs refurb-210000"/>
    <x v="0"/>
  </r>
  <r>
    <d v="2021-07-01T00:00:00"/>
    <x v="6"/>
    <s v="54B2378"/>
    <s v="Barcelona"/>
    <x v="8"/>
    <s v="Navas"/>
    <x v="2"/>
    <x v="0"/>
    <n v="3"/>
    <n v="90"/>
    <s v="Yes"/>
    <s v="interior"/>
    <s v=" floor 5"/>
    <n v="0"/>
    <n v="250000"/>
    <n v="2777.7777777777778"/>
    <s v="needs refurb-250000"/>
    <x v="1"/>
  </r>
  <r>
    <d v="2021-07-02T00:00:00"/>
    <x v="6"/>
    <s v="54B2379"/>
    <s v="Barcelona"/>
    <x v="5"/>
    <s v="el Clot"/>
    <x v="2"/>
    <x v="0"/>
    <n v="3"/>
    <n v="77"/>
    <s v="No"/>
    <s v="interior"/>
    <s v=" floor 3"/>
    <n v="0.02"/>
    <n v="185000"/>
    <n v="2402.5974025974024"/>
    <s v="needs refurb-185000"/>
    <x v="1"/>
  </r>
  <r>
    <d v="2021-07-03T00:00:00"/>
    <x v="6"/>
    <s v="54B2380"/>
    <s v="Barcelona"/>
    <x v="2"/>
    <s v="Horta"/>
    <x v="2"/>
    <x v="0"/>
    <n v="3"/>
    <n v="81"/>
    <s v="Yes"/>
    <s v="exterior"/>
    <s v=" floor 3"/>
    <n v="0"/>
    <n v="250000"/>
    <n v="3086.4197530864199"/>
    <s v="needs refurb-250000"/>
    <x v="0"/>
  </r>
  <r>
    <d v="2021-07-04T00:00:00"/>
    <x v="6"/>
    <s v="54B2381"/>
    <s v="Barcelona"/>
    <x v="3"/>
    <s v="les Corts"/>
    <x v="2"/>
    <x v="0"/>
    <n v="3"/>
    <n v="81"/>
    <s v="Yes"/>
    <s v="exterior"/>
    <s v="mezzanine"/>
    <n v="0"/>
    <n v="246000"/>
    <n v="3037.037037037037"/>
    <s v="needs refurb-246000"/>
    <x v="0"/>
  </r>
  <r>
    <d v="2021-07-05T00:00:00"/>
    <x v="6"/>
    <s v="54B2382"/>
    <s v="Barcelona"/>
    <x v="1"/>
    <s v="Sant Gervasi - Galvany"/>
    <x v="2"/>
    <x v="3"/>
    <n v="5"/>
    <n v="282"/>
    <s v="Yes"/>
    <s v="exterior"/>
    <s v=" floor 6"/>
    <n v="0"/>
    <n v="2850000"/>
    <n v="10106.382978723404"/>
    <s v="needs refurb-2850000"/>
    <x v="0"/>
  </r>
  <r>
    <d v="2021-07-06T00:00:00"/>
    <x v="6"/>
    <s v="54B2383"/>
    <s v="Barcelona"/>
    <x v="4"/>
    <s v="el Barri Gòtic"/>
    <x v="2"/>
    <x v="0"/>
    <n v="4"/>
    <n v="112"/>
    <s v="Yes"/>
    <s v="exterior"/>
    <s v=" floor 1"/>
    <n v="0"/>
    <n v="365000"/>
    <n v="3258.9285714285716"/>
    <s v="needs refurb-365000"/>
    <x v="0"/>
  </r>
  <r>
    <d v="2021-07-07T00:00:00"/>
    <x v="6"/>
    <s v="54B2384"/>
    <s v="Barcelona"/>
    <x v="0"/>
    <s v="Sant Antoni"/>
    <x v="2"/>
    <x v="0"/>
    <n v="4"/>
    <n v="110"/>
    <s v="Yes"/>
    <s v="exterior"/>
    <s v=" floor 1"/>
    <n v="0"/>
    <n v="365000"/>
    <n v="3318.181818181818"/>
    <s v="needs refurb-365000"/>
    <x v="0"/>
  </r>
  <r>
    <d v="2021-07-08T00:00:00"/>
    <x v="6"/>
    <s v="54B2385"/>
    <s v="Barcelona"/>
    <x v="6"/>
    <s v="el Poble Sec - AEI Parc de Montjuïc"/>
    <x v="2"/>
    <x v="0"/>
    <n v="3"/>
    <n v="64"/>
    <s v="Yes"/>
    <s v="exterior"/>
    <s v=" floor 5"/>
    <n v="0"/>
    <n v="260000"/>
    <n v="4062.5"/>
    <s v="needs refurb-260000"/>
    <x v="0"/>
  </r>
  <r>
    <d v="2021-07-09T00:00:00"/>
    <x v="6"/>
    <s v="54B2386"/>
    <s v="Barcelona"/>
    <x v="7"/>
    <s v="la Salut"/>
    <x v="2"/>
    <x v="0"/>
    <n v="5"/>
    <n v="180"/>
    <s v="Yes"/>
    <s v="exterior"/>
    <s v=" floor 4"/>
    <n v="0"/>
    <n v="599000"/>
    <n v="3327.7777777777778"/>
    <s v="needs refurb-599000"/>
    <x v="0"/>
  </r>
  <r>
    <d v="2021-07-10T00:00:00"/>
    <x v="6"/>
    <s v="54B2387"/>
    <s v="Barcelona"/>
    <x v="4"/>
    <s v="el Barri Gòtic"/>
    <x v="2"/>
    <x v="0"/>
    <n v="5"/>
    <n v="230"/>
    <s v="No"/>
    <s v="exterior"/>
    <s v=" floor 1"/>
    <n v="0.02"/>
    <n v="769000"/>
    <n v="3343.478260869565"/>
    <s v="needs refurb-769000"/>
    <x v="0"/>
  </r>
  <r>
    <d v="2021-07-11T00:00:00"/>
    <x v="6"/>
    <s v="54B2388"/>
    <s v="Barcelona"/>
    <x v="1"/>
    <s v="Sarrià"/>
    <x v="2"/>
    <x v="4"/>
    <n v="3"/>
    <n v="177"/>
    <s v="No"/>
    <s v="exterior"/>
    <s v="Multiple"/>
    <n v="0.02"/>
    <n v="395000"/>
    <n v="2231.638418079096"/>
    <s v="needs refurb-395000"/>
    <x v="1"/>
  </r>
  <r>
    <d v="2021-07-12T00:00:00"/>
    <x v="6"/>
    <s v="54B2389"/>
    <s v="Barcelona"/>
    <x v="5"/>
    <s v="la Verneda i la Pau"/>
    <x v="2"/>
    <x v="0"/>
    <n v="4"/>
    <n v="86"/>
    <s v="Yes"/>
    <s v="exterior"/>
    <s v=" floor 3"/>
    <n v="0"/>
    <n v="180000"/>
    <n v="2093.0232558139537"/>
    <s v="needs refurb-180000"/>
    <x v="1"/>
  </r>
  <r>
    <d v="2021-07-13T00:00:00"/>
    <x v="6"/>
    <s v="54B2390"/>
    <s v="Barcelona"/>
    <x v="5"/>
    <s v="la Verneda i la Pau"/>
    <x v="2"/>
    <x v="0"/>
    <n v="4"/>
    <n v="80"/>
    <s v="Yes"/>
    <s v="exterior"/>
    <s v=" floor 3"/>
    <n v="0"/>
    <n v="180000"/>
    <n v="2250"/>
    <s v="needs refurb-180000"/>
    <x v="1"/>
  </r>
  <r>
    <d v="2021-07-14T00:00:00"/>
    <x v="6"/>
    <s v="54B2391"/>
    <s v="Barcelona"/>
    <x v="0"/>
    <s v="Sant Antoni"/>
    <x v="2"/>
    <x v="0"/>
    <n v="3"/>
    <n v="70"/>
    <s v="Yes"/>
    <s v="exterior"/>
    <s v=" floor 3"/>
    <n v="0"/>
    <n v="249000"/>
    <n v="3557.1428571428573"/>
    <s v="needs refurb-249000"/>
    <x v="0"/>
  </r>
  <r>
    <d v="2021-07-15T00:00:00"/>
    <x v="6"/>
    <s v="54B2392"/>
    <s v="Barcelona"/>
    <x v="0"/>
    <s v="la Dreta de l'Eixample"/>
    <x v="2"/>
    <x v="0"/>
    <n v="4"/>
    <n v="191"/>
    <s v="Yes"/>
    <s v="exterior"/>
    <s v=" floor 2"/>
    <n v="0"/>
    <n v="750000"/>
    <n v="3926.7015706806283"/>
    <s v="needs refurb-750000"/>
    <x v="0"/>
  </r>
  <r>
    <d v="2021-07-16T00:00:00"/>
    <x v="6"/>
    <s v="54B2393"/>
    <s v="Barcelona"/>
    <x v="9"/>
    <s v="les Roquetes"/>
    <x v="2"/>
    <x v="0"/>
    <n v="1"/>
    <n v="80"/>
    <s v="Yes"/>
    <s v="exterior"/>
    <s v="ground floor"/>
    <n v="0"/>
    <n v="500000"/>
    <n v="6250"/>
    <s v="needs refurb-500000"/>
    <x v="0"/>
  </r>
  <r>
    <d v="2021-07-17T00:00:00"/>
    <x v="6"/>
    <s v="54B2394"/>
    <s v="Barcelona"/>
    <x v="3"/>
    <s v="les Corts"/>
    <x v="2"/>
    <x v="0"/>
    <n v="4"/>
    <n v="127"/>
    <s v="Yes"/>
    <s v="exterior"/>
    <s v=" floor 2"/>
    <n v="0"/>
    <n v="550000"/>
    <n v="4330.7086614173231"/>
    <s v="needs refurb-550000"/>
    <x v="0"/>
  </r>
  <r>
    <d v="2021-07-18T00:00:00"/>
    <x v="6"/>
    <s v="54B2395"/>
    <s v="Barcelona"/>
    <x v="0"/>
    <s v="la Dreta de l'Eixample"/>
    <x v="2"/>
    <x v="0"/>
    <n v="3"/>
    <n v="104"/>
    <s v="Yes"/>
    <s v="exterior"/>
    <s v=" floor 2"/>
    <n v="0"/>
    <n v="445000"/>
    <n v="4278.8461538461543"/>
    <s v="needs refurb-445000"/>
    <x v="0"/>
  </r>
  <r>
    <d v="2021-07-19T00:00:00"/>
    <x v="6"/>
    <s v="54B2396"/>
    <s v="Barcelona"/>
    <x v="1"/>
    <s v="les Tres Torres"/>
    <x v="2"/>
    <x v="1"/>
    <n v="6"/>
    <n v="390"/>
    <s v="Yes"/>
    <s v="exterior"/>
    <s v=" floor 4"/>
    <n v="0"/>
    <n v="1850000"/>
    <n v="4743.5897435897432"/>
    <s v="needs refurb-1850000"/>
    <x v="0"/>
  </r>
  <r>
    <d v="2021-07-20T00:00:00"/>
    <x v="6"/>
    <s v="54B2397"/>
    <s v="Barcelona"/>
    <x v="9"/>
    <s v="Vilapicina i la Torre Llobeta"/>
    <x v="2"/>
    <x v="1"/>
    <n v="3"/>
    <n v="62"/>
    <s v="Yes"/>
    <s v="exterior"/>
    <s v=" floor 7"/>
    <n v="0"/>
    <n v="189000"/>
    <n v="3048.3870967741937"/>
    <s v="needs refurb-189000"/>
    <x v="0"/>
  </r>
  <r>
    <d v="2021-07-21T00:00:00"/>
    <x v="6"/>
    <s v="54B2398"/>
    <s v="Barcelona"/>
    <x v="7"/>
    <s v="el Coll"/>
    <x v="2"/>
    <x v="0"/>
    <n v="3"/>
    <n v="252"/>
    <s v="No"/>
    <s v="exterior"/>
    <s v="mezzanine"/>
    <n v="0.02"/>
    <n v="230000"/>
    <n v="912.69841269841265"/>
    <s v="needs refurb-230000"/>
    <x v="1"/>
  </r>
  <r>
    <d v="2021-07-22T00:00:00"/>
    <x v="6"/>
    <s v="54B2399"/>
    <s v="Barcelona"/>
    <x v="0"/>
    <s v="l'Antiga Esquerra de l'Eixample"/>
    <x v="2"/>
    <x v="0"/>
    <n v="3"/>
    <n v="58"/>
    <s v="Yes"/>
    <s v="exterior"/>
    <s v=" floor 1"/>
    <n v="0"/>
    <n v="350000"/>
    <n v="6034.4827586206893"/>
    <s v="needs refurb-350000"/>
    <x v="0"/>
  </r>
  <r>
    <d v="2021-07-23T00:00:00"/>
    <x v="6"/>
    <s v="54B2400"/>
    <s v="Barcelona"/>
    <x v="0"/>
    <s v="Sant Antoni"/>
    <x v="2"/>
    <x v="0"/>
    <n v="3"/>
    <n v="65"/>
    <s v="Yes"/>
    <s v="exterior"/>
    <s v=" floor 3"/>
    <n v="0"/>
    <n v="265000"/>
    <n v="4076.9230769230771"/>
    <s v="needs refurb-265000"/>
    <x v="0"/>
  </r>
  <r>
    <d v="2021-07-24T00:00:00"/>
    <x v="6"/>
    <s v="54B2401"/>
    <s v="Barcelona"/>
    <x v="5"/>
    <s v="Provençals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1-07-25T00:00:00"/>
    <x v="6"/>
    <s v="54B2402"/>
    <s v="Barcelona"/>
    <x v="3"/>
    <s v="la Maternitat i Sant Ramon"/>
    <x v="2"/>
    <x v="0"/>
    <n v="2"/>
    <n v="101"/>
    <s v="Yes"/>
    <s v="exterior"/>
    <s v=" floor 6"/>
    <n v="0"/>
    <n v="367000"/>
    <n v="3633.6633663366338"/>
    <s v="needs refurb-367000"/>
    <x v="0"/>
  </r>
  <r>
    <d v="2021-07-26T00:00:00"/>
    <x v="6"/>
    <s v="54B2403"/>
    <s v="Barcelona"/>
    <x v="0"/>
    <s v="Sant Antoni"/>
    <x v="2"/>
    <x v="0"/>
    <n v="4"/>
    <n v="149"/>
    <s v="Yes"/>
    <s v="exterior"/>
    <s v=" floor 6"/>
    <n v="0"/>
    <n v="495000"/>
    <n v="3322.1476510067114"/>
    <s v="needs refurb-495000"/>
    <x v="0"/>
  </r>
  <r>
    <d v="2021-07-27T00:00:00"/>
    <x v="6"/>
    <s v="54B2404"/>
    <s v="Barcelona"/>
    <x v="7"/>
    <s v="la Vila de Gràcia"/>
    <x v="2"/>
    <x v="0"/>
    <n v="2"/>
    <n v="64"/>
    <s v="Yes"/>
    <s v="exterior"/>
    <s v=" floor 3"/>
    <n v="0"/>
    <n v="280000"/>
    <n v="4375"/>
    <s v="needs refurb-280000"/>
    <x v="0"/>
  </r>
  <r>
    <d v="2021-07-28T00:00:00"/>
    <x v="6"/>
    <s v="54B2405"/>
    <s v="Barcelona"/>
    <x v="0"/>
    <s v="la Nova Esquerra de l'Eixample"/>
    <x v="2"/>
    <x v="0"/>
    <n v="4"/>
    <n v="83"/>
    <s v="Yes"/>
    <s v="exterior"/>
    <s v=" floor 3"/>
    <n v="0"/>
    <n v="360000"/>
    <n v="4337.3493975903611"/>
    <s v="needs refurb-360000"/>
    <x v="0"/>
  </r>
  <r>
    <d v="2021-07-29T00:00:00"/>
    <x v="6"/>
    <s v="54B2406"/>
    <s v="Barcelona"/>
    <x v="5"/>
    <s v="la Verneda i la Pau"/>
    <x v="2"/>
    <x v="0"/>
    <n v="3"/>
    <n v="60"/>
    <s v="Yes"/>
    <s v="exterior"/>
    <s v=" floor 2"/>
    <n v="0"/>
    <n v="176000"/>
    <n v="2933.3333333333335"/>
    <s v="needs refurb-176000"/>
    <x v="1"/>
  </r>
  <r>
    <d v="2021-07-30T00:00:00"/>
    <x v="6"/>
    <s v="54B2407"/>
    <s v="Barcelona"/>
    <x v="6"/>
    <s v="el Poble Sec - AEI Parc de Montjuïc"/>
    <x v="2"/>
    <x v="0"/>
    <n v="3"/>
    <n v="110"/>
    <s v="No"/>
    <s v="exterior"/>
    <s v="ground floor"/>
    <n v="0.02"/>
    <n v="175000"/>
    <n v="1590.909090909091"/>
    <s v="needs refurb-175000"/>
    <x v="1"/>
  </r>
  <r>
    <d v="2021-07-31T00:00:00"/>
    <x v="6"/>
    <s v="54B2408"/>
    <s v="Barcelona"/>
    <x v="1"/>
    <s v="Sant Gervasi - la Bonanova"/>
    <x v="2"/>
    <x v="0"/>
    <n v="5"/>
    <n v="180"/>
    <s v="Yes"/>
    <s v="exterior"/>
    <s v="mezzanine"/>
    <n v="0"/>
    <n v="850000"/>
    <n v="4722.2222222222226"/>
    <s v="needs refurb-850000"/>
    <x v="0"/>
  </r>
  <r>
    <d v="2021-08-01T00:00:00"/>
    <x v="6"/>
    <s v="54B2409"/>
    <s v="Barcelona"/>
    <x v="2"/>
    <s v="el Guinardó"/>
    <x v="2"/>
    <x v="0"/>
    <n v="3"/>
    <n v="67"/>
    <s v="Yes"/>
    <s v="exterior"/>
    <s v=" floor 2"/>
    <n v="0"/>
    <n v="245000"/>
    <n v="3656.7164179104479"/>
    <s v="needs refurb-245000"/>
    <x v="0"/>
  </r>
  <r>
    <d v="2021-08-02T00:00:00"/>
    <x v="6"/>
    <s v="54B2410"/>
    <s v="Barcelona"/>
    <x v="9"/>
    <s v="Vilapicina i la Torre Llobeta"/>
    <x v="2"/>
    <x v="0"/>
    <n v="3"/>
    <n v="58"/>
    <s v="Yes"/>
    <s v="interior"/>
    <s v="mezzanine"/>
    <n v="0"/>
    <n v="165000"/>
    <n v="2844.8275862068967"/>
    <s v="needs refurb-165000"/>
    <x v="1"/>
  </r>
  <r>
    <d v="2021-08-03T00:00:00"/>
    <x v="6"/>
    <s v="54B2411"/>
    <s v="Barcelona"/>
    <x v="1"/>
    <s v="Sant Gervasi - la Bonanova"/>
    <x v="2"/>
    <x v="1"/>
    <n v="3"/>
    <n v="177"/>
    <s v="Yes"/>
    <s v="exterior"/>
    <s v=" floor 4"/>
    <n v="0"/>
    <n v="1250000"/>
    <n v="7062.1468926553671"/>
    <s v="needs refurb-1250000"/>
    <x v="0"/>
  </r>
  <r>
    <d v="2021-08-04T00:00:00"/>
    <x v="6"/>
    <s v="54B2412"/>
    <s v="Barcelona"/>
    <x v="6"/>
    <s v="el Poble Sec - AEI Parc de Montjuïc"/>
    <x v="2"/>
    <x v="0"/>
    <n v="3"/>
    <n v="59"/>
    <s v="No"/>
    <s v="exterior"/>
    <s v=" floor 3"/>
    <n v="0.02"/>
    <n v="185000"/>
    <n v="3135.593220338983"/>
    <s v="needs refurb-185000"/>
    <x v="0"/>
  </r>
  <r>
    <d v="2021-08-05T00:00:00"/>
    <x v="6"/>
    <s v="54B2413"/>
    <s v="Barcelona"/>
    <x v="3"/>
    <s v="la Maternitat i Sant Ramon"/>
    <x v="2"/>
    <x v="0"/>
    <n v="4"/>
    <n v="130"/>
    <s v="Yes"/>
    <s v="exterior"/>
    <s v=" floor 3"/>
    <n v="0"/>
    <n v="525000"/>
    <n v="4038.4615384615386"/>
    <s v="needs refurb-525000"/>
    <x v="0"/>
  </r>
  <r>
    <d v="2021-08-06T00:00:00"/>
    <x v="6"/>
    <s v="54B2414"/>
    <s v="Barcelona"/>
    <x v="1"/>
    <s v="Sant Gervasi - Galvany"/>
    <x v="2"/>
    <x v="1"/>
    <n v="3"/>
    <n v="121"/>
    <s v="Yes"/>
    <s v="exterior"/>
    <s v=" floor 5"/>
    <n v="0"/>
    <n v="720000"/>
    <n v="5950.4132231404956"/>
    <s v="needs refurb-720000"/>
    <x v="0"/>
  </r>
  <r>
    <d v="2021-08-07T00:00:00"/>
    <x v="6"/>
    <s v="54B2415"/>
    <s v="Barcelona"/>
    <x v="0"/>
    <s v="la Sagrada Família"/>
    <x v="2"/>
    <x v="0"/>
    <n v="3"/>
    <n v="68"/>
    <s v="Yes"/>
    <s v="exterior"/>
    <s v=" floor 3"/>
    <n v="0"/>
    <n v="280000"/>
    <n v="4117.6470588235297"/>
    <s v="needs refurb-280000"/>
    <x v="0"/>
  </r>
  <r>
    <d v="2021-08-08T00:00:00"/>
    <x v="6"/>
    <s v="54B2416"/>
    <s v="Barcelona"/>
    <x v="4"/>
    <s v="el Barri Gòtic"/>
    <x v="2"/>
    <x v="0"/>
    <n v="2"/>
    <n v="45"/>
    <s v="No"/>
    <s v="interior"/>
    <s v=" floor 1"/>
    <n v="0.02"/>
    <n v="180000"/>
    <n v="4000"/>
    <s v="needs refurb-180000"/>
    <x v="0"/>
  </r>
  <r>
    <d v="2021-08-09T00:00:00"/>
    <x v="6"/>
    <s v="54B2417"/>
    <s v="Barcelona"/>
    <x v="1"/>
    <s v="Sant Gervasi - Galvany"/>
    <x v="2"/>
    <x v="0"/>
    <n v="5"/>
    <n v="200"/>
    <s v="Yes"/>
    <s v="exterior"/>
    <s v=" floor 5"/>
    <n v="0"/>
    <n v="999000"/>
    <n v="4995"/>
    <s v="needs refurb-999000"/>
    <x v="0"/>
  </r>
  <r>
    <d v="2021-08-10T00:00:00"/>
    <x v="6"/>
    <s v="54B2418"/>
    <s v="Barcelona"/>
    <x v="7"/>
    <s v="la Salut"/>
    <x v="2"/>
    <x v="0"/>
    <n v="3"/>
    <n v="74"/>
    <s v="Yes"/>
    <s v="exterior"/>
    <s v=" floor 5"/>
    <n v="0"/>
    <n v="249000"/>
    <n v="3364.864864864865"/>
    <s v="needs refurb-249000"/>
    <x v="0"/>
  </r>
  <r>
    <d v="2021-08-11T00:00:00"/>
    <x v="6"/>
    <s v="54B2419"/>
    <s v="Barcelona"/>
    <x v="9"/>
    <s v="la Prosperitat"/>
    <x v="2"/>
    <x v="0"/>
    <n v="3"/>
    <n v="66"/>
    <s v="Yes"/>
    <s v="exterior"/>
    <s v=" floor 5"/>
    <n v="0"/>
    <n v="169000"/>
    <n v="2560.6060606060605"/>
    <s v="needs refurb-169000"/>
    <x v="1"/>
  </r>
  <r>
    <d v="2021-08-12T00:00:00"/>
    <x v="6"/>
    <s v="54B2420"/>
    <s v="Barcelona"/>
    <x v="8"/>
    <s v="el Congrés i els Indians"/>
    <x v="2"/>
    <x v="0"/>
    <n v="3"/>
    <n v="70"/>
    <s v="No"/>
    <s v="exterior"/>
    <s v=" floor 1"/>
    <n v="0.02"/>
    <n v="220000"/>
    <n v="3142.8571428571427"/>
    <s v="needs refurb-220000"/>
    <x v="0"/>
  </r>
  <r>
    <d v="2021-08-13T00:00:00"/>
    <x v="6"/>
    <s v="54B2421"/>
    <s v="Barcelona"/>
    <x v="0"/>
    <s v="Sant Antoni"/>
    <x v="2"/>
    <x v="0"/>
    <n v="3"/>
    <n v="104"/>
    <s v="Yes"/>
    <s v="interior"/>
    <s v=" floor 1"/>
    <n v="0"/>
    <n v="349000"/>
    <n v="3355.7692307692309"/>
    <s v="needs refurb-349000"/>
    <x v="0"/>
  </r>
  <r>
    <d v="2021-08-14T00:00:00"/>
    <x v="6"/>
    <s v="54B2422"/>
    <s v="Barcelona"/>
    <x v="5"/>
    <s v="Sant Martí de Provençals"/>
    <x v="2"/>
    <x v="0"/>
    <n v="4"/>
    <n v="86"/>
    <s v="Yes"/>
    <s v="exterior"/>
    <s v=" floor 3"/>
    <n v="0"/>
    <n v="199900"/>
    <n v="2324.4186046511627"/>
    <s v="needs refurb-199900"/>
    <x v="1"/>
  </r>
  <r>
    <d v="2021-08-15T00:00:00"/>
    <x v="6"/>
    <s v="54B2423"/>
    <s v="Barcelona"/>
    <x v="5"/>
    <s v="el Poblenou"/>
    <x v="2"/>
    <x v="0"/>
    <n v="3"/>
    <n v="61"/>
    <s v="Yes"/>
    <s v="exterior"/>
    <s v=" floor 2"/>
    <n v="0"/>
    <n v="300000"/>
    <n v="4918.0327868852455"/>
    <s v="needs refurb-300000"/>
    <x v="0"/>
  </r>
  <r>
    <d v="2021-08-16T00:00:00"/>
    <x v="6"/>
    <s v="54B2424"/>
    <s v="Barcelona"/>
    <x v="8"/>
    <s v="la Sagrera"/>
    <x v="2"/>
    <x v="0"/>
    <n v="4"/>
    <n v="78"/>
    <s v="Yes"/>
    <s v="exterior"/>
    <s v=" floor 5"/>
    <n v="0"/>
    <n v="245000"/>
    <n v="3141.0256410256411"/>
    <s v="needs refurb-245000"/>
    <x v="0"/>
  </r>
  <r>
    <d v="2021-08-17T00:00:00"/>
    <x v="6"/>
    <s v="54B2425"/>
    <s v="Barcelona"/>
    <x v="7"/>
    <s v="la Vila de Gràcia"/>
    <x v="2"/>
    <x v="0"/>
    <n v="5"/>
    <n v="96"/>
    <s v="No"/>
    <s v="exterior"/>
    <s v=" floor 4"/>
    <n v="0.02"/>
    <n v="370000"/>
    <n v="3854.1666666666665"/>
    <s v="needs refurb-370000"/>
    <x v="0"/>
  </r>
  <r>
    <d v="2021-08-18T00:00:00"/>
    <x v="6"/>
    <s v="54B2426"/>
    <s v="Barcelona"/>
    <x v="2"/>
    <s v="el Guinardó"/>
    <x v="2"/>
    <x v="3"/>
    <n v="3"/>
    <n v="79"/>
    <s v="Yes"/>
    <s v="exterior"/>
    <s v=" floor 1"/>
    <n v="0"/>
    <n v="260000"/>
    <n v="3291.1392405063293"/>
    <s v="needs refurb-260000"/>
    <x v="0"/>
  </r>
  <r>
    <d v="2021-08-19T00:00:00"/>
    <x v="6"/>
    <s v="54B2427"/>
    <s v="Barcelona"/>
    <x v="4"/>
    <s v="el Raval"/>
    <x v="2"/>
    <x v="0"/>
    <n v="2"/>
    <n v="50"/>
    <s v="Yes"/>
    <s v="exterior"/>
    <s v=" floor 4"/>
    <n v="0"/>
    <n v="200000"/>
    <n v="4000"/>
    <s v="needs refurb-200000"/>
    <x v="0"/>
  </r>
  <r>
    <d v="2021-08-20T00:00:00"/>
    <x v="6"/>
    <s v="54B2428"/>
    <s v="Barcelona"/>
    <x v="5"/>
    <s v="Sant Martí de Provençals"/>
    <x v="2"/>
    <x v="0"/>
    <n v="3"/>
    <n v="75"/>
    <s v="Yes"/>
    <s v="exterior"/>
    <s v=" floor 6"/>
    <n v="0"/>
    <n v="210000"/>
    <n v="2800"/>
    <s v="needs refurb-210000"/>
    <x v="1"/>
  </r>
  <r>
    <d v="2021-08-21T00:00:00"/>
    <x v="6"/>
    <s v="54B2429"/>
    <s v="Barcelona"/>
    <x v="0"/>
    <s v="la Dreta de l'Eixample"/>
    <x v="2"/>
    <x v="0"/>
    <n v="3"/>
    <n v="106"/>
    <s v="Yes"/>
    <s v="exterior"/>
    <s v=" floor 2"/>
    <n v="0"/>
    <n v="550000"/>
    <n v="5188.6792452830186"/>
    <s v="needs refurb-550000"/>
    <x v="0"/>
  </r>
  <r>
    <d v="2021-08-22T00:00:00"/>
    <x v="6"/>
    <s v="54B2430"/>
    <s v="Barcelona"/>
    <x v="5"/>
    <s v="el Camp de l'Arpa del Clot"/>
    <x v="2"/>
    <x v="0"/>
    <n v="4"/>
    <n v="102"/>
    <s v="Yes"/>
    <s v="exterior"/>
    <s v=" floor 1"/>
    <n v="0"/>
    <n v="265000"/>
    <n v="2598.0392156862745"/>
    <s v="needs refurb-265000"/>
    <x v="1"/>
  </r>
  <r>
    <d v="2021-08-23T00:00:00"/>
    <x v="6"/>
    <s v="54B2431"/>
    <s v="Barcelona"/>
    <x v="6"/>
    <s v="Sants - Badal"/>
    <x v="2"/>
    <x v="0"/>
    <n v="3"/>
    <n v="60"/>
    <s v="Yes"/>
    <s v="exterior"/>
    <s v=" floor 5"/>
    <n v="0"/>
    <n v="175000"/>
    <n v="2916.6666666666665"/>
    <s v="needs refurb-175000"/>
    <x v="1"/>
  </r>
  <r>
    <d v="2021-08-24T00:00:00"/>
    <x v="6"/>
    <s v="54B2432"/>
    <s v="Barcelona"/>
    <x v="0"/>
    <s v="la Sagrada Família"/>
    <x v="2"/>
    <x v="0"/>
    <n v="4"/>
    <n v="75"/>
    <s v="Yes"/>
    <s v="exterior"/>
    <s v=" floor 6"/>
    <n v="0"/>
    <n v="255000"/>
    <n v="3400"/>
    <s v="needs refurb-255000"/>
    <x v="0"/>
  </r>
  <r>
    <d v="2021-08-25T00:00:00"/>
    <x v="6"/>
    <s v="54B2433"/>
    <s v="Barcelona"/>
    <x v="8"/>
    <s v="la Sagrera"/>
    <x v="2"/>
    <x v="0"/>
    <n v="4"/>
    <n v="85"/>
    <s v="Yes"/>
    <s v="exterior"/>
    <s v=" floor 3"/>
    <n v="0"/>
    <n v="270000"/>
    <n v="3176.4705882352941"/>
    <s v="needs refurb-270000"/>
    <x v="0"/>
  </r>
  <r>
    <d v="2021-08-26T00:00:00"/>
    <x v="6"/>
    <s v="54B2434"/>
    <s v="Barcelona"/>
    <x v="0"/>
    <s v="l'Antiga Esquerra de l'Eixample"/>
    <x v="2"/>
    <x v="0"/>
    <n v="2"/>
    <n v="78"/>
    <s v="Yes"/>
    <s v="exterior"/>
    <s v=" floor 1"/>
    <n v="0"/>
    <n v="315000"/>
    <n v="4038.4615384615386"/>
    <s v="needs refurb-315000"/>
    <x v="0"/>
  </r>
  <r>
    <d v="2021-08-27T00:00:00"/>
    <x v="6"/>
    <s v="54B2435"/>
    <s v="Barcelona"/>
    <x v="6"/>
    <s v="el Poble Sec - AEI Parc de Montjuïc"/>
    <x v="2"/>
    <x v="0"/>
    <n v="5"/>
    <n v="103"/>
    <s v="No"/>
    <s v="exterior"/>
    <s v=" floor 5"/>
    <n v="0.02"/>
    <n v="249000"/>
    <n v="2417.4757281553398"/>
    <s v="needs refurb-249000"/>
    <x v="1"/>
  </r>
  <r>
    <d v="2021-08-28T00:00:00"/>
    <x v="6"/>
    <s v="54B2436"/>
    <s v="Barcelona"/>
    <x v="9"/>
    <s v="la Prosperitat"/>
    <x v="2"/>
    <x v="0"/>
    <n v="3"/>
    <n v="58"/>
    <s v="Yes"/>
    <s v="interior"/>
    <s v=" floor 1"/>
    <n v="0"/>
    <n v="168000"/>
    <n v="2896.5517241379312"/>
    <s v="needs refurb-168000"/>
    <x v="1"/>
  </r>
  <r>
    <d v="2021-08-29T00:00:00"/>
    <x v="6"/>
    <s v="54B2437"/>
    <s v="Barcelona"/>
    <x v="1"/>
    <s v="Vallvidrera - el Tibidabo i les Planes"/>
    <x v="2"/>
    <x v="4"/>
    <n v="2"/>
    <n v="70"/>
    <s v="No"/>
    <s v="exterior"/>
    <s v="Multiple"/>
    <n v="0.02"/>
    <n v="235000"/>
    <n v="3357.1428571428573"/>
    <s v="needs refurb-235000"/>
    <x v="0"/>
  </r>
  <r>
    <d v="2021-08-30T00:00:00"/>
    <x v="6"/>
    <s v="54B2438"/>
    <s v="Barcelona"/>
    <x v="6"/>
    <s v="la Font de la Guatlla"/>
    <x v="2"/>
    <x v="0"/>
    <n v="4"/>
    <n v="75"/>
    <s v="Yes"/>
    <s v="exterior"/>
    <s v=" floor 1"/>
    <n v="0"/>
    <n v="279000"/>
    <n v="3720"/>
    <s v="needs refurb-279000"/>
    <x v="0"/>
  </r>
  <r>
    <d v="2021-08-31T00:00:00"/>
    <x v="6"/>
    <s v="54B2439"/>
    <s v="Barcelona"/>
    <x v="6"/>
    <s v="el Poble Sec - AEI Parc de Montjuïc"/>
    <x v="2"/>
    <x v="0"/>
    <n v="4"/>
    <n v="120"/>
    <s v="Yes"/>
    <s v="exterior"/>
    <s v=" floor 5"/>
    <n v="0"/>
    <n v="388000"/>
    <n v="3233.3333333333335"/>
    <s v="needs refurb-388000"/>
    <x v="0"/>
  </r>
  <r>
    <d v="2021-09-01T00:00:00"/>
    <x v="6"/>
    <s v="54B2440"/>
    <s v="Barcelona"/>
    <x v="0"/>
    <s v="la Dreta de l'Eixample"/>
    <x v="2"/>
    <x v="0"/>
    <n v="2"/>
    <n v="120"/>
    <s v="Yes"/>
    <s v="exterior"/>
    <s v=" floor 4"/>
    <n v="0"/>
    <n v="695000"/>
    <n v="5791.666666666667"/>
    <s v="needs refurb-695000"/>
    <x v="0"/>
  </r>
  <r>
    <d v="2021-09-02T00:00:00"/>
    <x v="6"/>
    <s v="54B2441"/>
    <s v="Barcelona"/>
    <x v="2"/>
    <s v="la Teixonera"/>
    <x v="2"/>
    <x v="0"/>
    <n v="3"/>
    <n v="60"/>
    <s v="No"/>
    <s v="exterior"/>
    <s v=" floor 2"/>
    <n v="0.02"/>
    <n v="129000"/>
    <n v="2150"/>
    <s v="needs refurb-129000"/>
    <x v="1"/>
  </r>
  <r>
    <d v="2021-09-03T00:00:00"/>
    <x v="6"/>
    <s v="54B2442"/>
    <s v="Barcelona"/>
    <x v="1"/>
    <s v="Vallvidrera - el Tibidabo i les Planes"/>
    <x v="2"/>
    <x v="0"/>
    <n v="1"/>
    <n v="95"/>
    <s v="Yes"/>
    <s v="exterior"/>
    <s v="ground floor"/>
    <n v="0"/>
    <n v="199000"/>
    <n v="2094.7368421052633"/>
    <s v="needs refurb-199000"/>
    <x v="1"/>
  </r>
  <r>
    <d v="2021-09-04T00:00:00"/>
    <x v="6"/>
    <s v="54B2443"/>
    <s v="Barcelona"/>
    <x v="0"/>
    <s v="la Sagrada Família"/>
    <x v="2"/>
    <x v="0"/>
    <n v="3"/>
    <n v="66"/>
    <s v="Yes"/>
    <s v="exterior"/>
    <s v="mezzanine"/>
    <n v="0"/>
    <n v="270000"/>
    <n v="4090.909090909091"/>
    <s v="needs refurb-270000"/>
    <x v="0"/>
  </r>
  <r>
    <d v="2021-09-05T00:00:00"/>
    <x v="6"/>
    <s v="54B2444"/>
    <s v="Barcelona"/>
    <x v="1"/>
    <s v="el Putxet i el Farró"/>
    <x v="2"/>
    <x v="0"/>
    <n v="4"/>
    <n v="100"/>
    <s v="Yes"/>
    <s v="exterior"/>
    <s v=" floor 2"/>
    <n v="0"/>
    <n v="390000"/>
    <n v="3900"/>
    <s v="needs refurb-390000"/>
    <x v="0"/>
  </r>
  <r>
    <d v="2021-09-06T00:00:00"/>
    <x v="6"/>
    <s v="54B2445"/>
    <s v="Barcelona"/>
    <x v="6"/>
    <s v="el Poble Sec - AEI Parc de Montjuïc"/>
    <x v="2"/>
    <x v="0"/>
    <n v="3"/>
    <n v="76"/>
    <s v="Yes"/>
    <s v="exterior"/>
    <s v=" floor 4"/>
    <n v="0"/>
    <n v="220000"/>
    <n v="2894.7368421052633"/>
    <s v="needs refurb-220000"/>
    <x v="1"/>
  </r>
  <r>
    <d v="2021-09-07T00:00:00"/>
    <x v="6"/>
    <s v="54B2446"/>
    <s v="Barcelona"/>
    <x v="4"/>
    <s v="el Raval"/>
    <x v="2"/>
    <x v="0"/>
    <n v="2"/>
    <n v="44"/>
    <s v="No"/>
    <s v="exterior"/>
    <s v=" floor 4"/>
    <n v="0.02"/>
    <n v="120000"/>
    <n v="2727.2727272727275"/>
    <s v="needs refurb-120000"/>
    <x v="1"/>
  </r>
  <r>
    <d v="2021-09-08T00:00:00"/>
    <x v="6"/>
    <s v="54B2447"/>
    <s v="Barcelona"/>
    <x v="5"/>
    <s v="la Verneda i la Pau"/>
    <x v="2"/>
    <x v="0"/>
    <n v="3"/>
    <n v="73"/>
    <s v="Yes"/>
    <s v="exterior"/>
    <s v=" floor 1"/>
    <n v="0"/>
    <n v="160000"/>
    <n v="2191.7808219178082"/>
    <s v="needs refurb-160000"/>
    <x v="1"/>
  </r>
  <r>
    <d v="2021-09-09T00:00:00"/>
    <x v="6"/>
    <s v="54B2448"/>
    <s v="Barcelona"/>
    <x v="4"/>
    <s v="el Barri Gòtic"/>
    <x v="2"/>
    <x v="0"/>
    <n v="3"/>
    <n v="79"/>
    <s v="No"/>
    <s v="exterior"/>
    <s v=" floor 1"/>
    <n v="0.02"/>
    <n v="280000"/>
    <n v="3544.3037974683543"/>
    <s v="needs refurb-280000"/>
    <x v="0"/>
  </r>
  <r>
    <d v="2021-09-10T00:00:00"/>
    <x v="6"/>
    <s v="54B2449"/>
    <s v="Barcelona"/>
    <x v="0"/>
    <s v="la Nova Esquerra de l'Eixample"/>
    <x v="2"/>
    <x v="0"/>
    <n v="2"/>
    <n v="94"/>
    <s v="Yes"/>
    <s v="exterior"/>
    <s v=" floor 1"/>
    <n v="0"/>
    <n v="525000"/>
    <n v="5585.1063829787236"/>
    <s v="needs refurb-525000"/>
    <x v="0"/>
  </r>
  <r>
    <d v="2021-09-11T00:00:00"/>
    <x v="6"/>
    <s v="54B2450"/>
    <s v="Barcelona"/>
    <x v="1"/>
    <s v="Sant Gervasi - Galvany"/>
    <x v="2"/>
    <x v="0"/>
    <n v="5"/>
    <n v="144"/>
    <s v="Yes"/>
    <s v="exterior"/>
    <s v=" floor 3"/>
    <n v="0"/>
    <n v="770000"/>
    <n v="5347.2222222222226"/>
    <s v="needs refurb-770000"/>
    <x v="0"/>
  </r>
  <r>
    <d v="2021-09-12T00:00:00"/>
    <x v="6"/>
    <s v="54B2451"/>
    <s v="Barcelona"/>
    <x v="1"/>
    <s v="Sant Gervasi - la Bonanova"/>
    <x v="2"/>
    <x v="0"/>
    <n v="5"/>
    <n v="144"/>
    <s v="Yes"/>
    <s v="exterior"/>
    <s v=" floor 5"/>
    <n v="0"/>
    <n v="720000"/>
    <n v="5000"/>
    <s v="needs refurb-720000"/>
    <x v="0"/>
  </r>
  <r>
    <d v="2021-09-13T00:00:00"/>
    <x v="6"/>
    <s v="54B2452"/>
    <s v="Barcelona"/>
    <x v="1"/>
    <s v="les Tres Torres"/>
    <x v="2"/>
    <x v="0"/>
    <n v="5"/>
    <n v="280"/>
    <s v="Yes"/>
    <s v="exterior"/>
    <s v=" floor 1"/>
    <n v="0"/>
    <n v="1260000"/>
    <n v="4500"/>
    <s v="needs refurb-1260000"/>
    <x v="0"/>
  </r>
  <r>
    <d v="2021-09-14T00:00:00"/>
    <x v="6"/>
    <s v="54B2453"/>
    <s v="Barcelona"/>
    <x v="1"/>
    <s v="Sarrià"/>
    <x v="2"/>
    <x v="0"/>
    <n v="3"/>
    <n v="146"/>
    <s v="Yes"/>
    <s v="exterior"/>
    <s v=" floor 3"/>
    <n v="0"/>
    <n v="1450000"/>
    <n v="9931.5068493150684"/>
    <s v="needs refurb-1450000"/>
    <x v="0"/>
  </r>
  <r>
    <d v="2021-09-15T00:00:00"/>
    <x v="6"/>
    <s v="54B2454"/>
    <s v="Barcelona"/>
    <x v="1"/>
    <s v="Sant Gervasi - Galvany"/>
    <x v="2"/>
    <x v="0"/>
    <n v="5"/>
    <n v="314"/>
    <s v="Yes"/>
    <s v="exterior"/>
    <s v=" floor 3"/>
    <n v="0"/>
    <n v="1750000"/>
    <n v="5573.248407643312"/>
    <s v="needs refurb-1750000"/>
    <x v="0"/>
  </r>
  <r>
    <d v="2021-09-16T00:00:00"/>
    <x v="6"/>
    <s v="54B2455"/>
    <s v="Barcelona"/>
    <x v="5"/>
    <s v="Provençals del Poblenou"/>
    <x v="2"/>
    <x v="0"/>
    <n v="4"/>
    <n v="125"/>
    <s v="Yes"/>
    <s v="exterior"/>
    <s v=" floor 4"/>
    <n v="0"/>
    <n v="275000"/>
    <n v="2200"/>
    <s v="needs refurb-275000"/>
    <x v="1"/>
  </r>
  <r>
    <d v="2021-09-17T00:00:00"/>
    <x v="6"/>
    <s v="54B2456"/>
    <s v="Barcelona"/>
    <x v="3"/>
    <s v="Pedralbes"/>
    <x v="2"/>
    <x v="5"/>
    <n v="8"/>
    <n v="836"/>
    <s v="No"/>
    <s v="exterior"/>
    <s v="Multiple"/>
    <n v="0.02"/>
    <n v="4600000"/>
    <n v="5502.3923444976081"/>
    <s v="needs refurb-4600000"/>
    <x v="0"/>
  </r>
  <r>
    <d v="2021-09-18T00:00:00"/>
    <x v="6"/>
    <s v="54B2457"/>
    <s v="Barcelona"/>
    <x v="3"/>
    <s v="Pedralbes"/>
    <x v="2"/>
    <x v="4"/>
    <n v="4"/>
    <n v="500"/>
    <s v="No"/>
    <s v="exterior"/>
    <s v="Multiple"/>
    <n v="0.02"/>
    <n v="3400000"/>
    <n v="6800"/>
    <s v="needs refurb-3400000"/>
    <x v="0"/>
  </r>
  <r>
    <d v="2021-09-19T00:00:00"/>
    <x v="6"/>
    <s v="54B2458"/>
    <s v="Barcelona"/>
    <x v="5"/>
    <s v="la Verneda i la Pau"/>
    <x v="2"/>
    <x v="0"/>
    <n v="2"/>
    <n v="61"/>
    <s v="Yes"/>
    <s v="exterior"/>
    <s v=" floor 7"/>
    <n v="0"/>
    <n v="159900"/>
    <n v="2621.311475409836"/>
    <s v="needs refurb-159900"/>
    <x v="1"/>
  </r>
  <r>
    <d v="2021-09-20T00:00:00"/>
    <x v="6"/>
    <s v="54B2459"/>
    <s v="Barcelona"/>
    <x v="8"/>
    <s v="el Bon Pastor"/>
    <x v="2"/>
    <x v="0"/>
    <n v="3"/>
    <n v="57"/>
    <s v="Yes"/>
    <s v="exterior"/>
    <s v=" floor 3"/>
    <n v="0"/>
    <n v="114900"/>
    <n v="2015.7894736842106"/>
    <s v="needs refurb-114900"/>
    <x v="1"/>
  </r>
  <r>
    <d v="2021-09-21T00:00:00"/>
    <x v="6"/>
    <s v="54B2460"/>
    <s v="Barcelona"/>
    <x v="6"/>
    <s v="la Marina de Port"/>
    <x v="2"/>
    <x v="0"/>
    <n v="4"/>
    <n v="80"/>
    <s v="Yes"/>
    <s v="exterior"/>
    <s v=" floor 4"/>
    <n v="0"/>
    <n v="165000"/>
    <n v="2062.5"/>
    <s v="needs refurb-165000"/>
    <x v="1"/>
  </r>
  <r>
    <d v="2021-09-22T00:00:00"/>
    <x v="6"/>
    <s v="54B2461"/>
    <s v="Barcelona"/>
    <x v="2"/>
    <s v="Sant Genís dels Agudells"/>
    <x v="2"/>
    <x v="0"/>
    <n v="3"/>
    <n v="66"/>
    <s v="Yes"/>
    <s v="exterior"/>
    <s v=" floor 5"/>
    <n v="0"/>
    <n v="175000"/>
    <n v="2651.5151515151515"/>
    <s v="needs refurb-175000"/>
    <x v="1"/>
  </r>
  <r>
    <d v="2021-09-23T00:00:00"/>
    <x v="6"/>
    <s v="54B2462"/>
    <s v="Barcelona"/>
    <x v="2"/>
    <s v="el Baix Guinardó"/>
    <x v="2"/>
    <x v="0"/>
    <n v="3"/>
    <n v="90"/>
    <s v="Yes"/>
    <s v="exterior"/>
    <s v=" floor 5"/>
    <n v="0"/>
    <n v="400000"/>
    <n v="4444.4444444444443"/>
    <s v="needs refurb-400000"/>
    <x v="0"/>
  </r>
  <r>
    <d v="2021-09-24T00:00:00"/>
    <x v="6"/>
    <s v="54B2463"/>
    <s v="Barcelona"/>
    <x v="6"/>
    <s v="la Font de la Guatlla"/>
    <x v="2"/>
    <x v="0"/>
    <n v="5"/>
    <n v="140"/>
    <s v="Yes"/>
    <s v="exterior"/>
    <s v=" floor 4"/>
    <n v="0"/>
    <n v="380000"/>
    <n v="2714.2857142857142"/>
    <s v="needs refurb-380000"/>
    <x v="1"/>
  </r>
  <r>
    <d v="2021-09-25T00:00:00"/>
    <x v="6"/>
    <s v="54B2464"/>
    <s v="Barcelona"/>
    <x v="0"/>
    <s v="la Nova Esquerra de l'Eixample"/>
    <x v="2"/>
    <x v="0"/>
    <n v="4"/>
    <n v="124"/>
    <s v="Yes"/>
    <s v="interior"/>
    <s v=" floor 1"/>
    <n v="0"/>
    <n v="390000"/>
    <n v="3145.1612903225805"/>
    <s v="needs refurb-390000"/>
    <x v="0"/>
  </r>
  <r>
    <d v="2021-09-26T00:00:00"/>
    <x v="6"/>
    <s v="54B2465"/>
    <s v="Barcelona"/>
    <x v="1"/>
    <s v="Sarrià"/>
    <x v="2"/>
    <x v="0"/>
    <n v="4"/>
    <n v="130"/>
    <s v="Yes"/>
    <s v="exterior"/>
    <s v=" floor 3"/>
    <n v="0"/>
    <n v="625000"/>
    <n v="4807.6923076923076"/>
    <s v="needs refurb-625000"/>
    <x v="0"/>
  </r>
  <r>
    <d v="2021-09-27T00:00:00"/>
    <x v="6"/>
    <s v="54B2466"/>
    <s v="Barcelona"/>
    <x v="4"/>
    <s v="el Raval"/>
    <x v="2"/>
    <x v="0"/>
    <n v="2"/>
    <n v="45"/>
    <s v="Yes"/>
    <s v="exterior"/>
    <s v=" floor 5"/>
    <n v="0"/>
    <n v="178000"/>
    <n v="3955.5555555555557"/>
    <s v="needs refurb-178000"/>
    <x v="0"/>
  </r>
  <r>
    <d v="2021-09-28T00:00:00"/>
    <x v="6"/>
    <s v="54B2467"/>
    <s v="Barcelona"/>
    <x v="4"/>
    <s v="el Raval"/>
    <x v="2"/>
    <x v="0"/>
    <n v="2"/>
    <n v="50"/>
    <s v="Yes"/>
    <s v="exterior"/>
    <s v=" floor 3"/>
    <n v="0"/>
    <n v="178000"/>
    <n v="3560"/>
    <s v="needs refurb-178000"/>
    <x v="0"/>
  </r>
  <r>
    <d v="2021-09-29T00:00:00"/>
    <x v="6"/>
    <s v="54B2468"/>
    <s v="Barcelona"/>
    <x v="4"/>
    <s v="el Raval"/>
    <x v="2"/>
    <x v="0"/>
    <n v="2"/>
    <n v="100"/>
    <s v="Yes"/>
    <s v="exterior"/>
    <s v="ground floor"/>
    <n v="0"/>
    <n v="230000"/>
    <n v="2300"/>
    <s v="needs refurb-230000"/>
    <x v="1"/>
  </r>
  <r>
    <d v="2021-09-30T00:00:00"/>
    <x v="6"/>
    <s v="54B2469"/>
    <s v="Barcelona"/>
    <x v="4"/>
    <s v="el Raval"/>
    <x v="2"/>
    <x v="0"/>
    <n v="2"/>
    <n v="75"/>
    <s v="Yes"/>
    <s v="exterior"/>
    <s v=" floor 5"/>
    <n v="0"/>
    <n v="230000"/>
    <n v="3066.6666666666665"/>
    <s v="needs refurb-230000"/>
    <x v="0"/>
  </r>
  <r>
    <d v="2021-10-01T00:00:00"/>
    <x v="6"/>
    <s v="54B2470"/>
    <s v="Barcelona"/>
    <x v="0"/>
    <s v="l'Antiga Esquerra de l'Eixample"/>
    <x v="2"/>
    <x v="1"/>
    <n v="1"/>
    <n v="73"/>
    <s v="Yes"/>
    <s v="exterior"/>
    <s v=" floor 7"/>
    <n v="0"/>
    <n v="470000"/>
    <n v="6438.3561643835619"/>
    <s v="needs refurb-470000"/>
    <x v="0"/>
  </r>
  <r>
    <d v="2021-10-02T00:00:00"/>
    <x v="6"/>
    <s v="54B2471"/>
    <s v="Barcelona"/>
    <x v="0"/>
    <s v="l'Antiga Esquerra de l'Eixample"/>
    <x v="2"/>
    <x v="0"/>
    <n v="2"/>
    <n v="79"/>
    <s v="Yes"/>
    <s v="exterior"/>
    <s v=" floor 3"/>
    <n v="0"/>
    <n v="450000"/>
    <n v="5696.2025316455693"/>
    <s v="needs refurb-450000"/>
    <x v="0"/>
  </r>
  <r>
    <d v="2021-10-03T00:00:00"/>
    <x v="6"/>
    <s v="54B2472"/>
    <s v="Barcelona"/>
    <x v="0"/>
    <s v="l'Antiga Esquerra de l'Eixample"/>
    <x v="2"/>
    <x v="0"/>
    <n v="2"/>
    <n v="79"/>
    <s v="Yes"/>
    <s v="exterior"/>
    <s v=" floor 5"/>
    <n v="0"/>
    <n v="460000"/>
    <n v="5822.7848101265827"/>
    <s v="needs refurb-460000"/>
    <x v="0"/>
  </r>
  <r>
    <d v="2021-10-04T00:00:00"/>
    <x v="6"/>
    <s v="54B2473"/>
    <s v="Barcelona"/>
    <x v="3"/>
    <s v="Pedralbes"/>
    <x v="2"/>
    <x v="0"/>
    <n v="3"/>
    <n v="73"/>
    <s v="Yes"/>
    <s v="exterior"/>
    <s v=" floor 2"/>
    <n v="0"/>
    <n v="355000"/>
    <n v="4863.0136986301368"/>
    <s v="needs refurb-355000"/>
    <x v="0"/>
  </r>
  <r>
    <d v="2021-10-05T00:00:00"/>
    <x v="6"/>
    <s v="54B2474"/>
    <s v="Barcelona"/>
    <x v="3"/>
    <s v="Pedralbes"/>
    <x v="2"/>
    <x v="0"/>
    <n v="3"/>
    <n v="73"/>
    <s v="Yes"/>
    <s v="interior"/>
    <s v=" floor 9"/>
    <n v="0"/>
    <n v="435000"/>
    <n v="5958.9041095890407"/>
    <s v="needs refurb-435000"/>
    <x v="0"/>
  </r>
  <r>
    <d v="2021-10-06T00:00:00"/>
    <x v="6"/>
    <s v="54B2475"/>
    <s v="Barcelona"/>
    <x v="8"/>
    <s v="Sant Andreu"/>
    <x v="2"/>
    <x v="0"/>
    <n v="3"/>
    <n v="88"/>
    <s v="Yes"/>
    <s v="exterior"/>
    <s v=" floor 5"/>
    <n v="0"/>
    <n v="300000"/>
    <n v="3409.090909090909"/>
    <s v="needs refurb-300000"/>
    <x v="0"/>
  </r>
  <r>
    <d v="2021-10-07T00:00:00"/>
    <x v="6"/>
    <s v="54B2476"/>
    <s v="Barcelona"/>
    <x v="4"/>
    <s v="el Raval"/>
    <x v="2"/>
    <x v="0"/>
    <n v="4"/>
    <n v="85"/>
    <s v="No"/>
    <s v="exterior"/>
    <s v=" floor 2"/>
    <n v="0.02"/>
    <n v="283000"/>
    <n v="3329.4117647058824"/>
    <s v="needs refurb-283000"/>
    <x v="0"/>
  </r>
  <r>
    <d v="2021-10-08T00:00:00"/>
    <x v="6"/>
    <s v="54B2477"/>
    <s v="Barcelona"/>
    <x v="0"/>
    <s v="Sant Antoni"/>
    <x v="2"/>
    <x v="0"/>
    <n v="4"/>
    <n v="90"/>
    <s v="Yes"/>
    <s v="exterior"/>
    <s v="mezzanine"/>
    <n v="0"/>
    <n v="350000"/>
    <n v="3888.8888888888887"/>
    <s v="needs refurb-350000"/>
    <x v="0"/>
  </r>
  <r>
    <d v="2021-10-09T00:00:00"/>
    <x v="6"/>
    <s v="54B2478"/>
    <s v="Barcelona"/>
    <x v="1"/>
    <s v="Vallvidrera - el Tibidabo i les Planes"/>
    <x v="2"/>
    <x v="4"/>
    <n v="3"/>
    <n v="173"/>
    <s v="No"/>
    <s v="exterior"/>
    <s v="Multiple"/>
    <n v="0.02"/>
    <n v="330000"/>
    <n v="1907.5144508670521"/>
    <s v="needs refurb-330000"/>
    <x v="1"/>
  </r>
  <r>
    <d v="2021-10-10T00:00:00"/>
    <x v="6"/>
    <s v="54B2479"/>
    <s v="Barcelona"/>
    <x v="2"/>
    <s v="el Carmel"/>
    <x v="2"/>
    <x v="0"/>
    <n v="2"/>
    <n v="75"/>
    <s v="No"/>
    <s v="exterior"/>
    <s v=" floor 2"/>
    <n v="0.02"/>
    <n v="135000"/>
    <n v="1800"/>
    <s v="needs refurb-135000"/>
    <x v="1"/>
  </r>
  <r>
    <d v="2021-10-11T00:00:00"/>
    <x v="6"/>
    <s v="54B2480"/>
    <s v="Barcelona"/>
    <x v="5"/>
    <s v="el Poblenou"/>
    <x v="2"/>
    <x v="0"/>
    <n v="1"/>
    <n v="58"/>
    <s v="No"/>
    <s v="exterior"/>
    <s v="ground floor"/>
    <n v="0.02"/>
    <n v="176000"/>
    <n v="3034.4827586206898"/>
    <s v="needs refurb-176000"/>
    <x v="0"/>
  </r>
  <r>
    <d v="2021-10-12T00:00:00"/>
    <x v="6"/>
    <s v="54B2481"/>
    <s v="Barcelona"/>
    <x v="0"/>
    <s v="Sant Antoni"/>
    <x v="2"/>
    <x v="0"/>
    <n v="2"/>
    <n v="84"/>
    <s v="No"/>
    <s v="exterior"/>
    <s v=" floor 2"/>
    <n v="0.02"/>
    <n v="295000"/>
    <n v="3511.9047619047619"/>
    <s v="needs refurb-295000"/>
    <x v="0"/>
  </r>
  <r>
    <d v="2021-10-13T00:00:00"/>
    <x v="6"/>
    <s v="54B2482"/>
    <s v="Barcelona"/>
    <x v="4"/>
    <s v="el Raval"/>
    <x v="2"/>
    <x v="0"/>
    <n v="3"/>
    <n v="78"/>
    <s v="No"/>
    <s v="exterior"/>
    <s v=" floor 4"/>
    <n v="0.02"/>
    <n v="158000"/>
    <n v="2025.6410256410256"/>
    <s v="needs refurb-158000"/>
    <x v="1"/>
  </r>
  <r>
    <d v="2021-10-14T00:00:00"/>
    <x v="6"/>
    <s v="54B2483"/>
    <s v="Barcelona"/>
    <x v="0"/>
    <s v="la Dreta de l'Eixample"/>
    <x v="2"/>
    <x v="0"/>
    <n v="4"/>
    <n v="200"/>
    <s v="Yes"/>
    <s v="exterior"/>
    <s v=" floor 3"/>
    <n v="0"/>
    <n v="1200000"/>
    <n v="6000"/>
    <s v="needs refurb-1200000"/>
    <x v="0"/>
  </r>
  <r>
    <d v="2021-10-15T00:00:00"/>
    <x v="6"/>
    <s v="54B2484"/>
    <s v="Barcelona"/>
    <x v="0"/>
    <s v="l'Antiga Esquerra de l'Eixample"/>
    <x v="2"/>
    <x v="0"/>
    <n v="2"/>
    <n v="65"/>
    <s v="Yes"/>
    <s v="exterior"/>
    <s v=" floor 6"/>
    <n v="0"/>
    <n v="195000"/>
    <n v="3000"/>
    <s v="needs refurb-195000"/>
    <x v="1"/>
  </r>
  <r>
    <d v="2021-10-16T00:00:00"/>
    <x v="6"/>
    <s v="54B2485"/>
    <s v="Barcelona"/>
    <x v="8"/>
    <s v="la Sagrera"/>
    <x v="2"/>
    <x v="0"/>
    <n v="2"/>
    <n v="75"/>
    <s v="Yes"/>
    <s v="exterior"/>
    <s v=" floor 1"/>
    <n v="0"/>
    <n v="280000"/>
    <n v="3733.3333333333335"/>
    <s v="needs refurb-280000"/>
    <x v="0"/>
  </r>
  <r>
    <d v="2021-10-17T00:00:00"/>
    <x v="6"/>
    <s v="54B2486"/>
    <s v="Barcelona"/>
    <x v="2"/>
    <s v="la Teixonera"/>
    <x v="2"/>
    <x v="0"/>
    <n v="3"/>
    <n v="70"/>
    <s v="No"/>
    <s v="exterior"/>
    <s v=" floor 4"/>
    <n v="0.02"/>
    <n v="176000"/>
    <n v="2514.2857142857142"/>
    <s v="needs refurb-176000"/>
    <x v="1"/>
  </r>
  <r>
    <d v="2021-10-18T00:00:00"/>
    <x v="6"/>
    <s v="54B2487"/>
    <s v="Barcelona"/>
    <x v="7"/>
    <s v="el Camp d'en Grassot i Gràcia Nova"/>
    <x v="2"/>
    <x v="1"/>
    <n v="1"/>
    <n v="33"/>
    <s v="Yes"/>
    <s v="exterior"/>
    <s v=" floor 5"/>
    <n v="0"/>
    <n v="215000"/>
    <n v="6515.151515151515"/>
    <s v="needs refurb-215000"/>
    <x v="0"/>
  </r>
  <r>
    <d v="2021-10-19T00:00:00"/>
    <x v="6"/>
    <s v="54B2488"/>
    <s v="Barcelona"/>
    <x v="6"/>
    <s v="Hostafrancs"/>
    <x v="2"/>
    <x v="0"/>
    <n v="1"/>
    <n v="30"/>
    <s v="No"/>
    <s v="exterior"/>
    <s v=" floor 2"/>
    <n v="0.02"/>
    <n v="135000"/>
    <n v="4500"/>
    <s v="needs refurb-135000"/>
    <x v="1"/>
  </r>
  <r>
    <d v="2021-10-20T00:00:00"/>
    <x v="6"/>
    <s v="54B2489"/>
    <s v="Barcelona"/>
    <x v="9"/>
    <s v="la Trinitat Nova"/>
    <x v="2"/>
    <x v="0"/>
    <n v="3"/>
    <n v="74"/>
    <s v="Yes"/>
    <s v="exterior"/>
    <s v=" floor 1"/>
    <n v="0"/>
    <n v="129999"/>
    <n v="1756.7432432432433"/>
    <s v="needs refurb-129999"/>
    <x v="1"/>
  </r>
  <r>
    <d v="2021-10-21T00:00:00"/>
    <x v="6"/>
    <s v="54B2490"/>
    <s v="Barcelona"/>
    <x v="0"/>
    <s v="el Fort Pienc"/>
    <x v="2"/>
    <x v="0"/>
    <n v="3"/>
    <n v="86"/>
    <s v="Yes"/>
    <s v="exterior"/>
    <s v=" floor 3"/>
    <n v="0"/>
    <n v="295000"/>
    <n v="3430.2325581395348"/>
    <s v="needs refurb-295000"/>
    <x v="0"/>
  </r>
  <r>
    <d v="2021-10-22T00:00:00"/>
    <x v="6"/>
    <s v="54B2491"/>
    <s v="Barcelona"/>
    <x v="6"/>
    <s v="el Poble Sec - AEI Parc de Montjuïc"/>
    <x v="2"/>
    <x v="0"/>
    <n v="3"/>
    <n v="87"/>
    <s v="Yes"/>
    <s v="exterior"/>
    <s v=" floor 2"/>
    <n v="0"/>
    <n v="199000"/>
    <n v="2287.3563218390805"/>
    <s v="needs refurb-199000"/>
    <x v="1"/>
  </r>
  <r>
    <d v="2021-10-23T00:00:00"/>
    <x v="6"/>
    <s v="54B2492"/>
    <s v="Barcelona"/>
    <x v="9"/>
    <s v="la Trinitat Nova"/>
    <x v="2"/>
    <x v="0"/>
    <n v="3"/>
    <n v="79"/>
    <s v="Yes"/>
    <s v="exterior"/>
    <s v=" floor 4"/>
    <n v="0"/>
    <n v="142900"/>
    <n v="1808.8607594936709"/>
    <s v="needs refurb-142900"/>
    <x v="1"/>
  </r>
  <r>
    <d v="2021-10-24T00:00:00"/>
    <x v="6"/>
    <s v="54B2493"/>
    <s v="Barcelona"/>
    <x v="1"/>
    <s v="el Putxet i el Farró"/>
    <x v="2"/>
    <x v="0"/>
    <n v="4"/>
    <n v="101"/>
    <s v="Yes"/>
    <s v="exterior"/>
    <s v=" floor 6"/>
    <n v="0"/>
    <n v="475000"/>
    <n v="4702.970297029703"/>
    <s v="needs refurb-475000"/>
    <x v="0"/>
  </r>
  <r>
    <d v="2021-10-25T00:00:00"/>
    <x v="6"/>
    <s v="54B2494"/>
    <s v="Barcelona"/>
    <x v="1"/>
    <s v="el Putxet i el Farró"/>
    <x v="2"/>
    <x v="0"/>
    <n v="5"/>
    <n v="140"/>
    <s v="Yes"/>
    <s v="exterior"/>
    <s v=" floor 3"/>
    <n v="0"/>
    <n v="990000"/>
    <n v="7071.4285714285716"/>
    <s v="needs refurb-990000"/>
    <x v="0"/>
  </r>
  <r>
    <d v="2021-10-26T00:00:00"/>
    <x v="6"/>
    <s v="54B2495"/>
    <s v="Barcelona"/>
    <x v="6"/>
    <s v="Sants - Badal"/>
    <x v="2"/>
    <x v="0"/>
    <n v="2"/>
    <n v="75"/>
    <s v="No"/>
    <s v="exterior"/>
    <s v=" floor 2"/>
    <n v="0.02"/>
    <n v="200000"/>
    <n v="2666.6666666666665"/>
    <s v="needs refurb-200000"/>
    <x v="1"/>
  </r>
  <r>
    <d v="2021-10-27T00:00:00"/>
    <x v="6"/>
    <s v="54B2496"/>
    <s v="Barcelona"/>
    <x v="1"/>
    <s v="les Tres Torres"/>
    <x v="2"/>
    <x v="0"/>
    <n v="6"/>
    <n v="355"/>
    <s v="Yes"/>
    <s v="exterior"/>
    <s v=" floor 2"/>
    <n v="0"/>
    <n v="2300000"/>
    <n v="6478.8732394366198"/>
    <s v="needs refurb-2300000"/>
    <x v="0"/>
  </r>
  <r>
    <d v="2021-10-28T00:00:00"/>
    <x v="6"/>
    <s v="54B2497"/>
    <s v="Barcelona"/>
    <x v="4"/>
    <s v="el Raval"/>
    <x v="2"/>
    <x v="1"/>
    <n v="1"/>
    <n v="40"/>
    <s v="Yes"/>
    <s v="exterior"/>
    <s v=" floor 6"/>
    <n v="0"/>
    <n v="195000"/>
    <n v="4875"/>
    <s v="needs refurb-195000"/>
    <x v="0"/>
  </r>
  <r>
    <d v="2021-10-29T00:00:00"/>
    <x v="6"/>
    <s v="54B2498"/>
    <s v="Barcelona"/>
    <x v="5"/>
    <s v="el Besòs i el Maresme"/>
    <x v="2"/>
    <x v="0"/>
    <n v="2"/>
    <n v="60"/>
    <s v="Yes"/>
    <s v="exterior"/>
    <s v=" floor 6"/>
    <n v="0"/>
    <n v="120000"/>
    <n v="2000"/>
    <s v="needs refurb-120000"/>
    <x v="1"/>
  </r>
  <r>
    <d v="2021-10-30T00:00:00"/>
    <x v="6"/>
    <s v="54B2499"/>
    <s v="Barcelona"/>
    <x v="4"/>
    <s v="el Barri Gòtic"/>
    <x v="2"/>
    <x v="0"/>
    <n v="11"/>
    <n v="536"/>
    <s v="Yes"/>
    <s v="exterior"/>
    <s v=" floor 1"/>
    <n v="0"/>
    <n v="1850000"/>
    <n v="3451.4925373134329"/>
    <s v="needs refurb-1850000"/>
    <x v="0"/>
  </r>
  <r>
    <d v="2021-10-31T00:00:00"/>
    <x v="6"/>
    <s v="54B2500"/>
    <s v="Barcelona"/>
    <x v="4"/>
    <s v="Sant Pere - Santa Caterina i la Ribera"/>
    <x v="2"/>
    <x v="0"/>
    <n v="3"/>
    <n v="52"/>
    <s v="No"/>
    <s v="interior"/>
    <s v=" floor 3"/>
    <n v="0.02"/>
    <n v="165000"/>
    <n v="3173.0769230769229"/>
    <s v="needs refurb-165000"/>
    <x v="0"/>
  </r>
  <r>
    <d v="2021-11-01T00:00:00"/>
    <x v="6"/>
    <s v="54B2501"/>
    <s v="Barcelona"/>
    <x v="0"/>
    <s v="la Sagrada Família"/>
    <x v="2"/>
    <x v="0"/>
    <n v="2"/>
    <n v="51"/>
    <s v="Yes"/>
    <s v="interior"/>
    <s v=" floor 4"/>
    <n v="0"/>
    <n v="215000"/>
    <n v="4215.6862745098042"/>
    <s v="needs refurb-215000"/>
    <x v="0"/>
  </r>
  <r>
    <d v="2021-11-02T00:00:00"/>
    <x v="6"/>
    <s v="54B2502"/>
    <s v="Barcelona"/>
    <x v="5"/>
    <s v="la Verneda i la Pau"/>
    <x v="2"/>
    <x v="0"/>
    <n v="4"/>
    <n v="131"/>
    <s v="Yes"/>
    <s v="exterior"/>
    <s v=" floor 1"/>
    <n v="0"/>
    <n v="199900"/>
    <n v="1525.9541984732825"/>
    <s v="needs refurb-199900"/>
    <x v="1"/>
  </r>
  <r>
    <d v="2021-11-03T00:00:00"/>
    <x v="6"/>
    <s v="54B2503"/>
    <s v="Barcelona"/>
    <x v="6"/>
    <s v="el Poble Sec - AEI Parc de Montjuïc"/>
    <x v="2"/>
    <x v="0"/>
    <n v="3"/>
    <n v="75"/>
    <s v="Yes"/>
    <s v="exterior"/>
    <s v=" floor 2"/>
    <n v="0"/>
    <n v="235000"/>
    <n v="3133.3333333333335"/>
    <s v="needs refurb-235000"/>
    <x v="0"/>
  </r>
  <r>
    <d v="2021-11-04T00:00:00"/>
    <x v="6"/>
    <s v="54B2504"/>
    <s v="Barcelona"/>
    <x v="4"/>
    <s v="el Raval"/>
    <x v="2"/>
    <x v="0"/>
    <n v="3"/>
    <n v="85"/>
    <s v="No"/>
    <s v="exterior"/>
    <s v=" floor 1"/>
    <n v="0.02"/>
    <n v="216000"/>
    <n v="2541.1764705882351"/>
    <s v="needs refurb-216000"/>
    <x v="1"/>
  </r>
  <r>
    <d v="2021-11-05T00:00:00"/>
    <x v="6"/>
    <s v="54B2505"/>
    <s v="Barcelona"/>
    <x v="0"/>
    <s v="l'Antiga Esquerra de l'Eixample"/>
    <x v="2"/>
    <x v="0"/>
    <n v="4"/>
    <n v="108"/>
    <s v="Yes"/>
    <s v="exterior"/>
    <s v=" floor 1"/>
    <n v="0"/>
    <n v="550000"/>
    <n v="5092.5925925925922"/>
    <s v="needs refurb-550000"/>
    <x v="0"/>
  </r>
  <r>
    <d v="2021-11-06T00:00:00"/>
    <x v="6"/>
    <s v="54B2506"/>
    <s v="Barcelona"/>
    <x v="6"/>
    <s v="el Poble Sec - AEI Parc de Montjuïc"/>
    <x v="2"/>
    <x v="0"/>
    <n v="3"/>
    <n v="53"/>
    <s v="Yes"/>
    <s v="exterior"/>
    <s v="mezzanine"/>
    <n v="0"/>
    <n v="244500"/>
    <n v="4613.2075471698117"/>
    <s v="needs refurb-244500"/>
    <x v="0"/>
  </r>
  <r>
    <d v="2021-11-07T00:00:00"/>
    <x v="6"/>
    <s v="54B2507"/>
    <s v="Barcelona"/>
    <x v="0"/>
    <s v="el Fort Pienc"/>
    <x v="2"/>
    <x v="0"/>
    <n v="4"/>
    <n v="80"/>
    <s v="Yes"/>
    <s v="exterior"/>
    <s v=" floor 3"/>
    <n v="0"/>
    <n v="305000"/>
    <n v="3812.5"/>
    <s v="needs refurb-305000"/>
    <x v="0"/>
  </r>
  <r>
    <d v="2021-11-08T00:00:00"/>
    <x v="6"/>
    <s v="54B2508"/>
    <s v="Barcelona"/>
    <x v="8"/>
    <s v="Sant Andreu"/>
    <x v="2"/>
    <x v="0"/>
    <n v="3"/>
    <n v="70"/>
    <s v="Yes"/>
    <s v="exterior"/>
    <s v=" floor 2"/>
    <n v="0"/>
    <n v="199000"/>
    <n v="2842.8571428571427"/>
    <s v="needs refurb-199000"/>
    <x v="1"/>
  </r>
  <r>
    <d v="2021-11-09T00:00:00"/>
    <x v="6"/>
    <s v="54B2509"/>
    <s v="Barcelona"/>
    <x v="2"/>
    <s v="el Carmel"/>
    <x v="2"/>
    <x v="0"/>
    <n v="2"/>
    <n v="76"/>
    <s v="Yes"/>
    <s v="exterior"/>
    <s v=" floor 1"/>
    <n v="0"/>
    <n v="200500"/>
    <n v="2638.1578947368421"/>
    <s v="needs refurb-200500"/>
    <x v="1"/>
  </r>
  <r>
    <d v="2021-11-10T00:00:00"/>
    <x v="6"/>
    <s v="54B2510"/>
    <s v="Barcelona"/>
    <x v="5"/>
    <s v="el Besòs i el Maresme"/>
    <x v="2"/>
    <x v="0"/>
    <n v="3"/>
    <n v="70"/>
    <s v="Yes"/>
    <s v="exterior"/>
    <s v=" floor 5"/>
    <n v="0"/>
    <n v="135000"/>
    <n v="1928.5714285714287"/>
    <s v="needs refurb-135000"/>
    <x v="1"/>
  </r>
  <r>
    <d v="2021-11-11T00:00:00"/>
    <x v="6"/>
    <s v="54B2511"/>
    <s v="Barcelona"/>
    <x v="0"/>
    <s v="la Dreta de l'Eixample"/>
    <x v="2"/>
    <x v="0"/>
    <n v="3"/>
    <n v="107"/>
    <s v="Yes"/>
    <s v="exterior"/>
    <s v=" floor 7"/>
    <n v="0"/>
    <n v="435000"/>
    <n v="4065.4205607476633"/>
    <s v="needs refurb-435000"/>
    <x v="0"/>
  </r>
  <r>
    <d v="2021-11-12T00:00:00"/>
    <x v="6"/>
    <s v="54B2512"/>
    <s v="Barcelona"/>
    <x v="4"/>
    <s v="el Raval"/>
    <x v="2"/>
    <x v="0"/>
    <n v="3"/>
    <n v="47"/>
    <s v="No"/>
    <s v="exterior"/>
    <s v=" floor 2"/>
    <n v="0.02"/>
    <n v="135000"/>
    <n v="2872.3404255319151"/>
    <s v="needs refurb-135000"/>
    <x v="1"/>
  </r>
  <r>
    <d v="2021-11-13T00:00:00"/>
    <x v="6"/>
    <s v="54B2513"/>
    <s v="Barcelona"/>
    <x v="2"/>
    <s v="el Carmel"/>
    <x v="2"/>
    <x v="0"/>
    <n v="3"/>
    <n v="68"/>
    <s v="Yes"/>
    <s v="interior"/>
    <s v="ground floor"/>
    <n v="0"/>
    <n v="125000"/>
    <n v="1838.2352941176471"/>
    <s v="needs refurb-125000"/>
    <x v="1"/>
  </r>
  <r>
    <d v="2021-11-14T00:00:00"/>
    <x v="6"/>
    <s v="54B2514"/>
    <s v="Barcelona"/>
    <x v="7"/>
    <s v="la Vila de Gràcia"/>
    <x v="2"/>
    <x v="0"/>
    <n v="4"/>
    <n v="70"/>
    <s v="Yes"/>
    <s v="exterior"/>
    <s v=" floor 1"/>
    <n v="0"/>
    <n v="330000"/>
    <n v="4714.2857142857147"/>
    <s v="needs refurb-330000"/>
    <x v="0"/>
  </r>
  <r>
    <d v="2021-11-15T00:00:00"/>
    <x v="6"/>
    <s v="54B2515"/>
    <s v="Barcelona"/>
    <x v="2"/>
    <s v="el Carmel"/>
    <x v="2"/>
    <x v="0"/>
    <n v="3"/>
    <n v="70"/>
    <s v="Yes"/>
    <s v="exterior"/>
    <s v="mezzanine"/>
    <n v="0"/>
    <n v="155000"/>
    <n v="2214.2857142857142"/>
    <s v="needs refurb-155000"/>
    <x v="1"/>
  </r>
  <r>
    <d v="2021-11-16T00:00:00"/>
    <x v="6"/>
    <s v="54B2516"/>
    <s v="Barcelona"/>
    <x v="4"/>
    <s v="el Barri Gòtic"/>
    <x v="2"/>
    <x v="0"/>
    <n v="3"/>
    <n v="119"/>
    <s v="No"/>
    <s v="exterior"/>
    <s v=" floor 2"/>
    <n v="0.02"/>
    <n v="395000"/>
    <n v="3319.3277310924368"/>
    <s v="needs refurb-395000"/>
    <x v="0"/>
  </r>
  <r>
    <d v="2021-11-17T00:00:00"/>
    <x v="6"/>
    <s v="54B2517"/>
    <s v="Barcelona"/>
    <x v="4"/>
    <s v="el Barri Gòtic"/>
    <x v="2"/>
    <x v="0"/>
    <n v="3"/>
    <n v="80"/>
    <s v="No"/>
    <s v="exterior"/>
    <s v=" floor 1"/>
    <n v="0.02"/>
    <n v="335000"/>
    <n v="4187.5"/>
    <s v="needs refurb-335000"/>
    <x v="0"/>
  </r>
  <r>
    <d v="2021-11-18T00:00:00"/>
    <x v="6"/>
    <s v="54B2518"/>
    <s v="Barcelona"/>
    <x v="0"/>
    <s v="l'Antiga Esquerra de l'Eixample"/>
    <x v="2"/>
    <x v="1"/>
    <n v="4"/>
    <n v="111"/>
    <s v="No"/>
    <s v="interior"/>
    <s v=" floor 4"/>
    <n v="0.02"/>
    <n v="380000"/>
    <n v="3423.4234234234236"/>
    <s v="needs refurb-380000"/>
    <x v="0"/>
  </r>
  <r>
    <d v="2021-11-19T00:00:00"/>
    <x v="6"/>
    <s v="54B2519"/>
    <s v="Barcelona"/>
    <x v="0"/>
    <s v="Sant Antoni"/>
    <x v="2"/>
    <x v="0"/>
    <n v="4"/>
    <n v="100"/>
    <s v="Yes"/>
    <s v="exterior"/>
    <s v=" floor 5"/>
    <n v="0"/>
    <n v="475000"/>
    <n v="4750"/>
    <s v="needs refurb-475000"/>
    <x v="0"/>
  </r>
  <r>
    <d v="2021-11-20T00:00:00"/>
    <x v="6"/>
    <s v="54B2520"/>
    <s v="Barcelona"/>
    <x v="0"/>
    <s v="la Dreta de l'Eixample"/>
    <x v="2"/>
    <x v="0"/>
    <n v="4"/>
    <n v="140"/>
    <s v="Yes"/>
    <s v="exterior"/>
    <s v=" floor 3"/>
    <n v="0"/>
    <n v="860000"/>
    <n v="6142.8571428571431"/>
    <s v="needs refurb-860000"/>
    <x v="0"/>
  </r>
  <r>
    <d v="2021-11-21T00:00:00"/>
    <x v="6"/>
    <s v="54B2521"/>
    <s v="Barcelona"/>
    <x v="4"/>
    <s v="Sant Pere - Santa Caterina i la Ribera"/>
    <x v="2"/>
    <x v="0"/>
    <n v="5"/>
    <n v="185"/>
    <s v="No"/>
    <s v="exterior"/>
    <s v="mezzanine"/>
    <n v="0.02"/>
    <n v="700000"/>
    <n v="3783.7837837837837"/>
    <s v="needs refurb-700000"/>
    <x v="0"/>
  </r>
  <r>
    <d v="2021-11-22T00:00:00"/>
    <x v="6"/>
    <s v="54B2522"/>
    <s v="Barcelona"/>
    <x v="4"/>
    <s v="Sant Pere - Santa Caterina i la Ribera"/>
    <x v="2"/>
    <x v="0"/>
    <n v="2"/>
    <n v="66"/>
    <s v="Yes"/>
    <s v="interior"/>
    <s v="mezzanine"/>
    <n v="0"/>
    <n v="340000"/>
    <n v="5151.515151515152"/>
    <s v="needs refurb-340000"/>
    <x v="0"/>
  </r>
  <r>
    <d v="2021-11-23T00:00:00"/>
    <x v="6"/>
    <s v="54B2523"/>
    <s v="Barcelona"/>
    <x v="5"/>
    <s v="el Poblenou"/>
    <x v="2"/>
    <x v="0"/>
    <n v="1"/>
    <n v="53"/>
    <s v="No"/>
    <s v="exterior"/>
    <s v=" floor 3"/>
    <n v="0.02"/>
    <n v="235000"/>
    <n v="4433.9622641509432"/>
    <s v="needs refurb-235000"/>
    <x v="0"/>
  </r>
  <r>
    <d v="2021-11-24T00:00:00"/>
    <x v="6"/>
    <s v="54B2524"/>
    <s v="Barcelona"/>
    <x v="4"/>
    <s v="el Raval"/>
    <x v="2"/>
    <x v="0"/>
    <n v="2"/>
    <n v="45"/>
    <s v="No"/>
    <s v="interior"/>
    <s v=" floor 1"/>
    <n v="0.02"/>
    <n v="93000"/>
    <n v="2066.6666666666665"/>
    <s v="needs refurb-93000"/>
    <x v="1"/>
  </r>
  <r>
    <d v="2021-11-25T00:00:00"/>
    <x v="6"/>
    <s v="54B2525"/>
    <s v="Barcelona"/>
    <x v="3"/>
    <s v="les Corts"/>
    <x v="2"/>
    <x v="0"/>
    <n v="4"/>
    <n v="103"/>
    <s v="Yes"/>
    <s v="exterior"/>
    <s v=" floor 1"/>
    <n v="0"/>
    <n v="395000"/>
    <n v="3834.9514563106795"/>
    <s v="needs refurb-395000"/>
    <x v="0"/>
  </r>
  <r>
    <d v="2021-11-26T00:00:00"/>
    <x v="6"/>
    <s v="54B2526"/>
    <s v="Barcelona"/>
    <x v="4"/>
    <s v="el Raval"/>
    <x v="2"/>
    <x v="0"/>
    <n v="2"/>
    <n v="53"/>
    <s v="No"/>
    <s v="interior"/>
    <s v=" floor 2"/>
    <n v="0.02"/>
    <n v="141500"/>
    <n v="2669.8113207547171"/>
    <s v="needs refurb-141500"/>
    <x v="1"/>
  </r>
  <r>
    <d v="2021-11-27T00:00:00"/>
    <x v="6"/>
    <s v="54B2527"/>
    <s v="Barcelona"/>
    <x v="2"/>
    <s v="Can Baró"/>
    <x v="2"/>
    <x v="0"/>
    <n v="3"/>
    <n v="60"/>
    <s v="Yes"/>
    <s v="exterior"/>
    <s v="ground floor"/>
    <n v="0"/>
    <n v="206000"/>
    <n v="3433.3333333333335"/>
    <s v="needs refurb-206000"/>
    <x v="0"/>
  </r>
  <r>
    <d v="2021-11-28T00:00:00"/>
    <x v="6"/>
    <s v="54B2528"/>
    <s v="Barcelona"/>
    <x v="8"/>
    <s v="la Sagrera"/>
    <x v="2"/>
    <x v="0"/>
    <n v="3"/>
    <n v="81"/>
    <s v="Yes"/>
    <s v="exterior"/>
    <s v=" floor 4"/>
    <n v="0"/>
    <n v="235000"/>
    <n v="2901.2345679012346"/>
    <s v="needs refurb-235000"/>
    <x v="1"/>
  </r>
  <r>
    <d v="2021-11-29T00:00:00"/>
    <x v="6"/>
    <s v="54B2529"/>
    <s v="Barcelona"/>
    <x v="1"/>
    <s v="Sant Gervasi - Galvany"/>
    <x v="2"/>
    <x v="0"/>
    <n v="4"/>
    <n v="111"/>
    <s v="Yes"/>
    <s v="exterior"/>
    <s v=" floor 4"/>
    <n v="0"/>
    <n v="422500"/>
    <n v="3806.3063063063064"/>
    <s v="needs refurb-422500"/>
    <x v="0"/>
  </r>
  <r>
    <d v="2021-11-30T00:00:00"/>
    <x v="6"/>
    <s v="54B2530"/>
    <s v="Barcelona"/>
    <x v="0"/>
    <s v="l'Antiga Esquerra de l'Eixample"/>
    <x v="2"/>
    <x v="0"/>
    <n v="4"/>
    <n v="90"/>
    <s v="Yes"/>
    <s v="exterior"/>
    <s v=" floor 2"/>
    <n v="0"/>
    <n v="390000"/>
    <n v="4333.333333333333"/>
    <s v="needs refurb-390000"/>
    <x v="0"/>
  </r>
  <r>
    <d v="2021-12-01T00:00:00"/>
    <x v="6"/>
    <s v="54B2531"/>
    <s v="Barcelona"/>
    <x v="5"/>
    <s v="el Camp de l'Arpa del Clot"/>
    <x v="2"/>
    <x v="0"/>
    <n v="2"/>
    <n v="51"/>
    <s v="Yes"/>
    <s v="exterior"/>
    <s v=" floor 2"/>
    <n v="0"/>
    <n v="195000"/>
    <n v="3823.5294117647059"/>
    <s v="needs refurb-195000"/>
    <x v="0"/>
  </r>
  <r>
    <d v="2021-12-02T00:00:00"/>
    <x v="6"/>
    <s v="54B2532"/>
    <s v="Barcelona"/>
    <x v="5"/>
    <s v="Sant Martí de Provençals"/>
    <x v="2"/>
    <x v="0"/>
    <n v="3"/>
    <n v="75"/>
    <s v="Yes"/>
    <s v="exterior"/>
    <s v=" floor 6"/>
    <n v="0"/>
    <n v="210000"/>
    <n v="2800"/>
    <s v="needs refurb-210000"/>
    <x v="1"/>
  </r>
  <r>
    <d v="2021-12-03T00:00:00"/>
    <x v="6"/>
    <s v="54B2533"/>
    <s v="Barcelona"/>
    <x v="5"/>
    <s v="el Clot"/>
    <x v="2"/>
    <x v="0"/>
    <n v="3"/>
    <n v="80"/>
    <s v="Yes"/>
    <s v="exterior"/>
    <s v=" floor 2"/>
    <n v="0"/>
    <n v="265000"/>
    <n v="3312.5"/>
    <s v="needs refurb-265000"/>
    <x v="0"/>
  </r>
  <r>
    <d v="2021-12-04T00:00:00"/>
    <x v="6"/>
    <s v="54B2534"/>
    <s v="Barcelona"/>
    <x v="6"/>
    <s v="Sants"/>
    <x v="2"/>
    <x v="0"/>
    <n v="4"/>
    <n v="161"/>
    <s v="No"/>
    <s v="exterior"/>
    <s v=" floor 1"/>
    <n v="0.02"/>
    <n v="325000"/>
    <n v="2018.6335403726707"/>
    <s v="needs refurb-325000"/>
    <x v="1"/>
  </r>
  <r>
    <d v="2021-12-05T00:00:00"/>
    <x v="6"/>
    <s v="54B2535"/>
    <s v="Barcelona"/>
    <x v="1"/>
    <s v="Sarrià"/>
    <x v="2"/>
    <x v="1"/>
    <n v="2"/>
    <n v="66"/>
    <s v="Yes"/>
    <s v="exterior"/>
    <s v=" floor 5"/>
    <n v="0"/>
    <n v="399000"/>
    <n v="6045.454545454545"/>
    <s v="needs refurb-399000"/>
    <x v="0"/>
  </r>
  <r>
    <d v="2021-12-06T00:00:00"/>
    <x v="6"/>
    <s v="54B2536"/>
    <s v="Barcelona"/>
    <x v="7"/>
    <s v="la Vila de Gràcia"/>
    <x v="2"/>
    <x v="1"/>
    <n v="3"/>
    <n v="66"/>
    <s v="No"/>
    <s v="exterior"/>
    <s v=" floor 4"/>
    <n v="0.02"/>
    <n v="320000"/>
    <n v="4848.484848484848"/>
    <s v="needs refurb-320000"/>
    <x v="0"/>
  </r>
  <r>
    <d v="2021-12-07T00:00:00"/>
    <x v="6"/>
    <s v="54B2537"/>
    <s v="Barcelona"/>
    <x v="3"/>
    <s v="Pedralbes"/>
    <x v="2"/>
    <x v="0"/>
    <n v="4"/>
    <n v="143"/>
    <s v="Yes"/>
    <s v="exterior"/>
    <s v=" floor 1"/>
    <n v="0"/>
    <n v="795000"/>
    <n v="5559.4405594405598"/>
    <s v="needs refurb-795000"/>
    <x v="0"/>
  </r>
  <r>
    <d v="2021-12-08T00:00:00"/>
    <x v="6"/>
    <s v="54B2538"/>
    <s v="Barcelona"/>
    <x v="2"/>
    <s v="el Carmel"/>
    <x v="2"/>
    <x v="0"/>
    <n v="3"/>
    <n v="80"/>
    <s v="Yes"/>
    <s v="exterior"/>
    <s v=" floor 1"/>
    <n v="0"/>
    <n v="200000"/>
    <n v="2500"/>
    <s v="needs refurb-200000"/>
    <x v="1"/>
  </r>
  <r>
    <d v="2021-12-09T00:00:00"/>
    <x v="6"/>
    <s v="54B2539"/>
    <s v="Barcelona"/>
    <x v="6"/>
    <s v="Sants"/>
    <x v="2"/>
    <x v="2"/>
    <n v="2"/>
    <n v="98"/>
    <s v="No"/>
    <s v="exterior"/>
    <s v="Multiple"/>
    <n v="0.02"/>
    <n v="275000"/>
    <n v="2806.1224489795918"/>
    <s v="needs refurb-275000"/>
    <x v="1"/>
  </r>
  <r>
    <d v="2021-12-10T00:00:00"/>
    <x v="6"/>
    <s v="54B2540"/>
    <s v="Barcelona"/>
    <x v="1"/>
    <s v="Sant Gervasi - Galvany"/>
    <x v="2"/>
    <x v="0"/>
    <n v="5"/>
    <n v="230"/>
    <s v="Yes"/>
    <s v="exterior"/>
    <s v=" floor 4"/>
    <n v="0"/>
    <n v="890000"/>
    <n v="3869.5652173913045"/>
    <s v="needs refurb-890000"/>
    <x v="0"/>
  </r>
  <r>
    <d v="2021-12-11T00:00:00"/>
    <x v="6"/>
    <s v="54B2541"/>
    <s v="Barcelona"/>
    <x v="1"/>
    <s v="les Tres Torres"/>
    <x v="2"/>
    <x v="0"/>
    <n v="5"/>
    <n v="200"/>
    <s v="Yes"/>
    <s v="exterior"/>
    <s v=" floor 7"/>
    <n v="0"/>
    <n v="1350000"/>
    <n v="6750"/>
    <s v="needs refurb-1350000"/>
    <x v="0"/>
  </r>
  <r>
    <d v="2021-12-12T00:00:00"/>
    <x v="6"/>
    <s v="54B2542"/>
    <s v="Barcelona"/>
    <x v="1"/>
    <s v="les Tres Torres"/>
    <x v="2"/>
    <x v="0"/>
    <n v="5"/>
    <n v="280"/>
    <s v="Yes"/>
    <s v="exterior"/>
    <s v=" floor 3"/>
    <n v="0"/>
    <n v="1880000"/>
    <n v="6714.2857142857147"/>
    <s v="needs refurb-1880000"/>
    <x v="0"/>
  </r>
  <r>
    <d v="2021-12-13T00:00:00"/>
    <x v="6"/>
    <s v="54B2543"/>
    <s v="Barcelona"/>
    <x v="1"/>
    <s v="Sant Gervasi - Galvany"/>
    <x v="2"/>
    <x v="0"/>
    <n v="5"/>
    <n v="150"/>
    <s v="Yes"/>
    <s v="exterior"/>
    <s v=" floor 2"/>
    <n v="0"/>
    <n v="640000"/>
    <n v="4266.666666666667"/>
    <s v="needs refurb-640000"/>
    <x v="0"/>
  </r>
  <r>
    <d v="2021-12-14T00:00:00"/>
    <x v="6"/>
    <s v="54B2544"/>
    <s v="Barcelona"/>
    <x v="6"/>
    <s v="el Poble Sec - AEI Parc de Montjuïc"/>
    <x v="2"/>
    <x v="0"/>
    <n v="2"/>
    <n v="53"/>
    <s v="No"/>
    <s v="exterior"/>
    <s v="mezzanine"/>
    <n v="0.02"/>
    <n v="225000"/>
    <n v="4245.2830188679245"/>
    <s v="needs refurb-225000"/>
    <x v="0"/>
  </r>
  <r>
    <d v="2021-12-15T00:00:00"/>
    <x v="6"/>
    <s v="54B2545"/>
    <s v="Barcelona"/>
    <x v="2"/>
    <s v="la Vall d'Hebron"/>
    <x v="2"/>
    <x v="0"/>
    <n v="3"/>
    <n v="58"/>
    <s v="Yes"/>
    <s v="exterior"/>
    <s v=" floor 5"/>
    <n v="0"/>
    <n v="225000"/>
    <n v="3879.3103448275861"/>
    <s v="needs refurb-225000"/>
    <x v="0"/>
  </r>
  <r>
    <d v="2021-12-16T00:00:00"/>
    <x v="6"/>
    <s v="54B2546"/>
    <s v="Barcelona"/>
    <x v="0"/>
    <s v="la Nova Esquerra de l'Eixample"/>
    <x v="2"/>
    <x v="0"/>
    <n v="4"/>
    <n v="100"/>
    <s v="Yes"/>
    <s v="interior"/>
    <s v=" floor 3"/>
    <n v="0"/>
    <n v="420000"/>
    <n v="4200"/>
    <s v="needs refurb-420000"/>
    <x v="0"/>
  </r>
  <r>
    <d v="2021-12-17T00:00:00"/>
    <x v="6"/>
    <s v="54B2547"/>
    <s v="Barcelona"/>
    <x v="1"/>
    <s v="el Putxet i el Farró"/>
    <x v="2"/>
    <x v="0"/>
    <n v="2"/>
    <n v="60"/>
    <s v="Yes"/>
    <s v="interior"/>
    <s v="ground floor"/>
    <n v="0"/>
    <n v="150000"/>
    <n v="2500"/>
    <s v="needs refurb-150000"/>
    <x v="1"/>
  </r>
  <r>
    <d v="2021-12-18T00:00:00"/>
    <x v="6"/>
    <s v="54B2548"/>
    <s v="Barcelona"/>
    <x v="4"/>
    <s v="el Barri Gòtic"/>
    <x v="2"/>
    <x v="0"/>
    <n v="2"/>
    <n v="61"/>
    <s v="No"/>
    <s v="exterior"/>
    <s v=" floor 3"/>
    <n v="0.02"/>
    <n v="290000"/>
    <n v="4754.0983606557375"/>
    <s v="needs refurb-290000"/>
    <x v="0"/>
  </r>
  <r>
    <d v="2021-12-19T00:00:00"/>
    <x v="6"/>
    <s v="54B2549"/>
    <s v="Barcelona"/>
    <x v="0"/>
    <s v="la Sagrada Família"/>
    <x v="2"/>
    <x v="0"/>
    <n v="5"/>
    <n v="160"/>
    <s v="Yes"/>
    <s v="exterior"/>
    <s v=" floor 1"/>
    <n v="0"/>
    <n v="675000"/>
    <n v="4218.75"/>
    <s v="needs refurb-675000"/>
    <x v="0"/>
  </r>
  <r>
    <d v="2021-12-20T00:00:00"/>
    <x v="6"/>
    <s v="54B2550"/>
    <s v="Barcelona"/>
    <x v="6"/>
    <s v="Hostafrancs"/>
    <x v="2"/>
    <x v="0"/>
    <n v="4"/>
    <n v="95"/>
    <s v="Yes"/>
    <s v="exterior"/>
    <s v=" floor 3"/>
    <n v="0"/>
    <n v="320000"/>
    <n v="3368.4210526315787"/>
    <s v="needs refurb-320000"/>
    <x v="0"/>
  </r>
  <r>
    <d v="2021-12-21T00:00:00"/>
    <x v="6"/>
    <s v="54B2551"/>
    <s v="Barcelona"/>
    <x v="0"/>
    <s v="l'Antiga Esquerra de l'Eixample"/>
    <x v="2"/>
    <x v="0"/>
    <n v="2"/>
    <n v="56"/>
    <s v="No"/>
    <s v="interior"/>
    <s v=" floor 2"/>
    <n v="0.02"/>
    <n v="195000"/>
    <n v="3482.1428571428573"/>
    <s v="needs refurb-195000"/>
    <x v="0"/>
  </r>
  <r>
    <d v="2021-12-22T00:00:00"/>
    <x v="6"/>
    <s v="54B2552"/>
    <s v="Barcelona"/>
    <x v="1"/>
    <s v="Sant Gervasi - Galvany"/>
    <x v="2"/>
    <x v="0"/>
    <n v="4"/>
    <n v="137"/>
    <s v="Yes"/>
    <s v="exterior"/>
    <s v=" floor 4"/>
    <n v="0"/>
    <n v="790000"/>
    <n v="5766.4233576642337"/>
    <s v="needs refurb-790000"/>
    <x v="0"/>
  </r>
  <r>
    <d v="2021-12-23T00:00:00"/>
    <x v="6"/>
    <s v="54B2553"/>
    <s v="Barcelona"/>
    <x v="2"/>
    <s v="Horta"/>
    <x v="2"/>
    <x v="4"/>
    <n v="6"/>
    <n v="160"/>
    <s v="No"/>
    <s v="exterior"/>
    <s v="Multiple"/>
    <n v="0.02"/>
    <n v="499999"/>
    <n v="3124.9937500000001"/>
    <s v="needs refurb-499999"/>
    <x v="0"/>
  </r>
  <r>
    <d v="2021-12-24T00:00:00"/>
    <x v="6"/>
    <s v="54B2554"/>
    <s v="Barcelona"/>
    <x v="5"/>
    <s v="Sant Martí de Provençals"/>
    <x v="2"/>
    <x v="0"/>
    <n v="3"/>
    <n v="80"/>
    <s v="Yes"/>
    <s v="exterior"/>
    <s v=" floor 6"/>
    <n v="0"/>
    <n v="155000"/>
    <n v="1937.5"/>
    <s v="needs refurb-155000"/>
    <x v="1"/>
  </r>
  <r>
    <d v="2021-12-25T00:00:00"/>
    <x v="6"/>
    <s v="54B2555"/>
    <s v="Barcelona"/>
    <x v="0"/>
    <s v="l'Antiga Esquerra de l'Eixample"/>
    <x v="2"/>
    <x v="0"/>
    <n v="6"/>
    <n v="185"/>
    <s v="Yes"/>
    <s v="exterior"/>
    <s v=" floor 3"/>
    <n v="0"/>
    <n v="770000"/>
    <n v="4162.1621621621625"/>
    <s v="needs refurb-770000"/>
    <x v="0"/>
  </r>
  <r>
    <d v="2021-12-26T00:00:00"/>
    <x v="6"/>
    <s v="54B2556"/>
    <s v="Barcelona"/>
    <x v="0"/>
    <s v="la Sagrada Família"/>
    <x v="2"/>
    <x v="0"/>
    <n v="2"/>
    <n v="65"/>
    <s v="Yes"/>
    <s v="exterior"/>
    <s v=" floor 5"/>
    <n v="0"/>
    <n v="295000"/>
    <n v="4538.4615384615381"/>
    <s v="needs refurb-295000"/>
    <x v="0"/>
  </r>
  <r>
    <d v="2021-12-27T00:00:00"/>
    <x v="6"/>
    <s v="54B2557"/>
    <s v="Barcelona"/>
    <x v="5"/>
    <s v="el Clot"/>
    <x v="2"/>
    <x v="0"/>
    <n v="3"/>
    <n v="70"/>
    <s v="Yes"/>
    <s v="exterior"/>
    <s v=" floor 4"/>
    <n v="0"/>
    <n v="270000"/>
    <n v="3857.1428571428573"/>
    <s v="needs refurb-270000"/>
    <x v="0"/>
  </r>
  <r>
    <d v="2021-12-28T00:00:00"/>
    <x v="6"/>
    <s v="54B2558"/>
    <s v="Barcelona"/>
    <x v="6"/>
    <s v="el Poble Sec - AEI Parc de Montjuïc"/>
    <x v="2"/>
    <x v="0"/>
    <n v="3"/>
    <n v="70"/>
    <s v="No"/>
    <s v="exterior"/>
    <s v=" floor 1"/>
    <n v="0.02"/>
    <n v="190000"/>
    <n v="2714.2857142857142"/>
    <s v="needs refurb-190000"/>
    <x v="1"/>
  </r>
  <r>
    <d v="2021-12-29T00:00:00"/>
    <x v="6"/>
    <s v="54B2559"/>
    <s v="Barcelona"/>
    <x v="1"/>
    <s v="el Putxet i el Farró"/>
    <x v="2"/>
    <x v="0"/>
    <n v="5"/>
    <n v="87"/>
    <s v="Yes"/>
    <s v="exterior"/>
    <s v=" floor 1"/>
    <n v="0"/>
    <n v="417000"/>
    <n v="4793.1034482758623"/>
    <s v="needs refurb-417000"/>
    <x v="0"/>
  </r>
  <r>
    <d v="2021-12-30T00:00:00"/>
    <x v="6"/>
    <s v="54B2560"/>
    <s v="Barcelona"/>
    <x v="5"/>
    <s v="Sant Martí de Provençals"/>
    <x v="2"/>
    <x v="0"/>
    <n v="3"/>
    <n v="94"/>
    <s v="Yes"/>
    <s v="exterior"/>
    <s v=" floor 1"/>
    <n v="0"/>
    <n v="215000"/>
    <n v="2287.2340425531916"/>
    <s v="needs refurb-215000"/>
    <x v="1"/>
  </r>
  <r>
    <d v="2021-12-31T00:00:00"/>
    <x v="6"/>
    <s v="54B2561"/>
    <s v="Barcelona"/>
    <x v="6"/>
    <s v="la Bordeta"/>
    <x v="2"/>
    <x v="0"/>
    <n v="4"/>
    <n v="110"/>
    <s v="Yes"/>
    <s v="exterior"/>
    <s v=" floor 7"/>
    <n v="0"/>
    <n v="336000"/>
    <n v="3054.5454545454545"/>
    <s v="needs refurb-336000"/>
    <x v="0"/>
  </r>
  <r>
    <d v="2022-01-01T00:00:00"/>
    <x v="7"/>
    <s v="54B2562"/>
    <s v="Barcelona"/>
    <x v="0"/>
    <s v="Sant Antoni"/>
    <x v="2"/>
    <x v="0"/>
    <n v="4"/>
    <n v="85"/>
    <s v="Yes"/>
    <s v="exterior"/>
    <s v=" floor 5"/>
    <n v="0"/>
    <n v="330000"/>
    <n v="3882.3529411764707"/>
    <s v="needs refurb-330000"/>
    <x v="0"/>
  </r>
  <r>
    <d v="2022-01-02T00:00:00"/>
    <x v="7"/>
    <s v="54B2563"/>
    <s v="Barcelona"/>
    <x v="0"/>
    <s v="Sant Antoni"/>
    <x v="2"/>
    <x v="0"/>
    <n v="4"/>
    <n v="95"/>
    <s v="Yes"/>
    <s v="exterior"/>
    <s v=" floor 7"/>
    <n v="0"/>
    <n v="400000"/>
    <n v="4210.5263157894733"/>
    <s v="needs refurb-400000"/>
    <x v="0"/>
  </r>
  <r>
    <d v="2022-01-03T00:00:00"/>
    <x v="7"/>
    <s v="54B2564"/>
    <s v="Barcelona"/>
    <x v="9"/>
    <s v="Porta"/>
    <x v="2"/>
    <x v="0"/>
    <n v="3"/>
    <n v="65"/>
    <s v="Yes"/>
    <s v="interior"/>
    <s v=" floor 1"/>
    <n v="0"/>
    <n v="157500"/>
    <n v="2423.0769230769229"/>
    <s v="needs refurb-157500"/>
    <x v="1"/>
  </r>
  <r>
    <d v="2022-01-04T00:00:00"/>
    <x v="7"/>
    <s v="54B2565"/>
    <s v="Barcelona"/>
    <x v="1"/>
    <s v="les Tres Torres"/>
    <x v="2"/>
    <x v="0"/>
    <n v="5"/>
    <n v="195"/>
    <s v="Yes"/>
    <s v="exterior"/>
    <s v=" floor 2"/>
    <n v="0"/>
    <n v="980000"/>
    <n v="5025.6410256410254"/>
    <s v="needs refurb-980000"/>
    <x v="0"/>
  </r>
  <r>
    <d v="2022-01-05T00:00:00"/>
    <x v="7"/>
    <s v="54B2566"/>
    <s v="Barcelona"/>
    <x v="4"/>
    <s v="Sant Pere - Santa Caterina i la Ribera"/>
    <x v="2"/>
    <x v="0"/>
    <n v="3"/>
    <n v="85"/>
    <s v="No"/>
    <s v="exterior"/>
    <s v="mezzanine"/>
    <n v="0.02"/>
    <n v="315000"/>
    <n v="3705.8823529411766"/>
    <s v="needs refurb-315000"/>
    <x v="0"/>
  </r>
  <r>
    <d v="2022-01-06T00:00:00"/>
    <x v="7"/>
    <s v="54B2567"/>
    <s v="Barcelona"/>
    <x v="5"/>
    <s v="el Camp de l'Arpa del Clot"/>
    <x v="2"/>
    <x v="0"/>
    <n v="3"/>
    <n v="85"/>
    <s v="Yes"/>
    <s v="exterior"/>
    <s v=" floor 2"/>
    <n v="0"/>
    <n v="269000"/>
    <n v="3164.705882352941"/>
    <s v="needs refurb-269000"/>
    <x v="0"/>
  </r>
  <r>
    <d v="2022-01-07T00:00:00"/>
    <x v="7"/>
    <s v="54B2568"/>
    <s v="Barcelona"/>
    <x v="0"/>
    <s v="el Fort Pienc"/>
    <x v="2"/>
    <x v="1"/>
    <n v="9"/>
    <n v="165"/>
    <s v="Yes"/>
    <s v="exterior"/>
    <s v=" floor 5"/>
    <n v="0"/>
    <n v="680000"/>
    <n v="4121.212121212121"/>
    <s v="needs refurb-680000"/>
    <x v="0"/>
  </r>
  <r>
    <d v="2022-01-08T00:00:00"/>
    <x v="7"/>
    <s v="54B2569"/>
    <s v="Barcelona"/>
    <x v="7"/>
    <s v="la Salut"/>
    <x v="2"/>
    <x v="0"/>
    <n v="4"/>
    <n v="160"/>
    <s v="Yes"/>
    <s v="exterior"/>
    <s v="ground floor"/>
    <n v="0"/>
    <n v="450000"/>
    <n v="2812.5"/>
    <s v="needs refurb-450000"/>
    <x v="1"/>
  </r>
  <r>
    <d v="2022-01-09T00:00:00"/>
    <x v="7"/>
    <s v="54B2570"/>
    <s v="Barcelona"/>
    <x v="2"/>
    <s v="el Baix Guinardó"/>
    <x v="2"/>
    <x v="0"/>
    <n v="3"/>
    <n v="60"/>
    <s v="Yes"/>
    <s v="exterior"/>
    <s v=" floor 1"/>
    <n v="0"/>
    <n v="240000"/>
    <n v="4000"/>
    <s v="needs refurb-240000"/>
    <x v="0"/>
  </r>
  <r>
    <d v="2022-01-10T00:00:00"/>
    <x v="7"/>
    <s v="54B2571"/>
    <s v="Barcelona"/>
    <x v="1"/>
    <s v="Sant Gervasi - Galvany"/>
    <x v="2"/>
    <x v="0"/>
    <n v="5"/>
    <n v="126"/>
    <s v="Yes"/>
    <s v="exterior"/>
    <s v=" floor 1"/>
    <n v="0"/>
    <n v="570000"/>
    <n v="4523.8095238095239"/>
    <s v="needs refurb-570000"/>
    <x v="0"/>
  </r>
  <r>
    <d v="2022-01-11T00:00:00"/>
    <x v="7"/>
    <s v="54B2572"/>
    <s v="Barcelona"/>
    <x v="6"/>
    <s v="Sants"/>
    <x v="2"/>
    <x v="2"/>
    <n v="1"/>
    <n v="73"/>
    <s v="No"/>
    <s v="exterior"/>
    <s v="Multiple"/>
    <n v="0.02"/>
    <n v="240000"/>
    <n v="3287.6712328767121"/>
    <s v="needs refurb-240000"/>
    <x v="0"/>
  </r>
  <r>
    <d v="2022-01-12T00:00:00"/>
    <x v="7"/>
    <s v="54B2573"/>
    <s v="Barcelona"/>
    <x v="2"/>
    <s v="Horta"/>
    <x v="2"/>
    <x v="4"/>
    <n v="8"/>
    <n v="296"/>
    <s v="No"/>
    <s v="exterior"/>
    <s v="Multiple"/>
    <n v="0.02"/>
    <n v="630000"/>
    <n v="2128.3783783783783"/>
    <s v="needs refurb-630000"/>
    <x v="1"/>
  </r>
  <r>
    <d v="2022-01-13T00:00:00"/>
    <x v="7"/>
    <s v="54B2574"/>
    <s v="Barcelona"/>
    <x v="6"/>
    <s v="el Poble Sec - AEI Parc de Montjuïc"/>
    <x v="2"/>
    <x v="0"/>
    <n v="3"/>
    <n v="75"/>
    <s v="Yes"/>
    <s v="exterior"/>
    <s v=" floor 4"/>
    <n v="0"/>
    <n v="235000"/>
    <n v="3133.3333333333335"/>
    <s v="needs refurb-235000"/>
    <x v="0"/>
  </r>
  <r>
    <d v="2022-01-14T00:00:00"/>
    <x v="7"/>
    <s v="54B2575"/>
    <s v="Barcelona"/>
    <x v="7"/>
    <s v="la Vila de Gràcia"/>
    <x v="2"/>
    <x v="1"/>
    <n v="3"/>
    <n v="70"/>
    <s v="No"/>
    <s v="exterior"/>
    <s v=" floor 3"/>
    <n v="0.02"/>
    <n v="350000"/>
    <n v="5000"/>
    <s v="needs refurb-350000"/>
    <x v="0"/>
  </r>
  <r>
    <d v="2022-01-15T00:00:00"/>
    <x v="7"/>
    <s v="54B2576"/>
    <s v="Barcelona"/>
    <x v="9"/>
    <s v="la Guineueta"/>
    <x v="2"/>
    <x v="0"/>
    <n v="3"/>
    <n v="80"/>
    <s v="Yes"/>
    <s v="exterior"/>
    <s v=" floor 6"/>
    <n v="0"/>
    <n v="240000"/>
    <n v="3000"/>
    <s v="needs refurb-240000"/>
    <x v="1"/>
  </r>
  <r>
    <d v="2022-01-16T00:00:00"/>
    <x v="7"/>
    <s v="54B2577"/>
    <s v="Barcelona"/>
    <x v="9"/>
    <s v="Canyelles"/>
    <x v="2"/>
    <x v="0"/>
    <n v="3"/>
    <n v="100"/>
    <s v="Yes"/>
    <s v="exterior"/>
    <s v=" floor 5"/>
    <n v="0"/>
    <n v="190000"/>
    <n v="1900"/>
    <s v="needs refurb-190000"/>
    <x v="1"/>
  </r>
  <r>
    <d v="2022-01-17T00:00:00"/>
    <x v="7"/>
    <s v="54B2578"/>
    <s v="Barcelona"/>
    <x v="2"/>
    <s v="Horta"/>
    <x v="2"/>
    <x v="0"/>
    <n v="4"/>
    <n v="75"/>
    <s v="No"/>
    <s v="exterior"/>
    <s v=" floor 2"/>
    <n v="0.02"/>
    <n v="210000"/>
    <n v="2800"/>
    <s v="needs refurb-210000"/>
    <x v="1"/>
  </r>
  <r>
    <d v="2022-01-18T00:00:00"/>
    <x v="7"/>
    <s v="54B2579"/>
    <s v="Barcelona"/>
    <x v="0"/>
    <s v="la Sagrada Família"/>
    <x v="2"/>
    <x v="0"/>
    <n v="3"/>
    <n v="80"/>
    <s v="Yes"/>
    <s v="exterior"/>
    <s v=" floor 4"/>
    <n v="0"/>
    <n v="495000"/>
    <n v="6187.5"/>
    <s v="needs refurb-495000"/>
    <x v="0"/>
  </r>
  <r>
    <d v="2022-01-19T00:00:00"/>
    <x v="7"/>
    <s v="54B2580"/>
    <s v="Barcelona"/>
    <x v="6"/>
    <s v="Hostafrancs"/>
    <x v="2"/>
    <x v="0"/>
    <n v="1"/>
    <n v="20"/>
    <s v="No"/>
    <s v="exterior"/>
    <s v="mezzanine"/>
    <n v="0.02"/>
    <n v="100000"/>
    <n v="5000"/>
    <s v="needs refurb-100000"/>
    <x v="1"/>
  </r>
  <r>
    <d v="2022-01-20T00:00:00"/>
    <x v="7"/>
    <s v="54B2581"/>
    <s v="Barcelona"/>
    <x v="5"/>
    <s v="el Poblenou"/>
    <x v="2"/>
    <x v="0"/>
    <n v="2"/>
    <n v="71"/>
    <s v="Yes"/>
    <s v="exterior"/>
    <s v=" floor 1"/>
    <n v="0"/>
    <n v="220000"/>
    <n v="3098.5915492957747"/>
    <s v="needs refurb-220000"/>
    <x v="0"/>
  </r>
  <r>
    <d v="2022-01-21T00:00:00"/>
    <x v="7"/>
    <s v="54B2582"/>
    <s v="Barcelona"/>
    <x v="1"/>
    <s v="Sant Gervasi - Galvany"/>
    <x v="2"/>
    <x v="0"/>
    <n v="5"/>
    <n v="256"/>
    <s v="Yes"/>
    <s v="exterior"/>
    <s v=" floor 1"/>
    <n v="0"/>
    <n v="1750000"/>
    <n v="6835.9375"/>
    <s v="needs refurb-1750000"/>
    <x v="0"/>
  </r>
  <r>
    <d v="2022-01-22T00:00:00"/>
    <x v="7"/>
    <s v="54B2583"/>
    <s v="Barcelona"/>
    <x v="3"/>
    <s v="Pedralbes"/>
    <x v="2"/>
    <x v="2"/>
    <n v="7"/>
    <n v="739"/>
    <s v="No"/>
    <s v="exterior"/>
    <s v="Multiple"/>
    <n v="0.02"/>
    <n v="3390000"/>
    <n v="4587.2801082543974"/>
    <s v="needs refurb-3390000"/>
    <x v="0"/>
  </r>
  <r>
    <d v="2022-01-23T00:00:00"/>
    <x v="7"/>
    <s v="54B2584"/>
    <s v="Barcelona"/>
    <x v="0"/>
    <s v="la Dreta de l'Eixample"/>
    <x v="2"/>
    <x v="0"/>
    <n v="3"/>
    <n v="130"/>
    <s v="No"/>
    <s v="exterior"/>
    <s v=" floor 2"/>
    <n v="0.02"/>
    <n v="520000"/>
    <n v="4000"/>
    <s v="needs refurb-520000"/>
    <x v="0"/>
  </r>
  <r>
    <d v="2022-01-24T00:00:00"/>
    <x v="7"/>
    <s v="54B2585"/>
    <s v="Barcelona"/>
    <x v="0"/>
    <s v="la Dreta de l'Eixample"/>
    <x v="2"/>
    <x v="1"/>
    <n v="3"/>
    <n v="142"/>
    <s v="Yes"/>
    <s v="exterior"/>
    <s v=" floor 8"/>
    <n v="0"/>
    <n v="790000"/>
    <n v="5563.3802816901407"/>
    <s v="needs refurb-790000"/>
    <x v="0"/>
  </r>
  <r>
    <d v="2022-01-25T00:00:00"/>
    <x v="7"/>
    <s v="54B2586"/>
    <s v="Barcelona"/>
    <x v="6"/>
    <s v="la Bordeta"/>
    <x v="2"/>
    <x v="0"/>
    <n v="3"/>
    <n v="68"/>
    <s v="Yes"/>
    <s v="exterior"/>
    <s v=" floor 1"/>
    <n v="0"/>
    <n v="193000"/>
    <n v="2838.2352941176468"/>
    <s v="needs refurb-193000"/>
    <x v="1"/>
  </r>
  <r>
    <d v="2022-01-26T00:00:00"/>
    <x v="7"/>
    <s v="54B2587"/>
    <s v="Barcelona"/>
    <x v="0"/>
    <s v="l'Antiga Esquerra de l'Eixample"/>
    <x v="2"/>
    <x v="0"/>
    <n v="4"/>
    <n v="134"/>
    <s v="Yes"/>
    <s v="exterior"/>
    <s v=" floor 10"/>
    <n v="0"/>
    <n v="445000"/>
    <n v="3320.8955223880598"/>
    <s v="needs refurb-445000"/>
    <x v="0"/>
  </r>
  <r>
    <d v="2022-01-27T00:00:00"/>
    <x v="7"/>
    <s v="54B2588"/>
    <s v="Barcelona"/>
    <x v="1"/>
    <s v="Sant Gervasi - la Bonanova"/>
    <x v="2"/>
    <x v="6"/>
    <n v="6"/>
    <n v="400"/>
    <s v="No"/>
    <s v="exterior"/>
    <s v="Multiple"/>
    <n v="0.02"/>
    <n v="2475000"/>
    <n v="6187.5"/>
    <s v="needs refurb-2475000"/>
    <x v="0"/>
  </r>
  <r>
    <d v="2022-01-28T00:00:00"/>
    <x v="7"/>
    <s v="54B2589"/>
    <s v="Barcelona"/>
    <x v="0"/>
    <s v="la Dreta de l'Eixample"/>
    <x v="2"/>
    <x v="0"/>
    <n v="4"/>
    <n v="137"/>
    <s v="Yes"/>
    <s v="exterior"/>
    <s v=" floor 1"/>
    <n v="0"/>
    <n v="795000"/>
    <n v="5802.919708029197"/>
    <s v="needs refurb-795000"/>
    <x v="0"/>
  </r>
  <r>
    <d v="2022-01-29T00:00:00"/>
    <x v="7"/>
    <s v="54B2590"/>
    <s v="Barcelona"/>
    <x v="5"/>
    <s v="el Camp de l'Arpa del Clot"/>
    <x v="2"/>
    <x v="0"/>
    <n v="2"/>
    <n v="66"/>
    <s v="Yes"/>
    <s v="exterior"/>
    <s v="ground floor"/>
    <n v="0"/>
    <n v="199000"/>
    <n v="3015.151515151515"/>
    <s v="needs refurb-199000"/>
    <x v="0"/>
  </r>
  <r>
    <d v="2022-01-30T00:00:00"/>
    <x v="7"/>
    <s v="54B2591"/>
    <s v="Barcelona"/>
    <x v="1"/>
    <s v="Sarrià"/>
    <x v="2"/>
    <x v="0"/>
    <n v="4"/>
    <n v="124"/>
    <s v="Yes"/>
    <s v="exterior"/>
    <s v=" floor 1"/>
    <n v="0"/>
    <n v="450000"/>
    <n v="3629.0322580645161"/>
    <s v="needs refurb-450000"/>
    <x v="0"/>
  </r>
  <r>
    <d v="2022-01-31T00:00:00"/>
    <x v="7"/>
    <s v="54B2592"/>
    <s v="Barcelona"/>
    <x v="0"/>
    <s v="la Dreta de l'Eixample"/>
    <x v="2"/>
    <x v="0"/>
    <n v="6"/>
    <n v="191"/>
    <s v="Yes"/>
    <s v="exterior"/>
    <s v=" floor 3"/>
    <n v="0"/>
    <n v="1300000"/>
    <n v="6806.2827225130886"/>
    <s v="needs refurb-1300000"/>
    <x v="0"/>
  </r>
  <r>
    <d v="2022-02-01T00:00:00"/>
    <x v="7"/>
    <s v="54B2593"/>
    <s v="Barcelona"/>
    <x v="1"/>
    <s v="Sant Gervasi - Galvany"/>
    <x v="2"/>
    <x v="0"/>
    <n v="4"/>
    <n v="162"/>
    <s v="Yes"/>
    <s v="exterior"/>
    <s v=" floor 1"/>
    <n v="0"/>
    <n v="730000"/>
    <n v="4506.1728395061727"/>
    <s v="needs refurb-730000"/>
    <x v="0"/>
  </r>
  <r>
    <d v="2022-02-02T00:00:00"/>
    <x v="7"/>
    <s v="54B2594"/>
    <s v="Barcelona"/>
    <x v="7"/>
    <s v="la Vila de Gràcia"/>
    <x v="2"/>
    <x v="0"/>
    <n v="3"/>
    <n v="118"/>
    <s v="Yes"/>
    <s v="exterior"/>
    <s v=" floor 3"/>
    <n v="0"/>
    <n v="550000"/>
    <n v="4661.0169491525421"/>
    <s v="needs refurb-550000"/>
    <x v="0"/>
  </r>
  <r>
    <d v="2022-02-03T00:00:00"/>
    <x v="7"/>
    <s v="54B2595"/>
    <s v="Barcelona"/>
    <x v="6"/>
    <s v="la Marina de Port"/>
    <x v="2"/>
    <x v="1"/>
    <n v="4"/>
    <n v="145"/>
    <s v="Yes"/>
    <s v="exterior"/>
    <s v=" floor 9"/>
    <n v="0"/>
    <n v="360000"/>
    <n v="2482.7586206896553"/>
    <s v="needs refurb-360000"/>
    <x v="1"/>
  </r>
  <r>
    <d v="2022-02-04T00:00:00"/>
    <x v="7"/>
    <s v="54B2596"/>
    <s v="Barcelona"/>
    <x v="0"/>
    <s v="la Dreta de l'Eixample"/>
    <x v="2"/>
    <x v="0"/>
    <n v="3"/>
    <n v="138"/>
    <s v="Yes"/>
    <s v="exterior"/>
    <s v=" floor 3"/>
    <n v="0"/>
    <n v="760000"/>
    <n v="5507.246376811594"/>
    <s v="needs refurb-760000"/>
    <x v="0"/>
  </r>
  <r>
    <d v="2022-02-05T00:00:00"/>
    <x v="7"/>
    <s v="54B2597"/>
    <s v="Barcelona"/>
    <x v="1"/>
    <s v="el Putxet i el Farró"/>
    <x v="2"/>
    <x v="1"/>
    <n v="4"/>
    <n v="170"/>
    <s v="Yes"/>
    <s v="exterior"/>
    <s v=" floor 7"/>
    <n v="0"/>
    <n v="1200000"/>
    <n v="7058.8235294117649"/>
    <s v="needs refurb-1200000"/>
    <x v="0"/>
  </r>
  <r>
    <d v="2022-02-06T00:00:00"/>
    <x v="7"/>
    <s v="54B2598"/>
    <s v="Barcelona"/>
    <x v="9"/>
    <s v="Vilapicina i la Torre Llobeta"/>
    <x v="2"/>
    <x v="0"/>
    <n v="3"/>
    <n v="65"/>
    <s v="Yes"/>
    <s v="exterior"/>
    <s v=" floor 4"/>
    <n v="0"/>
    <n v="179900"/>
    <n v="2767.6923076923076"/>
    <s v="needs refurb-179900"/>
    <x v="1"/>
  </r>
  <r>
    <d v="2022-02-07T00:00:00"/>
    <x v="7"/>
    <s v="54B2599"/>
    <s v="Barcelona"/>
    <x v="4"/>
    <s v="el Raval"/>
    <x v="2"/>
    <x v="0"/>
    <n v="3"/>
    <n v="62"/>
    <s v="Yes"/>
    <s v="exterior"/>
    <s v=" floor 5"/>
    <n v="0"/>
    <n v="235000"/>
    <n v="3790.3225806451615"/>
    <s v="needs refurb-235000"/>
    <x v="0"/>
  </r>
  <r>
    <d v="2022-02-08T00:00:00"/>
    <x v="7"/>
    <s v="54B2600"/>
    <s v="Barcelona"/>
    <x v="0"/>
    <s v="la Nova Esquerra de l'Eixample"/>
    <x v="2"/>
    <x v="0"/>
    <n v="4"/>
    <n v="112"/>
    <s v="Yes"/>
    <s v="exterior"/>
    <s v=" floor 3"/>
    <n v="0"/>
    <n v="415000"/>
    <n v="3705.3571428571427"/>
    <s v="needs refurb-415000"/>
    <x v="0"/>
  </r>
  <r>
    <d v="2022-02-09T00:00:00"/>
    <x v="7"/>
    <s v="54B2601"/>
    <s v="Barcelona"/>
    <x v="2"/>
    <s v="Sant Genís dels Agudells"/>
    <x v="2"/>
    <x v="2"/>
    <n v="5"/>
    <n v="128"/>
    <s v="No"/>
    <s v="exterior"/>
    <s v="Multiple"/>
    <n v="0.02"/>
    <n v="490000"/>
    <n v="3828.125"/>
    <s v="needs refurb-490000"/>
    <x v="0"/>
  </r>
  <r>
    <d v="2022-02-10T00:00:00"/>
    <x v="7"/>
    <s v="54B2602"/>
    <s v="Barcelona"/>
    <x v="3"/>
    <s v="Pedralbes"/>
    <x v="2"/>
    <x v="0"/>
    <n v="7"/>
    <n v="250"/>
    <s v="Yes"/>
    <s v="exterior"/>
    <s v=" floor 3"/>
    <n v="0"/>
    <n v="1250000"/>
    <n v="5000"/>
    <s v="needs refurb-1250000"/>
    <x v="0"/>
  </r>
  <r>
    <d v="2022-02-11T00:00:00"/>
    <x v="7"/>
    <s v="54B2603"/>
    <s v="Barcelona"/>
    <x v="3"/>
    <s v="la Maternitat i Sant Ramon"/>
    <x v="2"/>
    <x v="0"/>
    <n v="1"/>
    <n v="63"/>
    <s v="No"/>
    <s v="exterior"/>
    <s v=" floor 1"/>
    <n v="0.02"/>
    <n v="165000"/>
    <n v="2619.0476190476193"/>
    <s v="needs refurb-165000"/>
    <x v="1"/>
  </r>
  <r>
    <d v="2022-02-12T00:00:00"/>
    <x v="7"/>
    <s v="54B2604"/>
    <s v="Barcelona"/>
    <x v="2"/>
    <s v="Horta"/>
    <x v="2"/>
    <x v="0"/>
    <n v="2"/>
    <n v="69"/>
    <s v="Yes"/>
    <s v="exterior"/>
    <s v=" floor 3"/>
    <n v="0"/>
    <n v="201700"/>
    <n v="2923.1884057971015"/>
    <s v="needs refurb-201700"/>
    <x v="1"/>
  </r>
  <r>
    <d v="2022-02-13T00:00:00"/>
    <x v="7"/>
    <s v="54B2605"/>
    <s v="Barcelona"/>
    <x v="8"/>
    <s v="la Sagrera"/>
    <x v="2"/>
    <x v="0"/>
    <n v="3"/>
    <n v="107"/>
    <s v="Yes"/>
    <s v="exterior"/>
    <s v=" floor 1"/>
    <n v="0"/>
    <n v="315000"/>
    <n v="2943.9252336448599"/>
    <s v="needs refurb-315000"/>
    <x v="1"/>
  </r>
  <r>
    <d v="2022-02-14T00:00:00"/>
    <x v="7"/>
    <s v="54B2606"/>
    <s v="Barcelona"/>
    <x v="9"/>
    <s v="la Prosperitat"/>
    <x v="2"/>
    <x v="0"/>
    <n v="3"/>
    <n v="60"/>
    <s v="No"/>
    <s v="exterior"/>
    <s v=" floor 3"/>
    <n v="0.02"/>
    <n v="142000"/>
    <n v="2366.6666666666665"/>
    <s v="needs refurb-142000"/>
    <x v="1"/>
  </r>
  <r>
    <d v="2022-02-15T00:00:00"/>
    <x v="7"/>
    <s v="54B2607"/>
    <s v="Barcelona"/>
    <x v="0"/>
    <s v="Sant Antoni"/>
    <x v="2"/>
    <x v="0"/>
    <n v="3"/>
    <n v="88"/>
    <s v="Yes"/>
    <s v="exterior"/>
    <s v=" floor 1"/>
    <n v="0"/>
    <n v="260000"/>
    <n v="2954.5454545454545"/>
    <s v="needs refurb-260000"/>
    <x v="1"/>
  </r>
  <r>
    <d v="2022-02-16T00:00:00"/>
    <x v="7"/>
    <s v="54B2608"/>
    <s v="Barcelona"/>
    <x v="5"/>
    <s v="el Poblenou"/>
    <x v="2"/>
    <x v="0"/>
    <n v="8"/>
    <n v="690"/>
    <s v="No"/>
    <s v="exterior"/>
    <s v=" floor 1"/>
    <n v="0.02"/>
    <n v="1250000"/>
    <n v="1811.5942028985507"/>
    <s v="needs refurb-1250000"/>
    <x v="1"/>
  </r>
  <r>
    <d v="2022-02-17T00:00:00"/>
    <x v="7"/>
    <s v="54B2609"/>
    <s v="Barcelona"/>
    <x v="5"/>
    <s v="el Parc i la Llacuna del Poblenou"/>
    <x v="2"/>
    <x v="0"/>
    <n v="4"/>
    <n v="75"/>
    <s v="Yes"/>
    <s v="exterior"/>
    <s v=" floor 3"/>
    <n v="0"/>
    <n v="210000"/>
    <n v="2800"/>
    <s v="needs refurb-210000"/>
    <x v="1"/>
  </r>
  <r>
    <d v="2022-02-18T00:00:00"/>
    <x v="7"/>
    <s v="54B2610"/>
    <s v="Barcelona"/>
    <x v="0"/>
    <s v="el Fort Pienc"/>
    <x v="2"/>
    <x v="0"/>
    <n v="3"/>
    <n v="94"/>
    <s v="Yes"/>
    <s v="exterior"/>
    <s v=" floor 1"/>
    <n v="0"/>
    <n v="275000"/>
    <n v="2925.5319148936169"/>
    <s v="needs refurb-275000"/>
    <x v="1"/>
  </r>
  <r>
    <d v="2022-02-19T00:00:00"/>
    <x v="7"/>
    <s v="54B2611"/>
    <s v="Barcelona"/>
    <x v="8"/>
    <s v="la Sagrera"/>
    <x v="2"/>
    <x v="0"/>
    <n v="3"/>
    <n v="75"/>
    <s v="Yes"/>
    <s v="exterior"/>
    <s v=" floor 5"/>
    <n v="0"/>
    <n v="200000"/>
    <n v="2666.6666666666665"/>
    <s v="needs refurb-200000"/>
    <x v="1"/>
  </r>
  <r>
    <d v="2022-02-20T00:00:00"/>
    <x v="7"/>
    <s v="54B2612"/>
    <s v="Barcelona"/>
    <x v="4"/>
    <s v="el Raval"/>
    <x v="2"/>
    <x v="0"/>
    <n v="3"/>
    <n v="60"/>
    <s v="No"/>
    <s v="exterior"/>
    <s v="mezzanine"/>
    <n v="0.02"/>
    <n v="157900"/>
    <n v="2631.6666666666665"/>
    <s v="needs refurb-157900"/>
    <x v="1"/>
  </r>
  <r>
    <d v="2022-02-21T00:00:00"/>
    <x v="7"/>
    <s v="54B2613"/>
    <s v="Barcelona"/>
    <x v="7"/>
    <s v="la Vila de Gràcia"/>
    <x v="2"/>
    <x v="0"/>
    <n v="3"/>
    <n v="118"/>
    <s v="Yes"/>
    <s v="exterior"/>
    <s v=" floor 3"/>
    <n v="0"/>
    <n v="550000"/>
    <n v="4661.0169491525421"/>
    <s v="needs refurb-550000"/>
    <x v="0"/>
  </r>
  <r>
    <d v="2022-02-22T00:00:00"/>
    <x v="7"/>
    <s v="54B2614"/>
    <s v="Barcelona"/>
    <x v="1"/>
    <s v="Sant Gervasi - Galvany"/>
    <x v="2"/>
    <x v="0"/>
    <n v="4"/>
    <n v="143"/>
    <s v="Yes"/>
    <s v="exterior"/>
    <s v=" floor 3"/>
    <n v="0"/>
    <n v="680000"/>
    <n v="4755.2447552447557"/>
    <s v="needs refurb-680000"/>
    <x v="0"/>
  </r>
  <r>
    <d v="2022-02-23T00:00:00"/>
    <x v="7"/>
    <s v="54B2615"/>
    <s v="Barcelona"/>
    <x v="6"/>
    <s v="la Bordeta"/>
    <x v="2"/>
    <x v="1"/>
    <n v="3"/>
    <n v="77"/>
    <s v="No"/>
    <s v="exterior"/>
    <s v=" floor 4"/>
    <n v="0.02"/>
    <n v="235000"/>
    <n v="3051.9480519480521"/>
    <s v="needs refurb-235000"/>
    <x v="0"/>
  </r>
  <r>
    <d v="2022-02-24T00:00:00"/>
    <x v="7"/>
    <s v="54B2616"/>
    <s v="Barcelona"/>
    <x v="0"/>
    <s v="Sant Antoni"/>
    <x v="2"/>
    <x v="0"/>
    <n v="5"/>
    <n v="181"/>
    <s v="Yes"/>
    <s v="exterior"/>
    <s v=" floor 6"/>
    <n v="0"/>
    <n v="660000"/>
    <n v="3646.4088397790056"/>
    <s v="needs refurb-660000"/>
    <x v="0"/>
  </r>
  <r>
    <d v="2022-02-25T00:00:00"/>
    <x v="7"/>
    <s v="54B2617"/>
    <s v="Barcelona"/>
    <x v="1"/>
    <s v="Sarrià"/>
    <x v="2"/>
    <x v="0"/>
    <n v="4"/>
    <n v="116"/>
    <s v="Yes"/>
    <s v="exterior"/>
    <s v="mezzanine"/>
    <n v="0"/>
    <n v="680000"/>
    <n v="5862.0689655172409"/>
    <s v="needs refurb-680000"/>
    <x v="0"/>
  </r>
  <r>
    <d v="2022-02-26T00:00:00"/>
    <x v="7"/>
    <s v="54B2618"/>
    <s v="Barcelona"/>
    <x v="9"/>
    <s v="la Guineueta"/>
    <x v="2"/>
    <x v="0"/>
    <n v="3"/>
    <n v="56"/>
    <s v="Yes"/>
    <s v="exterior"/>
    <s v=" floor 2"/>
    <n v="0"/>
    <n v="129000"/>
    <n v="2303.5714285714284"/>
    <s v="needs refurb-129000"/>
    <x v="1"/>
  </r>
  <r>
    <d v="2022-02-27T00:00:00"/>
    <x v="7"/>
    <s v="54B2619"/>
    <s v="Barcelona"/>
    <x v="4"/>
    <s v="el Barri Gòtic"/>
    <x v="2"/>
    <x v="0"/>
    <n v="3"/>
    <n v="114"/>
    <s v="No"/>
    <s v="exterior"/>
    <s v=" floor 3"/>
    <n v="0.02"/>
    <n v="335000"/>
    <n v="2938.5964912280701"/>
    <s v="needs refurb-335000"/>
    <x v="1"/>
  </r>
  <r>
    <d v="2022-02-28T00:00:00"/>
    <x v="7"/>
    <s v="54B2620"/>
    <s v="Barcelona"/>
    <x v="0"/>
    <s v="Sant Antoni"/>
    <x v="2"/>
    <x v="0"/>
    <n v="4"/>
    <n v="100"/>
    <s v="Yes"/>
    <s v="interior"/>
    <s v=" floor 1"/>
    <n v="0"/>
    <n v="340000"/>
    <n v="3400"/>
    <s v="needs refurb-340000"/>
    <x v="0"/>
  </r>
  <r>
    <d v="2022-03-01T00:00:00"/>
    <x v="7"/>
    <s v="54B2621"/>
    <s v="Barcelona"/>
    <x v="9"/>
    <s v="Vilapicina i la Torre Llobeta"/>
    <x v="2"/>
    <x v="0"/>
    <n v="3"/>
    <n v="65"/>
    <s v="Yes"/>
    <s v="exterior"/>
    <s v=" floor 4"/>
    <n v="0"/>
    <n v="179000"/>
    <n v="2753.8461538461538"/>
    <s v="needs refurb-179000"/>
    <x v="1"/>
  </r>
  <r>
    <d v="2022-03-02T00:00:00"/>
    <x v="7"/>
    <s v="54B2622"/>
    <s v="Barcelona"/>
    <x v="5"/>
    <s v="Sant Martí de Provençals"/>
    <x v="2"/>
    <x v="0"/>
    <n v="3"/>
    <n v="76"/>
    <s v="Yes"/>
    <s v="exterior"/>
    <s v=" floor 5"/>
    <n v="0"/>
    <n v="169000"/>
    <n v="2223.6842105263158"/>
    <s v="needs refurb-169000"/>
    <x v="1"/>
  </r>
  <r>
    <d v="2022-03-03T00:00:00"/>
    <x v="7"/>
    <s v="54B2623"/>
    <s v="Barcelona"/>
    <x v="0"/>
    <s v="la Nova Esquerra de l'Eixample"/>
    <x v="2"/>
    <x v="0"/>
    <n v="4"/>
    <n v="100"/>
    <s v="Yes"/>
    <s v="interior"/>
    <s v=" floor 4"/>
    <n v="0"/>
    <n v="420000"/>
    <n v="4200"/>
    <s v="needs refurb-420000"/>
    <x v="0"/>
  </r>
  <r>
    <d v="2022-03-04T00:00:00"/>
    <x v="7"/>
    <s v="54B2624"/>
    <s v="Barcelona"/>
    <x v="3"/>
    <s v="les Corts"/>
    <x v="2"/>
    <x v="0"/>
    <n v="4"/>
    <n v="102"/>
    <s v="Yes"/>
    <s v="exterior"/>
    <s v=" floor 3"/>
    <n v="0"/>
    <n v="399000"/>
    <n v="3911.7647058823532"/>
    <s v="needs refurb-399000"/>
    <x v="0"/>
  </r>
  <r>
    <d v="2022-03-05T00:00:00"/>
    <x v="7"/>
    <s v="54B2625"/>
    <s v="Barcelona"/>
    <x v="0"/>
    <s v="la Dreta de l'Eixample"/>
    <x v="2"/>
    <x v="0"/>
    <n v="5"/>
    <n v="154"/>
    <s v="Yes"/>
    <s v="exterior"/>
    <s v=" floor 4"/>
    <n v="0"/>
    <n v="590000"/>
    <n v="3831.1688311688313"/>
    <s v="needs refurb-590000"/>
    <x v="0"/>
  </r>
  <r>
    <d v="2022-03-06T00:00:00"/>
    <x v="7"/>
    <s v="54B2626"/>
    <s v="Barcelona"/>
    <x v="8"/>
    <s v="la Sagrera"/>
    <x v="2"/>
    <x v="0"/>
    <n v="4"/>
    <n v="74"/>
    <s v="Yes"/>
    <s v="interior"/>
    <s v=" floor 5"/>
    <n v="0"/>
    <n v="205000"/>
    <n v="2770.2702702702704"/>
    <s v="needs refurb-205000"/>
    <x v="1"/>
  </r>
  <r>
    <d v="2022-03-07T00:00:00"/>
    <x v="7"/>
    <s v="54B2627"/>
    <s v="Barcelona"/>
    <x v="1"/>
    <s v="Sarrià"/>
    <x v="2"/>
    <x v="0"/>
    <n v="5"/>
    <n v="150"/>
    <s v="Yes"/>
    <s v="exterior"/>
    <s v=" floor 1"/>
    <n v="0"/>
    <n v="585000"/>
    <n v="3900"/>
    <s v="needs refurb-585000"/>
    <x v="0"/>
  </r>
  <r>
    <d v="2022-03-08T00:00:00"/>
    <x v="7"/>
    <s v="54B2628"/>
    <s v="Barcelona"/>
    <x v="2"/>
    <s v="el Baix Guinardó"/>
    <x v="2"/>
    <x v="0"/>
    <n v="4"/>
    <n v="155"/>
    <s v="Yes"/>
    <s v="exterior"/>
    <s v=" floor 1"/>
    <n v="0"/>
    <n v="400000"/>
    <n v="2580.6451612903224"/>
    <s v="needs refurb-400000"/>
    <x v="1"/>
  </r>
  <r>
    <d v="2022-03-09T00:00:00"/>
    <x v="7"/>
    <s v="54B2629"/>
    <s v="Barcelona"/>
    <x v="1"/>
    <s v="Sant Gervasi - Galvany"/>
    <x v="2"/>
    <x v="0"/>
    <n v="6"/>
    <n v="274"/>
    <s v="Yes"/>
    <s v="exterior"/>
    <s v=" floor 2"/>
    <n v="0"/>
    <n v="1190000"/>
    <n v="4343.0656934306571"/>
    <s v="needs refurb-1190000"/>
    <x v="0"/>
  </r>
  <r>
    <d v="2022-03-10T00:00:00"/>
    <x v="7"/>
    <s v="54B2630"/>
    <s v="Barcelona"/>
    <x v="6"/>
    <s v="Sants"/>
    <x v="2"/>
    <x v="0"/>
    <n v="4"/>
    <n v="85"/>
    <s v="Yes"/>
    <s v="interior"/>
    <s v="mezzanine"/>
    <n v="0"/>
    <n v="330000"/>
    <n v="3882.3529411764707"/>
    <s v="needs refurb-330000"/>
    <x v="0"/>
  </r>
  <r>
    <d v="2022-03-11T00:00:00"/>
    <x v="7"/>
    <s v="54B2631"/>
    <s v="Barcelona"/>
    <x v="0"/>
    <s v="Sant Antoni"/>
    <x v="2"/>
    <x v="0"/>
    <n v="4"/>
    <n v="101"/>
    <s v="Yes"/>
    <s v="exterior"/>
    <s v=" floor 6"/>
    <n v="0"/>
    <n v="365000"/>
    <n v="3613.8613861386139"/>
    <s v="needs refurb-365000"/>
    <x v="0"/>
  </r>
  <r>
    <d v="2022-03-12T00:00:00"/>
    <x v="7"/>
    <s v="54B2632"/>
    <s v="Barcelona"/>
    <x v="4"/>
    <s v="el Barri Gòtic"/>
    <x v="2"/>
    <x v="0"/>
    <n v="3"/>
    <n v="86"/>
    <s v="No"/>
    <s v="exterior"/>
    <s v=" floor 3"/>
    <n v="0.02"/>
    <n v="350000"/>
    <n v="4069.7674418604652"/>
    <s v="needs refurb-350000"/>
    <x v="0"/>
  </r>
  <r>
    <d v="2022-03-13T00:00:00"/>
    <x v="7"/>
    <s v="54B2633"/>
    <s v="Barcelona"/>
    <x v="0"/>
    <s v="la Nova Esquerra de l'Eixample"/>
    <x v="2"/>
    <x v="0"/>
    <n v="1"/>
    <n v="71"/>
    <s v="Yes"/>
    <s v="interior"/>
    <s v="mezzanine"/>
    <n v="0"/>
    <n v="189000"/>
    <n v="2661.9718309859154"/>
    <s v="needs refurb-189000"/>
    <x v="1"/>
  </r>
  <r>
    <d v="2022-03-14T00:00:00"/>
    <x v="7"/>
    <s v="54B2634"/>
    <s v="Barcelona"/>
    <x v="0"/>
    <s v="la Nova Esquerra de l'Eixample"/>
    <x v="2"/>
    <x v="0"/>
    <n v="2"/>
    <n v="44"/>
    <s v="Yes"/>
    <s v="interior"/>
    <s v=" floor 1"/>
    <n v="0"/>
    <n v="185000"/>
    <n v="4204.545454545455"/>
    <s v="needs refurb-185000"/>
    <x v="0"/>
  </r>
  <r>
    <d v="2022-03-15T00:00:00"/>
    <x v="7"/>
    <s v="54B2635"/>
    <s v="Barcelona"/>
    <x v="6"/>
    <s v="Sants"/>
    <x v="2"/>
    <x v="0"/>
    <n v="3"/>
    <n v="60"/>
    <s v="Yes"/>
    <s v="exterior"/>
    <s v=" floor 3"/>
    <n v="0"/>
    <n v="249000"/>
    <n v="4150"/>
    <s v="needs refurb-249000"/>
    <x v="0"/>
  </r>
  <r>
    <d v="2022-03-16T00:00:00"/>
    <x v="7"/>
    <s v="54B2636"/>
    <s v="Barcelona"/>
    <x v="4"/>
    <s v="Sant Pere - Santa Caterina i la Ribera"/>
    <x v="2"/>
    <x v="0"/>
    <n v="1"/>
    <n v="30"/>
    <s v="No"/>
    <s v="exterior"/>
    <s v=" floor 3"/>
    <n v="0.02"/>
    <n v="115000"/>
    <n v="3833.3333333333335"/>
    <s v="needs refurb-115000"/>
    <x v="1"/>
  </r>
  <r>
    <d v="2022-03-17T00:00:00"/>
    <x v="7"/>
    <s v="54B2637"/>
    <s v="Barcelona"/>
    <x v="1"/>
    <s v="Sant Gervasi - Galvany"/>
    <x v="2"/>
    <x v="0"/>
    <n v="4"/>
    <n v="111"/>
    <s v="Yes"/>
    <s v="exterior"/>
    <s v=" floor 3"/>
    <n v="0"/>
    <n v="422500"/>
    <n v="3806.3063063063064"/>
    <s v="needs refurb-422500"/>
    <x v="0"/>
  </r>
  <r>
    <d v="2022-03-18T00:00:00"/>
    <x v="7"/>
    <s v="54B2638"/>
    <s v="Barcelona"/>
    <x v="5"/>
    <s v="el Poblenou"/>
    <x v="2"/>
    <x v="0"/>
    <n v="3"/>
    <n v="50"/>
    <s v="Yes"/>
    <s v="exterior"/>
    <s v=" floor 2"/>
    <n v="0"/>
    <n v="225000"/>
    <n v="4500"/>
    <s v="needs refurb-225000"/>
    <x v="0"/>
  </r>
  <r>
    <d v="2022-03-19T00:00:00"/>
    <x v="7"/>
    <s v="54B2639"/>
    <s v="Barcelona"/>
    <x v="0"/>
    <s v="la Dreta de l'Eixample"/>
    <x v="2"/>
    <x v="1"/>
    <n v="3"/>
    <n v="121"/>
    <s v="Yes"/>
    <s v="exterior"/>
    <s v=" floor 7"/>
    <n v="0"/>
    <n v="790000"/>
    <n v="6528.9256198347111"/>
    <s v="needs refurb-790000"/>
    <x v="0"/>
  </r>
  <r>
    <d v="2022-03-20T00:00:00"/>
    <x v="7"/>
    <s v="54B2640"/>
    <s v="Barcelona"/>
    <x v="0"/>
    <s v="l'Antiga Esquerra de l'Eixample"/>
    <x v="2"/>
    <x v="0"/>
    <n v="4"/>
    <n v="140"/>
    <s v="Yes"/>
    <s v="exterior"/>
    <s v=" floor 1"/>
    <n v="0"/>
    <n v="545000"/>
    <n v="3892.8571428571427"/>
    <s v="needs refurb-545000"/>
    <x v="0"/>
  </r>
  <r>
    <d v="2022-03-21T00:00:00"/>
    <x v="7"/>
    <s v="54B2641"/>
    <s v="Barcelona"/>
    <x v="6"/>
    <s v="el Poble Sec - AEI Parc de Montjuïc"/>
    <x v="2"/>
    <x v="0"/>
    <n v="3"/>
    <n v="100"/>
    <s v="Yes"/>
    <s v="exterior"/>
    <s v=" floor 1"/>
    <n v="0"/>
    <n v="430000"/>
    <n v="4300"/>
    <s v="needs refurb-430000"/>
    <x v="0"/>
  </r>
  <r>
    <d v="2022-03-22T00:00:00"/>
    <x v="7"/>
    <s v="54B2642"/>
    <s v="Barcelona"/>
    <x v="8"/>
    <s v="el Bon Pastor"/>
    <x v="2"/>
    <x v="0"/>
    <n v="3"/>
    <n v="75"/>
    <s v="Yes"/>
    <s v="exterior"/>
    <s v=" floor 1"/>
    <n v="0"/>
    <n v="120000"/>
    <n v="1600"/>
    <s v="needs refurb-120000"/>
    <x v="1"/>
  </r>
  <r>
    <d v="2022-03-23T00:00:00"/>
    <x v="7"/>
    <s v="54B2643"/>
    <s v="Barcelona"/>
    <x v="3"/>
    <s v="Pedralbes"/>
    <x v="2"/>
    <x v="0"/>
    <n v="3"/>
    <n v="65"/>
    <s v="Yes"/>
    <s v="exterior"/>
    <s v=" floor 7"/>
    <n v="0"/>
    <n v="395000"/>
    <n v="6076.9230769230771"/>
    <s v="needs refurb-395000"/>
    <x v="0"/>
  </r>
  <r>
    <d v="2022-03-24T00:00:00"/>
    <x v="7"/>
    <s v="54B2644"/>
    <s v="Barcelona"/>
    <x v="0"/>
    <s v="la Dreta de l'Eixample"/>
    <x v="2"/>
    <x v="0"/>
    <n v="6"/>
    <n v="338"/>
    <s v="Yes"/>
    <s v="exterior"/>
    <s v=" floor 1"/>
    <n v="0"/>
    <n v="1060000"/>
    <n v="3136.0946745562128"/>
    <s v="needs refurb-1060000"/>
    <x v="0"/>
  </r>
  <r>
    <d v="2022-03-25T00:00:00"/>
    <x v="7"/>
    <s v="54B2645"/>
    <s v="Barcelona"/>
    <x v="6"/>
    <s v="Sants"/>
    <x v="2"/>
    <x v="0"/>
    <n v="1"/>
    <n v="42"/>
    <s v="No"/>
    <s v="interior"/>
    <s v="ground floor"/>
    <n v="0.02"/>
    <n v="125000"/>
    <n v="2976.1904761904761"/>
    <s v="needs refurb-125000"/>
    <x v="1"/>
  </r>
  <r>
    <d v="2022-03-26T00:00:00"/>
    <x v="7"/>
    <s v="54B2646"/>
    <s v="Barcelona"/>
    <x v="1"/>
    <s v="Sant Gervasi - Galvany"/>
    <x v="2"/>
    <x v="0"/>
    <n v="4"/>
    <n v="174"/>
    <s v="Yes"/>
    <s v="exterior"/>
    <s v=" floor 4"/>
    <n v="0"/>
    <n v="680000"/>
    <n v="3908.0459770114944"/>
    <s v="needs refurb-680000"/>
    <x v="0"/>
  </r>
  <r>
    <d v="2022-03-27T00:00:00"/>
    <x v="7"/>
    <s v="54B2647"/>
    <s v="Barcelona"/>
    <x v="4"/>
    <s v="el Raval"/>
    <x v="2"/>
    <x v="1"/>
    <n v="3"/>
    <n v="59"/>
    <s v="No"/>
    <s v="exterior"/>
    <s v=" floor 3"/>
    <n v="0.02"/>
    <n v="178500"/>
    <n v="3025.4237288135591"/>
    <s v="needs refurb-178500"/>
    <x v="0"/>
  </r>
  <r>
    <d v="2022-03-28T00:00:00"/>
    <x v="7"/>
    <s v="54B2648"/>
    <s v="Barcelona"/>
    <x v="2"/>
    <s v="el Baix Guinardó"/>
    <x v="2"/>
    <x v="0"/>
    <n v="4"/>
    <n v="95"/>
    <s v="Yes"/>
    <s v="exterior"/>
    <s v=" floor 4"/>
    <n v="0"/>
    <n v="340000"/>
    <n v="3578.9473684210525"/>
    <s v="needs refurb-340000"/>
    <x v="0"/>
  </r>
  <r>
    <d v="2022-03-29T00:00:00"/>
    <x v="7"/>
    <s v="54B2649"/>
    <s v="Barcelona"/>
    <x v="1"/>
    <s v="Sant Gervasi - Galvany"/>
    <x v="2"/>
    <x v="0"/>
    <n v="3"/>
    <n v="170"/>
    <s v="Yes"/>
    <s v="exterior"/>
    <s v=" floor 2"/>
    <n v="0"/>
    <n v="980000"/>
    <n v="5764.7058823529414"/>
    <s v="needs refurb-980000"/>
    <x v="0"/>
  </r>
  <r>
    <d v="2022-03-30T00:00:00"/>
    <x v="7"/>
    <s v="54B2650"/>
    <s v="Barcelona"/>
    <x v="0"/>
    <s v="el Fort Pienc"/>
    <x v="2"/>
    <x v="0"/>
    <n v="4"/>
    <n v="100"/>
    <s v="Yes"/>
    <s v="exterior"/>
    <s v=" floor 1"/>
    <n v="0"/>
    <n v="325000"/>
    <n v="3250"/>
    <s v="needs refurb-325000"/>
    <x v="0"/>
  </r>
  <r>
    <d v="2022-03-31T00:00:00"/>
    <x v="7"/>
    <s v="54B2651"/>
    <s v="Barcelona"/>
    <x v="0"/>
    <s v="l'Antiga Esquerra de l'Eixample"/>
    <x v="2"/>
    <x v="0"/>
    <n v="4"/>
    <n v="88"/>
    <s v="No"/>
    <s v="exterior"/>
    <s v=" floor 5"/>
    <n v="0.02"/>
    <n v="425000"/>
    <n v="4829.545454545455"/>
    <s v="needs refurb-425000"/>
    <x v="0"/>
  </r>
  <r>
    <d v="2022-04-01T00:00:00"/>
    <x v="7"/>
    <s v="54B2652"/>
    <s v="Barcelona"/>
    <x v="1"/>
    <s v="Sant Gervasi - Galvany"/>
    <x v="2"/>
    <x v="0"/>
    <n v="3"/>
    <n v="73"/>
    <s v="No"/>
    <s v="exterior"/>
    <s v="mezzanine"/>
    <n v="0.02"/>
    <n v="554000"/>
    <n v="7589.0410958904113"/>
    <s v="needs refurb-554000"/>
    <x v="0"/>
  </r>
  <r>
    <d v="2022-04-02T00:00:00"/>
    <x v="7"/>
    <s v="54B2653"/>
    <s v="Barcelona"/>
    <x v="7"/>
    <s v="el Camp d'en Grassot i Gràcia Nova"/>
    <x v="2"/>
    <x v="0"/>
    <n v="4"/>
    <n v="95"/>
    <s v="Yes"/>
    <s v="exterior"/>
    <s v=" floor 3"/>
    <n v="0"/>
    <n v="368600"/>
    <n v="3880"/>
    <s v="needs refurb-368600"/>
    <x v="0"/>
  </r>
  <r>
    <d v="2022-04-03T00:00:00"/>
    <x v="7"/>
    <s v="54B2654"/>
    <s v="Barcelona"/>
    <x v="9"/>
    <s v="Porta"/>
    <x v="2"/>
    <x v="0"/>
    <n v="4"/>
    <n v="75"/>
    <s v="Yes"/>
    <s v="interior"/>
    <s v=" floor 2"/>
    <n v="0"/>
    <n v="190000"/>
    <n v="2533.3333333333335"/>
    <s v="needs refurb-190000"/>
    <x v="1"/>
  </r>
  <r>
    <d v="2022-04-04T00:00:00"/>
    <x v="7"/>
    <s v="54B2655"/>
    <s v="Barcelona"/>
    <x v="9"/>
    <s v="Porta"/>
    <x v="2"/>
    <x v="0"/>
    <n v="2"/>
    <n v="50"/>
    <s v="Yes"/>
    <s v="exterior"/>
    <s v=" floor 4"/>
    <n v="0"/>
    <n v="149000"/>
    <n v="2980"/>
    <s v="needs refurb-149000"/>
    <x v="1"/>
  </r>
  <r>
    <d v="2022-04-05T00:00:00"/>
    <x v="7"/>
    <s v="54B2656"/>
    <s v="Barcelona"/>
    <x v="0"/>
    <s v="la Nova Esquerra de l'Eixample"/>
    <x v="2"/>
    <x v="0"/>
    <n v="2"/>
    <n v="43"/>
    <s v="No"/>
    <s v="exterior"/>
    <s v=" floor 5"/>
    <n v="0.02"/>
    <n v="179000"/>
    <n v="4162.7906976744189"/>
    <s v="needs refurb-179000"/>
    <x v="0"/>
  </r>
  <r>
    <d v="2022-04-06T00:00:00"/>
    <x v="7"/>
    <s v="54B2657"/>
    <s v="Barcelona"/>
    <x v="5"/>
    <s v="el Camp de l'Arpa del Clot"/>
    <x v="2"/>
    <x v="0"/>
    <n v="2"/>
    <n v="51"/>
    <s v="Yes"/>
    <s v="exterior"/>
    <s v=" floor 1"/>
    <n v="0"/>
    <n v="249000"/>
    <n v="4882.3529411764703"/>
    <s v="needs refurb-249000"/>
    <x v="0"/>
  </r>
  <r>
    <d v="2022-04-07T00:00:00"/>
    <x v="7"/>
    <s v="54B2658"/>
    <s v="Barcelona"/>
    <x v="0"/>
    <s v="l'Antiga Esquerra de l'Eixample"/>
    <x v="2"/>
    <x v="0"/>
    <n v="5"/>
    <n v="160"/>
    <s v="Yes"/>
    <s v="exterior"/>
    <s v=" floor 3"/>
    <n v="0"/>
    <n v="619000"/>
    <n v="3868.75"/>
    <s v="needs refurb-619000"/>
    <x v="0"/>
  </r>
  <r>
    <d v="2022-04-08T00:00:00"/>
    <x v="7"/>
    <s v="54B2659"/>
    <s v="Barcelona"/>
    <x v="0"/>
    <s v="la Dreta de l'Eixample"/>
    <x v="2"/>
    <x v="1"/>
    <n v="2"/>
    <n v="130"/>
    <s v="Yes"/>
    <s v="exterior"/>
    <s v=" floor 7"/>
    <n v="0"/>
    <n v="620000"/>
    <n v="4769.2307692307695"/>
    <s v="needs refurb-620000"/>
    <x v="0"/>
  </r>
  <r>
    <d v="2022-04-09T00:00:00"/>
    <x v="7"/>
    <s v="54B2660"/>
    <s v="Barcelona"/>
    <x v="0"/>
    <s v="la Dreta de l'Eixample"/>
    <x v="2"/>
    <x v="1"/>
    <n v="3"/>
    <n v="130"/>
    <s v="Yes"/>
    <s v="exterior"/>
    <s v=" floor 7"/>
    <n v="0"/>
    <n v="650000"/>
    <n v="5000"/>
    <s v="needs refurb-650000"/>
    <x v="0"/>
  </r>
  <r>
    <d v="2022-04-10T00:00:00"/>
    <x v="7"/>
    <s v="54B2661"/>
    <s v="Barcelona"/>
    <x v="0"/>
    <s v="la Dreta de l'Eixample"/>
    <x v="2"/>
    <x v="1"/>
    <n v="2"/>
    <n v="190"/>
    <s v="Yes"/>
    <s v="exterior"/>
    <s v=" floor 8"/>
    <n v="0"/>
    <n v="650000"/>
    <n v="3421.0526315789475"/>
    <s v="needs refurb-650000"/>
    <x v="0"/>
  </r>
  <r>
    <d v="2022-04-11T00:00:00"/>
    <x v="7"/>
    <s v="54B2662"/>
    <s v="Barcelona"/>
    <x v="6"/>
    <s v="el Poble Sec - AEI Parc de Montjuïc"/>
    <x v="2"/>
    <x v="0"/>
    <n v="4"/>
    <n v="93"/>
    <s v="Yes"/>
    <s v="exterior"/>
    <s v=" floor 4"/>
    <n v="0"/>
    <n v="330000"/>
    <n v="3548.3870967741937"/>
    <s v="needs refurb-330000"/>
    <x v="0"/>
  </r>
  <r>
    <d v="2022-04-12T00:00:00"/>
    <x v="7"/>
    <s v="54B2663"/>
    <s v="Barcelona"/>
    <x v="5"/>
    <s v="la Verneda i la Pau"/>
    <x v="2"/>
    <x v="0"/>
    <n v="3"/>
    <n v="60"/>
    <s v="Yes"/>
    <s v="exterior"/>
    <s v=" floor 16"/>
    <n v="0"/>
    <n v="180000"/>
    <n v="3000"/>
    <s v="needs refurb-180000"/>
    <x v="1"/>
  </r>
  <r>
    <d v="2022-04-13T00:00:00"/>
    <x v="7"/>
    <s v="54B2664"/>
    <s v="Barcelona"/>
    <x v="6"/>
    <s v="el Poble Sec - AEI Parc de Montjuïc"/>
    <x v="2"/>
    <x v="0"/>
    <n v="2"/>
    <n v="90"/>
    <s v="Yes"/>
    <s v="exterior"/>
    <s v=" floor 3"/>
    <n v="0"/>
    <n v="288000"/>
    <n v="3200"/>
    <s v="needs refurb-288000"/>
    <x v="0"/>
  </r>
  <r>
    <d v="2022-04-14T00:00:00"/>
    <x v="7"/>
    <s v="54B2665"/>
    <s v="Barcelona"/>
    <x v="8"/>
    <s v="Sant Andreu"/>
    <x v="2"/>
    <x v="0"/>
    <n v="3"/>
    <n v="66"/>
    <s v="Yes"/>
    <s v="exterior"/>
    <s v=" floor 2"/>
    <n v="0"/>
    <n v="195000"/>
    <n v="2954.5454545454545"/>
    <s v="needs refurb-195000"/>
    <x v="1"/>
  </r>
  <r>
    <d v="2022-04-15T00:00:00"/>
    <x v="7"/>
    <s v="54B2666"/>
    <s v="Barcelona"/>
    <x v="2"/>
    <s v="el Guinardó"/>
    <x v="2"/>
    <x v="0"/>
    <n v="4"/>
    <n v="98"/>
    <s v="Yes"/>
    <s v="interior"/>
    <s v=" floor 2"/>
    <n v="0"/>
    <n v="245000"/>
    <n v="2500"/>
    <s v="needs refurb-245000"/>
    <x v="1"/>
  </r>
  <r>
    <d v="2022-04-16T00:00:00"/>
    <x v="7"/>
    <s v="54B2667"/>
    <s v="Barcelona"/>
    <x v="0"/>
    <s v="la Nova Esquerra de l'Eixample"/>
    <x v="2"/>
    <x v="0"/>
    <n v="1"/>
    <n v="60"/>
    <s v="Yes"/>
    <s v="interior"/>
    <s v="mezzanine"/>
    <n v="0"/>
    <n v="260000"/>
    <n v="4333.333333333333"/>
    <s v="needs refurb-260000"/>
    <x v="0"/>
  </r>
  <r>
    <d v="2022-04-17T00:00:00"/>
    <x v="7"/>
    <s v="54B2668"/>
    <s v="Barcelona"/>
    <x v="7"/>
    <s v="el Camp d'en Grassot i Gràcia Nova"/>
    <x v="2"/>
    <x v="0"/>
    <n v="3"/>
    <n v="110"/>
    <s v="Yes"/>
    <s v="exterior"/>
    <s v=" floor 2"/>
    <n v="0"/>
    <n v="370000"/>
    <n v="3363.6363636363635"/>
    <s v="needs refurb-370000"/>
    <x v="0"/>
  </r>
  <r>
    <d v="2022-04-18T00:00:00"/>
    <x v="7"/>
    <s v="54B2669"/>
    <s v="Barcelona"/>
    <x v="7"/>
    <s v="la Vila de Gràcia"/>
    <x v="2"/>
    <x v="1"/>
    <n v="5"/>
    <n v="230"/>
    <s v="Yes"/>
    <s v="exterior"/>
    <s v=" floor 8"/>
    <n v="0"/>
    <n v="1150000"/>
    <n v="5000"/>
    <s v="needs refurb-1150000"/>
    <x v="0"/>
  </r>
  <r>
    <d v="2022-04-19T00:00:00"/>
    <x v="7"/>
    <s v="54B2670"/>
    <s v="Barcelona"/>
    <x v="1"/>
    <s v="el Putxet i el Farró"/>
    <x v="2"/>
    <x v="1"/>
    <n v="5"/>
    <n v="231"/>
    <s v="Yes"/>
    <s v="exterior"/>
    <s v=" floor 8"/>
    <n v="0"/>
    <n v="1150000"/>
    <n v="4978.3549783549779"/>
    <s v="needs refurb-1150000"/>
    <x v="0"/>
  </r>
  <r>
    <d v="2022-04-20T00:00:00"/>
    <x v="7"/>
    <s v="54B2671"/>
    <s v="Barcelona"/>
    <x v="1"/>
    <s v="Sant Gervasi - Galvany"/>
    <x v="2"/>
    <x v="3"/>
    <n v="7"/>
    <n v="300"/>
    <s v="Yes"/>
    <s v="exterior"/>
    <s v=" floor 2"/>
    <n v="0"/>
    <n v="1000000"/>
    <n v="3333.3333333333335"/>
    <s v="needs refurb-1000000"/>
    <x v="0"/>
  </r>
  <r>
    <d v="2022-04-21T00:00:00"/>
    <x v="7"/>
    <s v="54B2672"/>
    <s v="Barcelona"/>
    <x v="1"/>
    <s v="Sant Gervasi - Galvany"/>
    <x v="2"/>
    <x v="0"/>
    <n v="3"/>
    <n v="100"/>
    <s v="Yes"/>
    <s v="exterior"/>
    <s v=" floor 2"/>
    <n v="0"/>
    <n v="450000"/>
    <n v="4500"/>
    <s v="needs refurb-450000"/>
    <x v="0"/>
  </r>
  <r>
    <d v="2022-04-22T00:00:00"/>
    <x v="7"/>
    <s v="54B2673"/>
    <s v="Barcelona"/>
    <x v="5"/>
    <s v="el Poblenou"/>
    <x v="2"/>
    <x v="0"/>
    <n v="3"/>
    <n v="49"/>
    <s v="Yes"/>
    <s v="exterior"/>
    <s v="ground floor"/>
    <n v="0"/>
    <n v="155000"/>
    <n v="3163.2653061224491"/>
    <s v="needs refurb-155000"/>
    <x v="0"/>
  </r>
  <r>
    <d v="2022-04-23T00:00:00"/>
    <x v="7"/>
    <s v="54B2674"/>
    <s v="Barcelona"/>
    <x v="5"/>
    <s v="el Camp de l'Arpa del Clot"/>
    <x v="2"/>
    <x v="0"/>
    <n v="4"/>
    <n v="88"/>
    <s v="Yes"/>
    <s v="exterior"/>
    <s v=" floor 3"/>
    <n v="0"/>
    <n v="300000"/>
    <n v="3409.090909090909"/>
    <s v="needs refurb-300000"/>
    <x v="0"/>
  </r>
  <r>
    <d v="2022-04-24T00:00:00"/>
    <x v="7"/>
    <s v="54B2675"/>
    <s v="Barcelona"/>
    <x v="5"/>
    <s v="el Parc i la Llacuna del Poblenou"/>
    <x v="2"/>
    <x v="0"/>
    <n v="4"/>
    <n v="120"/>
    <s v="Yes"/>
    <s v="exterior"/>
    <s v=" floor 4"/>
    <n v="0"/>
    <n v="370000"/>
    <n v="3083.3333333333335"/>
    <s v="needs refurb-370000"/>
    <x v="0"/>
  </r>
  <r>
    <d v="2022-04-25T00:00:00"/>
    <x v="7"/>
    <s v="54B2676"/>
    <s v="Barcelona"/>
    <x v="5"/>
    <s v="Diagonal Mar i el Front Marítim del Poblenou"/>
    <x v="2"/>
    <x v="3"/>
    <n v="2"/>
    <n v="69"/>
    <s v="Yes"/>
    <s v="exterior"/>
    <s v=" floor 2"/>
    <n v="0"/>
    <n v="220000"/>
    <n v="3188.4057971014495"/>
    <s v="needs refurb-220000"/>
    <x v="0"/>
  </r>
  <r>
    <d v="2022-04-26T00:00:00"/>
    <x v="7"/>
    <s v="54B2677"/>
    <s v="Barcelona"/>
    <x v="1"/>
    <s v="Sant Gervasi - Galvany"/>
    <x v="2"/>
    <x v="0"/>
    <n v="4"/>
    <n v="100"/>
    <s v="Yes"/>
    <s v="exterior"/>
    <s v=" floor 2"/>
    <n v="0"/>
    <n v="375000"/>
    <n v="3750"/>
    <s v="needs refurb-375000"/>
    <x v="0"/>
  </r>
  <r>
    <d v="2022-04-27T00:00:00"/>
    <x v="7"/>
    <s v="54B2678"/>
    <s v="Barcelona"/>
    <x v="5"/>
    <s v="el Poblenou"/>
    <x v="2"/>
    <x v="0"/>
    <n v="3"/>
    <n v="75"/>
    <s v="No"/>
    <s v="exterior"/>
    <s v=" floor 2"/>
    <n v="0.02"/>
    <n v="279000"/>
    <n v="3720"/>
    <s v="needs refurb-279000"/>
    <x v="0"/>
  </r>
  <r>
    <d v="2022-04-28T00:00:00"/>
    <x v="7"/>
    <s v="54B2679"/>
    <s v="Barcelona"/>
    <x v="5"/>
    <s v="la Vila Olímpica del Poblenou"/>
    <x v="2"/>
    <x v="0"/>
    <n v="4"/>
    <n v="134"/>
    <s v="Yes"/>
    <s v="exterior"/>
    <s v=" floor 2"/>
    <n v="0"/>
    <n v="675000"/>
    <n v="5037.313432835821"/>
    <s v="needs refurb-675000"/>
    <x v="0"/>
  </r>
  <r>
    <d v="2022-04-29T00:00:00"/>
    <x v="7"/>
    <s v="54B2680"/>
    <s v="Barcelona"/>
    <x v="3"/>
    <s v="Pedralbes"/>
    <x v="2"/>
    <x v="0"/>
    <n v="3"/>
    <n v="148"/>
    <s v="Yes"/>
    <s v="exterior"/>
    <s v=" floor 1"/>
    <n v="0"/>
    <n v="718500"/>
    <n v="4854.72972972973"/>
    <s v="needs refurb-718500"/>
    <x v="0"/>
  </r>
  <r>
    <d v="2022-04-30T00:00:00"/>
    <x v="7"/>
    <s v="54B2681"/>
    <s v="Barcelona"/>
    <x v="7"/>
    <s v="el Camp d'en Grassot i Gràcia Nova"/>
    <x v="2"/>
    <x v="0"/>
    <n v="4"/>
    <n v="132"/>
    <s v="Yes"/>
    <s v="exterior"/>
    <s v="ground floor"/>
    <n v="0"/>
    <n v="330000"/>
    <n v="2500"/>
    <s v="needs refurb-330000"/>
    <x v="1"/>
  </r>
  <r>
    <d v="2022-05-01T00:00:00"/>
    <x v="7"/>
    <s v="54B2682"/>
    <s v="Barcelona"/>
    <x v="0"/>
    <s v="l'Antiga Esquerra de l'Eixample"/>
    <x v="2"/>
    <x v="0"/>
    <n v="2"/>
    <n v="141"/>
    <s v="Yes"/>
    <s v="exterior"/>
    <s v=" floor 5"/>
    <n v="0"/>
    <n v="597500"/>
    <n v="4237.5886524822699"/>
    <s v="needs refurb-597500"/>
    <x v="0"/>
  </r>
  <r>
    <d v="2022-05-02T00:00:00"/>
    <x v="7"/>
    <s v="54B2683"/>
    <s v="Barcelona"/>
    <x v="5"/>
    <s v="el Poblenou"/>
    <x v="2"/>
    <x v="0"/>
    <n v="3"/>
    <n v="69"/>
    <s v="Yes"/>
    <s v="exterior"/>
    <s v=" floor 2"/>
    <n v="0"/>
    <n v="300000"/>
    <n v="4347.826086956522"/>
    <s v="needs refurb-300000"/>
    <x v="0"/>
  </r>
  <r>
    <d v="2022-05-03T00:00:00"/>
    <x v="7"/>
    <s v="54B2684"/>
    <s v="Barcelona"/>
    <x v="3"/>
    <s v="Pedralbes"/>
    <x v="2"/>
    <x v="0"/>
    <n v="3"/>
    <n v="95"/>
    <s v="Yes"/>
    <s v="exterior"/>
    <s v="ground floor"/>
    <n v="0"/>
    <n v="395000"/>
    <n v="4157.894736842105"/>
    <s v="needs refurb-395000"/>
    <x v="0"/>
  </r>
  <r>
    <d v="2022-05-04T00:00:00"/>
    <x v="7"/>
    <s v="54B2685"/>
    <s v="Barcelona"/>
    <x v="4"/>
    <s v="el Raval"/>
    <x v="2"/>
    <x v="1"/>
    <n v="2"/>
    <n v="73"/>
    <s v="No"/>
    <s v="exterior"/>
    <s v=" floor 5"/>
    <n v="0.02"/>
    <n v="199000"/>
    <n v="2726.027397260274"/>
    <s v="needs refurb-199000"/>
    <x v="1"/>
  </r>
  <r>
    <d v="2022-05-05T00:00:00"/>
    <x v="7"/>
    <s v="54B2686"/>
    <s v="Barcelona"/>
    <x v="2"/>
    <s v="Sant Genís dels Agudells"/>
    <x v="2"/>
    <x v="4"/>
    <n v="10"/>
    <n v="297"/>
    <s v="No"/>
    <s v="exterior"/>
    <s v="Multiple"/>
    <n v="0.02"/>
    <n v="795000"/>
    <n v="2676.7676767676767"/>
    <s v="needs refurb-795000"/>
    <x v="1"/>
  </r>
  <r>
    <d v="2022-05-06T00:00:00"/>
    <x v="7"/>
    <s v="54B2687"/>
    <s v="Barcelona"/>
    <x v="1"/>
    <s v="Sant Gervasi - Galvany"/>
    <x v="2"/>
    <x v="1"/>
    <n v="4"/>
    <n v="185"/>
    <s v="Yes"/>
    <s v="exterior"/>
    <s v=" floor 6"/>
    <n v="0"/>
    <n v="1390000"/>
    <n v="7513.5135135135133"/>
    <s v="needs refurb-1390000"/>
    <x v="0"/>
  </r>
  <r>
    <d v="2022-05-07T00:00:00"/>
    <x v="7"/>
    <s v="54B2688"/>
    <s v="Barcelona"/>
    <x v="2"/>
    <s v="el Carmel"/>
    <x v="2"/>
    <x v="4"/>
    <n v="4"/>
    <n v="140"/>
    <s v="No"/>
    <s v="exterior"/>
    <s v="Multiple"/>
    <n v="0.02"/>
    <n v="520000"/>
    <n v="3714.2857142857142"/>
    <s v="needs refurb-520000"/>
    <x v="0"/>
  </r>
  <r>
    <d v="2022-05-08T00:00:00"/>
    <x v="7"/>
    <s v="54B2689"/>
    <s v="Barcelona"/>
    <x v="7"/>
    <s v="el Coll"/>
    <x v="2"/>
    <x v="4"/>
    <n v="4"/>
    <n v="294"/>
    <s v="No"/>
    <s v="exterior"/>
    <s v="Multiple"/>
    <n v="0.02"/>
    <n v="1800000"/>
    <n v="6122.4489795918371"/>
    <s v="needs refurb-1800000"/>
    <x v="0"/>
  </r>
  <r>
    <d v="2022-05-09T00:00:00"/>
    <x v="7"/>
    <s v="54B2690"/>
    <s v="Barcelona"/>
    <x v="2"/>
    <s v="la Font d'en Fargues"/>
    <x v="2"/>
    <x v="4"/>
    <n v="6"/>
    <n v="224"/>
    <s v="No"/>
    <s v="exterior"/>
    <s v="Multiple"/>
    <n v="0.02"/>
    <n v="720000"/>
    <n v="3214.2857142857142"/>
    <s v="needs refurb-720000"/>
    <x v="0"/>
  </r>
  <r>
    <d v="2022-05-10T00:00:00"/>
    <x v="7"/>
    <s v="54B2691"/>
    <s v="Barcelona"/>
    <x v="0"/>
    <s v="la Sagrada Família"/>
    <x v="2"/>
    <x v="0"/>
    <n v="3"/>
    <n v="83"/>
    <s v="Yes"/>
    <s v="exterior"/>
    <s v=" floor 2"/>
    <n v="0"/>
    <n v="280000"/>
    <n v="3373.4939759036147"/>
    <s v="needs refurb-280000"/>
    <x v="0"/>
  </r>
  <r>
    <d v="2022-05-11T00:00:00"/>
    <x v="7"/>
    <s v="54B2692"/>
    <s v="Barcelona"/>
    <x v="0"/>
    <s v="la Dreta de l'Eixample"/>
    <x v="2"/>
    <x v="0"/>
    <n v="5"/>
    <n v="129"/>
    <s v="Yes"/>
    <s v="exterior"/>
    <s v=" floor 4"/>
    <n v="0"/>
    <n v="475000"/>
    <n v="3682.1705426356589"/>
    <s v="needs refurb-475000"/>
    <x v="0"/>
  </r>
  <r>
    <d v="2022-05-12T00:00:00"/>
    <x v="7"/>
    <s v="54B2693"/>
    <s v="Barcelona"/>
    <x v="1"/>
    <s v="Sant Gervasi - Galvany"/>
    <x v="2"/>
    <x v="0"/>
    <n v="4"/>
    <n v="174"/>
    <s v="Yes"/>
    <s v="exterior"/>
    <s v="mezzanine"/>
    <n v="0"/>
    <n v="900000"/>
    <n v="5172.4137931034484"/>
    <s v="needs refurb-900000"/>
    <x v="0"/>
  </r>
  <r>
    <d v="2022-05-13T00:00:00"/>
    <x v="7"/>
    <s v="54B2694"/>
    <s v="Barcelona"/>
    <x v="1"/>
    <s v="Sant Gervasi - Galvany"/>
    <x v="2"/>
    <x v="0"/>
    <n v="4"/>
    <n v="120"/>
    <s v="Yes"/>
    <s v="exterior"/>
    <s v=" floor 1"/>
    <n v="0"/>
    <n v="415000"/>
    <n v="3458.3333333333335"/>
    <s v="needs refurb-415000"/>
    <x v="0"/>
  </r>
  <r>
    <d v="2022-05-14T00:00:00"/>
    <x v="7"/>
    <s v="54B2695"/>
    <s v="Barcelona"/>
    <x v="0"/>
    <s v="l'Antiga Esquerra de l'Eixample"/>
    <x v="2"/>
    <x v="0"/>
    <n v="4"/>
    <n v="92"/>
    <s v="Yes"/>
    <s v="exterior"/>
    <s v=" floor 2"/>
    <n v="0"/>
    <n v="395000"/>
    <n v="4293.478260869565"/>
    <s v="needs refurb-395000"/>
    <x v="0"/>
  </r>
  <r>
    <d v="2022-05-15T00:00:00"/>
    <x v="7"/>
    <s v="54B2696"/>
    <s v="Barcelona"/>
    <x v="5"/>
    <s v="la Verneda i la Pau"/>
    <x v="2"/>
    <x v="0"/>
    <n v="3"/>
    <n v="91"/>
    <s v="Yes"/>
    <s v="exterior"/>
    <s v=" floor 5"/>
    <n v="0"/>
    <n v="189000"/>
    <n v="2076.9230769230771"/>
    <s v="needs refurb-189000"/>
    <x v="1"/>
  </r>
  <r>
    <d v="2022-05-16T00:00:00"/>
    <x v="7"/>
    <s v="54B2697"/>
    <s v="Barcelona"/>
    <x v="1"/>
    <s v="Sarrià"/>
    <x v="2"/>
    <x v="0"/>
    <n v="1"/>
    <n v="43"/>
    <s v="Yes"/>
    <s v="exterior"/>
    <s v=" floor 2"/>
    <n v="0"/>
    <n v="245000"/>
    <n v="5697.6744186046508"/>
    <s v="needs refurb-245000"/>
    <x v="0"/>
  </r>
  <r>
    <d v="2022-05-17T00:00:00"/>
    <x v="7"/>
    <s v="54B2698"/>
    <s v="Barcelona"/>
    <x v="4"/>
    <s v="la Barceloneta"/>
    <x v="2"/>
    <x v="0"/>
    <n v="2"/>
    <n v="35"/>
    <s v="No"/>
    <s v="exterior"/>
    <s v=" floor 5"/>
    <n v="0.02"/>
    <n v="160000"/>
    <n v="4571.4285714285716"/>
    <s v="needs refurb-160000"/>
    <x v="0"/>
  </r>
  <r>
    <d v="2022-05-18T00:00:00"/>
    <x v="7"/>
    <s v="54B2699"/>
    <s v="Barcelona"/>
    <x v="0"/>
    <s v="el Fort Pienc"/>
    <x v="2"/>
    <x v="0"/>
    <n v="3"/>
    <n v="75"/>
    <s v="Yes"/>
    <s v="exterior"/>
    <s v="mezzanine"/>
    <n v="0"/>
    <n v="180000"/>
    <n v="2400"/>
    <s v="needs refurb-180000"/>
    <x v="1"/>
  </r>
  <r>
    <d v="2022-05-19T00:00:00"/>
    <x v="7"/>
    <s v="54B2700"/>
    <s v="Barcelona"/>
    <x v="8"/>
    <s v="Sant Andreu"/>
    <x v="2"/>
    <x v="0"/>
    <n v="3"/>
    <n v="66"/>
    <s v="Yes"/>
    <s v="exterior"/>
    <s v=" floor 1"/>
    <n v="0"/>
    <n v="195000"/>
    <n v="2954.5454545454545"/>
    <s v="needs refurb-195000"/>
    <x v="1"/>
  </r>
  <r>
    <d v="2022-05-20T00:00:00"/>
    <x v="7"/>
    <s v="54B2701"/>
    <s v="Barcelona"/>
    <x v="6"/>
    <s v="la Marina de Port"/>
    <x v="2"/>
    <x v="0"/>
    <n v="4"/>
    <n v="90"/>
    <s v="Yes"/>
    <s v="exterior"/>
    <s v=" floor 5"/>
    <n v="0"/>
    <n v="225000"/>
    <n v="2500"/>
    <s v="needs refurb-225000"/>
    <x v="1"/>
  </r>
  <r>
    <d v="2022-05-21T00:00:00"/>
    <x v="7"/>
    <s v="54B2702"/>
    <s v="Barcelona"/>
    <x v="4"/>
    <s v="el Raval"/>
    <x v="2"/>
    <x v="0"/>
    <n v="3"/>
    <n v="59"/>
    <s v="Yes"/>
    <s v="interior"/>
    <s v=" floor 5"/>
    <n v="0"/>
    <n v="140000"/>
    <n v="2372.8813559322034"/>
    <s v="needs refurb-140000"/>
    <x v="1"/>
  </r>
  <r>
    <d v="2022-05-22T00:00:00"/>
    <x v="7"/>
    <s v="54B2703"/>
    <s v="Barcelona"/>
    <x v="3"/>
    <s v="les Corts"/>
    <x v="2"/>
    <x v="1"/>
    <n v="3"/>
    <n v="101"/>
    <s v="Yes"/>
    <s v="exterior"/>
    <s v=" floor 7"/>
    <n v="0"/>
    <n v="450000"/>
    <n v="4455.4455445544554"/>
    <s v="needs refurb-450000"/>
    <x v="0"/>
  </r>
  <r>
    <d v="2022-05-23T00:00:00"/>
    <x v="7"/>
    <s v="54B2704"/>
    <s v="Barcelona"/>
    <x v="7"/>
    <s v="Vallcarca i els Penitents"/>
    <x v="2"/>
    <x v="0"/>
    <n v="1"/>
    <n v="62"/>
    <s v="No"/>
    <s v="exterior"/>
    <s v="ground floor"/>
    <n v="0.02"/>
    <n v="210000"/>
    <n v="3387.0967741935483"/>
    <s v="needs refurb-210000"/>
    <x v="0"/>
  </r>
  <r>
    <d v="2022-05-24T00:00:00"/>
    <x v="7"/>
    <s v="54B2705"/>
    <s v="Barcelona"/>
    <x v="1"/>
    <s v="Sant Gervasi - Galvany"/>
    <x v="2"/>
    <x v="5"/>
    <n v="7"/>
    <n v="566"/>
    <s v="No"/>
    <s v="exterior"/>
    <s v="Multiple"/>
    <n v="0.02"/>
    <n v="2900000"/>
    <n v="5123.6749116607771"/>
    <s v="needs refurb-2900000"/>
    <x v="0"/>
  </r>
  <r>
    <d v="2022-05-25T00:00:00"/>
    <x v="7"/>
    <s v="54B2706"/>
    <s v="Barcelona"/>
    <x v="4"/>
    <s v="el Raval"/>
    <x v="2"/>
    <x v="0"/>
    <n v="1"/>
    <n v="51"/>
    <s v="No"/>
    <s v="exterior"/>
    <s v=" floor 3"/>
    <n v="0.02"/>
    <n v="150000"/>
    <n v="2941.1764705882351"/>
    <s v="needs refurb-150000"/>
    <x v="1"/>
  </r>
  <r>
    <d v="2022-05-26T00:00:00"/>
    <x v="7"/>
    <s v="54B2707"/>
    <s v="Barcelona"/>
    <x v="5"/>
    <s v="el Camp de l'Arpa del Clot"/>
    <x v="2"/>
    <x v="0"/>
    <n v="3"/>
    <n v="88"/>
    <s v="Yes"/>
    <s v="exterior"/>
    <s v=" floor 7"/>
    <n v="0"/>
    <n v="320000"/>
    <n v="3636.3636363636365"/>
    <s v="needs refurb-320000"/>
    <x v="0"/>
  </r>
  <r>
    <d v="2022-05-27T00:00:00"/>
    <x v="7"/>
    <s v="54B2708"/>
    <s v="Barcelona"/>
    <x v="6"/>
    <s v="la Bordeta"/>
    <x v="2"/>
    <x v="0"/>
    <n v="3"/>
    <n v="74"/>
    <s v="Yes"/>
    <s v="exterior"/>
    <s v=" floor 1"/>
    <n v="0"/>
    <n v="225000"/>
    <n v="3040.5405405405404"/>
    <s v="needs refurb-225000"/>
    <x v="0"/>
  </r>
  <r>
    <d v="2022-05-28T00:00:00"/>
    <x v="7"/>
    <s v="54B2709"/>
    <s v="Barcelona"/>
    <x v="0"/>
    <s v="l'Antiga Esquerra de l'Eixample"/>
    <x v="2"/>
    <x v="0"/>
    <n v="4"/>
    <n v="125"/>
    <s v="Yes"/>
    <s v="exterior"/>
    <s v=" floor 3"/>
    <n v="0"/>
    <n v="598000"/>
    <n v="4784"/>
    <s v="needs refurb-598000"/>
    <x v="0"/>
  </r>
  <r>
    <d v="2022-05-29T00:00:00"/>
    <x v="7"/>
    <s v="54B2710"/>
    <s v="Barcelona"/>
    <x v="0"/>
    <s v="la Sagrada Família"/>
    <x v="2"/>
    <x v="0"/>
    <n v="3"/>
    <n v="93"/>
    <s v="Yes"/>
    <s v="exterior"/>
    <s v=" floor 4"/>
    <n v="0"/>
    <n v="540000"/>
    <n v="5806.4516129032254"/>
    <s v="needs refurb-540000"/>
    <x v="0"/>
  </r>
  <r>
    <d v="2022-05-30T00:00:00"/>
    <x v="7"/>
    <s v="54B2711"/>
    <s v="Barcelona"/>
    <x v="3"/>
    <s v="les Corts"/>
    <x v="2"/>
    <x v="0"/>
    <n v="2"/>
    <n v="80"/>
    <s v="Yes"/>
    <s v="exterior"/>
    <s v=" floor 4"/>
    <n v="0"/>
    <n v="295000"/>
    <n v="3687.5"/>
    <s v="needs refurb-295000"/>
    <x v="0"/>
  </r>
  <r>
    <d v="2022-05-31T00:00:00"/>
    <x v="7"/>
    <s v="54B2712"/>
    <s v="Barcelona"/>
    <x v="2"/>
    <s v="el Carmel"/>
    <x v="2"/>
    <x v="0"/>
    <n v="3"/>
    <n v="60"/>
    <s v="No"/>
    <s v="exterior"/>
    <s v=" floor 2"/>
    <n v="0.02"/>
    <n v="135000"/>
    <n v="2250"/>
    <s v="needs refurb-135000"/>
    <x v="1"/>
  </r>
  <r>
    <d v="2022-06-01T00:00:00"/>
    <x v="7"/>
    <s v="54B2713"/>
    <s v="Barcelona"/>
    <x v="2"/>
    <s v="el Baix Guinardó"/>
    <x v="2"/>
    <x v="0"/>
    <n v="5"/>
    <n v="124"/>
    <s v="Yes"/>
    <s v="exterior"/>
    <s v=" floor 4"/>
    <n v="0"/>
    <n v="375000"/>
    <n v="3024.1935483870966"/>
    <s v="needs refurb-375000"/>
    <x v="0"/>
  </r>
  <r>
    <d v="2022-06-02T00:00:00"/>
    <x v="7"/>
    <s v="54B2714"/>
    <s v="Barcelona"/>
    <x v="7"/>
    <s v="la Vila de Gràcia"/>
    <x v="2"/>
    <x v="0"/>
    <n v="1"/>
    <n v="52"/>
    <s v="Yes"/>
    <s v="exterior"/>
    <s v=" floor 1"/>
    <n v="0"/>
    <n v="295000"/>
    <n v="5673.0769230769229"/>
    <s v="needs refurb-295000"/>
    <x v="0"/>
  </r>
  <r>
    <d v="2022-06-03T00:00:00"/>
    <x v="7"/>
    <s v="54B2715"/>
    <s v="Barcelona"/>
    <x v="4"/>
    <s v="el Barri Gòtic"/>
    <x v="2"/>
    <x v="0"/>
    <n v="2"/>
    <n v="158"/>
    <s v="No"/>
    <s v="exterior"/>
    <s v=" floor 2"/>
    <n v="0.02"/>
    <n v="560000"/>
    <n v="3544.3037974683543"/>
    <s v="needs refurb-560000"/>
    <x v="0"/>
  </r>
  <r>
    <d v="2022-06-04T00:00:00"/>
    <x v="7"/>
    <s v="54B2716"/>
    <s v="Barcelona"/>
    <x v="5"/>
    <s v="Diagonal Mar i el Front Marítim del Poblenou"/>
    <x v="2"/>
    <x v="0"/>
    <n v="4"/>
    <n v="79"/>
    <s v="Yes"/>
    <s v="exterior"/>
    <s v=" floor 4"/>
    <n v="0"/>
    <n v="195000"/>
    <n v="2468.3544303797466"/>
    <s v="needs refurb-195000"/>
    <x v="1"/>
  </r>
  <r>
    <d v="2022-06-05T00:00:00"/>
    <x v="7"/>
    <s v="54B2717"/>
    <s v="Barcelona"/>
    <x v="1"/>
    <s v="Sant Gervasi - Galvany"/>
    <x v="2"/>
    <x v="1"/>
    <n v="4"/>
    <n v="329"/>
    <s v="Yes"/>
    <s v="exterior"/>
    <s v=" floor 8"/>
    <n v="0"/>
    <n v="1350000"/>
    <n v="4103.3434650455929"/>
    <s v="needs refurb-1350000"/>
    <x v="0"/>
  </r>
  <r>
    <d v="2022-06-06T00:00:00"/>
    <x v="7"/>
    <s v="54B2718"/>
    <s v="Barcelona"/>
    <x v="0"/>
    <s v="la Sagrada Família"/>
    <x v="2"/>
    <x v="0"/>
    <n v="3"/>
    <n v="122"/>
    <s v="Yes"/>
    <s v="exterior"/>
    <s v=" floor 1"/>
    <n v="0"/>
    <n v="475000"/>
    <n v="3893.4426229508199"/>
    <s v="needs refurb-475000"/>
    <x v="0"/>
  </r>
  <r>
    <d v="2022-06-07T00:00:00"/>
    <x v="7"/>
    <s v="54B2719"/>
    <s v="Barcelona"/>
    <x v="0"/>
    <s v="la Dreta de l'Eixample"/>
    <x v="2"/>
    <x v="0"/>
    <n v="10"/>
    <n v="262"/>
    <s v="Yes"/>
    <s v="exterior"/>
    <s v=" floor 4"/>
    <n v="0"/>
    <n v="978000"/>
    <n v="3732.8244274809163"/>
    <s v="needs refurb-978000"/>
    <x v="0"/>
  </r>
  <r>
    <d v="2022-06-08T00:00:00"/>
    <x v="7"/>
    <s v="54B2720"/>
    <s v="Barcelona"/>
    <x v="0"/>
    <s v="la Nova Esquerra de l'Eixample"/>
    <x v="2"/>
    <x v="0"/>
    <n v="3"/>
    <n v="81"/>
    <s v="Yes"/>
    <s v="exterior"/>
    <s v=" floor 2"/>
    <n v="0"/>
    <n v="299000"/>
    <n v="3691.358024691358"/>
    <s v="needs refurb-299000"/>
    <x v="0"/>
  </r>
  <r>
    <d v="2022-06-09T00:00:00"/>
    <x v="7"/>
    <s v="54B2721"/>
    <s v="Barcelona"/>
    <x v="3"/>
    <s v="les Corts"/>
    <x v="2"/>
    <x v="0"/>
    <n v="3"/>
    <n v="86"/>
    <s v="Yes"/>
    <s v="exterior"/>
    <s v=" floor 2"/>
    <n v="0"/>
    <n v="310000"/>
    <n v="3604.6511627906975"/>
    <s v="needs refurb-310000"/>
    <x v="0"/>
  </r>
  <r>
    <d v="2022-06-10T00:00:00"/>
    <x v="7"/>
    <s v="54B2722"/>
    <s v="Barcelona"/>
    <x v="0"/>
    <s v="la Dreta de l'Eixample"/>
    <x v="2"/>
    <x v="0"/>
    <n v="3"/>
    <n v="130"/>
    <s v="Yes"/>
    <s v="exterior"/>
    <s v=" floor 3"/>
    <n v="0"/>
    <n v="520000"/>
    <n v="4000"/>
    <s v="needs refurb-520000"/>
    <x v="0"/>
  </r>
  <r>
    <d v="2022-06-11T00:00:00"/>
    <x v="7"/>
    <s v="54B2723"/>
    <s v="Barcelona"/>
    <x v="7"/>
    <s v="la Vila de Gràcia"/>
    <x v="2"/>
    <x v="0"/>
    <n v="2"/>
    <n v="95"/>
    <s v="No"/>
    <s v="exterior"/>
    <s v=" floor 4"/>
    <n v="0.02"/>
    <n v="370000"/>
    <n v="3894.7368421052633"/>
    <s v="needs refurb-370000"/>
    <x v="0"/>
  </r>
  <r>
    <d v="2022-06-12T00:00:00"/>
    <x v="7"/>
    <s v="54B2724"/>
    <s v="Barcelona"/>
    <x v="1"/>
    <s v="Sant Gervasi - la Bonanova"/>
    <x v="2"/>
    <x v="0"/>
    <n v="3"/>
    <n v="121"/>
    <s v="Yes"/>
    <s v="exterior"/>
    <s v=" floor 2"/>
    <n v="0"/>
    <n v="550000"/>
    <n v="4545.454545454545"/>
    <s v="needs refurb-550000"/>
    <x v="0"/>
  </r>
  <r>
    <d v="2022-06-13T00:00:00"/>
    <x v="7"/>
    <s v="54B2725"/>
    <s v="Barcelona"/>
    <x v="1"/>
    <s v="Sant Gervasi - Galvany"/>
    <x v="2"/>
    <x v="0"/>
    <n v="5"/>
    <n v="160"/>
    <s v="Yes"/>
    <s v="exterior"/>
    <s v=" floor 3"/>
    <n v="0"/>
    <n v="650000"/>
    <n v="4062.5"/>
    <s v="needs refurb-650000"/>
    <x v="0"/>
  </r>
  <r>
    <d v="2022-06-14T00:00:00"/>
    <x v="7"/>
    <s v="54B2726"/>
    <s v="Barcelona"/>
    <x v="0"/>
    <s v="l'Antiga Esquerra de l'Eixample"/>
    <x v="2"/>
    <x v="0"/>
    <n v="5"/>
    <n v="158"/>
    <s v="Yes"/>
    <s v="exterior"/>
    <s v=" floor 1"/>
    <n v="0"/>
    <n v="530000"/>
    <n v="3354.4303797468356"/>
    <s v="needs refurb-530000"/>
    <x v="0"/>
  </r>
  <r>
    <d v="2022-06-15T00:00:00"/>
    <x v="7"/>
    <s v="54B2727"/>
    <s v="Barcelona"/>
    <x v="7"/>
    <s v="el Camp d'en Grassot i Gràcia Nova"/>
    <x v="2"/>
    <x v="0"/>
    <n v="4"/>
    <n v="85"/>
    <s v="Yes"/>
    <s v="exterior"/>
    <s v=" floor 2"/>
    <n v="0"/>
    <n v="320000"/>
    <n v="3764.705882352941"/>
    <s v="needs refurb-320000"/>
    <x v="0"/>
  </r>
  <r>
    <d v="2022-06-16T00:00:00"/>
    <x v="7"/>
    <s v="54B2728"/>
    <s v="Barcelona"/>
    <x v="7"/>
    <s v="el Camp d'en Grassot i Gràcia Nova"/>
    <x v="2"/>
    <x v="0"/>
    <n v="4"/>
    <n v="85"/>
    <s v="Yes"/>
    <s v="exterior"/>
    <s v=" floor 2"/>
    <n v="0"/>
    <n v="319000"/>
    <n v="3752.9411764705883"/>
    <s v="needs refurb-319000"/>
    <x v="0"/>
  </r>
  <r>
    <d v="2022-06-17T00:00:00"/>
    <x v="7"/>
    <s v="54B2729"/>
    <s v="Barcelona"/>
    <x v="7"/>
    <s v="Vallcarca i els Penitents"/>
    <x v="2"/>
    <x v="0"/>
    <n v="4"/>
    <n v="92"/>
    <s v="Yes"/>
    <s v="exterior"/>
    <s v="mezzanine"/>
    <n v="0"/>
    <n v="390000"/>
    <n v="4239.130434782609"/>
    <s v="needs refurb-390000"/>
    <x v="0"/>
  </r>
  <r>
    <d v="2022-06-18T00:00:00"/>
    <x v="7"/>
    <s v="54B2730"/>
    <s v="Barcelona"/>
    <x v="2"/>
    <s v="el Baix Guinardó"/>
    <x v="2"/>
    <x v="0"/>
    <n v="3"/>
    <n v="85"/>
    <s v="Yes"/>
    <s v="exterior"/>
    <s v=" floor 2"/>
    <n v="0"/>
    <n v="319000"/>
    <n v="3752.9411764705883"/>
    <s v="needs refurb-319000"/>
    <x v="0"/>
  </r>
  <r>
    <d v="2022-06-19T00:00:00"/>
    <x v="7"/>
    <s v="54B2731"/>
    <s v="Barcelona"/>
    <x v="7"/>
    <s v="el Camp d'en Grassot i Gràcia Nova"/>
    <x v="2"/>
    <x v="1"/>
    <n v="2"/>
    <n v="107"/>
    <s v="Yes"/>
    <s v="exterior"/>
    <s v=" floor 9"/>
    <n v="0"/>
    <n v="650000"/>
    <n v="6074.7663551401865"/>
    <s v="needs refurb-650000"/>
    <x v="0"/>
  </r>
  <r>
    <d v="2022-06-20T00:00:00"/>
    <x v="7"/>
    <s v="54B2732"/>
    <s v="Barcelona"/>
    <x v="0"/>
    <s v="la Sagrada Família"/>
    <x v="2"/>
    <x v="0"/>
    <n v="3"/>
    <n v="56"/>
    <s v="Yes"/>
    <s v="exterior"/>
    <s v=" floor 3"/>
    <n v="0"/>
    <n v="194000"/>
    <n v="3464.2857142857142"/>
    <s v="needs refurb-194000"/>
    <x v="0"/>
  </r>
  <r>
    <d v="2022-06-21T00:00:00"/>
    <x v="7"/>
    <s v="54B2733"/>
    <s v="Barcelona"/>
    <x v="6"/>
    <s v="Sants"/>
    <x v="2"/>
    <x v="0"/>
    <n v="4"/>
    <n v="127"/>
    <s v="Yes"/>
    <s v="exterior"/>
    <s v=" floor 7"/>
    <n v="0"/>
    <n v="540000"/>
    <n v="4251.9685039370079"/>
    <s v="needs refurb-540000"/>
    <x v="0"/>
  </r>
  <r>
    <d v="2022-06-22T00:00:00"/>
    <x v="7"/>
    <s v="54B2734"/>
    <s v="Barcelona"/>
    <x v="1"/>
    <s v="les Tres Torres"/>
    <x v="2"/>
    <x v="0"/>
    <n v="5"/>
    <n v="285"/>
    <s v="Yes"/>
    <s v="exterior"/>
    <s v=" floor 1"/>
    <n v="0"/>
    <n v="1260000"/>
    <n v="4421.0526315789475"/>
    <s v="needs refurb-1260000"/>
    <x v="0"/>
  </r>
  <r>
    <d v="2022-06-23T00:00:00"/>
    <x v="7"/>
    <s v="54B2735"/>
    <s v="Barcelona"/>
    <x v="2"/>
    <s v="Sant Genís dels Agudells"/>
    <x v="2"/>
    <x v="0"/>
    <n v="2"/>
    <n v="42"/>
    <s v="No"/>
    <s v="exterior"/>
    <s v="ground floor"/>
    <n v="0.02"/>
    <n v="79000"/>
    <n v="1880.952380952381"/>
    <s v="needs refurb-79000"/>
    <x v="1"/>
  </r>
  <r>
    <d v="2022-06-24T00:00:00"/>
    <x v="7"/>
    <s v="54B2736"/>
    <s v="Barcelona"/>
    <x v="4"/>
    <s v="el Raval"/>
    <x v="2"/>
    <x v="0"/>
    <n v="3"/>
    <n v="77"/>
    <s v="No"/>
    <s v="exterior"/>
    <s v=" floor 3"/>
    <n v="0.02"/>
    <n v="195000"/>
    <n v="2532.4675324675327"/>
    <s v="needs refurb-195000"/>
    <x v="1"/>
  </r>
  <r>
    <d v="2022-06-25T00:00:00"/>
    <x v="7"/>
    <s v="54B2737"/>
    <s v="Barcelona"/>
    <x v="0"/>
    <s v="Sant Antoni"/>
    <x v="2"/>
    <x v="0"/>
    <n v="4"/>
    <n v="185"/>
    <s v="Yes"/>
    <s v="exterior"/>
    <s v=" floor 2"/>
    <n v="0"/>
    <n v="365000"/>
    <n v="1972.9729729729729"/>
    <s v="needs refurb-365000"/>
    <x v="1"/>
  </r>
  <r>
    <d v="2022-06-26T00:00:00"/>
    <x v="7"/>
    <s v="54B2738"/>
    <s v="Barcelona"/>
    <x v="3"/>
    <s v="la Maternitat i Sant Ramon"/>
    <x v="2"/>
    <x v="0"/>
    <n v="4"/>
    <n v="78"/>
    <s v="Yes"/>
    <s v="interior"/>
    <s v=" floor 6"/>
    <n v="0"/>
    <n v="219000"/>
    <n v="2807.6923076923076"/>
    <s v="needs refurb-219000"/>
    <x v="1"/>
  </r>
  <r>
    <d v="2022-06-27T00:00:00"/>
    <x v="7"/>
    <s v="54B2739"/>
    <s v="Barcelona"/>
    <x v="1"/>
    <s v="Sant Gervasi - Galvany"/>
    <x v="2"/>
    <x v="0"/>
    <n v="4"/>
    <n v="125"/>
    <s v="Yes"/>
    <s v="exterior"/>
    <s v=" floor 2"/>
    <n v="0"/>
    <n v="495000"/>
    <n v="3960"/>
    <s v="needs refurb-495000"/>
    <x v="0"/>
  </r>
  <r>
    <d v="2022-06-28T00:00:00"/>
    <x v="7"/>
    <s v="54B2740"/>
    <s v="Barcelona"/>
    <x v="1"/>
    <s v="el Putxet i el Farró"/>
    <x v="2"/>
    <x v="0"/>
    <n v="5"/>
    <n v="165"/>
    <s v="Yes"/>
    <s v="exterior"/>
    <s v=" floor 3"/>
    <n v="0"/>
    <n v="655000"/>
    <n v="3969.6969696969695"/>
    <s v="needs refurb-655000"/>
    <x v="0"/>
  </r>
  <r>
    <d v="2022-06-29T00:00:00"/>
    <x v="7"/>
    <s v="54B2741"/>
    <s v="Barcelona"/>
    <x v="0"/>
    <s v="l'Antiga Esquerra de l'Eixample"/>
    <x v="2"/>
    <x v="0"/>
    <n v="3"/>
    <n v="108"/>
    <s v="Yes"/>
    <s v="exterior"/>
    <s v=" floor 3"/>
    <n v="0"/>
    <n v="409000"/>
    <n v="3787.037037037037"/>
    <s v="needs refurb-409000"/>
    <x v="0"/>
  </r>
  <r>
    <d v="2022-06-30T00:00:00"/>
    <x v="7"/>
    <s v="54B2742"/>
    <s v="Barcelona"/>
    <x v="0"/>
    <s v="el Fort Pienc"/>
    <x v="2"/>
    <x v="0"/>
    <n v="5"/>
    <n v="157"/>
    <s v="Yes"/>
    <s v="exterior"/>
    <s v=" floor 4"/>
    <n v="0"/>
    <n v="530000"/>
    <n v="3375.7961783439491"/>
    <s v="needs refurb-530000"/>
    <x v="0"/>
  </r>
  <r>
    <d v="2022-07-01T00:00:00"/>
    <x v="7"/>
    <s v="54B2743"/>
    <s v="Barcelona"/>
    <x v="3"/>
    <s v="les Corts"/>
    <x v="2"/>
    <x v="0"/>
    <n v="3"/>
    <n v="80"/>
    <s v="Yes"/>
    <s v="exterior"/>
    <s v=" floor 3"/>
    <n v="0"/>
    <n v="395000"/>
    <n v="4937.5"/>
    <s v="needs refurb-395000"/>
    <x v="0"/>
  </r>
  <r>
    <d v="2022-07-02T00:00:00"/>
    <x v="7"/>
    <s v="54B2744"/>
    <s v="Barcelona"/>
    <x v="0"/>
    <s v="la Dreta de l'Eixample"/>
    <x v="2"/>
    <x v="0"/>
    <n v="3"/>
    <n v="180"/>
    <s v="Yes"/>
    <s v="exterior"/>
    <s v="mezzanine"/>
    <n v="0"/>
    <n v="1200000"/>
    <n v="6666.666666666667"/>
    <s v="needs refurb-1200000"/>
    <x v="0"/>
  </r>
  <r>
    <d v="2022-07-03T00:00:00"/>
    <x v="7"/>
    <s v="54B2745"/>
    <s v="Barcelona"/>
    <x v="3"/>
    <s v="Pedralbes"/>
    <x v="2"/>
    <x v="0"/>
    <n v="3"/>
    <n v="70"/>
    <s v="Yes"/>
    <s v="exterior"/>
    <s v=" floor 3"/>
    <n v="0"/>
    <n v="360000"/>
    <n v="5142.8571428571431"/>
    <s v="needs refurb-360000"/>
    <x v="0"/>
  </r>
  <r>
    <d v="2022-07-04T00:00:00"/>
    <x v="7"/>
    <s v="54B2746"/>
    <s v="Barcelona"/>
    <x v="0"/>
    <s v="la Sagrada Família"/>
    <x v="2"/>
    <x v="0"/>
    <n v="3"/>
    <n v="70"/>
    <s v="Yes"/>
    <s v="exterior"/>
    <s v=" floor 6"/>
    <n v="0"/>
    <n v="255000"/>
    <n v="3642.8571428571427"/>
    <s v="needs refurb-255000"/>
    <x v="0"/>
  </r>
  <r>
    <d v="2022-07-05T00:00:00"/>
    <x v="7"/>
    <s v="54B2747"/>
    <s v="Barcelona"/>
    <x v="7"/>
    <s v="la Vila de Gràcia"/>
    <x v="2"/>
    <x v="0"/>
    <n v="2"/>
    <n v="70"/>
    <s v="No"/>
    <s v="exterior"/>
    <s v=" floor 1"/>
    <n v="0.02"/>
    <n v="239000"/>
    <n v="3414.2857142857142"/>
    <s v="needs refurb-239000"/>
    <x v="0"/>
  </r>
  <r>
    <d v="2022-07-06T00:00:00"/>
    <x v="7"/>
    <s v="54B2748"/>
    <s v="Barcelona"/>
    <x v="0"/>
    <s v="Sant Antoni"/>
    <x v="2"/>
    <x v="0"/>
    <n v="2"/>
    <n v="56"/>
    <s v="Yes"/>
    <s v="interior"/>
    <s v=" floor 5"/>
    <n v="0"/>
    <n v="209000"/>
    <n v="3732.1428571428573"/>
    <s v="needs refurb-209000"/>
    <x v="0"/>
  </r>
  <r>
    <d v="2022-07-07T00:00:00"/>
    <x v="7"/>
    <s v="54B2749"/>
    <s v="Barcelona"/>
    <x v="0"/>
    <s v="la Nova Esquerra de l'Eixample"/>
    <x v="2"/>
    <x v="0"/>
    <n v="5"/>
    <n v="155"/>
    <s v="Yes"/>
    <s v="exterior"/>
    <s v=" floor 5"/>
    <n v="0"/>
    <n v="595000"/>
    <n v="3838.7096774193546"/>
    <s v="needs refurb-595000"/>
    <x v="0"/>
  </r>
  <r>
    <d v="2022-07-08T00:00:00"/>
    <x v="7"/>
    <s v="54B2750"/>
    <s v="Barcelona"/>
    <x v="7"/>
    <s v="la Salut"/>
    <x v="2"/>
    <x v="0"/>
    <n v="3"/>
    <n v="78"/>
    <s v="Yes"/>
    <s v="exterior"/>
    <s v="ground floor"/>
    <n v="0"/>
    <n v="255000"/>
    <n v="3269.2307692307691"/>
    <s v="needs refurb-255000"/>
    <x v="0"/>
  </r>
  <r>
    <d v="2022-07-09T00:00:00"/>
    <x v="7"/>
    <s v="54B2751"/>
    <s v="Barcelona"/>
    <x v="9"/>
    <s v="Vilapicina i la Torre Llobeta"/>
    <x v="2"/>
    <x v="2"/>
    <n v="4"/>
    <n v="137"/>
    <s v="No"/>
    <s v="exterior"/>
    <s v="Multiple"/>
    <n v="0.02"/>
    <n v="265000"/>
    <n v="1934.3065693430658"/>
    <s v="needs refurb-265000"/>
    <x v="1"/>
  </r>
  <r>
    <d v="2022-07-10T00:00:00"/>
    <x v="7"/>
    <s v="54B2752"/>
    <s v="Barcelona"/>
    <x v="0"/>
    <s v="l'Antiga Esquerra de l'Eixample"/>
    <x v="2"/>
    <x v="0"/>
    <n v="2"/>
    <n v="58"/>
    <s v="Yes"/>
    <s v="interior"/>
    <s v="mezzanine"/>
    <n v="0"/>
    <n v="205000"/>
    <n v="3534.4827586206898"/>
    <s v="needs refurb-205000"/>
    <x v="0"/>
  </r>
  <r>
    <d v="2022-07-11T00:00:00"/>
    <x v="7"/>
    <s v="54B2753"/>
    <s v="Barcelona"/>
    <x v="5"/>
    <s v="Provençals del Poblenou"/>
    <x v="2"/>
    <x v="0"/>
    <n v="3"/>
    <n v="74"/>
    <s v="Yes"/>
    <s v="exterior"/>
    <s v=" floor 1"/>
    <n v="0"/>
    <n v="233000"/>
    <n v="3148.6486486486488"/>
    <s v="needs refurb-233000"/>
    <x v="0"/>
  </r>
  <r>
    <d v="2022-07-12T00:00:00"/>
    <x v="7"/>
    <s v="54B2754"/>
    <s v="Barcelona"/>
    <x v="8"/>
    <s v="Navas"/>
    <x v="2"/>
    <x v="0"/>
    <n v="3"/>
    <n v="79"/>
    <s v="Yes"/>
    <s v="interior"/>
    <s v=" floor 3"/>
    <n v="0"/>
    <n v="219000"/>
    <n v="2772.1518987341774"/>
    <s v="needs refurb-219000"/>
    <x v="1"/>
  </r>
  <r>
    <d v="2022-07-13T00:00:00"/>
    <x v="7"/>
    <s v="54B2755"/>
    <s v="Barcelona"/>
    <x v="5"/>
    <s v="el Clot"/>
    <x v="2"/>
    <x v="0"/>
    <n v="4"/>
    <n v="96"/>
    <s v="Yes"/>
    <s v="interior"/>
    <s v=" floor 2"/>
    <n v="0"/>
    <n v="325000"/>
    <n v="3385.4166666666665"/>
    <s v="needs refurb-325000"/>
    <x v="0"/>
  </r>
  <r>
    <d v="2022-07-14T00:00:00"/>
    <x v="7"/>
    <s v="54B2756"/>
    <s v="Barcelona"/>
    <x v="1"/>
    <s v="el Putxet i el Farró"/>
    <x v="2"/>
    <x v="0"/>
    <n v="2"/>
    <n v="114"/>
    <s v="Yes"/>
    <s v="exterior"/>
    <s v=" floor 8"/>
    <n v="0"/>
    <n v="500000"/>
    <n v="4385.9649122807014"/>
    <s v="needs refurb-500000"/>
    <x v="0"/>
  </r>
  <r>
    <d v="2022-07-15T00:00:00"/>
    <x v="7"/>
    <s v="54B2757"/>
    <s v="Barcelona"/>
    <x v="4"/>
    <s v="el Raval"/>
    <x v="2"/>
    <x v="0"/>
    <n v="5"/>
    <n v="100"/>
    <s v="Yes"/>
    <s v="exterior"/>
    <s v=" floor 4"/>
    <n v="0"/>
    <n v="358000"/>
    <n v="3580"/>
    <s v="needs refurb-358000"/>
    <x v="0"/>
  </r>
  <r>
    <d v="2022-07-16T00:00:00"/>
    <x v="7"/>
    <s v="54B2758"/>
    <s v="Barcelona"/>
    <x v="3"/>
    <s v="les Corts"/>
    <x v="2"/>
    <x v="0"/>
    <n v="6"/>
    <n v="289"/>
    <s v="Yes"/>
    <s v="exterior"/>
    <s v=" floor 2"/>
    <n v="0"/>
    <n v="1200000"/>
    <n v="4152.249134948097"/>
    <s v="needs refurb-1200000"/>
    <x v="0"/>
  </r>
  <r>
    <d v="2022-07-17T00:00:00"/>
    <x v="7"/>
    <s v="54B2759"/>
    <s v="Barcelona"/>
    <x v="7"/>
    <s v="el Camp d'en Grassot i Gràcia Nova"/>
    <x v="2"/>
    <x v="0"/>
    <n v="4"/>
    <n v="88"/>
    <s v="Yes"/>
    <s v="exterior"/>
    <s v=" floor 5"/>
    <n v="0"/>
    <n v="350000"/>
    <n v="3977.2727272727275"/>
    <s v="needs refurb-350000"/>
    <x v="0"/>
  </r>
  <r>
    <d v="2022-07-18T00:00:00"/>
    <x v="7"/>
    <s v="54B2760"/>
    <s v="Barcelona"/>
    <x v="0"/>
    <s v="l'Antiga Esquerra de l'Eixample"/>
    <x v="2"/>
    <x v="0"/>
    <n v="3"/>
    <n v="69"/>
    <s v="Yes"/>
    <s v="exterior"/>
    <s v=" floor 2"/>
    <n v="0"/>
    <n v="340000"/>
    <n v="4927.536231884058"/>
    <s v="needs refurb-340000"/>
    <x v="0"/>
  </r>
  <r>
    <d v="2022-07-19T00:00:00"/>
    <x v="7"/>
    <s v="54B2761"/>
    <s v="Barcelona"/>
    <x v="1"/>
    <s v="Sarrià"/>
    <x v="2"/>
    <x v="0"/>
    <n v="3"/>
    <n v="93"/>
    <s v="No"/>
    <s v="exterior"/>
    <s v=" floor 1"/>
    <n v="0.02"/>
    <n v="375000"/>
    <n v="4032.2580645161293"/>
    <s v="needs refurb-375000"/>
    <x v="0"/>
  </r>
  <r>
    <d v="2022-07-20T00:00:00"/>
    <x v="7"/>
    <s v="54B2762"/>
    <s v="Barcelona"/>
    <x v="3"/>
    <s v="Pedralbes"/>
    <x v="2"/>
    <x v="5"/>
    <n v="7"/>
    <n v="716"/>
    <s v="No"/>
    <s v="exterior"/>
    <s v="Multiple"/>
    <n v="0.02"/>
    <n v="3390000"/>
    <n v="4734.63687150838"/>
    <s v="needs refurb-3390000"/>
    <x v="0"/>
  </r>
  <r>
    <d v="2022-07-21T00:00:00"/>
    <x v="7"/>
    <s v="54B2763"/>
    <s v="Barcelona"/>
    <x v="6"/>
    <s v="la Bordeta"/>
    <x v="2"/>
    <x v="0"/>
    <n v="4"/>
    <n v="97"/>
    <s v="Yes"/>
    <s v="exterior"/>
    <s v=" floor 6"/>
    <n v="0"/>
    <n v="340000"/>
    <n v="3505.1546391752577"/>
    <s v="needs refurb-340000"/>
    <x v="0"/>
  </r>
  <r>
    <d v="2022-07-22T00:00:00"/>
    <x v="7"/>
    <s v="54B2764"/>
    <s v="Barcelona"/>
    <x v="3"/>
    <s v="Pedralbes"/>
    <x v="2"/>
    <x v="0"/>
    <n v="5"/>
    <n v="145"/>
    <s v="Yes"/>
    <s v="exterior"/>
    <s v=" floor 1"/>
    <n v="0"/>
    <n v="1220000"/>
    <n v="8413.7931034482754"/>
    <s v="needs refurb-1220000"/>
    <x v="0"/>
  </r>
  <r>
    <d v="2022-07-23T00:00:00"/>
    <x v="7"/>
    <s v="54B2765"/>
    <s v="Barcelona"/>
    <x v="6"/>
    <s v="Sants - Badal"/>
    <x v="2"/>
    <x v="0"/>
    <n v="3"/>
    <n v="120"/>
    <s v="Yes"/>
    <s v="exterior"/>
    <s v=" floor 6"/>
    <n v="0"/>
    <n v="463000"/>
    <n v="3858.3333333333335"/>
    <s v="needs refurb-463000"/>
    <x v="0"/>
  </r>
  <r>
    <d v="2022-07-24T00:00:00"/>
    <x v="7"/>
    <s v="54B2766"/>
    <s v="Barcelona"/>
    <x v="3"/>
    <s v="Pedralbes"/>
    <x v="2"/>
    <x v="0"/>
    <n v="5"/>
    <n v="227"/>
    <s v="No"/>
    <s v="exterior"/>
    <s v="ground floor"/>
    <n v="0.02"/>
    <n v="1095000"/>
    <n v="4823.7885462555068"/>
    <s v="needs refurb-1095000"/>
    <x v="0"/>
  </r>
  <r>
    <d v="2022-07-25T00:00:00"/>
    <x v="7"/>
    <s v="54B2767"/>
    <s v="Barcelona"/>
    <x v="2"/>
    <s v="el Carmel"/>
    <x v="2"/>
    <x v="0"/>
    <n v="3"/>
    <n v="55"/>
    <s v="No"/>
    <s v="exterior"/>
    <s v="mezzanine"/>
    <n v="0.02"/>
    <n v="130000"/>
    <n v="2363.6363636363635"/>
    <s v="needs refurb-130000"/>
    <x v="1"/>
  </r>
  <r>
    <d v="2022-07-26T00:00:00"/>
    <x v="7"/>
    <s v="54B2768"/>
    <s v="Barcelona"/>
    <x v="1"/>
    <s v="Sant Gervasi - Galvany"/>
    <x v="2"/>
    <x v="0"/>
    <n v="3"/>
    <n v="143"/>
    <s v="Yes"/>
    <s v="exterior"/>
    <s v=" floor 1"/>
    <n v="0"/>
    <n v="900000"/>
    <n v="6293.7062937062938"/>
    <s v="needs refurb-900000"/>
    <x v="0"/>
  </r>
  <r>
    <d v="2022-07-27T00:00:00"/>
    <x v="7"/>
    <s v="54B2769"/>
    <s v="Barcelona"/>
    <x v="1"/>
    <s v="Sarrià"/>
    <x v="2"/>
    <x v="0"/>
    <n v="7"/>
    <n v="319"/>
    <s v="Yes"/>
    <s v="exterior"/>
    <s v=" floor 1"/>
    <n v="0"/>
    <n v="1350000"/>
    <n v="4231.9749216300943"/>
    <s v="needs refurb-1350000"/>
    <x v="0"/>
  </r>
  <r>
    <d v="2022-07-28T00:00:00"/>
    <x v="7"/>
    <s v="54B2770"/>
    <s v="Barcelona"/>
    <x v="7"/>
    <s v="la Vila de Gràcia"/>
    <x v="2"/>
    <x v="0"/>
    <n v="4"/>
    <n v="196"/>
    <s v="Yes"/>
    <s v="exterior"/>
    <s v=" floor 1"/>
    <n v="0"/>
    <n v="595000"/>
    <n v="3035.7142857142858"/>
    <s v="needs refurb-595000"/>
    <x v="0"/>
  </r>
  <r>
    <d v="2022-07-29T00:00:00"/>
    <x v="7"/>
    <s v="54B2771"/>
    <s v="Barcelona"/>
    <x v="1"/>
    <s v="Sant Gervasi - la Bonanova"/>
    <x v="2"/>
    <x v="0"/>
    <n v="3"/>
    <n v="121"/>
    <s v="Yes"/>
    <s v="exterior"/>
    <s v=" floor 1"/>
    <n v="0"/>
    <n v="562000"/>
    <n v="4644.6280991735539"/>
    <s v="needs refurb-562000"/>
    <x v="0"/>
  </r>
  <r>
    <d v="2022-07-30T00:00:00"/>
    <x v="7"/>
    <s v="54B2772"/>
    <s v="Barcelona"/>
    <x v="0"/>
    <s v="la Nova Esquerra de l'Eixample"/>
    <x v="2"/>
    <x v="0"/>
    <n v="5"/>
    <n v="106"/>
    <s v="Yes"/>
    <s v="exterior"/>
    <s v=" floor 2"/>
    <n v="0"/>
    <n v="370000"/>
    <n v="3490.566037735849"/>
    <s v="needs refurb-370000"/>
    <x v="0"/>
  </r>
  <r>
    <d v="2022-07-31T00:00:00"/>
    <x v="7"/>
    <s v="54B2773"/>
    <s v="Barcelona"/>
    <x v="1"/>
    <s v="Sant Gervasi - la Bonanova"/>
    <x v="2"/>
    <x v="0"/>
    <n v="5"/>
    <n v="246"/>
    <s v="Yes"/>
    <s v="exterior"/>
    <s v=" floor 1"/>
    <n v="0"/>
    <n v="990000"/>
    <n v="4024.3902439024391"/>
    <s v="needs refurb-990000"/>
    <x v="0"/>
  </r>
  <r>
    <d v="2022-08-01T00:00:00"/>
    <x v="7"/>
    <s v="54B2774"/>
    <s v="Barcelona"/>
    <x v="8"/>
    <s v="Sant Andreu"/>
    <x v="2"/>
    <x v="0"/>
    <n v="3"/>
    <n v="70"/>
    <s v="Yes"/>
    <s v="exterior"/>
    <s v=" floor 3"/>
    <n v="0"/>
    <n v="199000"/>
    <n v="2842.8571428571427"/>
    <s v="needs refurb-199000"/>
    <x v="1"/>
  </r>
  <r>
    <d v="2022-08-02T00:00:00"/>
    <x v="7"/>
    <s v="54B2775"/>
    <s v="Barcelona"/>
    <x v="4"/>
    <s v="Sant Pere - Santa Caterina i la Ribera"/>
    <x v="2"/>
    <x v="0"/>
    <n v="2"/>
    <n v="39"/>
    <s v="No"/>
    <s v="exterior"/>
    <s v=" floor 4"/>
    <n v="0.02"/>
    <n v="130000"/>
    <n v="3333.3333333333335"/>
    <s v="needs refurb-130000"/>
    <x v="1"/>
  </r>
  <r>
    <d v="2022-08-03T00:00:00"/>
    <x v="7"/>
    <s v="54B2776"/>
    <s v="Barcelona"/>
    <x v="0"/>
    <s v="la Dreta de l'Eixample"/>
    <x v="2"/>
    <x v="1"/>
    <n v="2"/>
    <n v="93"/>
    <s v="Yes"/>
    <s v="exterior"/>
    <s v=" floor 7"/>
    <n v="0"/>
    <n v="450000"/>
    <n v="4838.7096774193551"/>
    <s v="needs refurb-450000"/>
    <x v="0"/>
  </r>
  <r>
    <d v="2022-08-04T00:00:00"/>
    <x v="7"/>
    <s v="54B2777"/>
    <s v="Barcelona"/>
    <x v="1"/>
    <s v="el Putxet i el Farró"/>
    <x v="2"/>
    <x v="0"/>
    <n v="3"/>
    <n v="120"/>
    <s v="Yes"/>
    <s v="exterior"/>
    <s v=" floor 7"/>
    <n v="0"/>
    <n v="445000"/>
    <n v="3708.3333333333335"/>
    <s v="needs refurb-445000"/>
    <x v="0"/>
  </r>
  <r>
    <d v="2022-08-05T00:00:00"/>
    <x v="7"/>
    <s v="54B2778"/>
    <s v="Barcelona"/>
    <x v="8"/>
    <s v="la Sagrera"/>
    <x v="2"/>
    <x v="0"/>
    <n v="4"/>
    <n v="102"/>
    <s v="Yes"/>
    <s v="exterior"/>
    <s v=" floor 7"/>
    <n v="0"/>
    <n v="255000"/>
    <n v="2500"/>
    <s v="needs refurb-255000"/>
    <x v="1"/>
  </r>
  <r>
    <d v="2022-08-06T00:00:00"/>
    <x v="7"/>
    <s v="54B2779"/>
    <s v="Barcelona"/>
    <x v="6"/>
    <s v="el Poble Sec - AEI Parc de Montjuïc"/>
    <x v="2"/>
    <x v="1"/>
    <n v="2"/>
    <n v="87"/>
    <s v="Yes"/>
    <s v="exterior"/>
    <s v=" floor 7"/>
    <n v="0"/>
    <n v="299000"/>
    <n v="3436.7816091954023"/>
    <s v="needs refurb-299000"/>
    <x v="0"/>
  </r>
  <r>
    <d v="2022-08-07T00:00:00"/>
    <x v="7"/>
    <s v="54B2780"/>
    <s v="Barcelona"/>
    <x v="0"/>
    <s v="la Sagrada Família"/>
    <x v="2"/>
    <x v="0"/>
    <n v="2"/>
    <n v="47"/>
    <s v="Yes"/>
    <s v="exterior"/>
    <s v=" floor 4"/>
    <n v="0"/>
    <n v="210000"/>
    <n v="4468.0851063829787"/>
    <s v="needs refurb-210000"/>
    <x v="0"/>
  </r>
  <r>
    <d v="2022-08-08T00:00:00"/>
    <x v="7"/>
    <s v="54B2781"/>
    <s v="Barcelona"/>
    <x v="0"/>
    <s v="la Sagrada Família"/>
    <x v="2"/>
    <x v="0"/>
    <n v="2"/>
    <n v="47"/>
    <s v="Yes"/>
    <s v="exterior"/>
    <s v=" floor 3"/>
    <n v="0"/>
    <n v="210000"/>
    <n v="4468.0851063829787"/>
    <s v="needs refurb-210000"/>
    <x v="0"/>
  </r>
  <r>
    <d v="2022-08-09T00:00:00"/>
    <x v="7"/>
    <s v="54B2782"/>
    <s v="Barcelona"/>
    <x v="0"/>
    <s v="la Nova Esquerra de l'Eixample"/>
    <x v="2"/>
    <x v="0"/>
    <n v="3"/>
    <n v="110"/>
    <s v="No"/>
    <s v="interior"/>
    <s v="ground floor"/>
    <n v="0.02"/>
    <n v="250000"/>
    <n v="2272.7272727272725"/>
    <s v="needs refurb-250000"/>
    <x v="1"/>
  </r>
  <r>
    <d v="2022-08-10T00:00:00"/>
    <x v="7"/>
    <s v="54B2783"/>
    <s v="Barcelona"/>
    <x v="6"/>
    <s v="Hostafrancs"/>
    <x v="2"/>
    <x v="0"/>
    <n v="2"/>
    <n v="83"/>
    <s v="Yes"/>
    <s v="exterior"/>
    <s v="mezzanine"/>
    <n v="0"/>
    <n v="255000"/>
    <n v="3072.2891566265062"/>
    <s v="needs refurb-255000"/>
    <x v="0"/>
  </r>
  <r>
    <d v="2022-08-11T00:00:00"/>
    <x v="7"/>
    <s v="54B2784"/>
    <s v="Barcelona"/>
    <x v="6"/>
    <s v="el Poble Sec - AEI Parc de Montjuïc"/>
    <x v="2"/>
    <x v="0"/>
    <n v="3"/>
    <n v="72"/>
    <s v="Yes"/>
    <s v="exterior"/>
    <s v=" floor 3"/>
    <n v="0"/>
    <n v="260000"/>
    <n v="3611.1111111111113"/>
    <s v="needs refurb-260000"/>
    <x v="0"/>
  </r>
  <r>
    <d v="2022-08-12T00:00:00"/>
    <x v="7"/>
    <s v="54B2785"/>
    <s v="Barcelona"/>
    <x v="1"/>
    <s v="el Putxet i el Farró"/>
    <x v="2"/>
    <x v="1"/>
    <n v="3"/>
    <n v="120"/>
    <s v="Yes"/>
    <s v="exterior"/>
    <s v=" floor 6"/>
    <n v="0"/>
    <n v="495000"/>
    <n v="4125"/>
    <s v="needs refurb-495000"/>
    <x v="0"/>
  </r>
  <r>
    <d v="2022-08-13T00:00:00"/>
    <x v="7"/>
    <s v="54B2786"/>
    <s v="Barcelona"/>
    <x v="7"/>
    <s v="la Vila de Gràcia"/>
    <x v="2"/>
    <x v="0"/>
    <n v="4"/>
    <n v="88"/>
    <s v="Yes"/>
    <s v="exterior"/>
    <s v=" floor 1"/>
    <n v="0"/>
    <n v="375000"/>
    <n v="4261.363636363636"/>
    <s v="needs refurb-375000"/>
    <x v="0"/>
  </r>
  <r>
    <d v="2022-08-14T00:00:00"/>
    <x v="7"/>
    <s v="54B2787"/>
    <s v="Barcelona"/>
    <x v="3"/>
    <s v="Pedralbes"/>
    <x v="2"/>
    <x v="1"/>
    <n v="3"/>
    <n v="76"/>
    <s v="Yes"/>
    <s v="exterior"/>
    <s v=" floor 10"/>
    <n v="0"/>
    <n v="430000"/>
    <n v="5657.894736842105"/>
    <s v="needs refurb-430000"/>
    <x v="0"/>
  </r>
  <r>
    <d v="2022-08-15T00:00:00"/>
    <x v="7"/>
    <s v="54B2788"/>
    <s v="Barcelona"/>
    <x v="7"/>
    <s v="la Vila de Gràcia"/>
    <x v="2"/>
    <x v="0"/>
    <n v="2"/>
    <n v="74"/>
    <s v="No"/>
    <s v="exterior"/>
    <s v=" floor 2"/>
    <n v="0.02"/>
    <n v="325000"/>
    <n v="4391.8918918918916"/>
    <s v="needs refurb-325000"/>
    <x v="0"/>
  </r>
  <r>
    <d v="2022-08-16T00:00:00"/>
    <x v="7"/>
    <s v="54B2789"/>
    <s v="Barcelona"/>
    <x v="7"/>
    <s v="la Vila de Gràcia"/>
    <x v="2"/>
    <x v="0"/>
    <n v="3"/>
    <n v="69"/>
    <s v="Yes"/>
    <s v="exterior"/>
    <s v=" floor 2"/>
    <n v="0"/>
    <n v="240000"/>
    <n v="3478.2608695652175"/>
    <s v="needs refurb-240000"/>
    <x v="0"/>
  </r>
  <r>
    <d v="2022-08-17T00:00:00"/>
    <x v="7"/>
    <s v="54B2790"/>
    <s v="Barcelona"/>
    <x v="1"/>
    <s v="Sant Gervasi - la Bonanova"/>
    <x v="2"/>
    <x v="0"/>
    <n v="5"/>
    <n v="258"/>
    <s v="Yes"/>
    <s v="exterior"/>
    <s v=" floor 2"/>
    <n v="0"/>
    <n v="1050000"/>
    <n v="4069.7674418604652"/>
    <s v="needs refurb-1050000"/>
    <x v="0"/>
  </r>
  <r>
    <d v="2022-08-18T00:00:00"/>
    <x v="7"/>
    <s v="54B2791"/>
    <s v="Barcelona"/>
    <x v="0"/>
    <s v="l'Antiga Esquerra de l'Eixample"/>
    <x v="2"/>
    <x v="0"/>
    <n v="2"/>
    <n v="81"/>
    <s v="No"/>
    <s v="interior"/>
    <s v=" floor 5"/>
    <n v="0.02"/>
    <n v="490000"/>
    <n v="6049.3827160493829"/>
    <s v="needs refurb-490000"/>
    <x v="0"/>
  </r>
  <r>
    <d v="2022-08-19T00:00:00"/>
    <x v="7"/>
    <s v="54B2792"/>
    <s v="Barcelona"/>
    <x v="7"/>
    <s v="Vallcarca i els Penitents"/>
    <x v="2"/>
    <x v="0"/>
    <n v="3"/>
    <n v="72"/>
    <s v="Yes"/>
    <s v="exterior"/>
    <s v=" floor 2"/>
    <n v="0"/>
    <n v="265000"/>
    <n v="3680.5555555555557"/>
    <s v="needs refurb-265000"/>
    <x v="0"/>
  </r>
  <r>
    <d v="2022-08-20T00:00:00"/>
    <x v="7"/>
    <s v="54B2793"/>
    <s v="Barcelona"/>
    <x v="1"/>
    <s v="Sant Gervasi - la Bonanova"/>
    <x v="2"/>
    <x v="4"/>
    <n v="10"/>
    <n v="690"/>
    <s v="No"/>
    <s v="exterior"/>
    <s v="Multiple"/>
    <n v="0.02"/>
    <n v="3950000"/>
    <n v="5724.63768115942"/>
    <s v="needs refurb-3950000"/>
    <x v="0"/>
  </r>
  <r>
    <d v="2022-08-21T00:00:00"/>
    <x v="7"/>
    <s v="54B2794"/>
    <s v="Barcelona"/>
    <x v="4"/>
    <s v="Sant Pere - Santa Caterina i la Ribera"/>
    <x v="2"/>
    <x v="0"/>
    <n v="2"/>
    <n v="55"/>
    <s v="No"/>
    <s v="exterior"/>
    <s v=" floor 3"/>
    <n v="0.02"/>
    <n v="155000"/>
    <n v="2818.181818181818"/>
    <s v="needs refurb-155000"/>
    <x v="1"/>
  </r>
  <r>
    <d v="2022-08-22T00:00:00"/>
    <x v="7"/>
    <s v="54B2795"/>
    <s v="Barcelona"/>
    <x v="0"/>
    <s v="la Dreta de l'Eixample"/>
    <x v="2"/>
    <x v="1"/>
    <n v="3"/>
    <n v="70"/>
    <s v="Yes"/>
    <s v="exterior"/>
    <s v=" floor 8"/>
    <n v="0"/>
    <n v="365000"/>
    <n v="5214.2857142857147"/>
    <s v="needs refurb-365000"/>
    <x v="0"/>
  </r>
  <r>
    <d v="2022-08-23T00:00:00"/>
    <x v="7"/>
    <s v="54B2796"/>
    <s v="Barcelona"/>
    <x v="0"/>
    <s v="la Sagrada Família"/>
    <x v="2"/>
    <x v="0"/>
    <n v="4"/>
    <n v="90"/>
    <s v="No"/>
    <s v="exterior"/>
    <s v=" floor 2"/>
    <n v="0.02"/>
    <n v="239000"/>
    <n v="2655.5555555555557"/>
    <s v="needs refurb-239000"/>
    <x v="1"/>
  </r>
  <r>
    <d v="2022-08-24T00:00:00"/>
    <x v="7"/>
    <s v="54B2797"/>
    <s v="Barcelona"/>
    <x v="6"/>
    <s v="Hostafrancs"/>
    <x v="2"/>
    <x v="0"/>
    <n v="3"/>
    <n v="64"/>
    <s v="Yes"/>
    <s v="exterior"/>
    <s v=" floor 2"/>
    <n v="0"/>
    <n v="220000"/>
    <n v="3437.5"/>
    <s v="needs refurb-220000"/>
    <x v="0"/>
  </r>
  <r>
    <d v="2022-08-25T00:00:00"/>
    <x v="7"/>
    <s v="54B2798"/>
    <s v="Barcelona"/>
    <x v="4"/>
    <s v="Sant Pere - Santa Caterina i la Ribera"/>
    <x v="2"/>
    <x v="0"/>
    <n v="3"/>
    <n v="58"/>
    <s v="No"/>
    <s v="exterior"/>
    <s v=" floor 3"/>
    <n v="0.02"/>
    <n v="140000"/>
    <n v="2413.7931034482758"/>
    <s v="needs refurb-140000"/>
    <x v="1"/>
  </r>
  <r>
    <d v="2022-08-26T00:00:00"/>
    <x v="7"/>
    <s v="54B2799"/>
    <s v="Barcelona"/>
    <x v="0"/>
    <s v="la Dreta de l'Eixample"/>
    <x v="2"/>
    <x v="0"/>
    <n v="3"/>
    <n v="129"/>
    <s v="Yes"/>
    <s v="exterior"/>
    <s v=" floor 2"/>
    <n v="0"/>
    <n v="599000"/>
    <n v="4643.4108527131784"/>
    <s v="needs refurb-599000"/>
    <x v="0"/>
  </r>
  <r>
    <d v="2022-08-27T00:00:00"/>
    <x v="7"/>
    <s v="54B2800"/>
    <s v="Barcelona"/>
    <x v="1"/>
    <s v="Sant Gervasi - Galvany"/>
    <x v="2"/>
    <x v="0"/>
    <n v="4"/>
    <n v="120"/>
    <s v="Yes"/>
    <s v="exterior"/>
    <s v=" floor 3"/>
    <n v="0"/>
    <n v="595000"/>
    <n v="4958.333333333333"/>
    <s v="needs refurb-595000"/>
    <x v="0"/>
  </r>
  <r>
    <d v="2022-08-28T00:00:00"/>
    <x v="7"/>
    <s v="54B2801"/>
    <s v="Barcelona"/>
    <x v="4"/>
    <s v="el Barri Gòtic"/>
    <x v="2"/>
    <x v="0"/>
    <n v="4"/>
    <n v="114"/>
    <s v="No"/>
    <s v="exterior"/>
    <s v=" floor 3"/>
    <n v="0.02"/>
    <n v="335000"/>
    <n v="2938.5964912280701"/>
    <s v="needs refurb-335000"/>
    <x v="1"/>
  </r>
  <r>
    <d v="2022-08-29T00:00:00"/>
    <x v="7"/>
    <s v="54B2802"/>
    <s v="Barcelona"/>
    <x v="3"/>
    <s v="la Maternitat i Sant Ramon"/>
    <x v="2"/>
    <x v="0"/>
    <n v="4"/>
    <n v="95"/>
    <s v="Yes"/>
    <s v="exterior"/>
    <s v=" floor 3"/>
    <n v="0"/>
    <n v="430000"/>
    <n v="4526.3157894736842"/>
    <s v="needs refurb-430000"/>
    <x v="0"/>
  </r>
  <r>
    <d v="2022-08-30T00:00:00"/>
    <x v="7"/>
    <s v="54B2803"/>
    <s v="Barcelona"/>
    <x v="0"/>
    <s v="la Dreta de l'Eixample"/>
    <x v="2"/>
    <x v="0"/>
    <n v="4"/>
    <n v="117"/>
    <s v="Yes"/>
    <s v="exterior"/>
    <s v=" floor 1"/>
    <n v="0"/>
    <n v="410000"/>
    <n v="3504.2735042735044"/>
    <s v="needs refurb-410000"/>
    <x v="0"/>
  </r>
  <r>
    <d v="2022-08-31T00:00:00"/>
    <x v="7"/>
    <s v="54B2804"/>
    <s v="Barcelona"/>
    <x v="0"/>
    <s v="la Sagrada Família"/>
    <x v="2"/>
    <x v="0"/>
    <n v="4"/>
    <n v="134"/>
    <s v="No"/>
    <s v="exterior"/>
    <s v=" floor 2"/>
    <n v="0.02"/>
    <n v="395000"/>
    <n v="2947.7611940298507"/>
    <s v="needs refurb-395000"/>
    <x v="1"/>
  </r>
  <r>
    <d v="2022-09-01T00:00:00"/>
    <x v="7"/>
    <s v="54B2805"/>
    <s v="Barcelona"/>
    <x v="9"/>
    <s v="la Trinitat Nova"/>
    <x v="2"/>
    <x v="1"/>
    <n v="2"/>
    <n v="76"/>
    <s v="No"/>
    <s v="exterior"/>
    <s v=" floor 4"/>
    <n v="0.02"/>
    <n v="125000"/>
    <n v="1644.7368421052631"/>
    <s v="needs refurb-125000"/>
    <x v="1"/>
  </r>
  <r>
    <d v="2022-09-02T00:00:00"/>
    <x v="7"/>
    <s v="54B2806"/>
    <s v="Barcelona"/>
    <x v="3"/>
    <s v="les Corts"/>
    <x v="2"/>
    <x v="0"/>
    <n v="4"/>
    <n v="125"/>
    <s v="Yes"/>
    <s v="interior"/>
    <s v=" floor 6"/>
    <n v="0"/>
    <n v="550000"/>
    <n v="4400"/>
    <s v="needs refurb-550000"/>
    <x v="0"/>
  </r>
  <r>
    <d v="2022-09-03T00:00:00"/>
    <x v="7"/>
    <s v="54B2807"/>
    <s v="Barcelona"/>
    <x v="0"/>
    <s v="la Dreta de l'Eixample"/>
    <x v="2"/>
    <x v="0"/>
    <n v="7"/>
    <n v="228"/>
    <s v="Yes"/>
    <s v="exterior"/>
    <s v=" floor 2"/>
    <n v="0"/>
    <n v="2200000"/>
    <n v="9649.1228070175439"/>
    <s v="needs refurb-2200000"/>
    <x v="0"/>
  </r>
  <r>
    <d v="2022-09-04T00:00:00"/>
    <x v="7"/>
    <s v="54B2808"/>
    <s v="Barcelona"/>
    <x v="0"/>
    <s v="la Nova Esquerra de l'Eixample"/>
    <x v="2"/>
    <x v="0"/>
    <n v="6"/>
    <n v="200"/>
    <s v="Yes"/>
    <s v="exterior"/>
    <s v=" floor 3"/>
    <n v="0"/>
    <n v="710000"/>
    <n v="3550"/>
    <s v="needs refurb-710000"/>
    <x v="0"/>
  </r>
  <r>
    <d v="2022-09-05T00:00:00"/>
    <x v="7"/>
    <s v="54B2809"/>
    <s v="Barcelona"/>
    <x v="1"/>
    <s v="Sant Gervasi - Galvany"/>
    <x v="2"/>
    <x v="0"/>
    <n v="3"/>
    <n v="150"/>
    <s v="Yes"/>
    <s v="exterior"/>
    <s v=" floor 1"/>
    <n v="0"/>
    <n v="550000"/>
    <n v="3666.6666666666665"/>
    <s v="needs refurb-550000"/>
    <x v="0"/>
  </r>
  <r>
    <d v="2022-09-06T00:00:00"/>
    <x v="7"/>
    <s v="54B2810"/>
    <s v="Barcelona"/>
    <x v="1"/>
    <s v="el Putxet i el Farró"/>
    <x v="2"/>
    <x v="0"/>
    <n v="5"/>
    <n v="150"/>
    <s v="Yes"/>
    <s v="exterior"/>
    <s v=" floor 1"/>
    <n v="0"/>
    <n v="410000"/>
    <n v="2733.3333333333335"/>
    <s v="needs refurb-410000"/>
    <x v="1"/>
  </r>
  <r>
    <d v="2022-09-07T00:00:00"/>
    <x v="7"/>
    <s v="54B2811"/>
    <s v="Barcelona"/>
    <x v="6"/>
    <s v="el Poble Sec - AEI Parc de Montjuïc"/>
    <x v="2"/>
    <x v="0"/>
    <n v="3"/>
    <n v="64"/>
    <s v="Yes"/>
    <s v="exterior"/>
    <s v=" floor 2"/>
    <n v="0"/>
    <n v="190000"/>
    <n v="2968.75"/>
    <s v="needs refurb-190000"/>
    <x v="1"/>
  </r>
  <r>
    <d v="2022-09-08T00:00:00"/>
    <x v="7"/>
    <s v="54B2812"/>
    <s v="Barcelona"/>
    <x v="0"/>
    <s v="la Sagrada Família"/>
    <x v="2"/>
    <x v="0"/>
    <n v="4"/>
    <n v="140"/>
    <s v="Yes"/>
    <s v="exterior"/>
    <s v=" floor 2"/>
    <n v="0"/>
    <n v="550000"/>
    <n v="3928.5714285714284"/>
    <s v="needs refurb-550000"/>
    <x v="0"/>
  </r>
  <r>
    <d v="2022-09-09T00:00:00"/>
    <x v="7"/>
    <s v="54B2813"/>
    <s v="Barcelona"/>
    <x v="2"/>
    <s v="la Font d'en Fargues"/>
    <x v="2"/>
    <x v="0"/>
    <n v="3"/>
    <n v="145"/>
    <s v="No"/>
    <s v="exterior"/>
    <s v="ground floor"/>
    <n v="0.02"/>
    <n v="259000"/>
    <n v="1786.2068965517242"/>
    <s v="needs refurb-259000"/>
    <x v="1"/>
  </r>
  <r>
    <d v="2022-09-10T00:00:00"/>
    <x v="7"/>
    <s v="54B2814"/>
    <s v="Barcelona"/>
    <x v="1"/>
    <s v="el Putxet i el Farró"/>
    <x v="2"/>
    <x v="0"/>
    <n v="3"/>
    <n v="90"/>
    <s v="Yes"/>
    <s v="exterior"/>
    <s v=" floor 4"/>
    <n v="0"/>
    <n v="410000"/>
    <n v="4555.5555555555557"/>
    <s v="needs refurb-410000"/>
    <x v="0"/>
  </r>
  <r>
    <d v="2022-09-11T00:00:00"/>
    <x v="7"/>
    <s v="54B2815"/>
    <s v="Barcelona"/>
    <x v="5"/>
    <s v="Diagonal Mar i el Front Marítim del Poblenou"/>
    <x v="2"/>
    <x v="1"/>
    <n v="3"/>
    <n v="84"/>
    <s v="No"/>
    <s v="exterior"/>
    <s v=" floor 3"/>
    <n v="0.02"/>
    <n v="330000"/>
    <n v="3928.5714285714284"/>
    <s v="needs refurb-330000"/>
    <x v="0"/>
  </r>
  <r>
    <d v="2022-09-12T00:00:00"/>
    <x v="7"/>
    <s v="54B2816"/>
    <s v="Barcelona"/>
    <x v="1"/>
    <s v="Sant Gervasi - Galvany"/>
    <x v="2"/>
    <x v="0"/>
    <n v="7"/>
    <n v="391"/>
    <s v="Yes"/>
    <s v="exterior"/>
    <s v=" floor 4"/>
    <n v="0"/>
    <n v="1690000"/>
    <n v="4322.2506393861895"/>
    <s v="needs refurb-1690000"/>
    <x v="0"/>
  </r>
  <r>
    <d v="2022-09-13T00:00:00"/>
    <x v="7"/>
    <s v="54B2817"/>
    <s v="Barcelona"/>
    <x v="0"/>
    <s v="Sant Antoni"/>
    <x v="2"/>
    <x v="0"/>
    <n v="3"/>
    <n v="129"/>
    <s v="Yes"/>
    <s v="exterior"/>
    <s v=" floor 3"/>
    <n v="0"/>
    <n v="550000"/>
    <n v="4263.5658914728683"/>
    <s v="needs refurb-550000"/>
    <x v="0"/>
  </r>
  <r>
    <d v="2022-09-14T00:00:00"/>
    <x v="7"/>
    <s v="54B2818"/>
    <s v="Barcelona"/>
    <x v="7"/>
    <s v="la Vila de Gràcia"/>
    <x v="2"/>
    <x v="0"/>
    <n v="2"/>
    <n v="80"/>
    <s v="Yes"/>
    <s v="exterior"/>
    <s v=" floor 3"/>
    <n v="0"/>
    <n v="320000"/>
    <n v="4000"/>
    <s v="needs refurb-320000"/>
    <x v="0"/>
  </r>
  <r>
    <d v="2022-09-15T00:00:00"/>
    <x v="7"/>
    <s v="54B2819"/>
    <s v="Barcelona"/>
    <x v="1"/>
    <s v="Sant Gervasi - Galvany"/>
    <x v="2"/>
    <x v="0"/>
    <n v="5"/>
    <n v="320"/>
    <s v="Yes"/>
    <s v="exterior"/>
    <s v=" floor 3"/>
    <n v="0"/>
    <n v="1750000"/>
    <n v="5468.75"/>
    <s v="needs refurb-1750000"/>
    <x v="0"/>
  </r>
  <r>
    <d v="2022-09-16T00:00:00"/>
    <x v="7"/>
    <s v="54B2820"/>
    <s v="Barcelona"/>
    <x v="0"/>
    <s v="la Dreta de l'Eixample"/>
    <x v="2"/>
    <x v="0"/>
    <n v="6"/>
    <n v="158"/>
    <s v="Yes"/>
    <s v="exterior"/>
    <s v=" floor 1"/>
    <n v="0"/>
    <n v="680000"/>
    <n v="4303.7974683544307"/>
    <s v="needs refurb-680000"/>
    <x v="0"/>
  </r>
  <r>
    <d v="2022-09-17T00:00:00"/>
    <x v="7"/>
    <s v="54B2821"/>
    <s v="Barcelona"/>
    <x v="0"/>
    <s v="la Dreta de l'Eixample"/>
    <x v="2"/>
    <x v="0"/>
    <n v="6"/>
    <n v="153"/>
    <s v="Yes"/>
    <s v="exterior"/>
    <s v=" floor 3"/>
    <n v="0"/>
    <n v="650000"/>
    <n v="4248.3660130718954"/>
    <s v="needs refurb-650000"/>
    <x v="0"/>
  </r>
  <r>
    <d v="2022-09-18T00:00:00"/>
    <x v="7"/>
    <s v="54B2822"/>
    <s v="Barcelona"/>
    <x v="8"/>
    <s v="el Congrés i els Indians"/>
    <x v="2"/>
    <x v="1"/>
    <n v="3"/>
    <n v="64"/>
    <s v="Yes"/>
    <s v="exterior"/>
    <s v=" floor 4"/>
    <n v="0"/>
    <n v="179900"/>
    <n v="2810.9375"/>
    <s v="needs refurb-179900"/>
    <x v="1"/>
  </r>
  <r>
    <d v="2022-09-19T00:00:00"/>
    <x v="7"/>
    <s v="54B2823"/>
    <s v="Barcelona"/>
    <x v="0"/>
    <s v="la Dreta de l'Eixample"/>
    <x v="2"/>
    <x v="0"/>
    <n v="7"/>
    <n v="184"/>
    <s v="Yes"/>
    <s v="exterior"/>
    <s v=" floor 4"/>
    <n v="0"/>
    <n v="780000"/>
    <n v="4239.130434782609"/>
    <s v="needs refurb-780000"/>
    <x v="0"/>
  </r>
  <r>
    <d v="2022-09-20T00:00:00"/>
    <x v="7"/>
    <s v="54B2824"/>
    <s v="Barcelona"/>
    <x v="0"/>
    <s v="la Dreta de l'Eixample"/>
    <x v="2"/>
    <x v="0"/>
    <n v="4"/>
    <n v="176"/>
    <s v="Yes"/>
    <s v="exterior"/>
    <s v=" floor 2"/>
    <n v="0"/>
    <n v="750000"/>
    <n v="4261.363636363636"/>
    <s v="needs refurb-750000"/>
    <x v="0"/>
  </r>
  <r>
    <d v="2022-09-21T00:00:00"/>
    <x v="7"/>
    <s v="54B2825"/>
    <s v="Barcelona"/>
    <x v="0"/>
    <s v="la Dreta de l'Eixample"/>
    <x v="2"/>
    <x v="0"/>
    <n v="8"/>
    <n v="261"/>
    <s v="Yes"/>
    <s v="exterior"/>
    <s v=" floor 4"/>
    <n v="0"/>
    <n v="978000"/>
    <n v="3747.1264367816093"/>
    <s v="needs refurb-978000"/>
    <x v="0"/>
  </r>
  <r>
    <d v="2022-09-22T00:00:00"/>
    <x v="7"/>
    <s v="54B2826"/>
    <s v="Barcelona"/>
    <x v="7"/>
    <s v="Vallcarca i els Penitents"/>
    <x v="2"/>
    <x v="0"/>
    <n v="5"/>
    <n v="317"/>
    <s v="No"/>
    <s v="exterior"/>
    <s v="mezzanine"/>
    <n v="0.02"/>
    <n v="699000"/>
    <n v="2205.0473186119875"/>
    <s v="needs refurb-699000"/>
    <x v="1"/>
  </r>
  <r>
    <d v="2022-09-23T00:00:00"/>
    <x v="7"/>
    <s v="54B2827"/>
    <s v="Barcelona"/>
    <x v="5"/>
    <s v="el Poblenou"/>
    <x v="2"/>
    <x v="0"/>
    <n v="5"/>
    <n v="192"/>
    <s v="No"/>
    <s v="exterior"/>
    <s v=" floor 1"/>
    <n v="0.02"/>
    <n v="549000"/>
    <n v="2859.375"/>
    <s v="needs refurb-549000"/>
    <x v="1"/>
  </r>
  <r>
    <d v="2022-09-24T00:00:00"/>
    <x v="7"/>
    <s v="54B2828"/>
    <s v="Barcelona"/>
    <x v="0"/>
    <s v="la Dreta de l'Eixample"/>
    <x v="2"/>
    <x v="0"/>
    <n v="5"/>
    <n v="141"/>
    <s v="Yes"/>
    <s v="exterior"/>
    <s v=" floor 4"/>
    <n v="0"/>
    <n v="622000"/>
    <n v="4411.3475177304963"/>
    <s v="needs refurb-622000"/>
    <x v="0"/>
  </r>
  <r>
    <d v="2022-09-25T00:00:00"/>
    <x v="7"/>
    <s v="54B2829"/>
    <s v="Barcelona"/>
    <x v="6"/>
    <s v="el Poble Sec - AEI Parc de Montjuïc"/>
    <x v="2"/>
    <x v="1"/>
    <n v="3"/>
    <n v="47"/>
    <s v="No"/>
    <s v="exterior"/>
    <s v=" floor 4"/>
    <n v="0.02"/>
    <n v="199900"/>
    <n v="4253.1914893617022"/>
    <s v="needs refurb-199900"/>
    <x v="0"/>
  </r>
  <r>
    <d v="2022-09-26T00:00:00"/>
    <x v="7"/>
    <s v="54B2830"/>
    <s v="Barcelona"/>
    <x v="0"/>
    <s v="la Dreta de l'Eixample"/>
    <x v="2"/>
    <x v="0"/>
    <n v="3"/>
    <n v="90"/>
    <s v="Yes"/>
    <s v="exterior"/>
    <s v=" floor 4"/>
    <n v="0"/>
    <n v="400000"/>
    <n v="4444.4444444444443"/>
    <s v="needs refurb-400000"/>
    <x v="0"/>
  </r>
  <r>
    <d v="2022-09-27T00:00:00"/>
    <x v="7"/>
    <s v="54B2831"/>
    <s v="Barcelona"/>
    <x v="7"/>
    <s v="la Vila de Gràcia"/>
    <x v="2"/>
    <x v="0"/>
    <n v="4"/>
    <n v="118"/>
    <s v="Yes"/>
    <s v="exterior"/>
    <s v=" floor 3"/>
    <n v="0"/>
    <n v="550000"/>
    <n v="4661.0169491525421"/>
    <s v="needs refurb-550000"/>
    <x v="0"/>
  </r>
  <r>
    <d v="2022-09-28T00:00:00"/>
    <x v="7"/>
    <s v="54B2832"/>
    <s v="Barcelona"/>
    <x v="1"/>
    <s v="el Putxet i el Farró"/>
    <x v="2"/>
    <x v="0"/>
    <n v="3"/>
    <n v="132"/>
    <s v="Yes"/>
    <s v="exterior"/>
    <s v=" floor 4"/>
    <n v="0"/>
    <n v="498000"/>
    <n v="3772.7272727272725"/>
    <s v="needs refurb-498000"/>
    <x v="0"/>
  </r>
  <r>
    <d v="2022-09-29T00:00:00"/>
    <x v="7"/>
    <s v="54B2833"/>
    <s v="Barcelona"/>
    <x v="4"/>
    <s v="Sant Pere - Santa Caterina i la Ribera"/>
    <x v="2"/>
    <x v="0"/>
    <n v="3"/>
    <n v="85"/>
    <s v="No"/>
    <s v="exterior"/>
    <s v=" floor 1"/>
    <n v="0.02"/>
    <n v="239000"/>
    <n v="2811.7647058823532"/>
    <s v="needs refurb-239000"/>
    <x v="1"/>
  </r>
  <r>
    <d v="2022-09-30T00:00:00"/>
    <x v="7"/>
    <s v="54B2834"/>
    <s v="Barcelona"/>
    <x v="0"/>
    <s v="la Nova Esquerra de l'Eixample"/>
    <x v="2"/>
    <x v="0"/>
    <n v="3"/>
    <n v="82"/>
    <s v="Yes"/>
    <s v="exterior"/>
    <s v=" floor 1"/>
    <n v="0"/>
    <n v="350000"/>
    <n v="4268.292682926829"/>
    <s v="needs refurb-350000"/>
    <x v="0"/>
  </r>
  <r>
    <d v="2022-10-01T00:00:00"/>
    <x v="7"/>
    <s v="54B2835"/>
    <s v="Barcelona"/>
    <x v="0"/>
    <s v="l'Antiga Esquerra de l'Eixample"/>
    <x v="2"/>
    <x v="0"/>
    <n v="3"/>
    <n v="87"/>
    <s v="Yes"/>
    <s v="exterior"/>
    <s v=" floor 1"/>
    <n v="0"/>
    <n v="570000"/>
    <n v="6551.7241379310344"/>
    <s v="needs refurb-570000"/>
    <x v="0"/>
  </r>
  <r>
    <d v="2022-10-02T00:00:00"/>
    <x v="7"/>
    <s v="54B2836"/>
    <s v="Barcelona"/>
    <x v="4"/>
    <s v="el Barri Gòtic"/>
    <x v="2"/>
    <x v="0"/>
    <n v="4"/>
    <n v="212"/>
    <s v="No"/>
    <s v="exterior"/>
    <s v=" floor 2"/>
    <n v="0.02"/>
    <n v="850000"/>
    <n v="4009.433962264151"/>
    <s v="needs refurb-850000"/>
    <x v="0"/>
  </r>
  <r>
    <d v="2022-10-03T00:00:00"/>
    <x v="7"/>
    <s v="54B2837"/>
    <s v="Barcelona"/>
    <x v="0"/>
    <s v="la Dreta de l'Eixample"/>
    <x v="2"/>
    <x v="0"/>
    <n v="3"/>
    <n v="130"/>
    <s v="Yes"/>
    <s v="exterior"/>
    <s v=" floor 2"/>
    <n v="0"/>
    <n v="520000"/>
    <n v="4000"/>
    <s v="needs refurb-520000"/>
    <x v="0"/>
  </r>
  <r>
    <d v="2022-10-04T00:00:00"/>
    <x v="7"/>
    <s v="54B2838"/>
    <s v="Barcelona"/>
    <x v="4"/>
    <s v="el Raval"/>
    <x v="2"/>
    <x v="0"/>
    <n v="6"/>
    <n v="175"/>
    <s v="Yes"/>
    <s v="exterior"/>
    <s v=" floor 5"/>
    <n v="0"/>
    <n v="635000"/>
    <n v="3628.5714285714284"/>
    <s v="needs refurb-635000"/>
    <x v="0"/>
  </r>
  <r>
    <d v="2022-10-05T00:00:00"/>
    <x v="7"/>
    <s v="54B2839"/>
    <s v="Barcelona"/>
    <x v="3"/>
    <s v="Pedralbes"/>
    <x v="2"/>
    <x v="0"/>
    <n v="3"/>
    <n v="58"/>
    <s v="Yes"/>
    <s v="exterior"/>
    <s v=" floor 5"/>
    <n v="0"/>
    <n v="450000"/>
    <n v="7758.6206896551721"/>
    <s v="needs refurb-450000"/>
    <x v="0"/>
  </r>
  <r>
    <d v="2022-10-06T00:00:00"/>
    <x v="7"/>
    <s v="54B2840"/>
    <s v="Barcelona"/>
    <x v="3"/>
    <s v="Pedralbes"/>
    <x v="2"/>
    <x v="0"/>
    <n v="4"/>
    <n v="136"/>
    <s v="Yes"/>
    <s v="exterior"/>
    <s v=" floor 3"/>
    <n v="0"/>
    <n v="890000"/>
    <n v="6544.1176470588234"/>
    <s v="needs refurb-890000"/>
    <x v="0"/>
  </r>
  <r>
    <d v="2022-10-07T00:00:00"/>
    <x v="7"/>
    <s v="54B2841"/>
    <s v="Barcelona"/>
    <x v="1"/>
    <s v="el Putxet i el Farró"/>
    <x v="2"/>
    <x v="0"/>
    <n v="4"/>
    <n v="121"/>
    <s v="Yes"/>
    <s v="exterior"/>
    <s v=" floor 4"/>
    <n v="0"/>
    <n v="465000"/>
    <n v="3842.9752066115702"/>
    <s v="needs refurb-465000"/>
    <x v="0"/>
  </r>
  <r>
    <d v="2022-10-08T00:00:00"/>
    <x v="7"/>
    <s v="54B2842"/>
    <s v="Barcelona"/>
    <x v="9"/>
    <s v="Vilapicina i la Torre Llobeta"/>
    <x v="2"/>
    <x v="0"/>
    <n v="3"/>
    <n v="70"/>
    <s v="Yes"/>
    <s v="interior"/>
    <s v=" floor 3"/>
    <n v="0"/>
    <n v="155000"/>
    <n v="2214.2857142857142"/>
    <s v="needs refurb-155000"/>
    <x v="1"/>
  </r>
  <r>
    <d v="2022-10-09T00:00:00"/>
    <x v="7"/>
    <s v="54B2843"/>
    <s v="Barcelona"/>
    <x v="7"/>
    <s v="el Camp d'en Grassot i Gràcia Nova"/>
    <x v="2"/>
    <x v="0"/>
    <n v="4"/>
    <n v="136"/>
    <s v="Yes"/>
    <s v="exterior"/>
    <s v=" floor 2"/>
    <n v="0"/>
    <n v="475000"/>
    <n v="3492.6470588235293"/>
    <s v="needs refurb-475000"/>
    <x v="0"/>
  </r>
  <r>
    <d v="2022-10-10T00:00:00"/>
    <x v="7"/>
    <s v="54B2844"/>
    <s v="Barcelona"/>
    <x v="1"/>
    <s v="Sant Gervasi - la Bonanova"/>
    <x v="2"/>
    <x v="0"/>
    <n v="5"/>
    <n v="145"/>
    <s v="Yes"/>
    <s v="exterior"/>
    <s v=" floor 3"/>
    <n v="0"/>
    <n v="790000"/>
    <n v="5448.2758620689656"/>
    <s v="needs refurb-790000"/>
    <x v="0"/>
  </r>
  <r>
    <d v="2022-10-11T00:00:00"/>
    <x v="7"/>
    <s v="54B2845"/>
    <s v="Barcelona"/>
    <x v="1"/>
    <s v="Sant Gervasi - la Bonanova"/>
    <x v="2"/>
    <x v="0"/>
    <n v="4"/>
    <n v="188"/>
    <s v="Yes"/>
    <s v="exterior"/>
    <s v=" floor 2"/>
    <n v="0"/>
    <n v="599000"/>
    <n v="3186.1702127659573"/>
    <s v="needs refurb-599000"/>
    <x v="0"/>
  </r>
  <r>
    <d v="2022-10-12T00:00:00"/>
    <x v="7"/>
    <s v="54B2846"/>
    <s v="Barcelona"/>
    <x v="0"/>
    <s v="la Nova Esquerra de l'Eixample"/>
    <x v="2"/>
    <x v="0"/>
    <n v="3"/>
    <n v="87"/>
    <s v="Yes"/>
    <s v="exterior"/>
    <s v=" floor 2"/>
    <n v="0"/>
    <n v="330000"/>
    <n v="3793.1034482758619"/>
    <s v="needs refurb-330000"/>
    <x v="0"/>
  </r>
  <r>
    <d v="2022-10-13T00:00:00"/>
    <x v="7"/>
    <s v="54B2847"/>
    <s v="Barcelona"/>
    <x v="8"/>
    <s v="Sant Andreu"/>
    <x v="2"/>
    <x v="0"/>
    <n v="3"/>
    <n v="65"/>
    <s v="Yes"/>
    <s v="exterior"/>
    <s v=" floor 2"/>
    <n v="0"/>
    <n v="185000"/>
    <n v="2846.1538461538462"/>
    <s v="needs refurb-185000"/>
    <x v="1"/>
  </r>
  <r>
    <d v="2022-10-14T00:00:00"/>
    <x v="7"/>
    <s v="54B2848"/>
    <s v="Barcelona"/>
    <x v="2"/>
    <s v="Horta"/>
    <x v="2"/>
    <x v="4"/>
    <n v="10"/>
    <n v="297"/>
    <s v="No"/>
    <s v="exterior"/>
    <s v="Multiple"/>
    <n v="0.02"/>
    <n v="795000"/>
    <n v="2676.7676767676767"/>
    <s v="needs refurb-795000"/>
    <x v="1"/>
  </r>
  <r>
    <d v="2022-10-15T00:00:00"/>
    <x v="7"/>
    <s v="54B2849"/>
    <s v="Barcelona"/>
    <x v="1"/>
    <s v="Sant Gervasi - Galvany"/>
    <x v="2"/>
    <x v="1"/>
    <n v="4"/>
    <n v="123"/>
    <s v="Yes"/>
    <s v="exterior"/>
    <s v=" floor 4"/>
    <n v="0"/>
    <n v="690000"/>
    <n v="5609.7560975609758"/>
    <s v="needs refurb-690000"/>
    <x v="0"/>
  </r>
  <r>
    <d v="2022-10-16T00:00:00"/>
    <x v="7"/>
    <s v="54B2850"/>
    <s v="Barcelona"/>
    <x v="2"/>
    <s v="el Carmel"/>
    <x v="2"/>
    <x v="4"/>
    <n v="5"/>
    <n v="142"/>
    <s v="No"/>
    <s v="exterior"/>
    <s v="Multiple"/>
    <n v="0.02"/>
    <n v="450000"/>
    <n v="3169.0140845070423"/>
    <s v="needs refurb-450000"/>
    <x v="0"/>
  </r>
  <r>
    <d v="2022-10-17T00:00:00"/>
    <x v="7"/>
    <s v="54B2851"/>
    <s v="Barcelona"/>
    <x v="4"/>
    <s v="Sant Pere - Santa Caterina i la Ribera"/>
    <x v="2"/>
    <x v="0"/>
    <n v="5"/>
    <n v="139"/>
    <s v="Yes"/>
    <s v="exterior"/>
    <s v=" floor 5"/>
    <n v="0"/>
    <n v="657000"/>
    <n v="4726.6187050359713"/>
    <s v="needs refurb-657000"/>
    <x v="0"/>
  </r>
  <r>
    <d v="2022-10-18T00:00:00"/>
    <x v="7"/>
    <s v="54B2852"/>
    <s v="Barcelona"/>
    <x v="1"/>
    <s v="Sant Gervasi - Galvany"/>
    <x v="2"/>
    <x v="1"/>
    <n v="5"/>
    <n v="335"/>
    <s v="No"/>
    <s v="exterior"/>
    <s v=" floor 6"/>
    <n v="0.02"/>
    <n v="2850000"/>
    <n v="8507.4626865671635"/>
    <s v="needs refurb-2850000"/>
    <x v="0"/>
  </r>
  <r>
    <d v="2022-10-19T00:00:00"/>
    <x v="7"/>
    <s v="54B2853"/>
    <s v="Barcelona"/>
    <x v="1"/>
    <s v="el Putxet i el Farró"/>
    <x v="2"/>
    <x v="0"/>
    <n v="4"/>
    <n v="137"/>
    <s v="Yes"/>
    <s v="exterior"/>
    <s v=" floor 2"/>
    <n v="0"/>
    <n v="550000"/>
    <n v="4014.5985401459852"/>
    <s v="needs refurb-550000"/>
    <x v="0"/>
  </r>
  <r>
    <d v="2022-10-20T00:00:00"/>
    <x v="7"/>
    <s v="54B2854"/>
    <s v="Barcelona"/>
    <x v="3"/>
    <s v="Pedralbes"/>
    <x v="2"/>
    <x v="0"/>
    <n v="3"/>
    <n v="65"/>
    <s v="Yes"/>
    <s v="exterior"/>
    <s v=" floor 6"/>
    <n v="0"/>
    <n v="385000"/>
    <n v="5923.0769230769229"/>
    <s v="needs refurb-385000"/>
    <x v="0"/>
  </r>
  <r>
    <d v="2022-10-21T00:00:00"/>
    <x v="7"/>
    <s v="54B2855"/>
    <s v="Barcelona"/>
    <x v="1"/>
    <s v="Sant Gervasi - la Bonanova"/>
    <x v="2"/>
    <x v="4"/>
    <n v="7"/>
    <n v="650"/>
    <s v="No"/>
    <s v="exterior"/>
    <s v="Multiple"/>
    <n v="0.02"/>
    <n v="2300000"/>
    <n v="3538.4615384615386"/>
    <s v="needs refurb-2300000"/>
    <x v="0"/>
  </r>
  <r>
    <d v="2022-10-22T00:00:00"/>
    <x v="7"/>
    <s v="54B2856"/>
    <s v="Barcelona"/>
    <x v="4"/>
    <s v="Sant Pere - Santa Caterina i la Ribera"/>
    <x v="2"/>
    <x v="0"/>
    <n v="3"/>
    <n v="235"/>
    <s v="No"/>
    <s v="exterior"/>
    <s v=" floor 1"/>
    <n v="0.02"/>
    <n v="712500"/>
    <n v="3031.9148936170213"/>
    <s v="needs refurb-712500"/>
    <x v="0"/>
  </r>
  <r>
    <d v="2022-10-23T00:00:00"/>
    <x v="7"/>
    <s v="54B2857"/>
    <s v="Barcelona"/>
    <x v="1"/>
    <s v="Sant Gervasi - la Bonanova"/>
    <x v="2"/>
    <x v="0"/>
    <n v="6"/>
    <n v="274"/>
    <s v="Yes"/>
    <s v="exterior"/>
    <s v=" floor 5"/>
    <n v="0"/>
    <n v="1670000"/>
    <n v="6094.8905109489051"/>
    <s v="needs refurb-1670000"/>
    <x v="0"/>
  </r>
  <r>
    <d v="2022-10-24T00:00:00"/>
    <x v="7"/>
    <s v="54B2858"/>
    <s v="Barcelona"/>
    <x v="5"/>
    <s v="el Camp de l'Arpa del Clot"/>
    <x v="2"/>
    <x v="0"/>
    <n v="3"/>
    <n v="65"/>
    <s v="No"/>
    <s v="exterior"/>
    <s v=" floor 1"/>
    <n v="0.02"/>
    <n v="210000"/>
    <n v="3230.7692307692309"/>
    <s v="needs refurb-210000"/>
    <x v="0"/>
  </r>
  <r>
    <d v="2022-10-25T00:00:00"/>
    <x v="7"/>
    <s v="54B2859"/>
    <s v="Barcelona"/>
    <x v="0"/>
    <s v="la Dreta de l'Eixample"/>
    <x v="2"/>
    <x v="0"/>
    <n v="6"/>
    <n v="196"/>
    <s v="Yes"/>
    <s v="exterior"/>
    <s v=" floor 4"/>
    <n v="0"/>
    <n v="900000"/>
    <n v="4591.8367346938776"/>
    <s v="needs refurb-900000"/>
    <x v="0"/>
  </r>
  <r>
    <d v="2022-10-26T00:00:00"/>
    <x v="7"/>
    <s v="54B2860"/>
    <s v="Barcelona"/>
    <x v="5"/>
    <s v="el Camp de l'Arpa del Clot"/>
    <x v="2"/>
    <x v="0"/>
    <n v="2"/>
    <n v="50"/>
    <s v="No"/>
    <s v="exterior"/>
    <s v=" floor 1"/>
    <n v="0.02"/>
    <n v="175000"/>
    <n v="3500"/>
    <s v="needs refurb-175000"/>
    <x v="0"/>
  </r>
  <r>
    <d v="2022-10-27T00:00:00"/>
    <x v="7"/>
    <s v="54B2861"/>
    <s v="Barcelona"/>
    <x v="1"/>
    <s v="Sant Gervasi - Galvany"/>
    <x v="2"/>
    <x v="0"/>
    <n v="2"/>
    <n v="143"/>
    <s v="Yes"/>
    <s v="exterior"/>
    <s v="mezzanine"/>
    <n v="0"/>
    <n v="900000"/>
    <n v="6293.7062937062938"/>
    <s v="needs refurb-900000"/>
    <x v="0"/>
  </r>
  <r>
    <d v="2022-10-28T00:00:00"/>
    <x v="7"/>
    <s v="54B2862"/>
    <s v="Barcelona"/>
    <x v="7"/>
    <s v="Vallcarca i els Penitents"/>
    <x v="2"/>
    <x v="0"/>
    <n v="3"/>
    <n v="80"/>
    <s v="Yes"/>
    <s v="exterior"/>
    <s v=" floor 4"/>
    <n v="0"/>
    <n v="310000"/>
    <n v="3875"/>
    <s v="needs refurb-310000"/>
    <x v="0"/>
  </r>
  <r>
    <d v="2022-10-29T00:00:00"/>
    <x v="7"/>
    <s v="54B2863"/>
    <s v="Barcelona"/>
    <x v="0"/>
    <s v="el Fort Pienc"/>
    <x v="2"/>
    <x v="0"/>
    <n v="4"/>
    <n v="90"/>
    <s v="Yes"/>
    <s v="interior"/>
    <s v=" floor 1"/>
    <n v="0"/>
    <n v="325000"/>
    <n v="3611.1111111111113"/>
    <s v="needs refurb-325000"/>
    <x v="0"/>
  </r>
  <r>
    <d v="2022-10-30T00:00:00"/>
    <x v="7"/>
    <s v="54B2864"/>
    <s v="Barcelona"/>
    <x v="4"/>
    <s v="Sant Pere - Santa Caterina i la Ribera"/>
    <x v="2"/>
    <x v="0"/>
    <n v="2"/>
    <n v="55"/>
    <s v="No"/>
    <s v="exterior"/>
    <s v=" floor 2"/>
    <n v="0.02"/>
    <n v="175000"/>
    <n v="3181.818181818182"/>
    <s v="needs refurb-175000"/>
    <x v="0"/>
  </r>
  <r>
    <d v="2022-10-31T00:00:00"/>
    <x v="7"/>
    <s v="54B2865"/>
    <s v="Barcelona"/>
    <x v="0"/>
    <s v="la Nova Esquerra de l'Eixample"/>
    <x v="2"/>
    <x v="0"/>
    <n v="4"/>
    <n v="97"/>
    <s v="Yes"/>
    <s v="exterior"/>
    <s v=" floor 2"/>
    <n v="0"/>
    <n v="367000"/>
    <n v="3783.5051546391751"/>
    <s v="needs refurb-367000"/>
    <x v="0"/>
  </r>
  <r>
    <d v="2022-11-01T00:00:00"/>
    <x v="7"/>
    <s v="54B2866"/>
    <s v="Barcelona"/>
    <x v="0"/>
    <s v="la Dreta de l'Eixample"/>
    <x v="2"/>
    <x v="1"/>
    <n v="2"/>
    <n v="86"/>
    <s v="Yes"/>
    <s v="exterior"/>
    <s v=" floor 5"/>
    <n v="0"/>
    <n v="302000"/>
    <n v="3511.6279069767443"/>
    <s v="needs refurb-302000"/>
    <x v="0"/>
  </r>
  <r>
    <d v="2022-11-02T00:00:00"/>
    <x v="7"/>
    <s v="54B2867"/>
    <s v="Barcelona"/>
    <x v="3"/>
    <s v="Pedralbes"/>
    <x v="2"/>
    <x v="0"/>
    <n v="3"/>
    <n v="129"/>
    <s v="Yes"/>
    <s v="exterior"/>
    <s v=" floor 1"/>
    <n v="0"/>
    <n v="718500"/>
    <n v="5569.7674418604647"/>
    <s v="needs refurb-718500"/>
    <x v="0"/>
  </r>
  <r>
    <d v="2022-11-03T00:00:00"/>
    <x v="7"/>
    <s v="54B2868"/>
    <s v="Barcelona"/>
    <x v="4"/>
    <s v="Sant Pere - Santa Caterina i la Ribera"/>
    <x v="2"/>
    <x v="0"/>
    <n v="3"/>
    <n v="73"/>
    <s v="Yes"/>
    <s v="exterior"/>
    <s v=" floor 1"/>
    <n v="0"/>
    <n v="290000"/>
    <n v="3972.6027397260273"/>
    <s v="needs refurb-290000"/>
    <x v="0"/>
  </r>
  <r>
    <d v="2022-11-04T00:00:00"/>
    <x v="7"/>
    <s v="54B2869"/>
    <s v="Barcelona"/>
    <x v="0"/>
    <s v="la Nova Esquerra de l'Eixample"/>
    <x v="2"/>
    <x v="0"/>
    <n v="3"/>
    <n v="104"/>
    <s v="Yes"/>
    <s v="exterior"/>
    <s v=" floor 3"/>
    <n v="0"/>
    <n v="345000"/>
    <n v="3317.3076923076924"/>
    <s v="needs refurb-345000"/>
    <x v="0"/>
  </r>
  <r>
    <d v="2022-11-05T00:00:00"/>
    <x v="7"/>
    <s v="54B2870"/>
    <s v="Barcelona"/>
    <x v="4"/>
    <s v="Sant Pere - Santa Caterina i la Ribera"/>
    <x v="2"/>
    <x v="0"/>
    <n v="3"/>
    <n v="80"/>
    <s v="No"/>
    <s v="exterior"/>
    <s v=" floor 2"/>
    <n v="0.02"/>
    <n v="210000"/>
    <n v="2625"/>
    <s v="needs refurb-210000"/>
    <x v="1"/>
  </r>
  <r>
    <d v="2022-11-06T00:00:00"/>
    <x v="7"/>
    <s v="54B2871"/>
    <s v="Barcelona"/>
    <x v="4"/>
    <s v="el Barri Gòtic"/>
    <x v="2"/>
    <x v="0"/>
    <n v="4"/>
    <n v="204"/>
    <s v="Yes"/>
    <s v="exterior"/>
    <s v=" floor 2"/>
    <n v="0"/>
    <n v="780000"/>
    <n v="3823.5294117647059"/>
    <s v="needs refurb-780000"/>
    <x v="0"/>
  </r>
  <r>
    <d v="2022-11-07T00:00:00"/>
    <x v="7"/>
    <s v="54B2872"/>
    <s v="Barcelona"/>
    <x v="1"/>
    <s v="les Tres Torres"/>
    <x v="2"/>
    <x v="0"/>
    <n v="5"/>
    <n v="217"/>
    <s v="No"/>
    <s v="exterior"/>
    <s v="mezzanine"/>
    <n v="0.02"/>
    <n v="990000"/>
    <n v="4562.2119815668202"/>
    <s v="needs refurb-990000"/>
    <x v="0"/>
  </r>
  <r>
    <d v="2022-11-08T00:00:00"/>
    <x v="7"/>
    <s v="54B2873"/>
    <s v="Barcelona"/>
    <x v="0"/>
    <s v="l'Antiga Esquerra de l'Eixample"/>
    <x v="2"/>
    <x v="0"/>
    <n v="4"/>
    <n v="157"/>
    <s v="Yes"/>
    <s v="exterior"/>
    <s v=" floor 1"/>
    <n v="0"/>
    <n v="545000"/>
    <n v="3471.3375796178343"/>
    <s v="needs refurb-545000"/>
    <x v="0"/>
  </r>
  <r>
    <d v="2022-11-09T00:00:00"/>
    <x v="7"/>
    <s v="54B2874"/>
    <s v="Barcelona"/>
    <x v="4"/>
    <s v="el Barri Gòtic"/>
    <x v="2"/>
    <x v="0"/>
    <n v="4"/>
    <n v="114"/>
    <s v="Yes"/>
    <s v="exterior"/>
    <s v=" floor 1"/>
    <n v="0"/>
    <n v="340000"/>
    <n v="2982.4561403508774"/>
    <s v="needs refurb-340000"/>
    <x v="1"/>
  </r>
  <r>
    <d v="2022-11-10T00:00:00"/>
    <x v="7"/>
    <s v="54B2875"/>
    <s v="Barcelona"/>
    <x v="0"/>
    <s v="l'Antiga Esquerra de l'Eixample"/>
    <x v="2"/>
    <x v="1"/>
    <n v="1"/>
    <n v="85"/>
    <s v="Yes"/>
    <s v="exterior"/>
    <s v=" floor 1"/>
    <n v="0"/>
    <n v="460000"/>
    <n v="5411.7647058823532"/>
    <s v="needs refurb-460000"/>
    <x v="0"/>
  </r>
  <r>
    <d v="2022-11-11T00:00:00"/>
    <x v="7"/>
    <s v="54B2876"/>
    <s v="Barcelona"/>
    <x v="9"/>
    <s v="la Trinitat Nova"/>
    <x v="2"/>
    <x v="0"/>
    <n v="2"/>
    <n v="76"/>
    <s v="No"/>
    <s v="exterior"/>
    <s v=" floor 4"/>
    <n v="0.02"/>
    <n v="125000"/>
    <n v="1644.7368421052631"/>
    <s v="needs refurb-125000"/>
    <x v="1"/>
  </r>
  <r>
    <d v="2022-11-12T00:00:00"/>
    <x v="7"/>
    <s v="54B2877"/>
    <s v="Barcelona"/>
    <x v="0"/>
    <s v="la Nova Esquerra de l'Eixample"/>
    <x v="2"/>
    <x v="0"/>
    <n v="3"/>
    <n v="80"/>
    <s v="Yes"/>
    <s v="exterior"/>
    <s v=" floor 3"/>
    <n v="0"/>
    <n v="295000"/>
    <n v="3687.5"/>
    <s v="needs refurb-295000"/>
    <x v="0"/>
  </r>
  <r>
    <d v="2022-11-13T00:00:00"/>
    <x v="7"/>
    <s v="54B2878"/>
    <s v="Barcelona"/>
    <x v="0"/>
    <s v="Sant Antoni"/>
    <x v="2"/>
    <x v="0"/>
    <n v="3"/>
    <n v="116"/>
    <s v="Yes"/>
    <s v="exterior"/>
    <s v=" floor 2"/>
    <n v="0"/>
    <n v="550000"/>
    <n v="4741.3793103448279"/>
    <s v="needs refurb-550000"/>
    <x v="0"/>
  </r>
  <r>
    <d v="2022-11-14T00:00:00"/>
    <x v="7"/>
    <s v="54B2879"/>
    <s v="Barcelona"/>
    <x v="3"/>
    <s v="Pedralbes"/>
    <x v="2"/>
    <x v="0"/>
    <n v="3"/>
    <n v="73"/>
    <s v="Yes"/>
    <s v="exterior"/>
    <s v=" floor 10"/>
    <n v="0"/>
    <n v="435000"/>
    <n v="5958.9041095890407"/>
    <s v="needs refurb-435000"/>
    <x v="0"/>
  </r>
  <r>
    <d v="2022-11-15T00:00:00"/>
    <x v="7"/>
    <s v="54B2880"/>
    <s v="Barcelona"/>
    <x v="4"/>
    <s v="Sant Pere - Santa Caterina i la Ribera"/>
    <x v="2"/>
    <x v="0"/>
    <n v="2"/>
    <n v="150"/>
    <s v="Yes"/>
    <s v="exterior"/>
    <s v=" floor 1"/>
    <n v="0"/>
    <n v="830000"/>
    <n v="5533.333333333333"/>
    <s v="needs refurb-830000"/>
    <x v="0"/>
  </r>
  <r>
    <d v="2022-11-16T00:00:00"/>
    <x v="7"/>
    <s v="54B2881"/>
    <s v="Barcelona"/>
    <x v="4"/>
    <s v="el Barri Gòtic"/>
    <x v="2"/>
    <x v="0"/>
    <n v="3"/>
    <n v="114"/>
    <s v="No"/>
    <s v="exterior"/>
    <s v=" floor 2"/>
    <n v="0.02"/>
    <n v="350000"/>
    <n v="3070.1754385964914"/>
    <s v="needs refurb-350000"/>
    <x v="0"/>
  </r>
  <r>
    <d v="2022-11-17T00:00:00"/>
    <x v="7"/>
    <s v="54B2882"/>
    <s v="Barcelona"/>
    <x v="3"/>
    <s v="Pedralbes"/>
    <x v="2"/>
    <x v="0"/>
    <n v="3"/>
    <n v="73"/>
    <s v="Yes"/>
    <s v="exterior"/>
    <s v=" floor 9"/>
    <n v="0"/>
    <n v="460000"/>
    <n v="6301.3698630136987"/>
    <s v="needs refurb-460000"/>
    <x v="0"/>
  </r>
  <r>
    <d v="2022-11-18T00:00:00"/>
    <x v="7"/>
    <s v="54B2883"/>
    <s v="Barcelona"/>
    <x v="6"/>
    <s v="Sants"/>
    <x v="2"/>
    <x v="0"/>
    <n v="4"/>
    <n v="85"/>
    <s v="Yes"/>
    <s v="exterior"/>
    <s v="mezzanine"/>
    <n v="0"/>
    <n v="310000"/>
    <n v="3647.0588235294117"/>
    <s v="needs refurb-310000"/>
    <x v="0"/>
  </r>
  <r>
    <d v="2022-11-19T00:00:00"/>
    <x v="7"/>
    <s v="54B2884"/>
    <s v="Barcelona"/>
    <x v="1"/>
    <s v="Sant Gervasi - la Bonanova"/>
    <x v="2"/>
    <x v="0"/>
    <n v="6"/>
    <n v="257"/>
    <s v="Yes"/>
    <s v="exterior"/>
    <s v=" floor 4"/>
    <n v="0"/>
    <n v="800000"/>
    <n v="3112.8404669260699"/>
    <s v="needs refurb-800000"/>
    <x v="0"/>
  </r>
  <r>
    <d v="2022-11-20T00:00:00"/>
    <x v="7"/>
    <s v="54B2885"/>
    <s v="Barcelona"/>
    <x v="4"/>
    <s v="el Barri Gòtic"/>
    <x v="2"/>
    <x v="0"/>
    <n v="6"/>
    <n v="549"/>
    <s v="Yes"/>
    <s v="exterior"/>
    <s v=" floor 1"/>
    <n v="0"/>
    <n v="1950000"/>
    <n v="3551.9125683060111"/>
    <s v="needs refurb-1950000"/>
    <x v="0"/>
  </r>
  <r>
    <d v="2022-11-21T00:00:00"/>
    <x v="7"/>
    <s v="54B2886"/>
    <s v="Barcelona"/>
    <x v="5"/>
    <s v="el Poblenou"/>
    <x v="2"/>
    <x v="0"/>
    <n v="4"/>
    <n v="99"/>
    <s v="Yes"/>
    <s v="exterior"/>
    <s v=" floor 2"/>
    <n v="0"/>
    <n v="378000"/>
    <n v="3818.181818181818"/>
    <s v="needs refurb-378000"/>
    <x v="0"/>
  </r>
  <r>
    <d v="2022-11-22T00:00:00"/>
    <x v="7"/>
    <s v="54B2887"/>
    <s v="Barcelona"/>
    <x v="1"/>
    <s v="Sant Gervasi - Galvany"/>
    <x v="2"/>
    <x v="0"/>
    <n v="3"/>
    <n v="100"/>
    <s v="Yes"/>
    <s v="exterior"/>
    <s v=" floor 1"/>
    <n v="0"/>
    <n v="550000"/>
    <n v="5500"/>
    <s v="needs refurb-550000"/>
    <x v="0"/>
  </r>
  <r>
    <d v="2022-11-23T00:00:00"/>
    <x v="7"/>
    <s v="54B2888"/>
    <s v="Barcelona"/>
    <x v="1"/>
    <s v="Sant Gervasi - Galvany"/>
    <x v="2"/>
    <x v="0"/>
    <n v="4"/>
    <n v="120"/>
    <s v="Yes"/>
    <s v="exterior"/>
    <s v=" floor 5"/>
    <n v="0"/>
    <n v="650000"/>
    <n v="5416.666666666667"/>
    <s v="needs refurb-650000"/>
    <x v="0"/>
  </r>
  <r>
    <d v="2022-11-24T00:00:00"/>
    <x v="7"/>
    <s v="54B2889"/>
    <s v="Barcelona"/>
    <x v="3"/>
    <s v="Pedralbes"/>
    <x v="2"/>
    <x v="1"/>
    <n v="3"/>
    <n v="74"/>
    <s v="Yes"/>
    <s v="exterior"/>
    <s v=" floor 8"/>
    <n v="0"/>
    <n v="430000"/>
    <n v="5810.8108108108108"/>
    <s v="needs refurb-430000"/>
    <x v="0"/>
  </r>
  <r>
    <d v="2022-11-25T00:00:00"/>
    <x v="7"/>
    <s v="54B2890"/>
    <s v="Barcelona"/>
    <x v="3"/>
    <s v="Pedralbes"/>
    <x v="2"/>
    <x v="1"/>
    <n v="2"/>
    <n v="73"/>
    <s v="Yes"/>
    <s v="exterior"/>
    <s v=" floor 8"/>
    <n v="0"/>
    <n v="460000"/>
    <n v="6301.3698630136987"/>
    <s v="needs refurb-460000"/>
    <x v="0"/>
  </r>
  <r>
    <d v="2022-11-26T00:00:00"/>
    <x v="7"/>
    <s v="54B2891"/>
    <s v="Barcelona"/>
    <x v="0"/>
    <s v="l'Antiga Esquerra de l'Eixample"/>
    <x v="2"/>
    <x v="0"/>
    <n v="2"/>
    <n v="81"/>
    <s v="No"/>
    <s v="interior"/>
    <s v=" floor 4"/>
    <n v="0.02"/>
    <n v="480000"/>
    <n v="5925.9259259259261"/>
    <s v="needs refurb-480000"/>
    <x v="0"/>
  </r>
  <r>
    <d v="2022-11-27T00:00:00"/>
    <x v="7"/>
    <s v="54B2892"/>
    <s v="Barcelona"/>
    <x v="1"/>
    <s v="Sant Gervasi - Galvany"/>
    <x v="2"/>
    <x v="0"/>
    <n v="5"/>
    <n v="123"/>
    <s v="Yes"/>
    <s v="exterior"/>
    <s v=" floor 4"/>
    <n v="0"/>
    <n v="740000"/>
    <n v="6016.2601626016258"/>
    <s v="needs refurb-740000"/>
    <x v="0"/>
  </r>
  <r>
    <d v="2022-11-28T00:00:00"/>
    <x v="7"/>
    <s v="54B2893"/>
    <s v="Barcelona"/>
    <x v="1"/>
    <s v="Sant Gervasi - Galvany"/>
    <x v="2"/>
    <x v="0"/>
    <n v="7"/>
    <n v="250"/>
    <s v="Yes"/>
    <s v="exterior"/>
    <s v=" floor 3"/>
    <n v="0"/>
    <n v="1000000"/>
    <n v="4000"/>
    <s v="needs refurb-1000000"/>
    <x v="0"/>
  </r>
  <r>
    <d v="2022-11-29T00:00:00"/>
    <x v="7"/>
    <s v="54B2894"/>
    <s v="Barcelona"/>
    <x v="0"/>
    <s v="la Sagrada Família"/>
    <x v="2"/>
    <x v="0"/>
    <n v="5"/>
    <n v="220"/>
    <s v="Yes"/>
    <s v="exterior"/>
    <s v=" floor 5"/>
    <n v="0"/>
    <n v="620000"/>
    <n v="2818.181818181818"/>
    <s v="needs refurb-620000"/>
    <x v="1"/>
  </r>
  <r>
    <d v="2022-11-30T00:00:00"/>
    <x v="7"/>
    <s v="54B2895"/>
    <s v="Barcelona"/>
    <x v="9"/>
    <s v="la Prosperitat"/>
    <x v="2"/>
    <x v="0"/>
    <n v="1"/>
    <n v="74"/>
    <s v="No"/>
    <s v="exterior"/>
    <s v="ground floor"/>
    <n v="0.02"/>
    <n v="87000"/>
    <n v="1175.6756756756756"/>
    <s v="needs refurb-87000"/>
    <x v="1"/>
  </r>
  <r>
    <d v="2022-12-01T00:00:00"/>
    <x v="7"/>
    <s v="54B2896"/>
    <s v="Barcelona"/>
    <x v="8"/>
    <s v="la Sagrera"/>
    <x v="2"/>
    <x v="0"/>
    <n v="1"/>
    <n v="74"/>
    <s v="Yes"/>
    <s v="interior"/>
    <s v=" floor 1"/>
    <n v="0"/>
    <n v="156000"/>
    <n v="2108.1081081081079"/>
    <s v="needs refurb-156000"/>
    <x v="1"/>
  </r>
  <r>
    <d v="2022-12-02T00:00:00"/>
    <x v="7"/>
    <s v="54B2897"/>
    <s v="Barcelona"/>
    <x v="6"/>
    <s v="el Poble Sec - AEI Parc de Montjuïc"/>
    <x v="2"/>
    <x v="0"/>
    <n v="4"/>
    <n v="120"/>
    <s v="Yes"/>
    <s v="exterior"/>
    <s v=" floor 3"/>
    <n v="0"/>
    <n v="391000"/>
    <n v="3258.3333333333335"/>
    <s v="needs refurb-391000"/>
    <x v="0"/>
  </r>
  <r>
    <d v="2022-12-03T00:00:00"/>
    <x v="7"/>
    <s v="54B2898"/>
    <s v="Barcelona"/>
    <x v="6"/>
    <s v="Sants"/>
    <x v="2"/>
    <x v="1"/>
    <n v="4"/>
    <n v="77"/>
    <s v="No"/>
    <s v="exterior"/>
    <s v=" floor 3"/>
    <n v="0.02"/>
    <n v="285000"/>
    <n v="3701.2987012987014"/>
    <s v="needs refurb-285000"/>
    <x v="0"/>
  </r>
  <r>
    <d v="2022-12-04T00:00:00"/>
    <x v="7"/>
    <s v="54B2899"/>
    <s v="Barcelona"/>
    <x v="1"/>
    <s v="Sant Gervasi - Galvany"/>
    <x v="2"/>
    <x v="0"/>
    <n v="4"/>
    <n v="110"/>
    <s v="Yes"/>
    <s v="exterior"/>
    <s v=" floor 3"/>
    <n v="0"/>
    <n v="495000"/>
    <n v="4500"/>
    <s v="needs refurb-495000"/>
    <x v="0"/>
  </r>
  <r>
    <d v="2022-12-05T00:00:00"/>
    <x v="7"/>
    <s v="54B2900"/>
    <s v="Barcelona"/>
    <x v="8"/>
    <s v="Sant Andreu"/>
    <x v="2"/>
    <x v="0"/>
    <n v="3"/>
    <n v="69"/>
    <s v="Yes"/>
    <s v="exterior"/>
    <s v=" floor 3"/>
    <n v="0"/>
    <n v="186000"/>
    <n v="2695.6521739130435"/>
    <s v="needs refurb-186000"/>
    <x v="1"/>
  </r>
  <r>
    <d v="2022-12-06T00:00:00"/>
    <x v="7"/>
    <s v="54B2901"/>
    <s v="Barcelona"/>
    <x v="7"/>
    <s v="la Vila de Gràcia"/>
    <x v="2"/>
    <x v="0"/>
    <n v="4"/>
    <n v="66"/>
    <s v="No"/>
    <s v="exterior"/>
    <s v=" floor 1"/>
    <n v="0.02"/>
    <n v="229000"/>
    <n v="3469.6969696969695"/>
    <s v="needs refurb-229000"/>
    <x v="0"/>
  </r>
  <r>
    <d v="2022-12-07T00:00:00"/>
    <x v="7"/>
    <s v="54B2902"/>
    <s v="Barcelona"/>
    <x v="0"/>
    <s v="la Sagrada Família"/>
    <x v="2"/>
    <x v="0"/>
    <n v="3"/>
    <n v="46"/>
    <s v="No"/>
    <s v="interior"/>
    <s v=" floor 4"/>
    <n v="0.02"/>
    <n v="185000"/>
    <n v="4021.7391304347825"/>
    <s v="needs refurb-185000"/>
    <x v="0"/>
  </r>
  <r>
    <d v="2022-12-08T00:00:00"/>
    <x v="7"/>
    <s v="54B2903"/>
    <s v="Barcelona"/>
    <x v="9"/>
    <s v="Can Peguera"/>
    <x v="2"/>
    <x v="0"/>
    <n v="3"/>
    <n v="54"/>
    <s v="Yes"/>
    <s v="exterior"/>
    <s v=" floor 4"/>
    <n v="0"/>
    <n v="125000"/>
    <n v="2314.8148148148148"/>
    <s v="needs refurb-125000"/>
    <x v="1"/>
  </r>
  <r>
    <d v="2022-12-09T00:00:00"/>
    <x v="7"/>
    <s v="54B2904"/>
    <s v="Barcelona"/>
    <x v="0"/>
    <s v="la Nova Esquerra de l'Eixample"/>
    <x v="2"/>
    <x v="1"/>
    <n v="4"/>
    <n v="130"/>
    <s v="Yes"/>
    <s v="exterior"/>
    <s v=" floor 6"/>
    <n v="0"/>
    <n v="699000"/>
    <n v="5376.9230769230771"/>
    <s v="needs refurb-699000"/>
    <x v="0"/>
  </r>
  <r>
    <d v="2022-12-10T00:00:00"/>
    <x v="7"/>
    <s v="54B2905"/>
    <s v="Barcelona"/>
    <x v="8"/>
    <s v="el Congrés i els Indians"/>
    <x v="2"/>
    <x v="0"/>
    <n v="3"/>
    <n v="104"/>
    <s v="Yes"/>
    <s v="exterior"/>
    <s v=" floor 1"/>
    <n v="0"/>
    <n v="295000"/>
    <n v="2836.5384615384614"/>
    <s v="needs refurb-295000"/>
    <x v="1"/>
  </r>
  <r>
    <d v="2022-12-11T00:00:00"/>
    <x v="7"/>
    <s v="54B2906"/>
    <s v="Barcelona"/>
    <x v="0"/>
    <s v="l'Antiga Esquerra de l'Eixample"/>
    <x v="2"/>
    <x v="0"/>
    <n v="3"/>
    <n v="87"/>
    <s v="Yes"/>
    <s v="exterior"/>
    <s v=" floor 1"/>
    <n v="0"/>
    <n v="570000"/>
    <n v="6551.7241379310344"/>
    <s v="needs refurb-570000"/>
    <x v="0"/>
  </r>
  <r>
    <d v="2022-12-12T00:00:00"/>
    <x v="7"/>
    <s v="54B2907"/>
    <s v="Barcelona"/>
    <x v="4"/>
    <s v="el Barri Gòtic"/>
    <x v="2"/>
    <x v="0"/>
    <n v="4"/>
    <n v="212"/>
    <s v="Yes"/>
    <s v="exterior"/>
    <s v=" floor 2"/>
    <n v="0"/>
    <n v="850000"/>
    <n v="4009.433962264151"/>
    <s v="needs refurb-850000"/>
    <x v="0"/>
  </r>
  <r>
    <d v="2022-12-13T00:00:00"/>
    <x v="7"/>
    <s v="54B2908"/>
    <s v="Barcelona"/>
    <x v="1"/>
    <s v="el Putxet i el Farró"/>
    <x v="2"/>
    <x v="0"/>
    <n v="5"/>
    <n v="154"/>
    <s v="No"/>
    <s v="exterior"/>
    <s v=" floor 1"/>
    <n v="0.02"/>
    <n v="460000"/>
    <n v="2987.0129870129872"/>
    <s v="needs refurb-460000"/>
    <x v="1"/>
  </r>
  <r>
    <d v="2022-12-14T00:00:00"/>
    <x v="7"/>
    <s v="54B2909"/>
    <s v="Barcelona"/>
    <x v="5"/>
    <s v="el Camp de l'Arpa del Clot"/>
    <x v="2"/>
    <x v="0"/>
    <n v="2"/>
    <n v="80"/>
    <s v="Yes"/>
    <s v="exterior"/>
    <s v="ground floor"/>
    <n v="0"/>
    <n v="325000"/>
    <n v="4062.5"/>
    <s v="needs refurb-325000"/>
    <x v="0"/>
  </r>
  <r>
    <d v="2022-12-15T00:00:00"/>
    <x v="7"/>
    <s v="54B2910"/>
    <s v="Barcelona"/>
    <x v="0"/>
    <s v="la Nova Esquerra de l'Eixample"/>
    <x v="2"/>
    <x v="0"/>
    <n v="5"/>
    <n v="250"/>
    <s v="Yes"/>
    <s v="interior"/>
    <s v="mezzanine"/>
    <n v="0"/>
    <n v="790000"/>
    <n v="3160"/>
    <s v="needs refurb-790000"/>
    <x v="0"/>
  </r>
  <r>
    <d v="2022-12-16T00:00:00"/>
    <x v="7"/>
    <s v="54B2911"/>
    <s v="Barcelona"/>
    <x v="0"/>
    <s v="la Sagrada Família"/>
    <x v="2"/>
    <x v="1"/>
    <n v="2"/>
    <n v="35"/>
    <s v="Yes"/>
    <s v="exterior"/>
    <s v=" floor 5"/>
    <n v="0"/>
    <n v="190000"/>
    <n v="5428.5714285714284"/>
    <s v="needs refurb-190000"/>
    <x v="0"/>
  </r>
  <r>
    <d v="2022-12-17T00:00:00"/>
    <x v="7"/>
    <s v="54B2912"/>
    <s v="Barcelona"/>
    <x v="5"/>
    <s v="Provençals del Poblenou"/>
    <x v="2"/>
    <x v="0"/>
    <n v="3"/>
    <n v="90"/>
    <s v="Yes"/>
    <s v="exterior"/>
    <s v=" floor 1"/>
    <n v="0"/>
    <n v="250000"/>
    <n v="2777.7777777777778"/>
    <s v="needs refurb-250000"/>
    <x v="1"/>
  </r>
  <r>
    <d v="2022-12-18T00:00:00"/>
    <x v="7"/>
    <s v="54B2913"/>
    <s v="Barcelona"/>
    <x v="0"/>
    <s v="l'Antiga Esquerra de l'Eixample"/>
    <x v="2"/>
    <x v="0"/>
    <n v="4"/>
    <n v="142"/>
    <s v="Yes"/>
    <s v="exterior"/>
    <s v=" floor 4"/>
    <n v="0"/>
    <n v="750000"/>
    <n v="5281.6901408450703"/>
    <s v="needs refurb-750000"/>
    <x v="0"/>
  </r>
  <r>
    <d v="2022-12-19T00:00:00"/>
    <x v="7"/>
    <s v="54B2914"/>
    <s v="Barcelona"/>
    <x v="2"/>
    <s v="el Carmel"/>
    <x v="2"/>
    <x v="0"/>
    <n v="3"/>
    <n v="67"/>
    <s v="Yes"/>
    <s v="interior"/>
    <s v=" floor 3"/>
    <n v="0"/>
    <n v="155000"/>
    <n v="2313.4328358208954"/>
    <s v="needs refurb-155000"/>
    <x v="1"/>
  </r>
  <r>
    <d v="2022-12-20T00:00:00"/>
    <x v="7"/>
    <s v="54B2915"/>
    <s v="Barcelona"/>
    <x v="3"/>
    <s v="les Corts"/>
    <x v="2"/>
    <x v="0"/>
    <n v="4"/>
    <n v="146"/>
    <s v="Yes"/>
    <s v="interior"/>
    <s v=" floor 1"/>
    <n v="0"/>
    <n v="520000"/>
    <n v="3561.6438356164385"/>
    <s v="needs refurb-520000"/>
    <x v="0"/>
  </r>
  <r>
    <d v="2022-12-21T00:00:00"/>
    <x v="7"/>
    <s v="54B2916"/>
    <s v="Barcelona"/>
    <x v="0"/>
    <s v="la Dreta de l'Eixample"/>
    <x v="2"/>
    <x v="0"/>
    <n v="6"/>
    <n v="337"/>
    <s v="Yes"/>
    <s v="exterior"/>
    <s v=" floor 2"/>
    <n v="0"/>
    <n v="1060000"/>
    <n v="3145.4005934718102"/>
    <s v="needs refurb-1060000"/>
    <x v="0"/>
  </r>
  <r>
    <d v="2022-12-22T00:00:00"/>
    <x v="7"/>
    <s v="54B2917"/>
    <s v="Barcelona"/>
    <x v="2"/>
    <s v="el Carmel"/>
    <x v="2"/>
    <x v="0"/>
    <n v="3"/>
    <n v="55"/>
    <s v="No"/>
    <s v="exterior"/>
    <s v="ground floor"/>
    <n v="0.02"/>
    <n v="149000"/>
    <n v="2709.090909090909"/>
    <s v="needs refurb-149000"/>
    <x v="1"/>
  </r>
  <r>
    <d v="2022-12-23T00:00:00"/>
    <x v="7"/>
    <s v="54B2918"/>
    <s v="Barcelona"/>
    <x v="5"/>
    <s v="el Camp de l'Arpa del Clot"/>
    <x v="2"/>
    <x v="2"/>
    <n v="1"/>
    <n v="154"/>
    <s v="No"/>
    <s v="exterior"/>
    <s v="Multiple"/>
    <n v="0.02"/>
    <n v="390000"/>
    <n v="2532.4675324675327"/>
    <s v="needs refurb-390000"/>
    <x v="1"/>
  </r>
  <r>
    <d v="2022-12-24T00:00:00"/>
    <x v="7"/>
    <s v="54B2919"/>
    <s v="Barcelona"/>
    <x v="0"/>
    <s v="la Dreta de l'Eixample"/>
    <x v="2"/>
    <x v="0"/>
    <n v="5"/>
    <n v="141"/>
    <s v="Yes"/>
    <s v="exterior"/>
    <s v=" floor 7"/>
    <n v="0"/>
    <n v="670000"/>
    <n v="4751.7730496453896"/>
    <s v="needs refurb-670000"/>
    <x v="0"/>
  </r>
  <r>
    <d v="2022-12-25T00:00:00"/>
    <x v="7"/>
    <s v="54B2920"/>
    <s v="Barcelona"/>
    <x v="8"/>
    <s v="el Bon Pastor"/>
    <x v="2"/>
    <x v="5"/>
    <n v="7"/>
    <n v="200"/>
    <s v="No"/>
    <s v="exterior"/>
    <s v="Multiple"/>
    <n v="0.02"/>
    <n v="279900"/>
    <n v="1399.5"/>
    <s v="needs refurb-279900"/>
    <x v="1"/>
  </r>
  <r>
    <d v="2022-12-26T00:00:00"/>
    <x v="7"/>
    <s v="54B2921"/>
    <s v="Barcelona"/>
    <x v="0"/>
    <s v="la Nova Esquerra de l'Eixample"/>
    <x v="2"/>
    <x v="0"/>
    <n v="4"/>
    <n v="132"/>
    <s v="Yes"/>
    <s v="exterior"/>
    <s v=" floor 3"/>
    <n v="0"/>
    <n v="598000"/>
    <n v="4530.30303030303"/>
    <s v="needs refurb-598000"/>
    <x v="0"/>
  </r>
  <r>
    <d v="2022-12-27T00:00:00"/>
    <x v="7"/>
    <s v="54B2922"/>
    <s v="Barcelona"/>
    <x v="3"/>
    <s v="la Maternitat i Sant Ramon"/>
    <x v="2"/>
    <x v="0"/>
    <n v="4"/>
    <n v="73"/>
    <s v="Yes"/>
    <s v="exterior"/>
    <s v=" floor 9"/>
    <n v="0"/>
    <n v="350000"/>
    <n v="4794.5205479452052"/>
    <s v="needs refurb-350000"/>
    <x v="0"/>
  </r>
  <r>
    <d v="2022-12-28T00:00:00"/>
    <x v="7"/>
    <s v="54B2923"/>
    <s v="Barcelona"/>
    <x v="6"/>
    <s v="Hostafrancs"/>
    <x v="2"/>
    <x v="0"/>
    <n v="1"/>
    <n v="20"/>
    <s v="No"/>
    <s v="interior"/>
    <s v=" floor 1"/>
    <n v="0.02"/>
    <n v="90000"/>
    <n v="4500"/>
    <s v="needs refurb-90000"/>
    <x v="1"/>
  </r>
  <r>
    <d v="2022-12-29T00:00:00"/>
    <x v="7"/>
    <s v="54B2924"/>
    <s v="Barcelona"/>
    <x v="4"/>
    <s v="Sant Pere - Santa Caterina i la Ribera"/>
    <x v="2"/>
    <x v="0"/>
    <n v="2"/>
    <n v="85"/>
    <s v="Yes"/>
    <s v="exterior"/>
    <s v=" floor 2"/>
    <n v="0"/>
    <n v="480000"/>
    <n v="5647.0588235294117"/>
    <s v="needs refurb-480000"/>
    <x v="0"/>
  </r>
  <r>
    <d v="2022-12-30T00:00:00"/>
    <x v="7"/>
    <s v="54B2925"/>
    <s v="Barcelona"/>
    <x v="4"/>
    <s v="el Raval"/>
    <x v="2"/>
    <x v="0"/>
    <n v="1"/>
    <n v="54"/>
    <s v="No"/>
    <s v="exterior"/>
    <s v=" floor 3"/>
    <n v="0.02"/>
    <n v="142500"/>
    <n v="2638.8888888888887"/>
    <s v="needs refurb-142500"/>
    <x v="1"/>
  </r>
  <r>
    <d v="2022-12-31T00:00:00"/>
    <x v="7"/>
    <s v="54B2926"/>
    <s v="Barcelona"/>
    <x v="4"/>
    <s v="el Raval"/>
    <x v="2"/>
    <x v="1"/>
    <n v="2"/>
    <n v="70"/>
    <s v="Yes"/>
    <s v="interior"/>
    <s v=" floor 5"/>
    <n v="0"/>
    <n v="280000"/>
    <n v="4000"/>
    <s v="needs refurb-280000"/>
    <x v="0"/>
  </r>
  <r>
    <d v="2023-01-01T00:00:00"/>
    <x v="8"/>
    <s v="54B2927"/>
    <s v="Barcelona"/>
    <x v="4"/>
    <s v="el Raval"/>
    <x v="2"/>
    <x v="1"/>
    <n v="1"/>
    <n v="61"/>
    <s v="Yes"/>
    <s v="exterior"/>
    <s v=" floor 5"/>
    <n v="0"/>
    <n v="250000"/>
    <n v="4098.3606557377052"/>
    <s v="needs refurb-250000"/>
    <x v="0"/>
  </r>
  <r>
    <d v="2023-01-02T00:00:00"/>
    <x v="8"/>
    <s v="54B2928"/>
    <s v="Barcelona"/>
    <x v="0"/>
    <s v="l'Antiga Esquerra de l'Eixample"/>
    <x v="2"/>
    <x v="0"/>
    <n v="3"/>
    <n v="76"/>
    <s v="Yes"/>
    <s v="exterior"/>
    <s v=" floor 1"/>
    <n v="0"/>
    <n v="570000"/>
    <n v="7500"/>
    <s v="needs refurb-570000"/>
    <x v="0"/>
  </r>
  <r>
    <d v="2023-01-03T00:00:00"/>
    <x v="8"/>
    <s v="54B2929"/>
    <s v="Barcelona"/>
    <x v="3"/>
    <s v="Pedralbes"/>
    <x v="2"/>
    <x v="0"/>
    <n v="4"/>
    <n v="178"/>
    <s v="Yes"/>
    <s v="exterior"/>
    <s v=" floor 6"/>
    <n v="0"/>
    <n v="1150000"/>
    <n v="6460.6741573033705"/>
    <s v="needs refurb-1150000"/>
    <x v="0"/>
  </r>
  <r>
    <d v="2023-01-04T00:00:00"/>
    <x v="8"/>
    <s v="54B2930"/>
    <s v="Barcelona"/>
    <x v="0"/>
    <s v="Sant Antoni"/>
    <x v="2"/>
    <x v="0"/>
    <n v="4"/>
    <n v="89"/>
    <s v="Yes"/>
    <s v="exterior"/>
    <s v=" floor 1"/>
    <n v="0"/>
    <n v="350000"/>
    <n v="3932.5842696629215"/>
    <s v="needs refurb-350000"/>
    <x v="0"/>
  </r>
  <r>
    <d v="2023-01-05T00:00:00"/>
    <x v="8"/>
    <s v="54B2931"/>
    <s v="Barcelona"/>
    <x v="0"/>
    <s v="la Sagrada Família"/>
    <x v="2"/>
    <x v="0"/>
    <n v="4"/>
    <n v="124"/>
    <s v="Yes"/>
    <s v="exterior"/>
    <s v=" floor 1"/>
    <n v="0"/>
    <n v="390000"/>
    <n v="3145.1612903225805"/>
    <s v="needs refurb-390000"/>
    <x v="0"/>
  </r>
  <r>
    <d v="2023-01-06T00:00:00"/>
    <x v="8"/>
    <s v="54B2932"/>
    <s v="Barcelona"/>
    <x v="1"/>
    <s v="Sant Gervasi - Galvany"/>
    <x v="2"/>
    <x v="1"/>
    <n v="5"/>
    <n v="185"/>
    <s v="Yes"/>
    <s v="exterior"/>
    <s v=" floor 5"/>
    <n v="0"/>
    <n v="1390000"/>
    <n v="7513.5135135135133"/>
    <s v="needs refurb-1390000"/>
    <x v="0"/>
  </r>
  <r>
    <d v="2023-01-07T00:00:00"/>
    <x v="8"/>
    <s v="54B2933"/>
    <s v="Barcelona"/>
    <x v="5"/>
    <s v="el Camp de l'Arpa del Clot"/>
    <x v="2"/>
    <x v="0"/>
    <n v="3"/>
    <n v="67"/>
    <s v="Yes"/>
    <s v="exterior"/>
    <s v=" floor 3"/>
    <n v="0"/>
    <n v="205000"/>
    <n v="3059.7014925373132"/>
    <s v="needs refurb-205000"/>
    <x v="0"/>
  </r>
  <r>
    <d v="2023-01-08T00:00:00"/>
    <x v="8"/>
    <s v="54B2934"/>
    <s v="Barcelona"/>
    <x v="2"/>
    <s v="Sant Genís dels Agudells"/>
    <x v="2"/>
    <x v="0"/>
    <n v="4"/>
    <n v="123"/>
    <s v="Yes"/>
    <s v="exterior"/>
    <s v=" floor 1"/>
    <n v="0"/>
    <n v="270000"/>
    <n v="2195.1219512195121"/>
    <s v="needs refurb-270000"/>
    <x v="1"/>
  </r>
  <r>
    <d v="2023-01-09T00:00:00"/>
    <x v="8"/>
    <s v="54B2935"/>
    <s v="Barcelona"/>
    <x v="0"/>
    <s v="la Dreta de l'Eixample"/>
    <x v="2"/>
    <x v="0"/>
    <n v="4"/>
    <n v="210"/>
    <s v="Yes"/>
    <s v="exterior"/>
    <s v=" floor 3"/>
    <n v="0"/>
    <n v="1195000"/>
    <n v="5690.4761904761908"/>
    <s v="needs refurb-1195000"/>
    <x v="0"/>
  </r>
  <r>
    <d v="2023-01-10T00:00:00"/>
    <x v="8"/>
    <s v="54B2936"/>
    <s v="Barcelona"/>
    <x v="0"/>
    <s v="l'Antiga Esquerra de l'Eixample"/>
    <x v="2"/>
    <x v="0"/>
    <n v="5"/>
    <n v="136"/>
    <s v="Yes"/>
    <s v="exterior"/>
    <s v=" floor 6"/>
    <n v="0"/>
    <n v="470000"/>
    <n v="3455.8823529411766"/>
    <s v="needs refurb-470000"/>
    <x v="0"/>
  </r>
  <r>
    <d v="2023-01-11T00:00:00"/>
    <x v="8"/>
    <s v="54B2937"/>
    <s v="Barcelona"/>
    <x v="0"/>
    <s v="el Fort Pienc"/>
    <x v="2"/>
    <x v="1"/>
    <n v="3"/>
    <n v="110"/>
    <s v="Yes"/>
    <s v="exterior"/>
    <s v=" floor 8"/>
    <n v="0"/>
    <n v="469000"/>
    <n v="4263.636363636364"/>
    <s v="needs refurb-469000"/>
    <x v="0"/>
  </r>
  <r>
    <d v="2023-01-12T00:00:00"/>
    <x v="8"/>
    <s v="54B2938"/>
    <s v="Barcelona"/>
    <x v="4"/>
    <s v="el Raval"/>
    <x v="2"/>
    <x v="0"/>
    <n v="2"/>
    <n v="40"/>
    <s v="No"/>
    <s v="exterior"/>
    <s v=" floor 1"/>
    <n v="0.02"/>
    <n v="96000"/>
    <n v="2400"/>
    <s v="needs refurb-96000"/>
    <x v="1"/>
  </r>
  <r>
    <d v="2023-01-13T00:00:00"/>
    <x v="8"/>
    <s v="54B2939"/>
    <s v="Barcelona"/>
    <x v="4"/>
    <s v="el Raval"/>
    <x v="2"/>
    <x v="0"/>
    <n v="2"/>
    <n v="50"/>
    <s v="Yes"/>
    <s v="exterior"/>
    <s v=" floor 5"/>
    <n v="0"/>
    <n v="200000"/>
    <n v="4000"/>
    <s v="needs refurb-200000"/>
    <x v="0"/>
  </r>
  <r>
    <d v="2023-01-14T00:00:00"/>
    <x v="8"/>
    <s v="54B2940"/>
    <s v="Barcelona"/>
    <x v="3"/>
    <s v="les Corts"/>
    <x v="2"/>
    <x v="0"/>
    <n v="8"/>
    <n v="447"/>
    <s v="Yes"/>
    <s v="exterior"/>
    <s v=" floor 3"/>
    <n v="0"/>
    <n v="2100000"/>
    <n v="4697.9865771812083"/>
    <s v="needs refurb-2100000"/>
    <x v="0"/>
  </r>
  <r>
    <d v="2023-01-15T00:00:00"/>
    <x v="8"/>
    <s v="54B2941"/>
    <s v="Barcelona"/>
    <x v="5"/>
    <s v="el Camp de l'Arpa del Clot"/>
    <x v="2"/>
    <x v="0"/>
    <n v="3"/>
    <n v="69"/>
    <s v="Yes"/>
    <s v="exterior"/>
    <s v=" floor 1"/>
    <n v="0"/>
    <n v="299000"/>
    <n v="4333.333333333333"/>
    <s v="needs refurb-299000"/>
    <x v="0"/>
  </r>
  <r>
    <d v="2023-01-16T00:00:00"/>
    <x v="8"/>
    <s v="54B2942"/>
    <s v="Barcelona"/>
    <x v="1"/>
    <s v="Sarrià"/>
    <x v="2"/>
    <x v="1"/>
    <n v="4"/>
    <n v="91"/>
    <s v="Yes"/>
    <s v="exterior"/>
    <s v=" floor 4"/>
    <n v="0"/>
    <n v="520000"/>
    <n v="5714.2857142857147"/>
    <s v="needs refurb-520000"/>
    <x v="0"/>
  </r>
  <r>
    <d v="2023-01-17T00:00:00"/>
    <x v="8"/>
    <s v="54B2943"/>
    <s v="Barcelona"/>
    <x v="8"/>
    <s v="Navas"/>
    <x v="2"/>
    <x v="0"/>
    <n v="3"/>
    <n v="74"/>
    <s v="Yes"/>
    <s v="exterior"/>
    <s v=" floor 6"/>
    <n v="0"/>
    <n v="279000"/>
    <n v="3770.2702702702704"/>
    <s v="needs refurb-279000"/>
    <x v="0"/>
  </r>
  <r>
    <d v="2023-01-18T00:00:00"/>
    <x v="8"/>
    <s v="54B2944"/>
    <s v="Barcelona"/>
    <x v="4"/>
    <s v="Sant Pere - Santa Caterina i la Ribera"/>
    <x v="2"/>
    <x v="0"/>
    <n v="4"/>
    <n v="94"/>
    <s v="No"/>
    <s v="exterior"/>
    <s v=" floor 1"/>
    <n v="0.02"/>
    <n v="325000"/>
    <n v="3457.4468085106382"/>
    <s v="needs refurb-325000"/>
    <x v="0"/>
  </r>
  <r>
    <d v="2023-01-19T00:00:00"/>
    <x v="8"/>
    <s v="54B2945"/>
    <s v="Barcelona"/>
    <x v="0"/>
    <s v="la Sagrada Família"/>
    <x v="2"/>
    <x v="1"/>
    <n v="3"/>
    <n v="85"/>
    <s v="Yes"/>
    <s v="exterior"/>
    <s v=" floor 7"/>
    <n v="0"/>
    <n v="470000"/>
    <n v="5529.411764705882"/>
    <s v="needs refurb-470000"/>
    <x v="0"/>
  </r>
  <r>
    <d v="2023-01-20T00:00:00"/>
    <x v="8"/>
    <s v="54B2946"/>
    <s v="Barcelona"/>
    <x v="0"/>
    <s v="la Dreta de l'Eixample"/>
    <x v="2"/>
    <x v="0"/>
    <n v="5"/>
    <n v="157"/>
    <s v="Yes"/>
    <s v="exterior"/>
    <s v=" floor 1"/>
    <n v="0"/>
    <n v="505000"/>
    <n v="3216.56050955414"/>
    <s v="needs refurb-505000"/>
    <x v="0"/>
  </r>
  <r>
    <d v="2023-01-21T00:00:00"/>
    <x v="8"/>
    <s v="54B2947"/>
    <s v="Barcelona"/>
    <x v="0"/>
    <s v="la Sagrada Família"/>
    <x v="2"/>
    <x v="0"/>
    <n v="3"/>
    <n v="79"/>
    <s v="Yes"/>
    <s v="exterior"/>
    <s v=" floor 3"/>
    <n v="0"/>
    <n v="330000"/>
    <n v="4177.2151898734173"/>
    <s v="needs refurb-330000"/>
    <x v="0"/>
  </r>
  <r>
    <d v="2023-01-22T00:00:00"/>
    <x v="8"/>
    <s v="54B2948"/>
    <s v="Barcelona"/>
    <x v="0"/>
    <s v="el Fort Pienc"/>
    <x v="2"/>
    <x v="0"/>
    <n v="3"/>
    <n v="65"/>
    <s v="Yes"/>
    <s v="exterior"/>
    <s v=" floor 6"/>
    <n v="0"/>
    <n v="300000"/>
    <n v="4615.3846153846152"/>
    <s v="needs refurb-300000"/>
    <x v="0"/>
  </r>
  <r>
    <d v="2023-01-23T00:00:00"/>
    <x v="8"/>
    <s v="54B2949"/>
    <s v="Barcelona"/>
    <x v="0"/>
    <s v="l'Antiga Esquerra de l'Eixample"/>
    <x v="2"/>
    <x v="0"/>
    <n v="3"/>
    <n v="133"/>
    <s v="Yes"/>
    <s v="exterior"/>
    <s v=" floor 4"/>
    <n v="0"/>
    <n v="900000"/>
    <n v="6766.917293233083"/>
    <s v="needs refurb-900000"/>
    <x v="0"/>
  </r>
  <r>
    <d v="2023-01-24T00:00:00"/>
    <x v="8"/>
    <s v="54B2950"/>
    <s v="Barcelona"/>
    <x v="4"/>
    <s v="Sant Pere - Santa Caterina i la Ribera"/>
    <x v="2"/>
    <x v="0"/>
    <n v="4"/>
    <n v="94"/>
    <s v="No"/>
    <s v="exterior"/>
    <s v=" floor 2"/>
    <n v="0.02"/>
    <n v="325000"/>
    <n v="3457.4468085106382"/>
    <s v="needs refurb-325000"/>
    <x v="0"/>
  </r>
  <r>
    <d v="2023-01-25T00:00:00"/>
    <x v="8"/>
    <s v="54B2951"/>
    <s v="Barcelona"/>
    <x v="1"/>
    <s v="el Putxet i el Farró"/>
    <x v="2"/>
    <x v="0"/>
    <n v="3"/>
    <n v="121"/>
    <s v="Yes"/>
    <s v="exterior"/>
    <s v=" floor 1"/>
    <n v="0"/>
    <n v="365000"/>
    <n v="3016.5289256198348"/>
    <s v="needs refurb-365000"/>
    <x v="0"/>
  </r>
  <r>
    <d v="2023-01-26T00:00:00"/>
    <x v="8"/>
    <s v="54B2952"/>
    <s v="Barcelona"/>
    <x v="3"/>
    <s v="les Corts"/>
    <x v="2"/>
    <x v="0"/>
    <n v="6"/>
    <n v="300"/>
    <s v="Yes"/>
    <s v="exterior"/>
    <s v=" floor 1"/>
    <n v="0"/>
    <n v="1500000"/>
    <n v="5000"/>
    <s v="needs refurb-1500000"/>
    <x v="0"/>
  </r>
  <r>
    <d v="2023-01-27T00:00:00"/>
    <x v="8"/>
    <s v="54B2953"/>
    <s v="Barcelona"/>
    <x v="0"/>
    <s v="la Dreta de l'Eixample"/>
    <x v="2"/>
    <x v="0"/>
    <n v="6"/>
    <n v="216"/>
    <s v="Yes"/>
    <s v="exterior"/>
    <s v=" floor 1"/>
    <n v="0"/>
    <n v="899000"/>
    <n v="4162.0370370370374"/>
    <s v="needs refurb-899000"/>
    <x v="0"/>
  </r>
  <r>
    <d v="2023-01-28T00:00:00"/>
    <x v="8"/>
    <s v="54B2954"/>
    <s v="Barcelona"/>
    <x v="8"/>
    <s v="Sant Andreu"/>
    <x v="2"/>
    <x v="0"/>
    <n v="3"/>
    <n v="64"/>
    <s v="Yes"/>
    <s v="exterior"/>
    <s v=" floor 7"/>
    <n v="0"/>
    <n v="199900"/>
    <n v="3123.4375"/>
    <s v="needs refurb-199900"/>
    <x v="0"/>
  </r>
  <r>
    <d v="2023-01-29T00:00:00"/>
    <x v="8"/>
    <s v="54B2955"/>
    <s v="Barcelona"/>
    <x v="0"/>
    <s v="la Nova Esquerra de l'Eixample"/>
    <x v="2"/>
    <x v="0"/>
    <n v="3"/>
    <n v="112"/>
    <s v="Yes"/>
    <s v="exterior"/>
    <s v=" floor 5"/>
    <n v="0"/>
    <n v="390000"/>
    <n v="3482.1428571428573"/>
    <s v="needs refurb-390000"/>
    <x v="0"/>
  </r>
  <r>
    <d v="2023-01-30T00:00:00"/>
    <x v="8"/>
    <s v="54B2956"/>
    <s v="Barcelona"/>
    <x v="0"/>
    <s v="la Nova Esquerra de l'Eixample"/>
    <x v="2"/>
    <x v="0"/>
    <n v="7"/>
    <n v="155"/>
    <s v="Yes"/>
    <s v="exterior"/>
    <s v=" floor 4"/>
    <n v="0"/>
    <n v="550000"/>
    <n v="3548.3870967741937"/>
    <s v="needs refurb-550000"/>
    <x v="0"/>
  </r>
  <r>
    <d v="2023-01-31T00:00:00"/>
    <x v="8"/>
    <s v="54B2957"/>
    <s v="Barcelona"/>
    <x v="7"/>
    <s v="el Camp d'en Grassot i Gràcia Nova"/>
    <x v="2"/>
    <x v="0"/>
    <n v="4"/>
    <n v="70"/>
    <s v="Yes"/>
    <s v="exterior"/>
    <s v=" floor 6"/>
    <n v="0"/>
    <n v="255000"/>
    <n v="3642.8571428571427"/>
    <s v="needs refurb-255000"/>
    <x v="0"/>
  </r>
  <r>
    <d v="2023-02-01T00:00:00"/>
    <x v="8"/>
    <s v="54B2958"/>
    <s v="Barcelona"/>
    <x v="3"/>
    <s v="Pedralbes"/>
    <x v="2"/>
    <x v="1"/>
    <n v="3"/>
    <n v="74"/>
    <s v="Yes"/>
    <s v="interior"/>
    <s v=" floor 9"/>
    <n v="0"/>
    <n v="435000"/>
    <n v="5878.3783783783783"/>
    <s v="needs refurb-435000"/>
    <x v="0"/>
  </r>
  <r>
    <d v="2023-02-02T00:00:00"/>
    <x v="8"/>
    <s v="54B2959"/>
    <s v="Barcelona"/>
    <x v="6"/>
    <s v="Sants"/>
    <x v="2"/>
    <x v="0"/>
    <n v="4"/>
    <n v="86"/>
    <s v="Yes"/>
    <s v="exterior"/>
    <s v=" floor 3"/>
    <n v="0"/>
    <n v="300000"/>
    <n v="3488.3720930232557"/>
    <s v="needs refurb-300000"/>
    <x v="0"/>
  </r>
  <r>
    <d v="2023-02-03T00:00:00"/>
    <x v="8"/>
    <s v="54B2960"/>
    <s v="Barcelona"/>
    <x v="1"/>
    <s v="les Tres Torres"/>
    <x v="2"/>
    <x v="0"/>
    <n v="5"/>
    <n v="168"/>
    <s v="Yes"/>
    <s v="exterior"/>
    <s v="ground floor"/>
    <n v="0"/>
    <n v="750000"/>
    <n v="4464.2857142857147"/>
    <s v="needs refurb-750000"/>
    <x v="0"/>
  </r>
  <r>
    <d v="2023-02-04T00:00:00"/>
    <x v="8"/>
    <s v="54B2961"/>
    <s v="Barcelona"/>
    <x v="0"/>
    <s v="l'Antiga Esquerra de l'Eixample"/>
    <x v="2"/>
    <x v="0"/>
    <n v="4"/>
    <n v="224"/>
    <s v="Yes"/>
    <s v="exterior"/>
    <s v=" floor 3"/>
    <n v="0"/>
    <n v="798000"/>
    <n v="3562.5"/>
    <s v="needs refurb-798000"/>
    <x v="0"/>
  </r>
  <r>
    <d v="2023-02-05T00:00:00"/>
    <x v="8"/>
    <s v="54B2962"/>
    <s v="Barcelona"/>
    <x v="3"/>
    <s v="Pedralbes"/>
    <x v="2"/>
    <x v="0"/>
    <n v="3"/>
    <n v="106"/>
    <s v="Yes"/>
    <s v="exterior"/>
    <s v=" floor 4"/>
    <n v="0"/>
    <n v="520000"/>
    <n v="4905.6603773584902"/>
    <s v="needs refurb-520000"/>
    <x v="0"/>
  </r>
  <r>
    <d v="2023-02-06T00:00:00"/>
    <x v="8"/>
    <s v="54B2963"/>
    <s v="Barcelona"/>
    <x v="5"/>
    <s v="Provençals del Poblenou"/>
    <x v="2"/>
    <x v="0"/>
    <n v="4"/>
    <n v="110"/>
    <s v="Yes"/>
    <s v="exterior"/>
    <s v=" floor 5"/>
    <n v="0"/>
    <n v="235000"/>
    <n v="2136.3636363636365"/>
    <s v="needs refurb-235000"/>
    <x v="1"/>
  </r>
  <r>
    <d v="2023-02-07T00:00:00"/>
    <x v="8"/>
    <s v="54B2964"/>
    <s v="Barcelona"/>
    <x v="8"/>
    <s v="el Bon Pastor"/>
    <x v="2"/>
    <x v="0"/>
    <n v="3"/>
    <n v="74"/>
    <s v="Yes"/>
    <s v="exterior"/>
    <s v="mezzanine"/>
    <n v="0"/>
    <n v="161500"/>
    <n v="2182.4324324324325"/>
    <s v="needs refurb-161500"/>
    <x v="1"/>
  </r>
  <r>
    <d v="2023-02-08T00:00:00"/>
    <x v="8"/>
    <s v="54B2965"/>
    <s v="Barcelona"/>
    <x v="1"/>
    <s v="Sant Gervasi - Galvany"/>
    <x v="2"/>
    <x v="0"/>
    <n v="6"/>
    <n v="285"/>
    <s v="Yes"/>
    <s v="exterior"/>
    <s v=" floor 2"/>
    <n v="0"/>
    <n v="1780000"/>
    <n v="6245.6140350877195"/>
    <s v="needs refurb-1780000"/>
    <x v="0"/>
  </r>
  <r>
    <d v="2023-02-09T00:00:00"/>
    <x v="8"/>
    <s v="54B2966"/>
    <s v="Barcelona"/>
    <x v="1"/>
    <s v="Sant Gervasi - Galvany"/>
    <x v="2"/>
    <x v="0"/>
    <n v="4"/>
    <n v="130"/>
    <s v="Yes"/>
    <s v="exterior"/>
    <s v=" floor 1"/>
    <n v="0"/>
    <n v="580000"/>
    <n v="4461.5384615384619"/>
    <s v="needs refurb-580000"/>
    <x v="0"/>
  </r>
  <r>
    <d v="2023-02-10T00:00:00"/>
    <x v="8"/>
    <s v="54B2967"/>
    <s v="Barcelona"/>
    <x v="5"/>
    <s v="el Parc i la Llacuna del Poblenou"/>
    <x v="2"/>
    <x v="0"/>
    <n v="4"/>
    <n v="74"/>
    <s v="Yes"/>
    <s v="exterior"/>
    <s v=" floor 4"/>
    <n v="0"/>
    <n v="241000"/>
    <n v="3256.7567567567567"/>
    <s v="needs refurb-241000"/>
    <x v="0"/>
  </r>
  <r>
    <d v="2023-02-11T00:00:00"/>
    <x v="8"/>
    <s v="54B2968"/>
    <s v="Barcelona"/>
    <x v="1"/>
    <s v="el Putxet i el Farró"/>
    <x v="2"/>
    <x v="0"/>
    <n v="4"/>
    <n v="98"/>
    <s v="Yes"/>
    <s v="exterior"/>
    <s v=" floor 4"/>
    <n v="0"/>
    <n v="365000"/>
    <n v="3724.4897959183672"/>
    <s v="needs refurb-365000"/>
    <x v="0"/>
  </r>
  <r>
    <d v="2023-02-12T00:00:00"/>
    <x v="8"/>
    <s v="54B2969"/>
    <s v="Barcelona"/>
    <x v="0"/>
    <s v="la Dreta de l'Eixample"/>
    <x v="2"/>
    <x v="0"/>
    <n v="5"/>
    <n v="117"/>
    <s v="Yes"/>
    <s v="exterior"/>
    <s v="mezzanine"/>
    <n v="0"/>
    <n v="499000"/>
    <n v="4264.9572649572647"/>
    <s v="needs refurb-499000"/>
    <x v="0"/>
  </r>
  <r>
    <d v="2023-02-13T00:00:00"/>
    <x v="8"/>
    <s v="54B2970"/>
    <s v="Barcelona"/>
    <x v="6"/>
    <s v="el Poble Sec - AEI Parc de Montjuïc"/>
    <x v="2"/>
    <x v="0"/>
    <n v="3"/>
    <n v="92"/>
    <s v="Yes"/>
    <s v="exterior"/>
    <s v=" floor 4"/>
    <n v="0"/>
    <n v="285000"/>
    <n v="3097.8260869565215"/>
    <s v="needs refurb-285000"/>
    <x v="0"/>
  </r>
  <r>
    <d v="2023-02-14T00:00:00"/>
    <x v="8"/>
    <s v="54B2971"/>
    <s v="Barcelona"/>
    <x v="0"/>
    <s v="el Fort Pienc"/>
    <x v="2"/>
    <x v="3"/>
    <n v="2"/>
    <n v="105"/>
    <s v="Yes"/>
    <s v="exterior"/>
    <s v="ground floor"/>
    <n v="0"/>
    <n v="400000"/>
    <n v="3809.5238095238096"/>
    <s v="needs refurb-400000"/>
    <x v="0"/>
  </r>
  <r>
    <d v="2023-02-15T00:00:00"/>
    <x v="8"/>
    <s v="54B2972"/>
    <s v="Barcelona"/>
    <x v="0"/>
    <s v="la Nova Esquerra de l'Eixample"/>
    <x v="2"/>
    <x v="1"/>
    <n v="3"/>
    <n v="70"/>
    <s v="Yes"/>
    <s v="interior"/>
    <s v=" floor 8"/>
    <n v="0"/>
    <n v="340000"/>
    <n v="4857.1428571428569"/>
    <s v="needs refurb-340000"/>
    <x v="0"/>
  </r>
  <r>
    <d v="2023-02-16T00:00:00"/>
    <x v="8"/>
    <s v="54B2973"/>
    <s v="Barcelona"/>
    <x v="5"/>
    <s v="el Camp de l'Arpa del Clot"/>
    <x v="2"/>
    <x v="0"/>
    <n v="3"/>
    <n v="67"/>
    <s v="Yes"/>
    <s v="interior"/>
    <s v=" floor 6"/>
    <n v="0"/>
    <n v="199000"/>
    <n v="2970.1492537313434"/>
    <s v="needs refurb-199000"/>
    <x v="1"/>
  </r>
  <r>
    <d v="2023-02-17T00:00:00"/>
    <x v="8"/>
    <s v="54B2974"/>
    <s v="Barcelona"/>
    <x v="3"/>
    <s v="la Maternitat i Sant Ramon"/>
    <x v="2"/>
    <x v="0"/>
    <n v="3"/>
    <n v="80"/>
    <s v="Yes"/>
    <s v="exterior"/>
    <s v=" floor 5"/>
    <n v="0"/>
    <n v="240000"/>
    <n v="3000"/>
    <s v="needs refurb-240000"/>
    <x v="1"/>
  </r>
  <r>
    <d v="2023-02-18T00:00:00"/>
    <x v="8"/>
    <s v="54B2975"/>
    <s v="Barcelona"/>
    <x v="5"/>
    <s v="Diagonal Mar i el Front Marítim del Poblenou"/>
    <x v="2"/>
    <x v="0"/>
    <n v="3"/>
    <n v="90"/>
    <s v="Yes"/>
    <s v="exterior"/>
    <s v=" floor 4"/>
    <n v="0"/>
    <n v="315000"/>
    <n v="3500"/>
    <s v="needs refurb-315000"/>
    <x v="0"/>
  </r>
  <r>
    <d v="2023-02-19T00:00:00"/>
    <x v="8"/>
    <s v="54B2976"/>
    <s v="Barcelona"/>
    <x v="3"/>
    <s v="Pedralbes"/>
    <x v="2"/>
    <x v="1"/>
    <n v="3"/>
    <n v="73"/>
    <s v="Yes"/>
    <s v="exterior"/>
    <s v=" floor 9"/>
    <n v="0"/>
    <n v="435000"/>
    <n v="5958.9041095890407"/>
    <s v="needs refurb-435000"/>
    <x v="0"/>
  </r>
  <r>
    <d v="2023-02-20T00:00:00"/>
    <x v="8"/>
    <s v="54B2977"/>
    <s v="Barcelona"/>
    <x v="3"/>
    <s v="Pedralbes"/>
    <x v="2"/>
    <x v="0"/>
    <n v="6"/>
    <n v="181"/>
    <s v="Yes"/>
    <s v="exterior"/>
    <s v=" floor 4"/>
    <n v="0"/>
    <n v="928800"/>
    <n v="5131.4917127071822"/>
    <s v="needs refurb-928800"/>
    <x v="0"/>
  </r>
  <r>
    <d v="2023-02-21T00:00:00"/>
    <x v="8"/>
    <s v="54B2978"/>
    <s v="Barcelona"/>
    <x v="0"/>
    <s v="la Sagrada Família"/>
    <x v="2"/>
    <x v="1"/>
    <n v="5"/>
    <n v="250"/>
    <s v="Yes"/>
    <s v="exterior"/>
    <s v=" floor 8"/>
    <n v="0"/>
    <n v="1150000"/>
    <n v="4600"/>
    <s v="needs refurb-1150000"/>
    <x v="0"/>
  </r>
  <r>
    <d v="2023-02-22T00:00:00"/>
    <x v="8"/>
    <s v="54B2979"/>
    <s v="Barcelona"/>
    <x v="0"/>
    <s v="l'Antiga Esquerra de l'Eixample"/>
    <x v="2"/>
    <x v="0"/>
    <n v="3"/>
    <n v="79"/>
    <s v="Yes"/>
    <s v="exterior"/>
    <s v=" floor 3"/>
    <n v="0"/>
    <n v="450000"/>
    <n v="5696.2025316455693"/>
    <s v="needs refurb-450000"/>
    <x v="0"/>
  </r>
  <r>
    <d v="2023-02-23T00:00:00"/>
    <x v="8"/>
    <s v="54B2980"/>
    <s v="Barcelona"/>
    <x v="0"/>
    <s v="l'Antiga Esquerra de l'Eixample"/>
    <x v="2"/>
    <x v="0"/>
    <n v="2"/>
    <n v="77"/>
    <s v="Yes"/>
    <s v="interior"/>
    <s v=" floor 1"/>
    <n v="0"/>
    <n v="450000"/>
    <n v="5844.1558441558445"/>
    <s v="needs refurb-450000"/>
    <x v="0"/>
  </r>
  <r>
    <d v="2023-02-24T00:00:00"/>
    <x v="8"/>
    <s v="54B2981"/>
    <s v="Barcelona"/>
    <x v="3"/>
    <s v="Pedralbes"/>
    <x v="2"/>
    <x v="1"/>
    <n v="3"/>
    <n v="73"/>
    <s v="Yes"/>
    <s v="exterior"/>
    <s v=" floor 8"/>
    <n v="0"/>
    <n v="430000"/>
    <n v="5890.41095890411"/>
    <s v="needs refurb-430000"/>
    <x v="0"/>
  </r>
  <r>
    <d v="2023-02-25T00:00:00"/>
    <x v="8"/>
    <s v="54B2982"/>
    <s v="Barcelona"/>
    <x v="6"/>
    <s v="el Poble Sec - AEI Parc de Montjuïc"/>
    <x v="2"/>
    <x v="0"/>
    <n v="4"/>
    <n v="83"/>
    <s v="Yes"/>
    <s v="exterior"/>
    <s v=" floor 1"/>
    <n v="0"/>
    <n v="270000"/>
    <n v="3253.0120481927711"/>
    <s v="needs refurb-270000"/>
    <x v="0"/>
  </r>
  <r>
    <d v="2023-02-26T00:00:00"/>
    <x v="8"/>
    <s v="54B2983"/>
    <s v="Barcelona"/>
    <x v="0"/>
    <s v="l'Antiga Esquerra de l'Eixample"/>
    <x v="2"/>
    <x v="0"/>
    <n v="3"/>
    <n v="79"/>
    <s v="Yes"/>
    <s v="interior"/>
    <s v=" floor 1"/>
    <n v="0"/>
    <n v="440000"/>
    <n v="5569.6202531645567"/>
    <s v="needs refurb-440000"/>
    <x v="0"/>
  </r>
  <r>
    <d v="2023-02-27T00:00:00"/>
    <x v="8"/>
    <s v="54B2984"/>
    <s v="Barcelona"/>
    <x v="0"/>
    <s v="la Dreta de l'Eixample"/>
    <x v="2"/>
    <x v="0"/>
    <n v="4"/>
    <n v="196"/>
    <s v="Yes"/>
    <s v="exterior"/>
    <s v=" floor 1"/>
    <n v="0"/>
    <n v="595000"/>
    <n v="3035.7142857142858"/>
    <s v="needs refurb-595000"/>
    <x v="0"/>
  </r>
  <r>
    <d v="2023-02-28T00:00:00"/>
    <x v="8"/>
    <s v="54B2985"/>
    <s v="Barcelona"/>
    <x v="0"/>
    <s v="la Sagrada Família"/>
    <x v="2"/>
    <x v="1"/>
    <n v="2"/>
    <n v="88"/>
    <s v="Yes"/>
    <s v="exterior"/>
    <s v=" floor 3"/>
    <n v="0"/>
    <n v="240000"/>
    <n v="2727.2727272727275"/>
    <s v="needs refurb-240000"/>
    <x v="1"/>
  </r>
  <r>
    <d v="2023-03-01T00:00:00"/>
    <x v="8"/>
    <s v="54B2986"/>
    <s v="Barcelona"/>
    <x v="4"/>
    <s v="el Barri Gòtic"/>
    <x v="2"/>
    <x v="0"/>
    <n v="3"/>
    <n v="82"/>
    <s v="No"/>
    <s v="exterior"/>
    <s v=" floor 3"/>
    <n v="0.02"/>
    <n v="248000"/>
    <n v="3024.3902439024391"/>
    <s v="needs refurb-248000"/>
    <x v="0"/>
  </r>
  <r>
    <d v="2023-03-02T00:00:00"/>
    <x v="8"/>
    <s v="54B2987"/>
    <s v="Barcelona"/>
    <x v="0"/>
    <s v="Sant Antoni"/>
    <x v="2"/>
    <x v="0"/>
    <n v="4"/>
    <n v="98"/>
    <s v="Yes"/>
    <s v="exterior"/>
    <s v=" floor 1"/>
    <n v="0"/>
    <n v="340000"/>
    <n v="3469.387755102041"/>
    <s v="needs refurb-340000"/>
    <x v="0"/>
  </r>
  <r>
    <d v="2023-03-03T00:00:00"/>
    <x v="8"/>
    <s v="54B2988"/>
    <s v="Barcelona"/>
    <x v="6"/>
    <s v="el Poble Sec - AEI Parc de Montjuïc"/>
    <x v="2"/>
    <x v="0"/>
    <n v="3"/>
    <n v="68"/>
    <s v="No"/>
    <s v="exterior"/>
    <s v=" floor 3"/>
    <n v="0.02"/>
    <n v="152000"/>
    <n v="2235.294117647059"/>
    <s v="needs refurb-152000"/>
    <x v="1"/>
  </r>
  <r>
    <d v="2023-03-04T00:00:00"/>
    <x v="8"/>
    <s v="54B2989"/>
    <s v="Barcelona"/>
    <x v="5"/>
    <s v="el Camp de l'Arpa del Clot"/>
    <x v="2"/>
    <x v="3"/>
    <n v="2"/>
    <n v="50"/>
    <s v="No"/>
    <s v="exterior"/>
    <s v=" floor 2"/>
    <n v="0.02"/>
    <n v="260000"/>
    <n v="5200"/>
    <s v="needs refurb-260000"/>
    <x v="0"/>
  </r>
  <r>
    <d v="2023-03-05T00:00:00"/>
    <x v="8"/>
    <s v="54B2990"/>
    <s v="Barcelona"/>
    <x v="9"/>
    <s v="Porta"/>
    <x v="2"/>
    <x v="1"/>
    <n v="3"/>
    <n v="65"/>
    <s v="Yes"/>
    <s v="exterior"/>
    <s v=" floor 4"/>
    <n v="0"/>
    <n v="189000"/>
    <n v="2907.6923076923076"/>
    <s v="needs refurb-189000"/>
    <x v="1"/>
  </r>
  <r>
    <d v="2023-03-06T00:00:00"/>
    <x v="8"/>
    <s v="54B2991"/>
    <s v="Barcelona"/>
    <x v="5"/>
    <s v="el Camp de l'Arpa del Clot"/>
    <x v="2"/>
    <x v="0"/>
    <n v="3"/>
    <n v="66"/>
    <s v="Yes"/>
    <s v="exterior"/>
    <s v=" floor 6"/>
    <n v="0"/>
    <n v="214900"/>
    <n v="3256.060606060606"/>
    <s v="needs refurb-214900"/>
    <x v="0"/>
  </r>
  <r>
    <d v="2023-03-07T00:00:00"/>
    <x v="8"/>
    <s v="54B2992"/>
    <s v="Barcelona"/>
    <x v="0"/>
    <s v="la Nova Esquerra de l'Eixample"/>
    <x v="2"/>
    <x v="0"/>
    <n v="4"/>
    <n v="134"/>
    <s v="Yes"/>
    <s v="exterior"/>
    <s v=" floor 5"/>
    <n v="0"/>
    <n v="490000"/>
    <n v="3656.7164179104479"/>
    <s v="needs refurb-490000"/>
    <x v="0"/>
  </r>
  <r>
    <d v="2023-03-08T00:00:00"/>
    <x v="8"/>
    <s v="54B2993"/>
    <s v="Barcelona"/>
    <x v="6"/>
    <s v="el Poble Sec - AEI Parc de Montjuïc"/>
    <x v="2"/>
    <x v="0"/>
    <n v="3"/>
    <n v="68"/>
    <s v="Yes"/>
    <s v="exterior"/>
    <s v=" floor 1"/>
    <n v="0"/>
    <n v="179000"/>
    <n v="2632.3529411764707"/>
    <s v="needs refurb-179000"/>
    <x v="1"/>
  </r>
  <r>
    <d v="2023-03-09T00:00:00"/>
    <x v="8"/>
    <s v="54B2994"/>
    <s v="Barcelona"/>
    <x v="6"/>
    <s v="la Marina de Port"/>
    <x v="2"/>
    <x v="0"/>
    <n v="3"/>
    <n v="75"/>
    <s v="Yes"/>
    <s v="exterior"/>
    <s v=" floor 5"/>
    <n v="0"/>
    <n v="195000"/>
    <n v="2600"/>
    <s v="needs refurb-195000"/>
    <x v="1"/>
  </r>
  <r>
    <d v="2023-03-10T00:00:00"/>
    <x v="8"/>
    <s v="54B2995"/>
    <s v="Barcelona"/>
    <x v="1"/>
    <s v="Sarrià"/>
    <x v="2"/>
    <x v="0"/>
    <n v="4"/>
    <n v="118"/>
    <s v="Yes"/>
    <s v="exterior"/>
    <s v=" floor 3"/>
    <n v="0"/>
    <n v="560000"/>
    <n v="4745.7627118644068"/>
    <s v="needs refurb-560000"/>
    <x v="0"/>
  </r>
  <r>
    <d v="2023-03-11T00:00:00"/>
    <x v="8"/>
    <s v="54B2996"/>
    <s v="Barcelona"/>
    <x v="5"/>
    <s v="la Verneda i la Pau"/>
    <x v="2"/>
    <x v="0"/>
    <n v="4"/>
    <n v="75"/>
    <s v="Yes"/>
    <s v="exterior"/>
    <s v=" floor 1"/>
    <n v="0"/>
    <n v="183000"/>
    <n v="2440"/>
    <s v="needs refurb-183000"/>
    <x v="1"/>
  </r>
  <r>
    <d v="2023-03-12T00:00:00"/>
    <x v="8"/>
    <s v="54B2997"/>
    <s v="Barcelona"/>
    <x v="8"/>
    <s v="la Sagrera"/>
    <x v="2"/>
    <x v="0"/>
    <n v="4"/>
    <n v="89"/>
    <s v="Yes"/>
    <s v="exterior"/>
    <s v=" floor 2"/>
    <n v="0"/>
    <n v="260000"/>
    <n v="2921.3483146067415"/>
    <s v="needs refurb-260000"/>
    <x v="1"/>
  </r>
  <r>
    <d v="2023-03-13T00:00:00"/>
    <x v="8"/>
    <s v="54B2998"/>
    <s v="Barcelona"/>
    <x v="0"/>
    <s v="la Sagrada Família"/>
    <x v="2"/>
    <x v="3"/>
    <n v="4"/>
    <n v="350"/>
    <s v="No"/>
    <s v="exterior"/>
    <s v="ground floor"/>
    <n v="0.02"/>
    <n v="390000"/>
    <n v="1114.2857142857142"/>
    <s v="needs refurb-390000"/>
    <x v="1"/>
  </r>
  <r>
    <d v="2023-03-14T00:00:00"/>
    <x v="8"/>
    <s v="54B2999"/>
    <s v="Barcelona"/>
    <x v="4"/>
    <s v="el Barri Gòtic"/>
    <x v="2"/>
    <x v="0"/>
    <n v="4"/>
    <n v="240"/>
    <s v="Yes"/>
    <s v="exterior"/>
    <s v=" floor 1"/>
    <n v="0"/>
    <n v="1190000"/>
    <n v="4958.333333333333"/>
    <s v="needs refurb-1190000"/>
    <x v="0"/>
  </r>
  <r>
    <d v="2023-03-15T00:00:00"/>
    <x v="8"/>
    <s v="54B3000"/>
    <s v="Barcelona"/>
    <x v="7"/>
    <s v="el Camp d'en Grassot i Gràcia Nova"/>
    <x v="2"/>
    <x v="1"/>
    <n v="3"/>
    <n v="84"/>
    <s v="Yes"/>
    <s v="exterior"/>
    <s v=" floor 5"/>
    <n v="0"/>
    <n v="399000"/>
    <n v="4750"/>
    <s v="needs refurb-399000"/>
    <x v="0"/>
  </r>
  <r>
    <d v="2023-03-16T00:00:00"/>
    <x v="8"/>
    <s v="54B3001"/>
    <s v="Barcelona"/>
    <x v="3"/>
    <s v="Pedralbes"/>
    <x v="2"/>
    <x v="0"/>
    <n v="5"/>
    <n v="148"/>
    <s v="Yes"/>
    <s v="exterior"/>
    <s v=" floor 5"/>
    <n v="0"/>
    <n v="590000"/>
    <n v="3986.4864864864867"/>
    <s v="needs refurb-590000"/>
    <x v="0"/>
  </r>
  <r>
    <d v="2023-03-17T00:00:00"/>
    <x v="8"/>
    <s v="54B3002"/>
    <s v="Barcelona"/>
    <x v="5"/>
    <s v="Sant Martí de Provençals"/>
    <x v="2"/>
    <x v="0"/>
    <n v="4"/>
    <n v="93"/>
    <s v="Yes"/>
    <s v="exterior"/>
    <s v=" floor 8"/>
    <n v="0"/>
    <n v="278000"/>
    <n v="2989.2473118279568"/>
    <s v="needs refurb-278000"/>
    <x v="1"/>
  </r>
  <r>
    <d v="2023-03-18T00:00:00"/>
    <x v="8"/>
    <s v="54B3003"/>
    <s v="Barcelona"/>
    <x v="0"/>
    <s v="Sant Antoni"/>
    <x v="2"/>
    <x v="0"/>
    <n v="5"/>
    <n v="188"/>
    <s v="Yes"/>
    <s v="exterior"/>
    <s v=" floor 1"/>
    <n v="0"/>
    <n v="580000"/>
    <n v="3085.1063829787236"/>
    <s v="needs refurb-580000"/>
    <x v="0"/>
  </r>
  <r>
    <d v="2023-03-19T00:00:00"/>
    <x v="8"/>
    <s v="54B3004"/>
    <s v="Barcelona"/>
    <x v="5"/>
    <s v="el Camp de l'Arpa del Clot"/>
    <x v="2"/>
    <x v="0"/>
    <n v="3"/>
    <n v="70"/>
    <s v="Yes"/>
    <s v="exterior"/>
    <s v=" floor 3"/>
    <n v="0"/>
    <n v="230000"/>
    <n v="3285.7142857142858"/>
    <s v="needs refurb-230000"/>
    <x v="0"/>
  </r>
  <r>
    <d v="2023-03-20T00:00:00"/>
    <x v="8"/>
    <s v="54B3005"/>
    <s v="Barcelona"/>
    <x v="6"/>
    <s v="Sants"/>
    <x v="2"/>
    <x v="0"/>
    <n v="3"/>
    <n v="78"/>
    <s v="No"/>
    <s v="exterior"/>
    <s v=" floor 2"/>
    <n v="0.02"/>
    <n v="177000"/>
    <n v="2269.2307692307691"/>
    <s v="needs refurb-177000"/>
    <x v="1"/>
  </r>
  <r>
    <d v="2023-03-21T00:00:00"/>
    <x v="8"/>
    <s v="54B3006"/>
    <s v="Barcelona"/>
    <x v="6"/>
    <s v="el Poble Sec - AEI Parc de Montjuïc"/>
    <x v="2"/>
    <x v="0"/>
    <n v="2"/>
    <n v="51"/>
    <s v="No"/>
    <s v="exterior"/>
    <s v=" floor 3"/>
    <n v="0.02"/>
    <n v="150000"/>
    <n v="2941.1764705882351"/>
    <s v="needs refurb-150000"/>
    <x v="1"/>
  </r>
  <r>
    <d v="2023-03-22T00:00:00"/>
    <x v="8"/>
    <s v="54B3007"/>
    <s v="Barcelona"/>
    <x v="6"/>
    <s v="la Marina de Port"/>
    <x v="2"/>
    <x v="0"/>
    <n v="3"/>
    <n v="86"/>
    <s v="Yes"/>
    <s v="exterior"/>
    <s v="mezzanine"/>
    <n v="0"/>
    <n v="200000"/>
    <n v="2325.5813953488373"/>
    <s v="needs refurb-200000"/>
    <x v="1"/>
  </r>
  <r>
    <d v="2023-03-23T00:00:00"/>
    <x v="8"/>
    <s v="54B3008"/>
    <s v="Barcelona"/>
    <x v="3"/>
    <s v="Pedralbes"/>
    <x v="2"/>
    <x v="1"/>
    <n v="3"/>
    <n v="69"/>
    <s v="Yes"/>
    <s v="exterior"/>
    <s v=" floor 9"/>
    <n v="0"/>
    <n v="435000"/>
    <n v="6304.347826086957"/>
    <s v="needs refurb-435000"/>
    <x v="0"/>
  </r>
  <r>
    <d v="2023-03-24T00:00:00"/>
    <x v="8"/>
    <s v="54B3009"/>
    <s v="Barcelona"/>
    <x v="7"/>
    <s v="el Camp d'en Grassot i Gràcia Nova"/>
    <x v="2"/>
    <x v="0"/>
    <n v="2"/>
    <n v="59"/>
    <s v="Yes"/>
    <s v="exterior"/>
    <s v=" floor 1"/>
    <n v="0"/>
    <n v="198000"/>
    <n v="3355.9322033898306"/>
    <s v="needs refurb-198000"/>
    <x v="0"/>
  </r>
  <r>
    <d v="2023-03-25T00:00:00"/>
    <x v="8"/>
    <s v="54B3010"/>
    <s v="Barcelona"/>
    <x v="6"/>
    <s v="Sants"/>
    <x v="2"/>
    <x v="0"/>
    <n v="5"/>
    <n v="110"/>
    <s v="Yes"/>
    <s v="exterior"/>
    <s v=" floor 7"/>
    <n v="0"/>
    <n v="540000"/>
    <n v="4909.090909090909"/>
    <s v="needs refurb-540000"/>
    <x v="0"/>
  </r>
  <r>
    <d v="2023-03-26T00:00:00"/>
    <x v="8"/>
    <s v="54B3011"/>
    <s v="Barcelona"/>
    <x v="3"/>
    <s v="Pedralbes"/>
    <x v="2"/>
    <x v="1"/>
    <n v="3"/>
    <n v="69"/>
    <s v="Yes"/>
    <s v="exterior"/>
    <s v=" floor 8"/>
    <n v="0"/>
    <n v="430000"/>
    <n v="6231.884057971014"/>
    <s v="needs refurb-430000"/>
    <x v="0"/>
  </r>
  <r>
    <d v="2023-03-27T00:00:00"/>
    <x v="8"/>
    <s v="54B3012"/>
    <s v="Barcelona"/>
    <x v="3"/>
    <s v="Pedralbes"/>
    <x v="2"/>
    <x v="0"/>
    <n v="3"/>
    <n v="70"/>
    <s v="Yes"/>
    <s v="exterior"/>
    <s v=" floor 5"/>
    <n v="0"/>
    <n v="415000"/>
    <n v="5928.5714285714284"/>
    <s v="needs refurb-415000"/>
    <x v="0"/>
  </r>
  <r>
    <d v="2023-03-28T00:00:00"/>
    <x v="8"/>
    <s v="54B3013"/>
    <s v="Barcelona"/>
    <x v="1"/>
    <s v="Sarrià"/>
    <x v="2"/>
    <x v="0"/>
    <n v="3"/>
    <n v="73"/>
    <s v="Yes"/>
    <s v="exterior"/>
    <s v=" floor 3"/>
    <n v="0"/>
    <n v="375000"/>
    <n v="5136.9863013698632"/>
    <s v="needs refurb-375000"/>
    <x v="0"/>
  </r>
  <r>
    <d v="2023-03-29T00:00:00"/>
    <x v="8"/>
    <s v="54B3014"/>
    <s v="Barcelona"/>
    <x v="0"/>
    <s v="l'Antiga Esquerra de l'Eixample"/>
    <x v="2"/>
    <x v="0"/>
    <n v="4"/>
    <n v="130"/>
    <s v="Yes"/>
    <s v="exterior"/>
    <s v=" floor 6"/>
    <n v="0"/>
    <n v="480000"/>
    <n v="3692.3076923076924"/>
    <s v="needs refurb-480000"/>
    <x v="0"/>
  </r>
  <r>
    <d v="2023-03-30T00:00:00"/>
    <x v="8"/>
    <s v="54B3015"/>
    <s v="Barcelona"/>
    <x v="0"/>
    <s v="l'Antiga Esquerra de l'Eixample"/>
    <x v="2"/>
    <x v="0"/>
    <n v="2"/>
    <n v="80"/>
    <s v="Yes"/>
    <s v="exterior"/>
    <s v=" floor 5"/>
    <n v="0"/>
    <n v="455000"/>
    <n v="5687.5"/>
    <s v="needs refurb-455000"/>
    <x v="0"/>
  </r>
  <r>
    <d v="2023-03-31T00:00:00"/>
    <x v="8"/>
    <s v="54B3016"/>
    <s v="Barcelona"/>
    <x v="1"/>
    <s v="les Tres Torres"/>
    <x v="2"/>
    <x v="0"/>
    <n v="4"/>
    <n v="140"/>
    <s v="Yes"/>
    <s v="exterior"/>
    <s v=" floor 1"/>
    <n v="0"/>
    <n v="790000"/>
    <n v="5642.8571428571431"/>
    <s v="needs refurb-790000"/>
    <x v="0"/>
  </r>
  <r>
    <d v="2023-04-01T00:00:00"/>
    <x v="8"/>
    <s v="54B3017"/>
    <s v="Barcelona"/>
    <x v="1"/>
    <s v="Sant Gervasi - Galvany"/>
    <x v="2"/>
    <x v="0"/>
    <n v="2"/>
    <n v="95"/>
    <s v="Yes"/>
    <s v="exterior"/>
    <s v=" floor 3"/>
    <n v="0"/>
    <n v="340000"/>
    <n v="3578.9473684210525"/>
    <s v="needs refurb-340000"/>
    <x v="0"/>
  </r>
  <r>
    <d v="2023-04-02T00:00:00"/>
    <x v="8"/>
    <s v="54B3018"/>
    <s v="Barcelona"/>
    <x v="4"/>
    <s v="el Raval"/>
    <x v="2"/>
    <x v="0"/>
    <n v="3"/>
    <n v="130"/>
    <s v="No"/>
    <s v="exterior"/>
    <s v=" floor 2"/>
    <n v="0.02"/>
    <n v="450000"/>
    <n v="3461.5384615384614"/>
    <s v="needs refurb-450000"/>
    <x v="0"/>
  </r>
  <r>
    <d v="2023-04-03T00:00:00"/>
    <x v="8"/>
    <s v="54B3019"/>
    <s v="Barcelona"/>
    <x v="0"/>
    <s v="la Sagrada Família"/>
    <x v="2"/>
    <x v="0"/>
    <n v="4"/>
    <n v="80"/>
    <s v="Yes"/>
    <s v="exterior"/>
    <s v=" floor 1"/>
    <n v="0"/>
    <n v="325000"/>
    <n v="4062.5"/>
    <s v="needs refurb-325000"/>
    <x v="0"/>
  </r>
  <r>
    <d v="2023-04-04T00:00:00"/>
    <x v="8"/>
    <s v="54B3020"/>
    <s v="Barcelona"/>
    <x v="1"/>
    <s v="Sant Gervasi - Galvany"/>
    <x v="2"/>
    <x v="0"/>
    <n v="5"/>
    <n v="145"/>
    <s v="Yes"/>
    <s v="exterior"/>
    <s v=" floor 3"/>
    <n v="0"/>
    <n v="790000"/>
    <n v="5448.2758620689656"/>
    <s v="needs refurb-790000"/>
    <x v="0"/>
  </r>
  <r>
    <d v="2023-04-05T00:00:00"/>
    <x v="8"/>
    <s v="54B3021"/>
    <s v="Barcelona"/>
    <x v="1"/>
    <s v="les Tres Torres"/>
    <x v="2"/>
    <x v="0"/>
    <n v="5"/>
    <n v="145"/>
    <s v="Yes"/>
    <s v="exterior"/>
    <s v=" floor 3"/>
    <n v="0"/>
    <n v="790000"/>
    <n v="5448.2758620689656"/>
    <s v="needs refurb-790000"/>
    <x v="0"/>
  </r>
  <r>
    <d v="2023-04-06T00:00:00"/>
    <x v="8"/>
    <s v="54B3022"/>
    <s v="Barcelona"/>
    <x v="9"/>
    <s v="Porta"/>
    <x v="2"/>
    <x v="0"/>
    <n v="3"/>
    <n v="55"/>
    <s v="Yes"/>
    <s v="exterior"/>
    <s v=" floor 4"/>
    <n v="0"/>
    <n v="189000"/>
    <n v="3436.3636363636365"/>
    <s v="needs refurb-189000"/>
    <x v="0"/>
  </r>
  <r>
    <d v="2023-04-07T00:00:00"/>
    <x v="8"/>
    <s v="54B3023"/>
    <s v="Barcelona"/>
    <x v="0"/>
    <s v="la Sagrada Família"/>
    <x v="2"/>
    <x v="0"/>
    <n v="5"/>
    <n v="113"/>
    <s v="Yes"/>
    <s v="exterior"/>
    <s v=" floor 5"/>
    <n v="0"/>
    <n v="460000"/>
    <n v="4070.7964601769913"/>
    <s v="needs refurb-460000"/>
    <x v="0"/>
  </r>
  <r>
    <d v="2023-04-08T00:00:00"/>
    <x v="8"/>
    <s v="54B3024"/>
    <s v="Barcelona"/>
    <x v="0"/>
    <s v="la Sagrada Família"/>
    <x v="2"/>
    <x v="0"/>
    <n v="4"/>
    <n v="89"/>
    <s v="Yes"/>
    <s v="exterior"/>
    <s v=" floor 7"/>
    <n v="0"/>
    <n v="385000"/>
    <n v="4325.8426966292136"/>
    <s v="needs refurb-385000"/>
    <x v="0"/>
  </r>
  <r>
    <d v="2023-04-09T00:00:00"/>
    <x v="8"/>
    <s v="54B3025"/>
    <s v="Barcelona"/>
    <x v="4"/>
    <s v="el Raval"/>
    <x v="2"/>
    <x v="0"/>
    <n v="3"/>
    <n v="50"/>
    <s v="No"/>
    <s v="exterior"/>
    <s v=" floor 1"/>
    <n v="0.02"/>
    <n v="184000"/>
    <n v="3680"/>
    <s v="needs refurb-184000"/>
    <x v="0"/>
  </r>
  <r>
    <d v="2023-04-10T00:00:00"/>
    <x v="8"/>
    <s v="54B3026"/>
    <s v="Barcelona"/>
    <x v="6"/>
    <s v="Hostafrancs"/>
    <x v="2"/>
    <x v="0"/>
    <n v="2"/>
    <n v="72"/>
    <s v="No"/>
    <s v="exterior"/>
    <s v=" floor 1"/>
    <n v="0.02"/>
    <n v="174000"/>
    <n v="2416.6666666666665"/>
    <s v="needs refurb-174000"/>
    <x v="1"/>
  </r>
  <r>
    <d v="2023-04-11T00:00:00"/>
    <x v="8"/>
    <s v="54B3027"/>
    <s v="Barcelona"/>
    <x v="7"/>
    <s v="la Vila de Gràcia"/>
    <x v="2"/>
    <x v="0"/>
    <n v="3"/>
    <n v="52"/>
    <s v="No"/>
    <s v="exterior"/>
    <s v=" floor 3"/>
    <n v="0.02"/>
    <n v="228000"/>
    <n v="4384.6153846153848"/>
    <s v="needs refurb-228000"/>
    <x v="0"/>
  </r>
  <r>
    <d v="2023-04-12T00:00:00"/>
    <x v="8"/>
    <s v="54B3028"/>
    <s v="Barcelona"/>
    <x v="0"/>
    <s v="la Dreta de l'Eixample"/>
    <x v="2"/>
    <x v="0"/>
    <n v="3"/>
    <n v="95"/>
    <s v="Yes"/>
    <s v="interior"/>
    <s v=" floor 1"/>
    <n v="0"/>
    <n v="410000"/>
    <n v="4315.7894736842109"/>
    <s v="needs refurb-410000"/>
    <x v="0"/>
  </r>
  <r>
    <d v="2023-04-13T00:00:00"/>
    <x v="8"/>
    <s v="54B3029"/>
    <s v="Barcelona"/>
    <x v="0"/>
    <s v="la Dreta de l'Eixample"/>
    <x v="2"/>
    <x v="0"/>
    <n v="7"/>
    <n v="200"/>
    <s v="Yes"/>
    <s v="exterior"/>
    <s v=" floor 1"/>
    <n v="0"/>
    <n v="680000"/>
    <n v="3400"/>
    <s v="needs refurb-680000"/>
    <x v="0"/>
  </r>
  <r>
    <d v="2023-04-14T00:00:00"/>
    <x v="8"/>
    <s v="54B3030"/>
    <s v="Barcelona"/>
    <x v="1"/>
    <s v="Sarrià"/>
    <x v="2"/>
    <x v="6"/>
    <n v="3"/>
    <n v="77"/>
    <s v="No"/>
    <s v="exterior"/>
    <s v="Multiple"/>
    <n v="0.02"/>
    <n v="365000"/>
    <n v="4740.2597402597403"/>
    <s v="needs refurb-365000"/>
    <x v="0"/>
  </r>
  <r>
    <d v="2023-04-15T00:00:00"/>
    <x v="8"/>
    <s v="54B3031"/>
    <s v="Barcelona"/>
    <x v="9"/>
    <s v="Canyelles"/>
    <x v="2"/>
    <x v="0"/>
    <n v="1"/>
    <n v="51"/>
    <s v="Yes"/>
    <s v="exterior"/>
    <s v="ground floor"/>
    <n v="0"/>
    <n v="118000"/>
    <n v="2313.7254901960782"/>
    <s v="needs refurb-118000"/>
    <x v="1"/>
  </r>
  <r>
    <d v="2023-04-16T00:00:00"/>
    <x v="8"/>
    <s v="54B3032"/>
    <s v="Barcelona"/>
    <x v="3"/>
    <s v="les Corts"/>
    <x v="2"/>
    <x v="0"/>
    <n v="2"/>
    <n v="49"/>
    <s v="Yes"/>
    <s v="exterior"/>
    <s v=" floor 2"/>
    <n v="0"/>
    <n v="210000"/>
    <n v="4285.7142857142853"/>
    <s v="needs refurb-210000"/>
    <x v="0"/>
  </r>
  <r>
    <d v="2023-04-17T00:00:00"/>
    <x v="8"/>
    <s v="54B3033"/>
    <s v="Barcelona"/>
    <x v="9"/>
    <s v="la Prosperitat"/>
    <x v="2"/>
    <x v="0"/>
    <n v="2"/>
    <n v="53"/>
    <s v="No"/>
    <s v="exterior"/>
    <s v="ground floor"/>
    <n v="0.02"/>
    <n v="49000"/>
    <n v="924.52830188679241"/>
    <s v="needs refurb-49000"/>
    <x v="1"/>
  </r>
  <r>
    <d v="2023-04-18T00:00:00"/>
    <x v="8"/>
    <s v="54B3034"/>
    <s v="Barcelona"/>
    <x v="4"/>
    <s v="Sant Pere - Santa Caterina i la Ribera"/>
    <x v="2"/>
    <x v="0"/>
    <n v="2"/>
    <n v="55"/>
    <s v="No"/>
    <s v="exterior"/>
    <s v=" floor 3"/>
    <n v="0.02"/>
    <n v="215000"/>
    <n v="3909.090909090909"/>
    <s v="needs refurb-215000"/>
    <x v="0"/>
  </r>
  <r>
    <d v="2023-04-19T00:00:00"/>
    <x v="8"/>
    <s v="54B3035"/>
    <s v="Barcelona"/>
    <x v="6"/>
    <s v="la Marina de Port"/>
    <x v="2"/>
    <x v="0"/>
    <n v="3"/>
    <n v="77"/>
    <s v="Yes"/>
    <s v="exterior"/>
    <s v=" floor 5"/>
    <n v="0"/>
    <n v="224000"/>
    <n v="2909.090909090909"/>
    <s v="needs refurb-224000"/>
    <x v="1"/>
  </r>
  <r>
    <d v="2023-04-20T00:00:00"/>
    <x v="8"/>
    <s v="54B3036"/>
    <s v="Barcelona"/>
    <x v="7"/>
    <s v="la Vila de Gràcia"/>
    <x v="2"/>
    <x v="0"/>
    <n v="2"/>
    <n v="74"/>
    <s v="No"/>
    <s v="exterior"/>
    <s v=" floor 1"/>
    <n v="0.02"/>
    <n v="349000"/>
    <n v="4716.2162162162158"/>
    <s v="needs refurb-349000"/>
    <x v="0"/>
  </r>
  <r>
    <d v="2023-04-21T00:00:00"/>
    <x v="8"/>
    <s v="54B3037"/>
    <s v="Barcelona"/>
    <x v="2"/>
    <s v="Horta"/>
    <x v="2"/>
    <x v="4"/>
    <n v="5"/>
    <n v="161"/>
    <s v="No"/>
    <s v="exterior"/>
    <s v="Multiple"/>
    <n v="0.02"/>
    <n v="490000"/>
    <n v="3043.478260869565"/>
    <s v="needs refurb-490000"/>
    <x v="0"/>
  </r>
  <r>
    <d v="2023-04-22T00:00:00"/>
    <x v="8"/>
    <s v="54B3038"/>
    <s v="Barcelona"/>
    <x v="6"/>
    <s v="el Poble Sec - AEI Parc de Montjuïc"/>
    <x v="2"/>
    <x v="0"/>
    <n v="4"/>
    <n v="95"/>
    <s v="Yes"/>
    <s v="interior"/>
    <s v=" floor 4"/>
    <n v="0"/>
    <n v="280000"/>
    <n v="2947.3684210526317"/>
    <s v="needs refurb-280000"/>
    <x v="1"/>
  </r>
  <r>
    <d v="2023-04-23T00:00:00"/>
    <x v="8"/>
    <s v="54B3039"/>
    <s v="Barcelona"/>
    <x v="4"/>
    <s v="Sant Pere - Santa Caterina i la Ribera"/>
    <x v="2"/>
    <x v="0"/>
    <n v="1"/>
    <n v="77"/>
    <s v="No"/>
    <s v="exterior"/>
    <s v=" floor 1"/>
    <n v="0.02"/>
    <n v="250000"/>
    <n v="3246.7532467532469"/>
    <s v="needs refurb-250000"/>
    <x v="0"/>
  </r>
  <r>
    <d v="2023-04-24T00:00:00"/>
    <x v="8"/>
    <s v="54B3040"/>
    <s v="Barcelona"/>
    <x v="3"/>
    <s v="Pedralbes"/>
    <x v="2"/>
    <x v="1"/>
    <n v="3"/>
    <n v="74"/>
    <s v="Yes"/>
    <s v="exterior"/>
    <s v=" floor 8"/>
    <n v="0"/>
    <n v="435000"/>
    <n v="5878.3783783783783"/>
    <s v="needs refurb-435000"/>
    <x v="0"/>
  </r>
  <r>
    <d v="2023-04-25T00:00:00"/>
    <x v="8"/>
    <s v="54B3041"/>
    <s v="Barcelona"/>
    <x v="1"/>
    <s v="les Tres Torres"/>
    <x v="2"/>
    <x v="3"/>
    <n v="7"/>
    <n v="387"/>
    <s v="Yes"/>
    <s v="exterior"/>
    <s v=" floor 4"/>
    <n v="0"/>
    <n v="1850000"/>
    <n v="4780.3617571059431"/>
    <s v="needs refurb-1850000"/>
    <x v="0"/>
  </r>
  <r>
    <d v="2023-04-26T00:00:00"/>
    <x v="8"/>
    <s v="54B3042"/>
    <s v="Barcelona"/>
    <x v="3"/>
    <s v="les Corts"/>
    <x v="2"/>
    <x v="0"/>
    <n v="3"/>
    <n v="70"/>
    <s v="Yes"/>
    <s v="exterior"/>
    <s v=" floor 3"/>
    <n v="0"/>
    <n v="395000"/>
    <n v="5642.8571428571431"/>
    <s v="needs refurb-395000"/>
    <x v="0"/>
  </r>
  <r>
    <d v="2023-04-27T00:00:00"/>
    <x v="8"/>
    <s v="54B3043"/>
    <s v="Barcelona"/>
    <x v="0"/>
    <s v="la Sagrada Família"/>
    <x v="2"/>
    <x v="2"/>
    <n v="5"/>
    <n v="172"/>
    <s v="No"/>
    <s v="exterior"/>
    <s v="Multiple"/>
    <n v="0.02"/>
    <n v="695000"/>
    <n v="4040.6976744186045"/>
    <s v="needs refurb-695000"/>
    <x v="0"/>
  </r>
  <r>
    <d v="2023-04-28T00:00:00"/>
    <x v="8"/>
    <s v="54B3044"/>
    <s v="Barcelona"/>
    <x v="0"/>
    <s v="l'Antiga Esquerra de l'Eixample"/>
    <x v="2"/>
    <x v="0"/>
    <n v="4"/>
    <n v="159"/>
    <s v="Yes"/>
    <s v="exterior"/>
    <s v=" floor 1"/>
    <n v="0"/>
    <n v="530000"/>
    <n v="3333.3333333333335"/>
    <s v="needs refurb-530000"/>
    <x v="0"/>
  </r>
  <r>
    <d v="2023-04-29T00:00:00"/>
    <x v="8"/>
    <s v="54B3045"/>
    <s v="Barcelona"/>
    <x v="1"/>
    <s v="el Putxet i el Farró"/>
    <x v="2"/>
    <x v="0"/>
    <n v="4"/>
    <n v="152"/>
    <s v="Yes"/>
    <s v="exterior"/>
    <s v=" floor 1"/>
    <n v="0"/>
    <n v="575000"/>
    <n v="3782.8947368421054"/>
    <s v="needs refurb-575000"/>
    <x v="0"/>
  </r>
  <r>
    <d v="2023-04-30T00:00:00"/>
    <x v="8"/>
    <s v="54B3046"/>
    <s v="Barcelona"/>
    <x v="1"/>
    <s v="Sant Gervasi - Galvany"/>
    <x v="2"/>
    <x v="0"/>
    <n v="5"/>
    <n v="291"/>
    <s v="Yes"/>
    <s v="exterior"/>
    <s v=" floor 2"/>
    <n v="0"/>
    <n v="1190000"/>
    <n v="4089.3470790378005"/>
    <s v="needs refurb-1190000"/>
    <x v="0"/>
  </r>
  <r>
    <d v="2023-05-01T00:00:00"/>
    <x v="8"/>
    <s v="54B3047"/>
    <s v="Barcelona"/>
    <x v="4"/>
    <s v="el Barri Gòtic"/>
    <x v="2"/>
    <x v="0"/>
    <n v="3"/>
    <n v="131"/>
    <s v="Yes"/>
    <s v="exterior"/>
    <s v=" floor 6"/>
    <n v="0"/>
    <n v="619000"/>
    <n v="4725.1908396946565"/>
    <s v="needs refurb-619000"/>
    <x v="0"/>
  </r>
  <r>
    <d v="2023-05-02T00:00:00"/>
    <x v="8"/>
    <s v="54B3048"/>
    <s v="Barcelona"/>
    <x v="0"/>
    <s v="la Dreta de l'Eixample"/>
    <x v="2"/>
    <x v="0"/>
    <n v="5"/>
    <n v="140"/>
    <s v="Yes"/>
    <s v="exterior"/>
    <s v=" floor 4"/>
    <n v="0"/>
    <n v="620000"/>
    <n v="4428.5714285714284"/>
    <s v="needs refurb-620000"/>
    <x v="0"/>
  </r>
  <r>
    <d v="2023-05-03T00:00:00"/>
    <x v="8"/>
    <s v="54B3049"/>
    <s v="Barcelona"/>
    <x v="5"/>
    <s v="el Besòs i el Maresme"/>
    <x v="2"/>
    <x v="0"/>
    <n v="4"/>
    <n v="79"/>
    <s v="Yes"/>
    <s v="exterior"/>
    <s v=" floor 4"/>
    <n v="0"/>
    <n v="195000"/>
    <n v="2468.3544303797466"/>
    <s v="needs refurb-195000"/>
    <x v="1"/>
  </r>
  <r>
    <d v="2023-05-04T00:00:00"/>
    <x v="8"/>
    <s v="54B3050"/>
    <s v="Barcelona"/>
    <x v="6"/>
    <s v="la Marina de Port"/>
    <x v="2"/>
    <x v="0"/>
    <n v="4"/>
    <n v="131"/>
    <s v="Yes"/>
    <s v="exterior"/>
    <s v=" floor 1"/>
    <n v="0"/>
    <n v="315000"/>
    <n v="2404.5801526717555"/>
    <s v="needs refurb-315000"/>
    <x v="1"/>
  </r>
  <r>
    <d v="2023-05-05T00:00:00"/>
    <x v="8"/>
    <s v="54B3051"/>
    <s v="Barcelona"/>
    <x v="5"/>
    <s v="el Clot"/>
    <x v="2"/>
    <x v="0"/>
    <n v="2"/>
    <n v="78"/>
    <s v="No"/>
    <s v="exterior"/>
    <s v=" floor 3"/>
    <n v="0.02"/>
    <n v="185000"/>
    <n v="2371.7948717948716"/>
    <s v="needs refurb-185000"/>
    <x v="1"/>
  </r>
  <r>
    <d v="2023-05-06T00:00:00"/>
    <x v="8"/>
    <s v="54B3052"/>
    <s v="Barcelona"/>
    <x v="7"/>
    <s v="Vallcarca i els Penitents"/>
    <x v="2"/>
    <x v="0"/>
    <n v="2"/>
    <n v="108"/>
    <s v="Yes"/>
    <s v="interior"/>
    <s v="ground floor"/>
    <n v="0"/>
    <n v="195000"/>
    <n v="1805.5555555555557"/>
    <s v="needs refurb-195000"/>
    <x v="1"/>
  </r>
  <r>
    <d v="2023-05-07T00:00:00"/>
    <x v="8"/>
    <s v="54B3053"/>
    <s v="Barcelona"/>
    <x v="7"/>
    <s v="el Camp d'en Grassot i Gràcia Nova"/>
    <x v="2"/>
    <x v="0"/>
    <n v="4"/>
    <n v="93"/>
    <s v="Yes"/>
    <s v="exterior"/>
    <s v=" floor 2"/>
    <n v="0"/>
    <n v="370000"/>
    <n v="3978.494623655914"/>
    <s v="needs refurb-370000"/>
    <x v="0"/>
  </r>
  <r>
    <d v="2023-05-08T00:00:00"/>
    <x v="8"/>
    <s v="54B3054"/>
    <s v="Barcelona"/>
    <x v="6"/>
    <s v="Sants"/>
    <x v="2"/>
    <x v="0"/>
    <n v="3"/>
    <n v="85"/>
    <s v="Yes"/>
    <s v="exterior"/>
    <s v=" floor 4"/>
    <n v="0"/>
    <n v="275000"/>
    <n v="3235.294117647059"/>
    <s v="needs refurb-275000"/>
    <x v="0"/>
  </r>
  <r>
    <d v="2023-05-09T00:00:00"/>
    <x v="8"/>
    <s v="54B3055"/>
    <s v="Barcelona"/>
    <x v="1"/>
    <s v="les Tres Torres"/>
    <x v="2"/>
    <x v="0"/>
    <n v="5"/>
    <n v="247"/>
    <s v="Yes"/>
    <s v="exterior"/>
    <s v=" floor 2"/>
    <n v="0"/>
    <n v="1250000"/>
    <n v="5060.7287449392716"/>
    <s v="needs refurb-1250000"/>
    <x v="0"/>
  </r>
  <r>
    <d v="2023-05-10T00:00:00"/>
    <x v="8"/>
    <s v="54B3056"/>
    <s v="Barcelona"/>
    <x v="4"/>
    <s v="el Raval"/>
    <x v="2"/>
    <x v="0"/>
    <n v="2"/>
    <n v="71"/>
    <s v="No"/>
    <s v="exterior"/>
    <s v=" floor 3"/>
    <n v="0.02"/>
    <n v="175000"/>
    <n v="2464.788732394366"/>
    <s v="needs refurb-175000"/>
    <x v="1"/>
  </r>
  <r>
    <d v="2023-05-11T00:00:00"/>
    <x v="8"/>
    <s v="54B3057"/>
    <s v="Barcelona"/>
    <x v="6"/>
    <s v="el Poble Sec - AEI Parc de Montjuïc"/>
    <x v="2"/>
    <x v="0"/>
    <n v="5"/>
    <n v="110"/>
    <s v="Yes"/>
    <s v="exterior"/>
    <s v=" floor 3"/>
    <n v="0"/>
    <n v="350000"/>
    <n v="3181.818181818182"/>
    <s v="needs refurb-350000"/>
    <x v="0"/>
  </r>
  <r>
    <d v="2023-05-12T00:00:00"/>
    <x v="8"/>
    <s v="54B3058"/>
    <s v="Barcelona"/>
    <x v="1"/>
    <s v="Sant Gervasi - Galvany"/>
    <x v="2"/>
    <x v="0"/>
    <n v="4"/>
    <n v="90"/>
    <s v="Yes"/>
    <s v="exterior"/>
    <s v=" floor 3"/>
    <n v="0"/>
    <n v="415000"/>
    <n v="4611.1111111111113"/>
    <s v="needs refurb-415000"/>
    <x v="0"/>
  </r>
  <r>
    <d v="2023-05-13T00:00:00"/>
    <x v="8"/>
    <s v="54B3059"/>
    <s v="Barcelona"/>
    <x v="1"/>
    <s v="el Putxet i el Farró"/>
    <x v="2"/>
    <x v="0"/>
    <n v="4"/>
    <n v="90"/>
    <s v="Yes"/>
    <s v="exterior"/>
    <s v=" floor 3"/>
    <n v="0"/>
    <n v="415000"/>
    <n v="4611.1111111111113"/>
    <s v="needs refurb-415000"/>
    <x v="0"/>
  </r>
  <r>
    <d v="2023-05-14T00:00:00"/>
    <x v="8"/>
    <s v="54B3060"/>
    <s v="Barcelona"/>
    <x v="1"/>
    <s v="Sant Gervasi - Galvany"/>
    <x v="2"/>
    <x v="0"/>
    <n v="2"/>
    <n v="60"/>
    <s v="Yes"/>
    <s v="exterior"/>
    <s v=" floor 3"/>
    <n v="0"/>
    <n v="315000"/>
    <n v="5250"/>
    <s v="needs refurb-315000"/>
    <x v="0"/>
  </r>
  <r>
    <d v="2023-05-15T00:00:00"/>
    <x v="8"/>
    <s v="54B3061"/>
    <s v="Barcelona"/>
    <x v="1"/>
    <s v="les Tres Torres"/>
    <x v="2"/>
    <x v="0"/>
    <n v="2"/>
    <n v="60"/>
    <s v="Yes"/>
    <s v="exterior"/>
    <s v=" floor 3"/>
    <n v="0"/>
    <n v="315000"/>
    <n v="5250"/>
    <s v="needs refurb-315000"/>
    <x v="0"/>
  </r>
  <r>
    <d v="2023-05-16T00:00:00"/>
    <x v="8"/>
    <s v="54B3062"/>
    <s v="Barcelona"/>
    <x v="1"/>
    <s v="Sant Gervasi - la Bonanova"/>
    <x v="2"/>
    <x v="0"/>
    <n v="2"/>
    <n v="60"/>
    <s v="Yes"/>
    <s v="exterior"/>
    <s v=" floor 3"/>
    <n v="0"/>
    <n v="315000"/>
    <n v="5250"/>
    <s v="needs refurb-315000"/>
    <x v="0"/>
  </r>
  <r>
    <d v="2023-05-17T00:00:00"/>
    <x v="8"/>
    <s v="54B3063"/>
    <s v="Barcelona"/>
    <x v="5"/>
    <s v="el Parc i la Llacuna del Poblenou"/>
    <x v="2"/>
    <x v="0"/>
    <n v="4"/>
    <n v="100"/>
    <s v="Yes"/>
    <s v="exterior"/>
    <s v=" floor 2"/>
    <n v="0"/>
    <n v="420000"/>
    <n v="4200"/>
    <s v="needs refurb-420000"/>
    <x v="0"/>
  </r>
  <r>
    <d v="2023-05-18T00:00:00"/>
    <x v="8"/>
    <s v="54B3064"/>
    <s v="Barcelona"/>
    <x v="1"/>
    <s v="el Putxet i el Farró"/>
    <x v="2"/>
    <x v="0"/>
    <n v="4"/>
    <n v="100"/>
    <s v="Yes"/>
    <s v="exterior"/>
    <s v=" floor 4"/>
    <n v="0"/>
    <n v="395000"/>
    <n v="3950"/>
    <s v="needs refurb-395000"/>
    <x v="0"/>
  </r>
  <r>
    <d v="2023-05-19T00:00:00"/>
    <x v="8"/>
    <s v="54B3065"/>
    <s v="Barcelona"/>
    <x v="1"/>
    <s v="Sant Gervasi - Galvany"/>
    <x v="2"/>
    <x v="0"/>
    <n v="4"/>
    <n v="100"/>
    <s v="Yes"/>
    <s v="exterior"/>
    <s v=" floor 4"/>
    <n v="0"/>
    <n v="395000"/>
    <n v="3950"/>
    <s v="needs refurb-395000"/>
    <x v="0"/>
  </r>
  <r>
    <d v="2023-05-20T00:00:00"/>
    <x v="8"/>
    <s v="54B3066"/>
    <s v="Barcelona"/>
    <x v="6"/>
    <s v="Sants - Badal"/>
    <x v="2"/>
    <x v="0"/>
    <n v="4"/>
    <n v="73"/>
    <s v="No"/>
    <s v="interior"/>
    <s v="ground floor"/>
    <n v="0.02"/>
    <n v="95000"/>
    <n v="1301.3698630136987"/>
    <s v="needs refurb-95000"/>
    <x v="1"/>
  </r>
  <r>
    <d v="2023-05-21T00:00:00"/>
    <x v="8"/>
    <s v="54B3067"/>
    <s v="Barcelona"/>
    <x v="1"/>
    <s v="Sarrià"/>
    <x v="2"/>
    <x v="5"/>
    <n v="5"/>
    <n v="500"/>
    <s v="No"/>
    <s v="exterior"/>
    <s v="Multiple"/>
    <n v="0.02"/>
    <n v="1150000"/>
    <n v="2300"/>
    <s v="needs refurb-1150000"/>
    <x v="1"/>
  </r>
  <r>
    <d v="2023-05-22T00:00:00"/>
    <x v="8"/>
    <s v="54B3068"/>
    <s v="Barcelona"/>
    <x v="3"/>
    <s v="les Corts"/>
    <x v="2"/>
    <x v="0"/>
    <n v="3"/>
    <n v="87"/>
    <s v="Yes"/>
    <s v="exterior"/>
    <s v=" floor 1"/>
    <n v="0"/>
    <n v="360000"/>
    <n v="4137.9310344827591"/>
    <s v="needs refurb-360000"/>
    <x v="0"/>
  </r>
  <r>
    <d v="2023-05-23T00:00:00"/>
    <x v="8"/>
    <s v="54B3069"/>
    <s v="Barcelona"/>
    <x v="1"/>
    <s v="Sarrià"/>
    <x v="2"/>
    <x v="0"/>
    <n v="6"/>
    <n v="339"/>
    <s v="Yes"/>
    <s v="exterior"/>
    <s v=" floor 1"/>
    <n v="0"/>
    <n v="1350000"/>
    <n v="3982.3008849557523"/>
    <s v="needs refurb-1350000"/>
    <x v="0"/>
  </r>
  <r>
    <d v="2023-05-24T00:00:00"/>
    <x v="8"/>
    <s v="54B3070"/>
    <s v="Barcelona"/>
    <x v="1"/>
    <s v="Sant Gervasi - la Bonanova"/>
    <x v="2"/>
    <x v="4"/>
    <n v="10"/>
    <n v="327"/>
    <s v="No"/>
    <s v="exterior"/>
    <s v="Multiple"/>
    <n v="0.02"/>
    <n v="2450000"/>
    <n v="7492.3547400611624"/>
    <s v="needs refurb-2450000"/>
    <x v="0"/>
  </r>
  <r>
    <d v="2023-05-25T00:00:00"/>
    <x v="8"/>
    <s v="54B3071"/>
    <s v="Barcelona"/>
    <x v="1"/>
    <s v="les Tres Torres"/>
    <x v="2"/>
    <x v="0"/>
    <n v="4"/>
    <n v="225"/>
    <s v="Yes"/>
    <s v="exterior"/>
    <s v=" floor 7"/>
    <n v="0"/>
    <n v="1350000"/>
    <n v="6000"/>
    <s v="needs refurb-1350000"/>
    <x v="0"/>
  </r>
  <r>
    <d v="2023-05-26T00:00:00"/>
    <x v="8"/>
    <s v="54B3072"/>
    <s v="Barcelona"/>
    <x v="2"/>
    <s v="la Font d'en Fargues"/>
    <x v="2"/>
    <x v="0"/>
    <n v="3"/>
    <n v="88"/>
    <s v="Yes"/>
    <s v="exterior"/>
    <s v=" floor 3"/>
    <n v="0"/>
    <n v="285000"/>
    <n v="3238.6363636363635"/>
    <s v="needs refurb-285000"/>
    <x v="0"/>
  </r>
  <r>
    <d v="2023-05-27T00:00:00"/>
    <x v="8"/>
    <s v="54B3073"/>
    <s v="Barcelona"/>
    <x v="1"/>
    <s v="Sant Gervasi - Galvany"/>
    <x v="2"/>
    <x v="1"/>
    <n v="1"/>
    <n v="83"/>
    <s v="Yes"/>
    <s v="exterior"/>
    <s v=" floor 5"/>
    <n v="0"/>
    <n v="460000"/>
    <n v="5542.1686746987953"/>
    <s v="needs refurb-460000"/>
    <x v="0"/>
  </r>
  <r>
    <d v="2023-05-28T00:00:00"/>
    <x v="8"/>
    <s v="54B3074"/>
    <s v="Barcelona"/>
    <x v="1"/>
    <s v="les Tres Torres"/>
    <x v="2"/>
    <x v="0"/>
    <n v="6"/>
    <n v="338"/>
    <s v="Yes"/>
    <s v="exterior"/>
    <s v=" floor 5"/>
    <n v="0"/>
    <n v="1380000"/>
    <n v="4082.8402366863907"/>
    <s v="needs refurb-1380000"/>
    <x v="0"/>
  </r>
  <r>
    <d v="2023-05-29T00:00:00"/>
    <x v="8"/>
    <s v="54B3075"/>
    <s v="Barcelona"/>
    <x v="0"/>
    <s v="la Dreta de l'Eixample"/>
    <x v="2"/>
    <x v="3"/>
    <n v="5"/>
    <n v="250"/>
    <s v="Yes"/>
    <s v="exterior"/>
    <s v=" floor 1"/>
    <n v="0"/>
    <n v="1100000"/>
    <n v="4400"/>
    <s v="needs refurb-1100000"/>
    <x v="0"/>
  </r>
  <r>
    <d v="2023-05-30T00:00:00"/>
    <x v="8"/>
    <s v="54B3076"/>
    <s v="Barcelona"/>
    <x v="1"/>
    <s v="Sarrià"/>
    <x v="2"/>
    <x v="1"/>
    <n v="4"/>
    <n v="93"/>
    <s v="Yes"/>
    <s v="exterior"/>
    <s v=" floor 6"/>
    <n v="0"/>
    <n v="460000"/>
    <n v="4946.2365591397847"/>
    <s v="needs refurb-460000"/>
    <x v="0"/>
  </r>
  <r>
    <d v="2023-05-31T00:00:00"/>
    <x v="8"/>
    <s v="54B3077"/>
    <s v="Barcelona"/>
    <x v="1"/>
    <s v="les Tres Torres"/>
    <x v="2"/>
    <x v="0"/>
    <n v="5"/>
    <n v="372"/>
    <s v="Yes"/>
    <s v="exterior"/>
    <s v=" floor 4"/>
    <n v="0"/>
    <n v="1880000"/>
    <n v="5053.7634408602153"/>
    <s v="needs refurb-1880000"/>
    <x v="0"/>
  </r>
  <r>
    <d v="2023-06-01T00:00:00"/>
    <x v="8"/>
    <s v="54B3078"/>
    <s v="Barcelona"/>
    <x v="4"/>
    <s v="el Barri Gòtic"/>
    <x v="2"/>
    <x v="0"/>
    <n v="3"/>
    <n v="76"/>
    <s v="No"/>
    <s v="exterior"/>
    <s v=" floor 4"/>
    <n v="0.02"/>
    <n v="325000"/>
    <n v="4276.3157894736842"/>
    <s v="needs refurb-325000"/>
    <x v="0"/>
  </r>
  <r>
    <d v="2023-06-02T00:00:00"/>
    <x v="8"/>
    <s v="54B3079"/>
    <s v="Barcelona"/>
    <x v="5"/>
    <s v="la Verneda i la Pau"/>
    <x v="2"/>
    <x v="0"/>
    <n v="3"/>
    <n v="72"/>
    <s v="Yes"/>
    <s v="exterior"/>
    <s v=" floor 2"/>
    <n v="0"/>
    <n v="165000"/>
    <n v="2291.6666666666665"/>
    <s v="needs refurb-165000"/>
    <x v="1"/>
  </r>
  <r>
    <d v="2023-06-03T00:00:00"/>
    <x v="8"/>
    <s v="54B3080"/>
    <s v="Barcelona"/>
    <x v="5"/>
    <s v="el Parc i la Llacuna del Poblenou"/>
    <x v="2"/>
    <x v="0"/>
    <n v="4"/>
    <n v="70"/>
    <s v="Yes"/>
    <s v="exterior"/>
    <s v=" floor 3"/>
    <n v="0"/>
    <n v="290000"/>
    <n v="4142.8571428571431"/>
    <s v="needs refurb-290000"/>
    <x v="0"/>
  </r>
  <r>
    <d v="2023-06-04T00:00:00"/>
    <x v="8"/>
    <s v="54B3081"/>
    <s v="Barcelona"/>
    <x v="4"/>
    <s v="el Raval"/>
    <x v="2"/>
    <x v="0"/>
    <n v="2"/>
    <n v="65"/>
    <s v="No"/>
    <s v="interior"/>
    <s v=" floor 5"/>
    <n v="0.02"/>
    <n v="185000"/>
    <n v="2846.1538461538462"/>
    <s v="needs refurb-185000"/>
    <x v="1"/>
  </r>
  <r>
    <d v="2023-06-05T00:00:00"/>
    <x v="8"/>
    <s v="54B3082"/>
    <s v="Barcelona"/>
    <x v="0"/>
    <s v="la Dreta de l'Eixample"/>
    <x v="2"/>
    <x v="1"/>
    <n v="2"/>
    <n v="135"/>
    <s v="Yes"/>
    <s v="exterior"/>
    <s v=" floor 9"/>
    <n v="0"/>
    <n v="650000"/>
    <n v="4814.8148148148148"/>
    <s v="needs refurb-650000"/>
    <x v="0"/>
  </r>
  <r>
    <d v="2023-06-06T00:00:00"/>
    <x v="8"/>
    <s v="54B3083"/>
    <s v="Barcelona"/>
    <x v="0"/>
    <s v="l'Antiga Esquerra de l'Eixample"/>
    <x v="2"/>
    <x v="0"/>
    <n v="2"/>
    <n v="70"/>
    <s v="Yes"/>
    <s v="interior"/>
    <s v="mezzanine"/>
    <n v="0"/>
    <n v="190000"/>
    <n v="2714.2857142857142"/>
    <s v="needs refurb-190000"/>
    <x v="1"/>
  </r>
  <r>
    <d v="2023-06-07T00:00:00"/>
    <x v="8"/>
    <s v="54B3084"/>
    <s v="Barcelona"/>
    <x v="2"/>
    <s v="el Baix Guinardó"/>
    <x v="2"/>
    <x v="0"/>
    <n v="3"/>
    <n v="89"/>
    <s v="Yes"/>
    <s v="interior"/>
    <s v=" floor 2"/>
    <n v="0"/>
    <n v="280000"/>
    <n v="3146.067415730337"/>
    <s v="needs refurb-280000"/>
    <x v="0"/>
  </r>
  <r>
    <d v="2023-06-08T00:00:00"/>
    <x v="8"/>
    <s v="54B3085"/>
    <s v="Barcelona"/>
    <x v="7"/>
    <s v="el Camp d'en Grassot i Gràcia Nova"/>
    <x v="2"/>
    <x v="0"/>
    <n v="5"/>
    <n v="132"/>
    <s v="Yes"/>
    <s v="exterior"/>
    <s v="ground floor"/>
    <n v="0"/>
    <n v="330000"/>
    <n v="2500"/>
    <s v="needs refurb-330000"/>
    <x v="1"/>
  </r>
  <r>
    <d v="2023-06-09T00:00:00"/>
    <x v="8"/>
    <s v="54B3086"/>
    <s v="Barcelona"/>
    <x v="1"/>
    <s v="Sant Gervasi - Galvany"/>
    <x v="2"/>
    <x v="0"/>
    <n v="4"/>
    <n v="144"/>
    <s v="Yes"/>
    <s v="exterior"/>
    <s v=" floor 2"/>
    <n v="0"/>
    <n v="520000"/>
    <n v="3611.1111111111113"/>
    <s v="needs refurb-520000"/>
    <x v="0"/>
  </r>
  <r>
    <d v="2023-06-10T00:00:00"/>
    <x v="8"/>
    <s v="54B3087"/>
    <s v="Barcelona"/>
    <x v="1"/>
    <s v="Sant Gervasi - Galvany"/>
    <x v="2"/>
    <x v="0"/>
    <n v="4"/>
    <n v="160"/>
    <s v="Yes"/>
    <s v="exterior"/>
    <s v=" floor 2"/>
    <n v="0"/>
    <n v="980000"/>
    <n v="6125"/>
    <s v="needs refurb-980000"/>
    <x v="0"/>
  </r>
  <r>
    <d v="2023-06-11T00:00:00"/>
    <x v="8"/>
    <s v="54B3088"/>
    <s v="Barcelona"/>
    <x v="4"/>
    <s v="Sant Pere - Santa Caterina i la Ribera"/>
    <x v="2"/>
    <x v="0"/>
    <n v="2"/>
    <n v="70"/>
    <s v="Yes"/>
    <s v="exterior"/>
    <s v=" floor 2"/>
    <n v="0"/>
    <n v="380000"/>
    <n v="5428.5714285714284"/>
    <s v="needs refurb-380000"/>
    <x v="0"/>
  </r>
  <r>
    <d v="2023-06-12T00:00:00"/>
    <x v="8"/>
    <s v="54B3089"/>
    <s v="Barcelona"/>
    <x v="0"/>
    <s v="l'Antiga Esquerra de l'Eixample"/>
    <x v="2"/>
    <x v="0"/>
    <n v="3"/>
    <n v="76"/>
    <s v="Yes"/>
    <s v="exterior"/>
    <s v=" floor 7"/>
    <n v="0"/>
    <n v="335000"/>
    <n v="4407.894736842105"/>
    <s v="needs refurb-335000"/>
    <x v="0"/>
  </r>
  <r>
    <d v="2023-06-13T00:00:00"/>
    <x v="8"/>
    <s v="54B3090"/>
    <s v="Barcelona"/>
    <x v="1"/>
    <s v="el Putxet i el Farró"/>
    <x v="2"/>
    <x v="1"/>
    <n v="4"/>
    <n v="183"/>
    <s v="Yes"/>
    <s v="exterior"/>
    <s v=" floor 7"/>
    <n v="0"/>
    <n v="1070000"/>
    <n v="5846.9945355191257"/>
    <s v="needs refurb-1070000"/>
    <x v="0"/>
  </r>
  <r>
    <d v="2023-06-14T00:00:00"/>
    <x v="8"/>
    <s v="54B3091"/>
    <s v="Barcelona"/>
    <x v="8"/>
    <s v="el Congrés i els Indians"/>
    <x v="2"/>
    <x v="0"/>
    <n v="3"/>
    <n v="88"/>
    <s v="Yes"/>
    <s v="exterior"/>
    <s v=" floor 3"/>
    <n v="0"/>
    <n v="230000"/>
    <n v="2613.6363636363635"/>
    <s v="needs refurb-230000"/>
    <x v="1"/>
  </r>
  <r>
    <d v="2023-06-15T00:00:00"/>
    <x v="8"/>
    <s v="54B3092"/>
    <s v="Barcelona"/>
    <x v="9"/>
    <s v="Porta"/>
    <x v="2"/>
    <x v="0"/>
    <n v="3"/>
    <n v="68"/>
    <s v="Yes"/>
    <s v="exterior"/>
    <s v=" floor 5"/>
    <n v="0"/>
    <n v="198000"/>
    <n v="2911.7647058823532"/>
    <s v="needs refurb-198000"/>
    <x v="1"/>
  </r>
  <r>
    <d v="2023-06-16T00:00:00"/>
    <x v="8"/>
    <s v="54B3093"/>
    <s v="Barcelona"/>
    <x v="5"/>
    <s v="el Clot"/>
    <x v="2"/>
    <x v="0"/>
    <n v="3"/>
    <n v="60"/>
    <s v="Yes"/>
    <s v="interior"/>
    <s v=" floor 5"/>
    <n v="0"/>
    <n v="245000"/>
    <n v="4083.3333333333335"/>
    <s v="needs refurb-245000"/>
    <x v="0"/>
  </r>
  <r>
    <d v="2023-06-17T00:00:00"/>
    <x v="8"/>
    <s v="54B3094"/>
    <s v="Barcelona"/>
    <x v="0"/>
    <s v="la Nova Esquerra de l'Eixample"/>
    <x v="2"/>
    <x v="0"/>
    <n v="3"/>
    <n v="67"/>
    <s v="No"/>
    <s v="exterior"/>
    <s v=" floor 3"/>
    <n v="0.02"/>
    <n v="219000"/>
    <n v="3268.6567164179105"/>
    <s v="needs refurb-219000"/>
    <x v="0"/>
  </r>
  <r>
    <d v="2023-06-18T00:00:00"/>
    <x v="8"/>
    <s v="54B3095"/>
    <s v="Barcelona"/>
    <x v="4"/>
    <s v="el Raval"/>
    <x v="2"/>
    <x v="0"/>
    <n v="2"/>
    <n v="63"/>
    <s v="No"/>
    <s v="exterior"/>
    <s v=" floor 4"/>
    <n v="0.02"/>
    <n v="198000"/>
    <n v="3142.8571428571427"/>
    <s v="needs refurb-198000"/>
    <x v="0"/>
  </r>
  <r>
    <d v="2023-06-19T00:00:00"/>
    <x v="8"/>
    <s v="54B3096"/>
    <s v="Barcelona"/>
    <x v="8"/>
    <s v="Sant Andreu"/>
    <x v="2"/>
    <x v="0"/>
    <n v="3"/>
    <n v="66"/>
    <s v="No"/>
    <s v="exterior"/>
    <s v=" floor 1"/>
    <n v="0.02"/>
    <n v="195000"/>
    <n v="2954.5454545454545"/>
    <s v="needs refurb-195000"/>
    <x v="1"/>
  </r>
  <r>
    <d v="2023-06-20T00:00:00"/>
    <x v="8"/>
    <s v="54B3097"/>
    <s v="Barcelona"/>
    <x v="5"/>
    <s v="el Camp de l'Arpa del Clot"/>
    <x v="2"/>
    <x v="0"/>
    <n v="4"/>
    <n v="67"/>
    <s v="No"/>
    <s v="exterior"/>
    <s v=" floor 2"/>
    <n v="0.02"/>
    <n v="195000"/>
    <n v="2910.4477611940297"/>
    <s v="needs refurb-195000"/>
    <x v="1"/>
  </r>
  <r>
    <d v="2023-06-21T00:00:00"/>
    <x v="8"/>
    <s v="54B3098"/>
    <s v="Barcelona"/>
    <x v="0"/>
    <s v="la Dreta de l'Eixample"/>
    <x v="2"/>
    <x v="0"/>
    <n v="4"/>
    <n v="93"/>
    <s v="Yes"/>
    <s v="exterior"/>
    <s v=" floor 2"/>
    <n v="0"/>
    <n v="390000"/>
    <n v="4193.5483870967746"/>
    <s v="needs refurb-390000"/>
    <x v="0"/>
  </r>
  <r>
    <d v="2023-06-22T00:00:00"/>
    <x v="8"/>
    <s v="54B3099"/>
    <s v="Barcelona"/>
    <x v="4"/>
    <s v="la Barceloneta"/>
    <x v="2"/>
    <x v="0"/>
    <n v="1"/>
    <n v="36"/>
    <s v="No"/>
    <s v="exterior"/>
    <s v=" floor 3"/>
    <n v="0.02"/>
    <n v="135000"/>
    <n v="3750"/>
    <s v="needs refurb-135000"/>
    <x v="1"/>
  </r>
  <r>
    <d v="2023-06-23T00:00:00"/>
    <x v="8"/>
    <s v="54B3100"/>
    <s v="Barcelona"/>
    <x v="7"/>
    <s v="el Coll"/>
    <x v="2"/>
    <x v="0"/>
    <n v="4"/>
    <n v="68"/>
    <s v="No"/>
    <s v="exterior"/>
    <s v=" floor 1"/>
    <n v="0.02"/>
    <n v="190000"/>
    <n v="2794.1176470588234"/>
    <s v="needs refurb-190000"/>
    <x v="1"/>
  </r>
  <r>
    <d v="2023-06-24T00:00:00"/>
    <x v="8"/>
    <s v="54B3101"/>
    <s v="Barcelona"/>
    <x v="3"/>
    <s v="Pedralbes"/>
    <x v="2"/>
    <x v="0"/>
    <n v="3"/>
    <n v="63"/>
    <s v="Yes"/>
    <s v="exterior"/>
    <s v=" floor 6"/>
    <n v="0"/>
    <n v="415000"/>
    <n v="6587.3015873015875"/>
    <s v="needs refurb-415000"/>
    <x v="0"/>
  </r>
  <r>
    <d v="2023-06-25T00:00:00"/>
    <x v="8"/>
    <s v="54B3102"/>
    <s v="Barcelona"/>
    <x v="6"/>
    <s v="la Font de la Guatlla"/>
    <x v="2"/>
    <x v="0"/>
    <n v="3"/>
    <n v="76"/>
    <s v="Yes"/>
    <s v="exterior"/>
    <s v=" floor 6"/>
    <n v="0"/>
    <n v="360000"/>
    <n v="4736.8421052631575"/>
    <s v="needs refurb-360000"/>
    <x v="0"/>
  </r>
  <r>
    <d v="2023-06-26T00:00:00"/>
    <x v="8"/>
    <s v="54B3103"/>
    <s v="Barcelona"/>
    <x v="4"/>
    <s v="el Raval"/>
    <x v="2"/>
    <x v="0"/>
    <n v="3"/>
    <n v="66"/>
    <s v="Yes"/>
    <s v="exterior"/>
    <s v="mezzanine"/>
    <n v="0"/>
    <n v="210000"/>
    <n v="3181.818181818182"/>
    <s v="needs refurb-210000"/>
    <x v="0"/>
  </r>
  <r>
    <d v="2023-06-27T00:00:00"/>
    <x v="8"/>
    <s v="54B3104"/>
    <s v="Barcelona"/>
    <x v="0"/>
    <s v="la Sagrada Família"/>
    <x v="2"/>
    <x v="0"/>
    <n v="3"/>
    <n v="50"/>
    <s v="Yes"/>
    <s v="interior"/>
    <s v=" floor 4"/>
    <n v="0"/>
    <n v="210000"/>
    <n v="4200"/>
    <s v="needs refurb-210000"/>
    <x v="0"/>
  </r>
  <r>
    <d v="2023-06-28T00:00:00"/>
    <x v="8"/>
    <s v="54B3105"/>
    <s v="Barcelona"/>
    <x v="5"/>
    <s v="el Camp de l'Arpa del Clot"/>
    <x v="2"/>
    <x v="0"/>
    <n v="3"/>
    <n v="75"/>
    <s v="Yes"/>
    <s v="exterior"/>
    <s v=" floor 2"/>
    <n v="0"/>
    <n v="195000"/>
    <n v="2600"/>
    <s v="needs refurb-195000"/>
    <x v="1"/>
  </r>
  <r>
    <d v="2023-06-29T00:00:00"/>
    <x v="8"/>
    <s v="54B3106"/>
    <s v="Barcelona"/>
    <x v="4"/>
    <s v="Sant Pere - Santa Caterina i la Ribera"/>
    <x v="2"/>
    <x v="0"/>
    <n v="2"/>
    <n v="89"/>
    <s v="Yes"/>
    <s v="exterior"/>
    <s v=" floor 2"/>
    <n v="0"/>
    <n v="480000"/>
    <n v="5393.2584269662921"/>
    <s v="needs refurb-480000"/>
    <x v="0"/>
  </r>
  <r>
    <d v="2023-06-30T00:00:00"/>
    <x v="8"/>
    <s v="54B3107"/>
    <s v="Barcelona"/>
    <x v="0"/>
    <s v="la Sagrada Família"/>
    <x v="2"/>
    <x v="0"/>
    <n v="3"/>
    <n v="85"/>
    <s v="Yes"/>
    <s v="exterior"/>
    <s v=" floor 1"/>
    <n v="0"/>
    <n v="379000"/>
    <n v="4458.8235294117649"/>
    <s v="needs refurb-379000"/>
    <x v="0"/>
  </r>
  <r>
    <d v="2023-07-01T00:00:00"/>
    <x v="8"/>
    <s v="54B3108"/>
    <s v="Barcelona"/>
    <x v="1"/>
    <s v="Sant Gervasi - Galvany"/>
    <x v="2"/>
    <x v="0"/>
    <n v="5"/>
    <n v="168"/>
    <s v="Yes"/>
    <s v="exterior"/>
    <s v=" floor 2"/>
    <n v="0"/>
    <n v="640000"/>
    <n v="3809.5238095238096"/>
    <s v="needs refurb-640000"/>
    <x v="0"/>
  </r>
  <r>
    <d v="2023-07-02T00:00:00"/>
    <x v="8"/>
    <s v="54B3109"/>
    <s v="Barcelona"/>
    <x v="4"/>
    <s v="el Barri Gòtic"/>
    <x v="2"/>
    <x v="0"/>
    <n v="4"/>
    <n v="129"/>
    <s v="Yes"/>
    <s v="exterior"/>
    <s v=" floor 1"/>
    <n v="0"/>
    <n v="419000"/>
    <n v="3248.062015503876"/>
    <s v="needs refurb-419000"/>
    <x v="0"/>
  </r>
  <r>
    <d v="2023-07-03T00:00:00"/>
    <x v="8"/>
    <s v="54B3110"/>
    <s v="Barcelona"/>
    <x v="0"/>
    <s v="la Sagrada Família"/>
    <x v="2"/>
    <x v="0"/>
    <n v="4"/>
    <n v="79"/>
    <s v="Yes"/>
    <s v="exterior"/>
    <s v=" floor 6"/>
    <n v="0"/>
    <n v="255000"/>
    <n v="3227.8481012658226"/>
    <s v="needs refurb-255000"/>
    <x v="0"/>
  </r>
  <r>
    <d v="2023-07-04T00:00:00"/>
    <x v="8"/>
    <s v="54B3111"/>
    <s v="Barcelona"/>
    <x v="1"/>
    <s v="el Putxet i el Farró"/>
    <x v="2"/>
    <x v="0"/>
    <n v="6"/>
    <n v="258"/>
    <s v="Yes"/>
    <s v="exterior"/>
    <s v=" floor 3"/>
    <n v="0"/>
    <n v="1100000"/>
    <n v="4263.5658914728683"/>
    <s v="needs refurb-1100000"/>
    <x v="0"/>
  </r>
  <r>
    <d v="2023-07-05T00:00:00"/>
    <x v="8"/>
    <s v="54B3112"/>
    <s v="Barcelona"/>
    <x v="6"/>
    <s v="Sants"/>
    <x v="2"/>
    <x v="0"/>
    <n v="1"/>
    <n v="68"/>
    <s v="No"/>
    <s v="exterior"/>
    <s v=" floor 3"/>
    <n v="0.02"/>
    <n v="280000"/>
    <n v="4117.6470588235297"/>
    <s v="needs refurb-280000"/>
    <x v="0"/>
  </r>
  <r>
    <d v="2023-07-06T00:00:00"/>
    <x v="8"/>
    <s v="54B3113"/>
    <s v="Barcelona"/>
    <x v="4"/>
    <s v="el Raval"/>
    <x v="2"/>
    <x v="0"/>
    <n v="1"/>
    <n v="42"/>
    <s v="No"/>
    <s v="interior"/>
    <s v=" floor 2"/>
    <n v="0.02"/>
    <n v="112000"/>
    <n v="2666.6666666666665"/>
    <s v="needs refurb-112000"/>
    <x v="1"/>
  </r>
  <r>
    <d v="2023-07-07T00:00:00"/>
    <x v="8"/>
    <s v="54B3114"/>
    <s v="Barcelona"/>
    <x v="8"/>
    <s v="el Congrés i els Indians"/>
    <x v="2"/>
    <x v="0"/>
    <n v="3"/>
    <n v="59"/>
    <s v="Yes"/>
    <s v="exterior"/>
    <s v=" floor 4"/>
    <n v="0"/>
    <n v="189000"/>
    <n v="3203.3898305084745"/>
    <s v="needs refurb-189000"/>
    <x v="0"/>
  </r>
  <r>
    <d v="2023-07-08T00:00:00"/>
    <x v="8"/>
    <s v="54B3115"/>
    <s v="Barcelona"/>
    <x v="0"/>
    <s v="la Sagrada Família"/>
    <x v="2"/>
    <x v="0"/>
    <n v="5"/>
    <n v="150"/>
    <s v="Yes"/>
    <s v="exterior"/>
    <s v=" floor 5"/>
    <n v="0"/>
    <n v="540000"/>
    <n v="3600"/>
    <s v="needs refurb-540000"/>
    <x v="0"/>
  </r>
  <r>
    <d v="2023-07-09T00:00:00"/>
    <x v="8"/>
    <s v="54B3116"/>
    <s v="Barcelona"/>
    <x v="0"/>
    <s v="l'Antiga Esquerra de l'Eixample"/>
    <x v="2"/>
    <x v="0"/>
    <n v="4"/>
    <n v="115"/>
    <s v="Yes"/>
    <s v="exterior"/>
    <s v="mezzanine"/>
    <n v="0"/>
    <n v="550000"/>
    <n v="4782.608695652174"/>
    <s v="needs refurb-550000"/>
    <x v="0"/>
  </r>
  <r>
    <d v="2023-07-10T00:00:00"/>
    <x v="8"/>
    <s v="54B3117"/>
    <s v="Barcelona"/>
    <x v="7"/>
    <s v="el Camp d'en Grassot i Gràcia Nova"/>
    <x v="2"/>
    <x v="0"/>
    <n v="2"/>
    <n v="85"/>
    <s v="No"/>
    <s v="interior"/>
    <s v="ground floor"/>
    <n v="0.02"/>
    <n v="185000"/>
    <n v="2176.4705882352941"/>
    <s v="needs refurb-185000"/>
    <x v="1"/>
  </r>
  <r>
    <d v="2023-07-11T00:00:00"/>
    <x v="8"/>
    <s v="54B3118"/>
    <s v="Barcelona"/>
    <x v="0"/>
    <s v="la Sagrada Família"/>
    <x v="2"/>
    <x v="0"/>
    <n v="4"/>
    <n v="75"/>
    <s v="Yes"/>
    <s v="exterior"/>
    <s v=" floor 2"/>
    <n v="0"/>
    <n v="325000"/>
    <n v="4333.333333333333"/>
    <s v="needs refurb-325000"/>
    <x v="0"/>
  </r>
  <r>
    <d v="2023-07-12T00:00:00"/>
    <x v="8"/>
    <s v="54B3119"/>
    <s v="Barcelona"/>
    <x v="1"/>
    <s v="Sant Gervasi - Galvany"/>
    <x v="2"/>
    <x v="0"/>
    <n v="2"/>
    <n v="150"/>
    <s v="No"/>
    <s v="exterior"/>
    <s v="mezzanine"/>
    <n v="0.02"/>
    <n v="900000"/>
    <n v="6000"/>
    <s v="needs refurb-900000"/>
    <x v="0"/>
  </r>
  <r>
    <d v="2023-07-13T00:00:00"/>
    <x v="8"/>
    <s v="54B3120"/>
    <s v="Barcelona"/>
    <x v="4"/>
    <s v="el Barri Gòtic"/>
    <x v="2"/>
    <x v="0"/>
    <n v="4"/>
    <n v="137"/>
    <s v="Yes"/>
    <s v="exterior"/>
    <s v=" floor 1"/>
    <n v="0"/>
    <n v="480000"/>
    <n v="3503.6496350364964"/>
    <s v="needs refurb-480000"/>
    <x v="0"/>
  </r>
  <r>
    <d v="2023-07-14T00:00:00"/>
    <x v="8"/>
    <s v="54B3121"/>
    <s v="Barcelona"/>
    <x v="3"/>
    <s v="Pedralbes"/>
    <x v="2"/>
    <x v="0"/>
    <n v="6"/>
    <n v="159"/>
    <s v="Yes"/>
    <s v="exterior"/>
    <s v=" floor 5"/>
    <n v="0"/>
    <n v="928800"/>
    <n v="5841.5094339622638"/>
    <s v="needs refurb-928800"/>
    <x v="0"/>
  </r>
  <r>
    <d v="2023-07-15T00:00:00"/>
    <x v="8"/>
    <s v="54B3122"/>
    <s v="Barcelona"/>
    <x v="0"/>
    <s v="el Fort Pienc"/>
    <x v="2"/>
    <x v="0"/>
    <n v="5"/>
    <n v="135"/>
    <s v="Yes"/>
    <s v="exterior"/>
    <s v=" floor 2"/>
    <n v="0"/>
    <n v="450000"/>
    <n v="3333.3333333333335"/>
    <s v="needs refurb-450000"/>
    <x v="0"/>
  </r>
  <r>
    <d v="2023-07-16T00:00:00"/>
    <x v="8"/>
    <s v="54B3123"/>
    <s v="Barcelona"/>
    <x v="4"/>
    <s v="el Barri Gòtic"/>
    <x v="2"/>
    <x v="0"/>
    <n v="1"/>
    <n v="50"/>
    <s v="No"/>
    <s v="interior"/>
    <s v=" floor 1"/>
    <n v="0.02"/>
    <n v="210000"/>
    <n v="4200"/>
    <s v="needs refurb-210000"/>
    <x v="0"/>
  </r>
  <r>
    <d v="2023-07-17T00:00:00"/>
    <x v="8"/>
    <s v="54B3124"/>
    <s v="Barcelona"/>
    <x v="0"/>
    <s v="el Fort Pienc"/>
    <x v="2"/>
    <x v="0"/>
    <n v="3"/>
    <n v="89"/>
    <s v="Yes"/>
    <s v="exterior"/>
    <s v=" floor 2"/>
    <n v="0"/>
    <n v="275000"/>
    <n v="3089.8876404494381"/>
    <s v="needs refurb-275000"/>
    <x v="0"/>
  </r>
  <r>
    <d v="2023-07-18T00:00:00"/>
    <x v="8"/>
    <s v="54B3125"/>
    <s v="Barcelona"/>
    <x v="0"/>
    <s v="el Fort Pienc"/>
    <x v="2"/>
    <x v="0"/>
    <n v="3"/>
    <n v="70"/>
    <s v="Yes"/>
    <s v="exterior"/>
    <s v=" floor 3"/>
    <n v="0"/>
    <n v="258000"/>
    <n v="3685.7142857142858"/>
    <s v="needs refurb-258000"/>
    <x v="0"/>
  </r>
  <r>
    <d v="2023-07-19T00:00:00"/>
    <x v="8"/>
    <s v="54B3126"/>
    <s v="Barcelona"/>
    <x v="0"/>
    <s v="el Fort Pienc"/>
    <x v="2"/>
    <x v="0"/>
    <n v="3"/>
    <n v="67"/>
    <s v="Yes"/>
    <s v="exterior"/>
    <s v=" floor 7"/>
    <n v="0"/>
    <n v="252000"/>
    <n v="3761.1940298507461"/>
    <s v="needs refurb-252000"/>
    <x v="0"/>
  </r>
  <r>
    <d v="2023-07-20T00:00:00"/>
    <x v="8"/>
    <s v="54B3127"/>
    <s v="Barcelona"/>
    <x v="5"/>
    <s v="el Poblenou"/>
    <x v="2"/>
    <x v="0"/>
    <n v="2"/>
    <n v="56"/>
    <s v="No"/>
    <s v="exterior"/>
    <s v=" floor 2"/>
    <n v="0.02"/>
    <n v="160000"/>
    <n v="2857.1428571428573"/>
    <s v="needs refurb-160000"/>
    <x v="1"/>
  </r>
  <r>
    <d v="2023-07-21T00:00:00"/>
    <x v="8"/>
    <s v="54B3128"/>
    <s v="Barcelona"/>
    <x v="2"/>
    <s v="Horta"/>
    <x v="2"/>
    <x v="6"/>
    <n v="2"/>
    <n v="100"/>
    <s v="No"/>
    <s v="exterior"/>
    <s v="Multiple"/>
    <n v="0.02"/>
    <n v="250000"/>
    <n v="2500"/>
    <s v="needs refurb-250000"/>
    <x v="1"/>
  </r>
  <r>
    <d v="2023-07-22T00:00:00"/>
    <x v="8"/>
    <s v="54B3129"/>
    <s v="Barcelona"/>
    <x v="1"/>
    <s v="el Putxet i el Farró"/>
    <x v="2"/>
    <x v="0"/>
    <n v="4"/>
    <n v="114"/>
    <s v="Yes"/>
    <s v="exterior"/>
    <s v=" floor 2"/>
    <n v="0"/>
    <n v="460000"/>
    <n v="4035.0877192982457"/>
    <s v="needs refurb-460000"/>
    <x v="0"/>
  </r>
  <r>
    <d v="2023-07-23T00:00:00"/>
    <x v="8"/>
    <s v="54B3130"/>
    <s v="Barcelona"/>
    <x v="5"/>
    <s v="el Clot"/>
    <x v="2"/>
    <x v="0"/>
    <n v="4"/>
    <n v="69"/>
    <s v="Yes"/>
    <s v="exterior"/>
    <s v=" floor 1"/>
    <n v="0"/>
    <n v="279000"/>
    <n v="4043.478260869565"/>
    <s v="needs refurb-279000"/>
    <x v="0"/>
  </r>
  <r>
    <d v="2023-07-24T00:00:00"/>
    <x v="8"/>
    <s v="54B3131"/>
    <s v="Barcelona"/>
    <x v="1"/>
    <s v="el Putxet i el Farró"/>
    <x v="2"/>
    <x v="0"/>
    <n v="5"/>
    <n v="126"/>
    <s v="Yes"/>
    <s v="exterior"/>
    <s v=" floor 2"/>
    <n v="0"/>
    <n v="480000"/>
    <n v="3809.5238095238096"/>
    <s v="needs refurb-480000"/>
    <x v="0"/>
  </r>
  <r>
    <d v="2023-07-25T00:00:00"/>
    <x v="8"/>
    <s v="54B3132"/>
    <s v="Barcelona"/>
    <x v="7"/>
    <s v="el Coll"/>
    <x v="2"/>
    <x v="1"/>
    <n v="2"/>
    <n v="105"/>
    <s v="Yes"/>
    <s v="exterior"/>
    <s v=" floor 3"/>
    <n v="0"/>
    <n v="470000"/>
    <n v="4476.1904761904761"/>
    <s v="needs refurb-470000"/>
    <x v="0"/>
  </r>
  <r>
    <d v="2023-07-26T00:00:00"/>
    <x v="8"/>
    <s v="54B3133"/>
    <s v="Barcelona"/>
    <x v="1"/>
    <s v="el Putxet i el Farró"/>
    <x v="2"/>
    <x v="0"/>
    <n v="3"/>
    <n v="92"/>
    <s v="Yes"/>
    <s v="exterior"/>
    <s v="ground floor"/>
    <n v="0"/>
    <n v="290000"/>
    <n v="3152.1739130434785"/>
    <s v="needs refurb-290000"/>
    <x v="0"/>
  </r>
  <r>
    <d v="2023-07-27T00:00:00"/>
    <x v="8"/>
    <s v="54B3134"/>
    <s v="Barcelona"/>
    <x v="1"/>
    <s v="el Putxet i el Farró"/>
    <x v="2"/>
    <x v="0"/>
    <n v="4"/>
    <n v="179"/>
    <s v="Yes"/>
    <s v="exterior"/>
    <s v=" floor 2"/>
    <n v="0"/>
    <n v="780000"/>
    <n v="4357.5418994413412"/>
    <s v="needs refurb-780000"/>
    <x v="0"/>
  </r>
  <r>
    <d v="2023-07-28T00:00:00"/>
    <x v="8"/>
    <s v="54B3135"/>
    <s v="Barcelona"/>
    <x v="2"/>
    <s v="la Vall d'Hebron"/>
    <x v="2"/>
    <x v="4"/>
    <n v="6"/>
    <n v="184"/>
    <s v="No"/>
    <s v="exterior"/>
    <s v="Multiple"/>
    <n v="0.02"/>
    <n v="399000"/>
    <n v="2168.478260869565"/>
    <s v="needs refurb-399000"/>
    <x v="1"/>
  </r>
  <r>
    <d v="2023-07-29T00:00:00"/>
    <x v="8"/>
    <s v="54B3136"/>
    <s v="Barcelona"/>
    <x v="5"/>
    <s v="el Besòs i el Maresme"/>
    <x v="2"/>
    <x v="0"/>
    <n v="2"/>
    <n v="55"/>
    <s v="No"/>
    <s v="exterior"/>
    <s v=" floor 3"/>
    <n v="0.02"/>
    <n v="120000"/>
    <n v="2181.818181818182"/>
    <s v="needs refurb-120000"/>
    <x v="1"/>
  </r>
  <r>
    <d v="2023-07-30T00:00:00"/>
    <x v="8"/>
    <s v="54B3137"/>
    <s v="Barcelona"/>
    <x v="6"/>
    <s v="el Poble Sec - AEI Parc de Montjuïc"/>
    <x v="2"/>
    <x v="0"/>
    <n v="3"/>
    <n v="83"/>
    <s v="Yes"/>
    <s v="exterior"/>
    <s v=" floor 4"/>
    <n v="0"/>
    <n v="288000"/>
    <n v="3469.8795180722891"/>
    <s v="needs refurb-288000"/>
    <x v="0"/>
  </r>
  <r>
    <d v="2023-07-31T00:00:00"/>
    <x v="8"/>
    <s v="54B3138"/>
    <s v="Barcelona"/>
    <x v="0"/>
    <s v="la Dreta de l'Eixample"/>
    <x v="2"/>
    <x v="0"/>
    <n v="3"/>
    <n v="128"/>
    <s v="Yes"/>
    <s v="exterior"/>
    <s v=" floor 2"/>
    <n v="0"/>
    <n v="600000"/>
    <n v="4687.5"/>
    <s v="needs refurb-600000"/>
    <x v="0"/>
  </r>
  <r>
    <d v="2023-08-01T00:00:00"/>
    <x v="8"/>
    <s v="54B3139"/>
    <s v="Barcelona"/>
    <x v="0"/>
    <s v="la Sagrada Família"/>
    <x v="2"/>
    <x v="0"/>
    <n v="3"/>
    <n v="70"/>
    <s v="Yes"/>
    <s v="exterior"/>
    <s v=" floor 1"/>
    <n v="0"/>
    <n v="250000"/>
    <n v="3571.4285714285716"/>
    <s v="needs refurb-250000"/>
    <x v="0"/>
  </r>
  <r>
    <d v="2023-08-02T00:00:00"/>
    <x v="8"/>
    <s v="54B3140"/>
    <s v="Barcelona"/>
    <x v="0"/>
    <s v="la Sagrada Família"/>
    <x v="2"/>
    <x v="0"/>
    <n v="3"/>
    <n v="70"/>
    <s v="Yes"/>
    <s v="exterior"/>
    <s v=" floor 3"/>
    <n v="0"/>
    <n v="193000"/>
    <n v="2757.1428571428573"/>
    <s v="needs refurb-193000"/>
    <x v="1"/>
  </r>
  <r>
    <d v="2023-08-03T00:00:00"/>
    <x v="8"/>
    <s v="54B3141"/>
    <s v="Barcelona"/>
    <x v="4"/>
    <s v="el Raval"/>
    <x v="2"/>
    <x v="0"/>
    <n v="2"/>
    <n v="79"/>
    <s v="No"/>
    <s v="interior"/>
    <s v=" floor 3"/>
    <n v="0.02"/>
    <n v="155000"/>
    <n v="1962.0253164556962"/>
    <s v="needs refurb-155000"/>
    <x v="1"/>
  </r>
  <r>
    <d v="2023-08-04T00:00:00"/>
    <x v="8"/>
    <s v="54B3142"/>
    <s v="Barcelona"/>
    <x v="4"/>
    <s v="el Raval"/>
    <x v="2"/>
    <x v="0"/>
    <n v="2"/>
    <n v="77"/>
    <s v="No"/>
    <s v="exterior"/>
    <s v=" floor 1"/>
    <n v="0.02"/>
    <n v="175000"/>
    <n v="2272.7272727272725"/>
    <s v="needs refurb-175000"/>
    <x v="1"/>
  </r>
  <r>
    <d v="2023-08-05T00:00:00"/>
    <x v="8"/>
    <s v="54B3143"/>
    <s v="Barcelona"/>
    <x v="4"/>
    <s v="el Raval"/>
    <x v="2"/>
    <x v="0"/>
    <n v="2"/>
    <n v="45"/>
    <s v="No"/>
    <s v="exterior"/>
    <s v=" floor 3"/>
    <n v="0.02"/>
    <n v="80000"/>
    <n v="1777.7777777777778"/>
    <s v="needs refurb-80000"/>
    <x v="1"/>
  </r>
  <r>
    <d v="2023-08-06T00:00:00"/>
    <x v="8"/>
    <s v="54B3144"/>
    <s v="Barcelona"/>
    <x v="4"/>
    <s v="el Raval"/>
    <x v="2"/>
    <x v="0"/>
    <n v="3"/>
    <n v="50"/>
    <s v="No"/>
    <s v="exterior"/>
    <s v=" floor 3"/>
    <n v="0.02"/>
    <n v="118000"/>
    <n v="2360"/>
    <s v="needs refurb-118000"/>
    <x v="1"/>
  </r>
  <r>
    <d v="2023-08-07T00:00:00"/>
    <x v="8"/>
    <s v="54B3145"/>
    <s v="Barcelona"/>
    <x v="3"/>
    <s v="les Corts"/>
    <x v="2"/>
    <x v="0"/>
    <n v="3"/>
    <n v="75"/>
    <s v="Yes"/>
    <s v="exterior"/>
    <s v=" floor 2"/>
    <n v="0"/>
    <n v="295000"/>
    <n v="3933.3333333333335"/>
    <s v="needs refurb-295000"/>
    <x v="0"/>
  </r>
  <r>
    <d v="2023-08-08T00:00:00"/>
    <x v="8"/>
    <s v="54B3146"/>
    <s v="Barcelona"/>
    <x v="6"/>
    <s v="Sants"/>
    <x v="2"/>
    <x v="0"/>
    <n v="3"/>
    <n v="137"/>
    <s v="Yes"/>
    <s v="exterior"/>
    <s v=" floor 3"/>
    <n v="0"/>
    <n v="640000"/>
    <n v="4671.5328467153286"/>
    <s v="needs refurb-640000"/>
    <x v="0"/>
  </r>
  <r>
    <d v="2023-08-09T00:00:00"/>
    <x v="8"/>
    <s v="54B3147"/>
    <s v="Barcelona"/>
    <x v="4"/>
    <s v="el Raval"/>
    <x v="2"/>
    <x v="0"/>
    <n v="5"/>
    <n v="132"/>
    <s v="Yes"/>
    <s v="exterior"/>
    <s v="mezzanine"/>
    <n v="0"/>
    <n v="500000"/>
    <n v="3787.878787878788"/>
    <s v="needs refurb-500000"/>
    <x v="0"/>
  </r>
  <r>
    <d v="2023-08-10T00:00:00"/>
    <x v="8"/>
    <s v="54B3148"/>
    <s v="Barcelona"/>
    <x v="2"/>
    <s v="el Carmel"/>
    <x v="2"/>
    <x v="0"/>
    <n v="3"/>
    <n v="53"/>
    <s v="Yes"/>
    <s v="exterior"/>
    <s v=" floor 2"/>
    <n v="0"/>
    <n v="131000"/>
    <n v="2471.6981132075471"/>
    <s v="needs refurb-131000"/>
    <x v="1"/>
  </r>
  <r>
    <d v="2023-08-11T00:00:00"/>
    <x v="8"/>
    <s v="54B3149"/>
    <s v="Barcelona"/>
    <x v="0"/>
    <s v="la Sagrada Família"/>
    <x v="2"/>
    <x v="0"/>
    <n v="4"/>
    <n v="89"/>
    <s v="Yes"/>
    <s v="exterior"/>
    <s v=" floor 6"/>
    <n v="0"/>
    <n v="380000"/>
    <n v="4269.6629213483147"/>
    <s v="needs refurb-380000"/>
    <x v="0"/>
  </r>
  <r>
    <d v="2023-08-12T00:00:00"/>
    <x v="8"/>
    <s v="54B3150"/>
    <s v="Barcelona"/>
    <x v="4"/>
    <s v="el Raval"/>
    <x v="2"/>
    <x v="0"/>
    <n v="3"/>
    <n v="50"/>
    <s v="No"/>
    <s v="interior"/>
    <s v=" floor 4"/>
    <n v="0.02"/>
    <n v="107000"/>
    <n v="2140"/>
    <s v="needs refurb-107000"/>
    <x v="1"/>
  </r>
  <r>
    <d v="2023-08-13T00:00:00"/>
    <x v="8"/>
    <s v="54B3151"/>
    <s v="Barcelona"/>
    <x v="1"/>
    <s v="el Putxet i el Farró"/>
    <x v="2"/>
    <x v="0"/>
    <n v="2"/>
    <n v="88"/>
    <s v="Yes"/>
    <s v="exterior"/>
    <s v=" floor 1"/>
    <n v="0"/>
    <n v="410000"/>
    <n v="4659.090909090909"/>
    <s v="needs refurb-410000"/>
    <x v="0"/>
  </r>
  <r>
    <d v="2023-08-14T00:00:00"/>
    <x v="8"/>
    <s v="54B3152"/>
    <s v="Barcelona"/>
    <x v="2"/>
    <s v="el Guinardó"/>
    <x v="2"/>
    <x v="0"/>
    <n v="2"/>
    <n v="70"/>
    <s v="Yes"/>
    <s v="exterior"/>
    <s v=" floor 1"/>
    <n v="0"/>
    <n v="168000"/>
    <n v="2400"/>
    <s v="needs refurb-168000"/>
    <x v="1"/>
  </r>
  <r>
    <d v="2023-08-15T00:00:00"/>
    <x v="8"/>
    <s v="54B3153"/>
    <s v="Barcelona"/>
    <x v="2"/>
    <s v="Horta"/>
    <x v="2"/>
    <x v="5"/>
    <n v="5"/>
    <n v="330"/>
    <s v="No"/>
    <s v="exterior"/>
    <s v="Multiple"/>
    <n v="0.02"/>
    <n v="490000"/>
    <n v="1484.8484848484848"/>
    <s v="needs refurb-490000"/>
    <x v="1"/>
  </r>
  <r>
    <d v="2023-08-16T00:00:00"/>
    <x v="8"/>
    <s v="54B3154"/>
    <s v="Barcelona"/>
    <x v="3"/>
    <s v="Pedralbes"/>
    <x v="2"/>
    <x v="0"/>
    <n v="3"/>
    <n v="63"/>
    <s v="Yes"/>
    <s v="exterior"/>
    <s v=" floor 3"/>
    <n v="0"/>
    <n v="360000"/>
    <n v="5714.2857142857147"/>
    <s v="needs refurb-360000"/>
    <x v="0"/>
  </r>
  <r>
    <d v="2023-08-17T00:00:00"/>
    <x v="8"/>
    <s v="54B3155"/>
    <s v="Barcelona"/>
    <x v="3"/>
    <s v="Pedralbes"/>
    <x v="2"/>
    <x v="4"/>
    <n v="9"/>
    <n v="605"/>
    <s v="No"/>
    <s v="exterior"/>
    <s v="Multiple"/>
    <n v="0.02"/>
    <n v="4500000"/>
    <n v="7438.0165289256202"/>
    <s v="needs refurb-4500000"/>
    <x v="0"/>
  </r>
  <r>
    <d v="2023-08-18T00:00:00"/>
    <x v="8"/>
    <s v="54B3156"/>
    <s v="Barcelona"/>
    <x v="1"/>
    <s v="Sant Gervasi - Galvany"/>
    <x v="2"/>
    <x v="0"/>
    <n v="3"/>
    <n v="115"/>
    <s v="Yes"/>
    <s v="exterior"/>
    <s v=" floor 4"/>
    <n v="0"/>
    <n v="530000"/>
    <n v="4608.695652173913"/>
    <s v="needs refurb-530000"/>
    <x v="0"/>
  </r>
  <r>
    <d v="2023-08-19T00:00:00"/>
    <x v="8"/>
    <s v="54B3157"/>
    <s v="Barcelona"/>
    <x v="1"/>
    <s v="Sarrià"/>
    <x v="2"/>
    <x v="0"/>
    <n v="5"/>
    <n v="339"/>
    <s v="Yes"/>
    <s v="exterior"/>
    <s v=" floor 1"/>
    <n v="0"/>
    <n v="1600000"/>
    <n v="4719.7640117994097"/>
    <s v="needs refurb-1600000"/>
    <x v="0"/>
  </r>
  <r>
    <d v="2023-08-20T00:00:00"/>
    <x v="8"/>
    <s v="54B3158"/>
    <s v="Barcelona"/>
    <x v="7"/>
    <s v="el Camp d'en Grassot i Gràcia Nova"/>
    <x v="2"/>
    <x v="1"/>
    <n v="3"/>
    <n v="86"/>
    <s v="Yes"/>
    <s v="exterior"/>
    <s v=" floor 6"/>
    <n v="0"/>
    <n v="300000"/>
    <n v="3488.3720930232557"/>
    <s v="needs refurb-300000"/>
    <x v="0"/>
  </r>
  <r>
    <d v="2023-08-21T00:00:00"/>
    <x v="8"/>
    <s v="54B3159"/>
    <s v="Barcelona"/>
    <x v="5"/>
    <s v="Sant Martí de Provençals"/>
    <x v="2"/>
    <x v="0"/>
    <n v="4"/>
    <n v="86"/>
    <s v="Yes"/>
    <s v="exterior"/>
    <s v=" floor 4"/>
    <n v="0"/>
    <n v="280000"/>
    <n v="3255.8139534883721"/>
    <s v="needs refurb-280000"/>
    <x v="0"/>
  </r>
  <r>
    <d v="2023-08-22T00:00:00"/>
    <x v="8"/>
    <s v="54B3160"/>
    <s v="Barcelona"/>
    <x v="4"/>
    <s v="el Raval"/>
    <x v="2"/>
    <x v="0"/>
    <n v="4"/>
    <n v="63"/>
    <s v="No"/>
    <s v="exterior"/>
    <s v=" floor 1"/>
    <n v="0.02"/>
    <n v="149000"/>
    <n v="2365.0793650793653"/>
    <s v="needs refurb-149000"/>
    <x v="1"/>
  </r>
  <r>
    <d v="2023-08-23T00:00:00"/>
    <x v="8"/>
    <s v="54B3161"/>
    <s v="Barcelona"/>
    <x v="0"/>
    <s v="la Dreta de l'Eixample"/>
    <x v="2"/>
    <x v="0"/>
    <n v="8"/>
    <n v="241"/>
    <s v="Yes"/>
    <s v="exterior"/>
    <s v=" floor 4"/>
    <n v="0"/>
    <n v="980000"/>
    <n v="4066.3900414937762"/>
    <s v="needs refurb-980000"/>
    <x v="0"/>
  </r>
  <r>
    <d v="2023-08-24T00:00:00"/>
    <x v="8"/>
    <s v="54B3162"/>
    <s v="Barcelona"/>
    <x v="9"/>
    <s v="Can Peguera"/>
    <x v="2"/>
    <x v="0"/>
    <n v="1"/>
    <n v="40"/>
    <s v="No"/>
    <s v="interior"/>
    <s v="mezzanine"/>
    <n v="0.02"/>
    <n v="76000"/>
    <n v="1900"/>
    <s v="needs refurb-76000"/>
    <x v="1"/>
  </r>
  <r>
    <d v="2023-08-25T00:00:00"/>
    <x v="8"/>
    <s v="54B3163"/>
    <s v="Barcelona"/>
    <x v="5"/>
    <s v="el Camp de l'Arpa del Clot"/>
    <x v="2"/>
    <x v="0"/>
    <n v="3"/>
    <n v="93"/>
    <s v="Yes"/>
    <s v="exterior"/>
    <s v="mezzanine"/>
    <n v="0"/>
    <n v="296640"/>
    <n v="3189.6774193548385"/>
    <s v="needs refurb-296640"/>
    <x v="0"/>
  </r>
  <r>
    <d v="2023-08-26T00:00:00"/>
    <x v="8"/>
    <s v="54B3164"/>
    <s v="Barcelona"/>
    <x v="5"/>
    <s v="el Camp de l'Arpa del Clot"/>
    <x v="2"/>
    <x v="0"/>
    <n v="3"/>
    <n v="70"/>
    <s v="Yes"/>
    <s v="exterior"/>
    <s v=" floor 1"/>
    <n v="0"/>
    <n v="215000"/>
    <n v="3071.4285714285716"/>
    <s v="needs refurb-215000"/>
    <x v="0"/>
  </r>
  <r>
    <d v="2023-08-27T00:00:00"/>
    <x v="8"/>
    <s v="54B3165"/>
    <s v="Barcelona"/>
    <x v="5"/>
    <s v="la Vila Olímpica del Poblenou"/>
    <x v="2"/>
    <x v="3"/>
    <n v="3"/>
    <n v="136"/>
    <s v="Yes"/>
    <s v="exterior"/>
    <s v=" floor 5"/>
    <n v="0"/>
    <n v="690000"/>
    <n v="5073.5294117647063"/>
    <s v="needs refurb-690000"/>
    <x v="0"/>
  </r>
  <r>
    <d v="2023-08-28T00:00:00"/>
    <x v="8"/>
    <s v="54B3166"/>
    <s v="Barcelona"/>
    <x v="5"/>
    <s v="el Clot"/>
    <x v="2"/>
    <x v="0"/>
    <n v="4"/>
    <n v="80"/>
    <s v="Yes"/>
    <s v="exterior"/>
    <s v=" floor 7"/>
    <n v="0"/>
    <n v="325000"/>
    <n v="4062.5"/>
    <s v="needs refurb-325000"/>
    <x v="0"/>
  </r>
  <r>
    <d v="2023-08-29T00:00:00"/>
    <x v="8"/>
    <s v="54B3167"/>
    <s v="Barcelona"/>
    <x v="0"/>
    <s v="la Dreta de l'Eixample"/>
    <x v="2"/>
    <x v="0"/>
    <n v="5"/>
    <n v="160"/>
    <s v="Yes"/>
    <s v="exterior"/>
    <s v=" floor 1"/>
    <n v="0"/>
    <n v="690000"/>
    <n v="4312.5"/>
    <s v="needs refurb-690000"/>
    <x v="0"/>
  </r>
  <r>
    <d v="2023-08-30T00:00:00"/>
    <x v="8"/>
    <s v="54B3168"/>
    <s v="Barcelona"/>
    <x v="8"/>
    <s v="Sant Andreu"/>
    <x v="2"/>
    <x v="0"/>
    <n v="3"/>
    <n v="60"/>
    <s v="Yes"/>
    <s v="exterior"/>
    <s v=" floor 2"/>
    <n v="0"/>
    <n v="195000"/>
    <n v="3250"/>
    <s v="needs refurb-195000"/>
    <x v="0"/>
  </r>
  <r>
    <d v="2023-08-31T00:00:00"/>
    <x v="8"/>
    <s v="54B3169"/>
    <s v="Barcelona"/>
    <x v="1"/>
    <s v="les Tres Torres"/>
    <x v="2"/>
    <x v="0"/>
    <n v="6"/>
    <n v="374"/>
    <s v="Yes"/>
    <s v="exterior"/>
    <s v=" floor 3"/>
    <n v="0"/>
    <n v="1880000"/>
    <n v="5026.7379679144387"/>
    <s v="needs refurb-1880000"/>
    <x v="0"/>
  </r>
  <r>
    <d v="2023-09-01T00:00:00"/>
    <x v="8"/>
    <s v="54B3170"/>
    <s v="Barcelona"/>
    <x v="0"/>
    <s v="Sant Antoni"/>
    <x v="2"/>
    <x v="0"/>
    <n v="6"/>
    <n v="116"/>
    <s v="Yes"/>
    <s v="exterior"/>
    <s v=" floor 1"/>
    <n v="0"/>
    <n v="550000"/>
    <n v="4741.3793103448279"/>
    <s v="needs refurb-550000"/>
    <x v="0"/>
  </r>
  <r>
    <d v="2023-09-02T00:00:00"/>
    <x v="8"/>
    <s v="54B3171"/>
    <s v="Barcelona"/>
    <x v="0"/>
    <s v="l'Antiga Esquerra de l'Eixample"/>
    <x v="2"/>
    <x v="0"/>
    <n v="4"/>
    <n v="90"/>
    <s v="Yes"/>
    <s v="exterior"/>
    <s v=" floor 5"/>
    <n v="0"/>
    <n v="432000"/>
    <n v="4800"/>
    <s v="needs refurb-432000"/>
    <x v="0"/>
  </r>
  <r>
    <d v="2023-09-03T00:00:00"/>
    <x v="8"/>
    <s v="54B3172"/>
    <s v="Barcelona"/>
    <x v="8"/>
    <s v="Sant Andreu"/>
    <x v="2"/>
    <x v="0"/>
    <n v="5"/>
    <n v="153"/>
    <s v="Yes"/>
    <s v="exterior"/>
    <s v="ground floor"/>
    <n v="0"/>
    <n v="369000"/>
    <n v="2411.7647058823532"/>
    <s v="needs refurb-369000"/>
    <x v="1"/>
  </r>
  <r>
    <d v="2023-09-04T00:00:00"/>
    <x v="8"/>
    <s v="54B3173"/>
    <s v="Barcelona"/>
    <x v="8"/>
    <s v="Sant Andreu"/>
    <x v="2"/>
    <x v="0"/>
    <n v="3"/>
    <n v="103"/>
    <s v="No"/>
    <s v="exterior"/>
    <s v=" floor 3"/>
    <n v="0.02"/>
    <n v="230000"/>
    <n v="2233.009708737864"/>
    <s v="needs refurb-230000"/>
    <x v="1"/>
  </r>
  <r>
    <d v="2023-09-05T00:00:00"/>
    <x v="8"/>
    <s v="54B3174"/>
    <s v="Barcelona"/>
    <x v="5"/>
    <s v="el Camp de l'Arpa del Clot"/>
    <x v="2"/>
    <x v="0"/>
    <n v="2"/>
    <n v="56"/>
    <s v="Yes"/>
    <s v="exterior"/>
    <s v="mezzanine"/>
    <n v="0"/>
    <n v="251000"/>
    <n v="4482.1428571428569"/>
    <s v="needs refurb-251000"/>
    <x v="0"/>
  </r>
  <r>
    <d v="2023-09-06T00:00:00"/>
    <x v="8"/>
    <s v="54B3175"/>
    <s v="Barcelona"/>
    <x v="0"/>
    <s v="el Fort Pienc"/>
    <x v="2"/>
    <x v="0"/>
    <n v="5"/>
    <n v="157"/>
    <s v="Yes"/>
    <s v="exterior"/>
    <s v=" floor 5"/>
    <n v="0"/>
    <n v="532000"/>
    <n v="3388.5350318471337"/>
    <s v="needs refurb-532000"/>
    <x v="0"/>
  </r>
  <r>
    <d v="2023-09-07T00:00:00"/>
    <x v="8"/>
    <s v="54B3176"/>
    <s v="Barcelona"/>
    <x v="0"/>
    <s v="la Dreta de l'Eixample"/>
    <x v="2"/>
    <x v="0"/>
    <n v="6"/>
    <n v="180"/>
    <s v="Yes"/>
    <s v="exterior"/>
    <s v=" floor 1"/>
    <n v="0"/>
    <n v="1570000"/>
    <n v="8722.2222222222226"/>
    <s v="needs refurb-1570000"/>
    <x v="0"/>
  </r>
  <r>
    <d v="2023-09-08T00:00:00"/>
    <x v="8"/>
    <s v="54B3177"/>
    <s v="Barcelona"/>
    <x v="9"/>
    <s v="Can Peguera"/>
    <x v="2"/>
    <x v="0"/>
    <n v="3"/>
    <n v="86"/>
    <s v="Yes"/>
    <s v="exterior"/>
    <s v=" floor 2"/>
    <n v="0"/>
    <n v="189900"/>
    <n v="2208.1395348837209"/>
    <s v="needs refurb-189900"/>
    <x v="1"/>
  </r>
  <r>
    <d v="2023-09-09T00:00:00"/>
    <x v="8"/>
    <s v="54B3178"/>
    <s v="Barcelona"/>
    <x v="8"/>
    <s v="Navas"/>
    <x v="2"/>
    <x v="0"/>
    <n v="3"/>
    <n v="89"/>
    <s v="Yes"/>
    <s v="exterior"/>
    <s v="mezzanine"/>
    <n v="0"/>
    <n v="228000"/>
    <n v="2561.7977528089887"/>
    <s v="needs refurb-228000"/>
    <x v="1"/>
  </r>
  <r>
    <d v="2023-09-10T00:00:00"/>
    <x v="8"/>
    <s v="54B3179"/>
    <s v="Barcelona"/>
    <x v="5"/>
    <s v="el Camp de l'Arpa del Clot"/>
    <x v="2"/>
    <x v="0"/>
    <n v="4"/>
    <n v="100"/>
    <s v="Yes"/>
    <s v="interior"/>
    <s v=" floor 7"/>
    <n v="0"/>
    <n v="292000"/>
    <n v="2920"/>
    <s v="needs refurb-292000"/>
    <x v="1"/>
  </r>
  <r>
    <d v="2023-09-11T00:00:00"/>
    <x v="8"/>
    <s v="54B3180"/>
    <s v="Barcelona"/>
    <x v="1"/>
    <s v="Sarrià"/>
    <x v="2"/>
    <x v="0"/>
    <n v="5"/>
    <n v="131"/>
    <s v="Yes"/>
    <s v="interior"/>
    <s v=" floor 2"/>
    <n v="0"/>
    <n v="450000"/>
    <n v="3435.1145038167938"/>
    <s v="needs refurb-450000"/>
    <x v="0"/>
  </r>
  <r>
    <d v="2023-09-12T00:00:00"/>
    <x v="8"/>
    <s v="54B3181"/>
    <s v="Barcelona"/>
    <x v="0"/>
    <s v="la Nova Esquerra de l'Eixample"/>
    <x v="2"/>
    <x v="0"/>
    <n v="4"/>
    <n v="156"/>
    <s v="Yes"/>
    <s v="exterior"/>
    <s v=" floor 1"/>
    <n v="0"/>
    <n v="525000"/>
    <n v="3365.3846153846152"/>
    <s v="needs refurb-525000"/>
    <x v="0"/>
  </r>
  <r>
    <d v="2023-09-13T00:00:00"/>
    <x v="8"/>
    <s v="54B3182"/>
    <s v="Barcelona"/>
    <x v="0"/>
    <s v="la Dreta de l'Eixample"/>
    <x v="2"/>
    <x v="0"/>
    <n v="6"/>
    <n v="304"/>
    <s v="Yes"/>
    <s v="exterior"/>
    <s v=" floor 4"/>
    <n v="0"/>
    <n v="1050000"/>
    <n v="3453.9473684210525"/>
    <s v="needs refurb-1050000"/>
    <x v="0"/>
  </r>
  <r>
    <d v="2023-09-14T00:00:00"/>
    <x v="8"/>
    <s v="54B3183"/>
    <s v="Barcelona"/>
    <x v="0"/>
    <s v="la Nova Esquerra de l'Eixample"/>
    <x v="2"/>
    <x v="0"/>
    <n v="4"/>
    <n v="90"/>
    <s v="Yes"/>
    <s v="exterior"/>
    <s v=" floor 3"/>
    <n v="0"/>
    <n v="370000"/>
    <n v="4111.1111111111113"/>
    <s v="needs refurb-370000"/>
    <x v="0"/>
  </r>
  <r>
    <d v="2023-09-15T00:00:00"/>
    <x v="8"/>
    <s v="54B3184"/>
    <s v="Barcelona"/>
    <x v="4"/>
    <s v="Sant Pere - Santa Caterina i la Ribera"/>
    <x v="2"/>
    <x v="0"/>
    <n v="3"/>
    <n v="93"/>
    <s v="No"/>
    <s v="exterior"/>
    <s v=" floor 2"/>
    <n v="0.02"/>
    <n v="230000"/>
    <n v="2473.1182795698924"/>
    <s v="needs refurb-230000"/>
    <x v="1"/>
  </r>
  <r>
    <d v="2023-09-16T00:00:00"/>
    <x v="8"/>
    <s v="54B3185"/>
    <s v="Barcelona"/>
    <x v="0"/>
    <s v="el Fort Pienc"/>
    <x v="2"/>
    <x v="1"/>
    <n v="3"/>
    <n v="110"/>
    <s v="Yes"/>
    <s v="exterior"/>
    <s v=" floor 6"/>
    <n v="0"/>
    <n v="465000"/>
    <n v="4227.272727272727"/>
    <s v="needs refurb-465000"/>
    <x v="0"/>
  </r>
  <r>
    <d v="2023-09-17T00:00:00"/>
    <x v="8"/>
    <s v="54B3186"/>
    <s v="Barcelona"/>
    <x v="9"/>
    <s v="les Roquetes"/>
    <x v="2"/>
    <x v="0"/>
    <n v="2"/>
    <n v="61"/>
    <s v="No"/>
    <s v="exterior"/>
    <s v=" floor 4"/>
    <n v="0.02"/>
    <n v="103000"/>
    <n v="1688.5245901639344"/>
    <s v="needs refurb-103000"/>
    <x v="1"/>
  </r>
  <r>
    <d v="2023-09-18T00:00:00"/>
    <x v="8"/>
    <s v="54B3187"/>
    <s v="Barcelona"/>
    <x v="7"/>
    <s v="Vallcarca i els Penitents"/>
    <x v="2"/>
    <x v="0"/>
    <n v="3"/>
    <n v="66"/>
    <s v="Yes"/>
    <s v="interior"/>
    <s v=" floor 2"/>
    <n v="0"/>
    <n v="137000"/>
    <n v="2075.757575757576"/>
    <s v="needs refurb-137000"/>
    <x v="1"/>
  </r>
  <r>
    <d v="2023-09-19T00:00:00"/>
    <x v="8"/>
    <s v="54B3188"/>
    <s v="Barcelona"/>
    <x v="0"/>
    <s v="el Fort Pienc"/>
    <x v="2"/>
    <x v="0"/>
    <n v="3"/>
    <n v="100"/>
    <s v="Yes"/>
    <s v="exterior"/>
    <s v=" floor 8"/>
    <n v="0"/>
    <n v="469000"/>
    <n v="4690"/>
    <s v="needs refurb-469000"/>
    <x v="0"/>
  </r>
  <r>
    <d v="2023-09-20T00:00:00"/>
    <x v="8"/>
    <s v="54B3189"/>
    <s v="Barcelona"/>
    <x v="0"/>
    <s v="el Fort Pienc"/>
    <x v="2"/>
    <x v="0"/>
    <n v="4"/>
    <n v="104"/>
    <s v="Yes"/>
    <s v="exterior"/>
    <s v=" floor 4"/>
    <n v="0"/>
    <n v="320000"/>
    <n v="3076.9230769230771"/>
    <s v="needs refurb-320000"/>
    <x v="0"/>
  </r>
  <r>
    <d v="2023-09-21T00:00:00"/>
    <x v="8"/>
    <s v="54B3190"/>
    <s v="Barcelona"/>
    <x v="3"/>
    <s v="les Corts"/>
    <x v="2"/>
    <x v="1"/>
    <n v="3"/>
    <n v="90"/>
    <s v="Yes"/>
    <s v="exterior"/>
    <s v=" floor 7"/>
    <n v="0"/>
    <n v="395000"/>
    <n v="4388.8888888888887"/>
    <s v="needs refurb-395000"/>
    <x v="0"/>
  </r>
  <r>
    <d v="2023-09-22T00:00:00"/>
    <x v="8"/>
    <s v="54B3191"/>
    <s v="Barcelona"/>
    <x v="8"/>
    <s v="la Sagrera"/>
    <x v="2"/>
    <x v="0"/>
    <n v="4"/>
    <n v="83"/>
    <s v="Yes"/>
    <s v="exterior"/>
    <s v=" floor 4"/>
    <n v="0"/>
    <n v="237000"/>
    <n v="2855.4216867469881"/>
    <s v="needs refurb-237000"/>
    <x v="1"/>
  </r>
  <r>
    <d v="2023-09-23T00:00:00"/>
    <x v="8"/>
    <s v="54B3192"/>
    <s v="Barcelona"/>
    <x v="0"/>
    <s v="l'Antiga Esquerra de l'Eixample"/>
    <x v="2"/>
    <x v="0"/>
    <n v="4"/>
    <n v="65"/>
    <s v="Yes"/>
    <s v="exterior"/>
    <s v=" floor 4"/>
    <n v="0"/>
    <n v="350000"/>
    <n v="5384.6153846153848"/>
    <s v="needs refurb-350000"/>
    <x v="0"/>
  </r>
  <r>
    <d v="2023-09-24T00:00:00"/>
    <x v="8"/>
    <s v="54B3193"/>
    <s v="Barcelona"/>
    <x v="4"/>
    <s v="la Barceloneta"/>
    <x v="2"/>
    <x v="0"/>
    <n v="1"/>
    <n v="35"/>
    <s v="No"/>
    <s v="exterior"/>
    <s v=" floor 1"/>
    <n v="0.02"/>
    <n v="129000"/>
    <n v="3685.7142857142858"/>
    <s v="needs refurb-129000"/>
    <x v="1"/>
  </r>
  <r>
    <d v="2023-09-25T00:00:00"/>
    <x v="8"/>
    <s v="54B3194"/>
    <s v="Barcelona"/>
    <x v="4"/>
    <s v="Sant Pere - Santa Caterina i la Ribera"/>
    <x v="2"/>
    <x v="0"/>
    <n v="3"/>
    <n v="65"/>
    <s v="No"/>
    <s v="exterior"/>
    <s v=" floor 2"/>
    <n v="0.02"/>
    <n v="225000"/>
    <n v="3461.5384615384614"/>
    <s v="needs refurb-225000"/>
    <x v="0"/>
  </r>
  <r>
    <d v="2023-09-26T00:00:00"/>
    <x v="8"/>
    <s v="54B3195"/>
    <s v="Barcelona"/>
    <x v="6"/>
    <s v="la Font de la Guatlla"/>
    <x v="2"/>
    <x v="0"/>
    <n v="5"/>
    <n v="150"/>
    <s v="Yes"/>
    <s v="exterior"/>
    <s v=" floor 3"/>
    <n v="0"/>
    <n v="380000"/>
    <n v="2533.3333333333335"/>
    <s v="needs refurb-380000"/>
    <x v="1"/>
  </r>
  <r>
    <d v="2023-09-27T00:00:00"/>
    <x v="8"/>
    <s v="54B3196"/>
    <s v="Barcelona"/>
    <x v="4"/>
    <s v="Sant Pere - Santa Caterina i la Ribera"/>
    <x v="2"/>
    <x v="0"/>
    <n v="2"/>
    <n v="59"/>
    <s v="No"/>
    <s v="exterior"/>
    <s v=" floor 3"/>
    <n v="0.02"/>
    <n v="215000"/>
    <n v="3644.0677966101694"/>
    <s v="needs refurb-215000"/>
    <x v="0"/>
  </r>
  <r>
    <d v="2023-09-28T00:00:00"/>
    <x v="8"/>
    <s v="54B3197"/>
    <s v="Barcelona"/>
    <x v="5"/>
    <s v="el Camp de l'Arpa del Clot"/>
    <x v="2"/>
    <x v="0"/>
    <n v="4"/>
    <n v="102"/>
    <s v="Yes"/>
    <s v="exterior"/>
    <s v=" floor 2"/>
    <n v="0"/>
    <n v="255000"/>
    <n v="2500"/>
    <s v="needs refurb-255000"/>
    <x v="1"/>
  </r>
  <r>
    <d v="2023-09-29T00:00:00"/>
    <x v="8"/>
    <s v="54B3198"/>
    <s v="Barcelona"/>
    <x v="3"/>
    <s v="les Corts"/>
    <x v="2"/>
    <x v="0"/>
    <n v="3"/>
    <n v="72"/>
    <s v="Yes"/>
    <s v="exterior"/>
    <s v=" floor 4"/>
    <n v="0"/>
    <n v="280000"/>
    <n v="3888.8888888888887"/>
    <s v="needs refurb-280000"/>
    <x v="0"/>
  </r>
  <r>
    <d v="2023-09-30T00:00:00"/>
    <x v="8"/>
    <s v="54B3199"/>
    <s v="Barcelona"/>
    <x v="3"/>
    <s v="la Maternitat i Sant Ramon"/>
    <x v="2"/>
    <x v="0"/>
    <n v="4"/>
    <n v="105"/>
    <s v="Yes"/>
    <s v="exterior"/>
    <s v=" floor 1"/>
    <n v="0"/>
    <n v="395000"/>
    <n v="3761.9047619047619"/>
    <s v="needs refurb-395000"/>
    <x v="0"/>
  </r>
  <r>
    <d v="2023-10-01T00:00:00"/>
    <x v="8"/>
    <s v="54B3200"/>
    <s v="Barcelona"/>
    <x v="4"/>
    <s v="Sant Pere - Santa Caterina i la Ribera"/>
    <x v="2"/>
    <x v="0"/>
    <n v="3"/>
    <n v="95"/>
    <s v="Yes"/>
    <s v="exterior"/>
    <s v=" floor 1"/>
    <n v="0"/>
    <n v="350000"/>
    <n v="3684.2105263157896"/>
    <s v="needs refurb-350000"/>
    <x v="0"/>
  </r>
  <r>
    <d v="2023-10-02T00:00:00"/>
    <x v="8"/>
    <s v="54B3201"/>
    <s v="Barcelona"/>
    <x v="1"/>
    <s v="el Putxet i el Farró"/>
    <x v="2"/>
    <x v="0"/>
    <n v="5"/>
    <n v="139"/>
    <s v="Yes"/>
    <s v="exterior"/>
    <s v=" floor 2"/>
    <n v="0"/>
    <n v="495000"/>
    <n v="3561.1510791366904"/>
    <s v="needs refurb-495000"/>
    <x v="0"/>
  </r>
  <r>
    <d v="2023-10-03T00:00:00"/>
    <x v="8"/>
    <s v="54B3202"/>
    <s v="Barcelona"/>
    <x v="5"/>
    <s v="el Camp de l'Arpa del Clot"/>
    <x v="2"/>
    <x v="0"/>
    <n v="3"/>
    <n v="68"/>
    <s v="Yes"/>
    <s v="exterior"/>
    <s v=" floor 7"/>
    <n v="0"/>
    <n v="215000"/>
    <n v="3161.7647058823532"/>
    <s v="needs refurb-215000"/>
    <x v="0"/>
  </r>
  <r>
    <d v="2023-10-04T00:00:00"/>
    <x v="8"/>
    <s v="54B3203"/>
    <s v="Barcelona"/>
    <x v="4"/>
    <s v="el Barri Gòtic"/>
    <x v="2"/>
    <x v="0"/>
    <n v="2"/>
    <n v="110"/>
    <s v="No"/>
    <s v="exterior"/>
    <s v=" floor 1"/>
    <n v="0.02"/>
    <n v="329000"/>
    <n v="2990.909090909091"/>
    <s v="needs refurb-329000"/>
    <x v="1"/>
  </r>
  <r>
    <d v="2023-10-05T00:00:00"/>
    <x v="8"/>
    <s v="54B3204"/>
    <s v="Barcelona"/>
    <x v="6"/>
    <s v="el Poble Sec - AEI Parc de Montjuïc"/>
    <x v="2"/>
    <x v="0"/>
    <n v="2"/>
    <n v="76"/>
    <s v="Yes"/>
    <s v="exterior"/>
    <s v=" floor 3"/>
    <n v="0"/>
    <n v="170000"/>
    <n v="2236.8421052631579"/>
    <s v="needs refurb-170000"/>
    <x v="1"/>
  </r>
  <r>
    <d v="2023-10-06T00:00:00"/>
    <x v="8"/>
    <s v="54B3205"/>
    <s v="Barcelona"/>
    <x v="4"/>
    <s v="el Raval"/>
    <x v="2"/>
    <x v="0"/>
    <n v="9"/>
    <n v="250"/>
    <s v="No"/>
    <s v="exterior"/>
    <s v=" floor 1"/>
    <n v="0.02"/>
    <n v="679000"/>
    <n v="2716"/>
    <s v="needs refurb-679000"/>
    <x v="1"/>
  </r>
  <r>
    <d v="2023-10-07T00:00:00"/>
    <x v="8"/>
    <s v="54B3206"/>
    <s v="Barcelona"/>
    <x v="0"/>
    <s v="Sant Antoni"/>
    <x v="2"/>
    <x v="0"/>
    <n v="4"/>
    <n v="87"/>
    <s v="Yes"/>
    <s v="exterior"/>
    <s v=" floor 3"/>
    <n v="0"/>
    <n v="399500"/>
    <n v="4591.954022988506"/>
    <s v="needs refurb-399500"/>
    <x v="0"/>
  </r>
  <r>
    <d v="2023-10-08T00:00:00"/>
    <x v="8"/>
    <s v="54B3207"/>
    <s v="Barcelona"/>
    <x v="4"/>
    <s v="el Raval"/>
    <x v="2"/>
    <x v="0"/>
    <n v="2"/>
    <n v="70"/>
    <s v="Yes"/>
    <s v="exterior"/>
    <s v=" floor 4"/>
    <n v="0"/>
    <n v="220000"/>
    <n v="3142.8571428571427"/>
    <s v="needs refurb-220000"/>
    <x v="0"/>
  </r>
  <r>
    <d v="2023-10-09T00:00:00"/>
    <x v="8"/>
    <s v="54B3208"/>
    <s v="Barcelona"/>
    <x v="5"/>
    <s v="el Clot"/>
    <x v="2"/>
    <x v="0"/>
    <n v="2"/>
    <n v="63"/>
    <s v="Yes"/>
    <s v="interior"/>
    <s v=" floor 2"/>
    <n v="0"/>
    <n v="168000"/>
    <n v="2666.6666666666665"/>
    <s v="needs refurb-168000"/>
    <x v="1"/>
  </r>
  <r>
    <d v="2023-10-10T00:00:00"/>
    <x v="8"/>
    <s v="54B3209"/>
    <s v="Barcelona"/>
    <x v="6"/>
    <s v="Sants"/>
    <x v="2"/>
    <x v="0"/>
    <n v="4"/>
    <n v="126"/>
    <s v="Yes"/>
    <s v="exterior"/>
    <s v=" floor 1"/>
    <n v="0"/>
    <n v="359000"/>
    <n v="2849.2063492063494"/>
    <s v="needs refurb-359000"/>
    <x v="1"/>
  </r>
  <r>
    <d v="2023-10-11T00:00:00"/>
    <x v="8"/>
    <s v="54B3210"/>
    <s v="Barcelona"/>
    <x v="0"/>
    <s v="la Nova Esquerra de l'Eixample"/>
    <x v="2"/>
    <x v="0"/>
    <n v="5"/>
    <n v="162"/>
    <s v="Yes"/>
    <s v="exterior"/>
    <s v=" floor 9"/>
    <n v="0"/>
    <n v="752000"/>
    <n v="4641.9753086419751"/>
    <s v="needs refurb-752000"/>
    <x v="0"/>
  </r>
  <r>
    <d v="2023-10-12T00:00:00"/>
    <x v="8"/>
    <s v="54B3211"/>
    <s v="Barcelona"/>
    <x v="0"/>
    <s v="l'Antiga Esquerra de l'Eixample"/>
    <x v="2"/>
    <x v="0"/>
    <n v="3"/>
    <n v="225"/>
    <s v="Yes"/>
    <s v="exterior"/>
    <s v=" floor 4"/>
    <n v="0"/>
    <n v="800000"/>
    <n v="3555.5555555555557"/>
    <s v="needs refurb-800000"/>
    <x v="0"/>
  </r>
  <r>
    <d v="2023-10-13T00:00:00"/>
    <x v="8"/>
    <s v="54B3212"/>
    <s v="Barcelona"/>
    <x v="0"/>
    <s v="la Sagrada Família"/>
    <x v="2"/>
    <x v="1"/>
    <n v="4"/>
    <n v="130"/>
    <s v="Yes"/>
    <s v="exterior"/>
    <s v=" floor 8"/>
    <n v="0"/>
    <n v="530000"/>
    <n v="4076.9230769230771"/>
    <s v="needs refurb-530000"/>
    <x v="0"/>
  </r>
  <r>
    <d v="2023-10-14T00:00:00"/>
    <x v="8"/>
    <s v="54B3213"/>
    <s v="Barcelona"/>
    <x v="7"/>
    <s v="la Vila de Gràcia"/>
    <x v="2"/>
    <x v="0"/>
    <n v="4"/>
    <n v="72"/>
    <s v="No"/>
    <s v="exterior"/>
    <s v=" floor 3"/>
    <n v="0.02"/>
    <n v="230000"/>
    <n v="3194.4444444444443"/>
    <s v="needs refurb-230000"/>
    <x v="0"/>
  </r>
  <r>
    <d v="2023-10-15T00:00:00"/>
    <x v="8"/>
    <s v="54B3214"/>
    <s v="Barcelona"/>
    <x v="1"/>
    <s v="Sant Gervasi - la Bonanova"/>
    <x v="2"/>
    <x v="0"/>
    <n v="4"/>
    <n v="100"/>
    <s v="Yes"/>
    <s v="exterior"/>
    <s v=" floor 4"/>
    <n v="0"/>
    <n v="395000"/>
    <n v="3950"/>
    <s v="needs refurb-395000"/>
    <x v="0"/>
  </r>
  <r>
    <d v="2023-10-16T00:00:00"/>
    <x v="8"/>
    <s v="54B3215"/>
    <s v="Barcelona"/>
    <x v="0"/>
    <s v="l'Antiga Esquerra de l'Eixample"/>
    <x v="2"/>
    <x v="0"/>
    <n v="4"/>
    <n v="159"/>
    <s v="Yes"/>
    <s v="exterior"/>
    <s v=" floor 4"/>
    <n v="0"/>
    <n v="789000"/>
    <n v="4962.2641509433961"/>
    <s v="needs refurb-789000"/>
    <x v="0"/>
  </r>
  <r>
    <d v="2023-10-17T00:00:00"/>
    <x v="8"/>
    <s v="54B3216"/>
    <s v="Barcelona"/>
    <x v="0"/>
    <s v="Sant Antoni"/>
    <x v="2"/>
    <x v="1"/>
    <n v="1"/>
    <n v="47"/>
    <s v="Yes"/>
    <s v="interior"/>
    <s v=" floor 5"/>
    <n v="0"/>
    <n v="149000"/>
    <n v="3170.2127659574467"/>
    <s v="needs refurb-149000"/>
    <x v="1"/>
  </r>
  <r>
    <d v="2023-10-18T00:00:00"/>
    <x v="8"/>
    <s v="54B3217"/>
    <s v="Barcelona"/>
    <x v="4"/>
    <s v="Sant Pere - Santa Caterina i la Ribera"/>
    <x v="2"/>
    <x v="1"/>
    <n v="5"/>
    <n v="264"/>
    <s v="Yes"/>
    <s v="exterior"/>
    <s v=" floor 5"/>
    <n v="0"/>
    <n v="1105300"/>
    <n v="4186.742424242424"/>
    <s v="needs refurb-1105300"/>
    <x v="0"/>
  </r>
  <r>
    <d v="2023-10-19T00:00:00"/>
    <x v="8"/>
    <s v="54B3218"/>
    <s v="Barcelona"/>
    <x v="6"/>
    <s v="la Bordeta"/>
    <x v="2"/>
    <x v="0"/>
    <n v="4"/>
    <n v="97"/>
    <s v="Yes"/>
    <s v="exterior"/>
    <s v=" floor 6"/>
    <n v="0"/>
    <n v="330000"/>
    <n v="3402.0618556701029"/>
    <s v="needs refurb-330000"/>
    <x v="0"/>
  </r>
  <r>
    <d v="2023-10-20T00:00:00"/>
    <x v="8"/>
    <s v="54B3219"/>
    <s v="Barcelona"/>
    <x v="3"/>
    <s v="Pedralbes"/>
    <x v="2"/>
    <x v="1"/>
    <n v="2"/>
    <n v="73"/>
    <s v="Yes"/>
    <s v="exterior"/>
    <s v=" floor 9"/>
    <n v="0"/>
    <n v="435000"/>
    <n v="5958.9041095890407"/>
    <s v="needs refurb-435000"/>
    <x v="0"/>
  </r>
  <r>
    <d v="2023-10-21T00:00:00"/>
    <x v="8"/>
    <s v="54B3220"/>
    <s v="Barcelona"/>
    <x v="1"/>
    <s v="Sant Gervasi - Galvany"/>
    <x v="2"/>
    <x v="0"/>
    <n v="6"/>
    <n v="144"/>
    <s v="Yes"/>
    <s v="exterior"/>
    <s v="mezzanine"/>
    <n v="0"/>
    <n v="900000"/>
    <n v="6250"/>
    <s v="needs refurb-900000"/>
    <x v="0"/>
  </r>
  <r>
    <d v="2023-10-22T00:00:00"/>
    <x v="8"/>
    <s v="54B3221"/>
    <s v="Barcelona"/>
    <x v="0"/>
    <s v="la Dreta de l'Eixample"/>
    <x v="2"/>
    <x v="0"/>
    <n v="4"/>
    <n v="197"/>
    <s v="Yes"/>
    <s v="exterior"/>
    <s v=" floor 1"/>
    <n v="0"/>
    <n v="990000"/>
    <n v="5025.3807106598988"/>
    <s v="needs refurb-990000"/>
    <x v="0"/>
  </r>
  <r>
    <d v="2023-10-23T00:00:00"/>
    <x v="8"/>
    <s v="54B3222"/>
    <s v="Barcelona"/>
    <x v="7"/>
    <s v="la Vila de Gràcia"/>
    <x v="2"/>
    <x v="0"/>
    <n v="2"/>
    <n v="71"/>
    <s v="Yes"/>
    <s v="exterior"/>
    <s v=" floor 2"/>
    <n v="0"/>
    <n v="255000"/>
    <n v="3591.5492957746478"/>
    <s v="needs refurb-255000"/>
    <x v="0"/>
  </r>
  <r>
    <d v="2023-10-24T00:00:00"/>
    <x v="8"/>
    <s v="54B3223"/>
    <s v="Barcelona"/>
    <x v="9"/>
    <s v="Ciutat Meridiana"/>
    <x v="2"/>
    <x v="0"/>
    <n v="4"/>
    <n v="127"/>
    <s v="Yes"/>
    <s v="exterior"/>
    <s v=" floor 2"/>
    <n v="0"/>
    <n v="200000"/>
    <n v="1574.8031496062993"/>
    <s v="needs refurb-200000"/>
    <x v="1"/>
  </r>
  <r>
    <d v="2023-10-25T00:00:00"/>
    <x v="8"/>
    <s v="54B3224"/>
    <s v="Barcelona"/>
    <x v="1"/>
    <s v="Sarrià"/>
    <x v="2"/>
    <x v="0"/>
    <n v="4"/>
    <n v="85"/>
    <s v="Yes"/>
    <s v="interior"/>
    <s v=" floor 1"/>
    <n v="0"/>
    <n v="415000"/>
    <n v="4882.3529411764703"/>
    <s v="needs refurb-415000"/>
    <x v="0"/>
  </r>
  <r>
    <d v="2023-10-26T00:00:00"/>
    <x v="8"/>
    <s v="54B3225"/>
    <s v="Barcelona"/>
    <x v="0"/>
    <s v="l'Antiga Esquerra de l'Eixample"/>
    <x v="2"/>
    <x v="0"/>
    <n v="3"/>
    <n v="90"/>
    <s v="Yes"/>
    <s v="exterior"/>
    <s v=" floor 2"/>
    <n v="0"/>
    <n v="325000"/>
    <n v="3611.1111111111113"/>
    <s v="needs refurb-325000"/>
    <x v="0"/>
  </r>
  <r>
    <d v="2023-10-27T00:00:00"/>
    <x v="8"/>
    <s v="54B3226"/>
    <s v="Barcelona"/>
    <x v="9"/>
    <s v="Porta"/>
    <x v="2"/>
    <x v="0"/>
    <n v="2"/>
    <n v="43"/>
    <s v="Yes"/>
    <s v="interior"/>
    <s v="ground floor"/>
    <n v="0"/>
    <n v="147500"/>
    <n v="3430.2325581395348"/>
    <s v="needs refurb-147500"/>
    <x v="1"/>
  </r>
  <r>
    <d v="2023-10-28T00:00:00"/>
    <x v="8"/>
    <s v="54B3227"/>
    <s v="Barcelona"/>
    <x v="6"/>
    <s v="el Poble Sec - AEI Parc de Montjuïc"/>
    <x v="2"/>
    <x v="0"/>
    <n v="3"/>
    <n v="71"/>
    <s v="Yes"/>
    <s v="interior"/>
    <s v="mezzanine"/>
    <n v="0"/>
    <n v="265000"/>
    <n v="3732.394366197183"/>
    <s v="needs refurb-265000"/>
    <x v="0"/>
  </r>
  <r>
    <d v="2023-10-29T00:00:00"/>
    <x v="8"/>
    <s v="54B3228"/>
    <s v="Barcelona"/>
    <x v="3"/>
    <s v="Pedralbes"/>
    <x v="2"/>
    <x v="3"/>
    <n v="3"/>
    <n v="598"/>
    <s v="Yes"/>
    <s v="exterior"/>
    <s v=" floor 5"/>
    <n v="0"/>
    <n v="2490000"/>
    <n v="4163.8795986622072"/>
    <s v="needs refurb-2490000"/>
    <x v="0"/>
  </r>
  <r>
    <d v="2023-10-30T00:00:00"/>
    <x v="8"/>
    <s v="54B3229"/>
    <s v="Barcelona"/>
    <x v="4"/>
    <s v="Sant Pere - Santa Caterina i la Ribera"/>
    <x v="2"/>
    <x v="1"/>
    <n v="5"/>
    <n v="180"/>
    <s v="Yes"/>
    <s v="exterior"/>
    <s v=" floor 3"/>
    <n v="0"/>
    <n v="799000"/>
    <n v="4438.8888888888887"/>
    <s v="needs refurb-799000"/>
    <x v="0"/>
  </r>
  <r>
    <d v="2023-10-31T00:00:00"/>
    <x v="8"/>
    <s v="54B3230"/>
    <s v="Barcelona"/>
    <x v="5"/>
    <s v="el Camp de l'Arpa del Clot"/>
    <x v="2"/>
    <x v="2"/>
    <n v="5"/>
    <n v="253"/>
    <s v="No"/>
    <s v="exterior"/>
    <s v="Multiple"/>
    <n v="0.02"/>
    <n v="655000"/>
    <n v="2588.9328063241105"/>
    <s v="needs refurb-655000"/>
    <x v="1"/>
  </r>
  <r>
    <d v="2023-11-01T00:00:00"/>
    <x v="8"/>
    <s v="54B3231"/>
    <s v="Barcelona"/>
    <x v="0"/>
    <s v="l'Antiga Esquerra de l'Eixample"/>
    <x v="2"/>
    <x v="0"/>
    <n v="2"/>
    <n v="83"/>
    <s v="Yes"/>
    <s v="interior"/>
    <s v=" floor 6"/>
    <n v="0"/>
    <n v="455000"/>
    <n v="5481.9277108433735"/>
    <s v="needs refurb-455000"/>
    <x v="0"/>
  </r>
  <r>
    <d v="2023-11-02T00:00:00"/>
    <x v="8"/>
    <s v="54B3232"/>
    <s v="Barcelona"/>
    <x v="4"/>
    <s v="el Raval"/>
    <x v="2"/>
    <x v="0"/>
    <n v="4"/>
    <n v="103"/>
    <s v="No"/>
    <s v="exterior"/>
    <s v=" floor 1"/>
    <n v="0.02"/>
    <n v="190000"/>
    <n v="1844.6601941747572"/>
    <s v="needs refurb-190000"/>
    <x v="1"/>
  </r>
  <r>
    <d v="2023-11-03T00:00:00"/>
    <x v="8"/>
    <s v="54B3233"/>
    <s v="Barcelona"/>
    <x v="5"/>
    <s v="Diagonal Mar i el Front Marítim del Poblenou"/>
    <x v="2"/>
    <x v="0"/>
    <n v="4"/>
    <n v="80"/>
    <s v="Yes"/>
    <s v="exterior"/>
    <s v=" floor 3"/>
    <n v="0"/>
    <n v="295000"/>
    <n v="3687.5"/>
    <s v="needs refurb-295000"/>
    <x v="0"/>
  </r>
  <r>
    <d v="2023-11-04T00:00:00"/>
    <x v="8"/>
    <s v="54B3234"/>
    <s v="Barcelona"/>
    <x v="0"/>
    <s v="la Sagrada Família"/>
    <x v="2"/>
    <x v="0"/>
    <n v="3"/>
    <n v="53"/>
    <s v="No"/>
    <s v="exterior"/>
    <s v="mezzanine"/>
    <n v="0.02"/>
    <n v="180000"/>
    <n v="3396.2264150943397"/>
    <s v="needs refurb-180000"/>
    <x v="0"/>
  </r>
  <r>
    <d v="2023-11-05T00:00:00"/>
    <x v="8"/>
    <s v="54B3235"/>
    <s v="Barcelona"/>
    <x v="1"/>
    <s v="Sant Gervasi - Galvany"/>
    <x v="2"/>
    <x v="0"/>
    <n v="6"/>
    <n v="170"/>
    <s v="Yes"/>
    <s v="exterior"/>
    <s v="mezzanine"/>
    <n v="0"/>
    <n v="820000"/>
    <n v="4823.5294117647063"/>
    <s v="needs refurb-820000"/>
    <x v="0"/>
  </r>
  <r>
    <d v="2023-11-06T00:00:00"/>
    <x v="8"/>
    <s v="54B3236"/>
    <s v="Barcelona"/>
    <x v="5"/>
    <s v="el Camp de l'Arpa del Clot"/>
    <x v="2"/>
    <x v="0"/>
    <n v="3"/>
    <n v="74"/>
    <s v="Yes"/>
    <s v="exterior"/>
    <s v=" floor 6"/>
    <n v="0"/>
    <n v="214900"/>
    <n v="2904.0540540540542"/>
    <s v="needs refurb-214900"/>
    <x v="1"/>
  </r>
  <r>
    <d v="2023-11-07T00:00:00"/>
    <x v="8"/>
    <s v="54B3237"/>
    <s v="Barcelona"/>
    <x v="8"/>
    <s v="la Sagrera"/>
    <x v="2"/>
    <x v="0"/>
    <n v="4"/>
    <n v="74"/>
    <s v="Yes"/>
    <s v="interior"/>
    <s v=" floor 4"/>
    <n v="0"/>
    <n v="205000"/>
    <n v="2770.2702702702704"/>
    <s v="needs refurb-205000"/>
    <x v="1"/>
  </r>
  <r>
    <d v="2023-11-08T00:00:00"/>
    <x v="8"/>
    <s v="54B3238"/>
    <s v="Barcelona"/>
    <x v="6"/>
    <s v="Hostafrancs"/>
    <x v="2"/>
    <x v="0"/>
    <n v="3"/>
    <n v="60"/>
    <s v="Yes"/>
    <s v="exterior"/>
    <s v=" floor 4"/>
    <n v="0"/>
    <n v="180000"/>
    <n v="3000"/>
    <s v="needs refurb-180000"/>
    <x v="1"/>
  </r>
  <r>
    <d v="2023-11-09T00:00:00"/>
    <x v="8"/>
    <s v="54B3239"/>
    <s v="Barcelona"/>
    <x v="1"/>
    <s v="Sant Gervasi - la Bonanova"/>
    <x v="2"/>
    <x v="0"/>
    <n v="4"/>
    <n v="183"/>
    <s v="Yes"/>
    <s v="exterior"/>
    <s v=" floor 4"/>
    <n v="0"/>
    <n v="900001"/>
    <n v="4918.0382513661198"/>
    <s v="needs refurb-900001"/>
    <x v="0"/>
  </r>
  <r>
    <d v="2023-11-10T00:00:00"/>
    <x v="8"/>
    <s v="54B3240"/>
    <s v="Barcelona"/>
    <x v="4"/>
    <s v="el Raval"/>
    <x v="2"/>
    <x v="0"/>
    <n v="2"/>
    <n v="60"/>
    <s v="Yes"/>
    <s v="exterior"/>
    <s v=" floor 6"/>
    <n v="0"/>
    <n v="220000"/>
    <n v="3666.6666666666665"/>
    <s v="needs refurb-220000"/>
    <x v="0"/>
  </r>
  <r>
    <d v="2023-11-11T00:00:00"/>
    <x v="8"/>
    <s v="54B3241"/>
    <s v="Barcelona"/>
    <x v="2"/>
    <s v="Horta"/>
    <x v="2"/>
    <x v="0"/>
    <n v="3"/>
    <n v="70"/>
    <s v="Yes"/>
    <s v="exterior"/>
    <s v=" floor 3"/>
    <n v="0"/>
    <n v="198000"/>
    <n v="2828.5714285714284"/>
    <s v="needs refurb-198000"/>
    <x v="1"/>
  </r>
  <r>
    <d v="2023-11-12T00:00:00"/>
    <x v="8"/>
    <s v="54B3242"/>
    <s v="Barcelona"/>
    <x v="6"/>
    <s v="el Poble Sec - AEI Parc de Montjuïc"/>
    <x v="2"/>
    <x v="0"/>
    <n v="4"/>
    <n v="60"/>
    <s v="No"/>
    <s v="exterior"/>
    <s v=" floor 2"/>
    <n v="0.02"/>
    <n v="137000"/>
    <n v="2283.3333333333335"/>
    <s v="needs refurb-137000"/>
    <x v="1"/>
  </r>
  <r>
    <d v="2023-11-13T00:00:00"/>
    <x v="8"/>
    <s v="54B3243"/>
    <s v="Barcelona"/>
    <x v="7"/>
    <s v="el Camp d'en Grassot i Gràcia Nova"/>
    <x v="2"/>
    <x v="0"/>
    <n v="3"/>
    <n v="90"/>
    <s v="No"/>
    <s v="exterior"/>
    <s v=" floor 1"/>
    <n v="0.02"/>
    <n v="270000"/>
    <n v="3000"/>
    <s v="needs refurb-270000"/>
    <x v="1"/>
  </r>
  <r>
    <d v="2023-11-14T00:00:00"/>
    <x v="8"/>
    <s v="54B3244"/>
    <s v="Barcelona"/>
    <x v="1"/>
    <s v="Sant Gervasi - Galvany"/>
    <x v="2"/>
    <x v="0"/>
    <n v="5"/>
    <n v="169"/>
    <s v="Yes"/>
    <s v="exterior"/>
    <s v=" floor 2"/>
    <n v="0"/>
    <n v="642000"/>
    <n v="3798.8165680473371"/>
    <s v="needs refurb-642000"/>
    <x v="0"/>
  </r>
  <r>
    <d v="2023-11-15T00:00:00"/>
    <x v="8"/>
    <s v="54B3245"/>
    <s v="Barcelona"/>
    <x v="8"/>
    <s v="la Sagrera"/>
    <x v="2"/>
    <x v="0"/>
    <n v="4"/>
    <n v="83"/>
    <s v="Yes"/>
    <s v="exterior"/>
    <s v=" floor 1"/>
    <n v="0"/>
    <n v="215000"/>
    <n v="2590.3614457831327"/>
    <s v="needs refurb-215000"/>
    <x v="1"/>
  </r>
  <r>
    <d v="2023-11-16T00:00:00"/>
    <x v="8"/>
    <s v="54B3246"/>
    <s v="Barcelona"/>
    <x v="0"/>
    <s v="la Dreta de l'Eixample"/>
    <x v="2"/>
    <x v="0"/>
    <n v="6"/>
    <n v="305"/>
    <s v="Yes"/>
    <s v="exterior"/>
    <s v=" floor 2"/>
    <n v="0"/>
    <n v="1050000"/>
    <n v="3442.622950819672"/>
    <s v="needs refurb-1050000"/>
    <x v="0"/>
  </r>
  <r>
    <d v="2023-11-17T00:00:00"/>
    <x v="8"/>
    <s v="54B3247"/>
    <s v="Barcelona"/>
    <x v="3"/>
    <s v="la Maternitat i Sant Ramon"/>
    <x v="2"/>
    <x v="0"/>
    <n v="3"/>
    <n v="79"/>
    <s v="Yes"/>
    <s v="exterior"/>
    <s v=" floor 2"/>
    <n v="0"/>
    <n v="279000"/>
    <n v="3531.6455696202534"/>
    <s v="needs refurb-279000"/>
    <x v="0"/>
  </r>
  <r>
    <d v="2023-11-18T00:00:00"/>
    <x v="8"/>
    <s v="54B3248"/>
    <s v="Barcelona"/>
    <x v="3"/>
    <s v="Pedralbes"/>
    <x v="2"/>
    <x v="0"/>
    <n v="3"/>
    <n v="93"/>
    <s v="Yes"/>
    <s v="exterior"/>
    <s v="ground floor"/>
    <n v="0"/>
    <n v="395000"/>
    <n v="4247.311827956989"/>
    <s v="needs refurb-395000"/>
    <x v="0"/>
  </r>
  <r>
    <d v="2023-11-19T00:00:00"/>
    <x v="8"/>
    <s v="54B3249"/>
    <s v="Barcelona"/>
    <x v="7"/>
    <s v="la Salut"/>
    <x v="2"/>
    <x v="0"/>
    <n v="3"/>
    <n v="90"/>
    <s v="Yes"/>
    <s v="exterior"/>
    <s v=" floor 1"/>
    <n v="0"/>
    <n v="270000"/>
    <n v="3000"/>
    <s v="needs refurb-270000"/>
    <x v="1"/>
  </r>
  <r>
    <d v="2023-11-20T00:00:00"/>
    <x v="8"/>
    <s v="54B3250"/>
    <s v="Barcelona"/>
    <x v="0"/>
    <s v="la Sagrada Família"/>
    <x v="2"/>
    <x v="0"/>
    <n v="2"/>
    <n v="100"/>
    <s v="Yes"/>
    <s v="exterior"/>
    <s v="ground floor"/>
    <n v="0"/>
    <n v="190000"/>
    <n v="1900"/>
    <s v="needs refurb-190000"/>
    <x v="1"/>
  </r>
  <r>
    <d v="2023-11-21T00:00:00"/>
    <x v="8"/>
    <s v="54B3251"/>
    <s v="Barcelona"/>
    <x v="7"/>
    <s v="el Camp d'en Grassot i Gràcia Nova"/>
    <x v="2"/>
    <x v="0"/>
    <n v="3"/>
    <n v="95"/>
    <s v="Yes"/>
    <s v="exterior"/>
    <s v=" floor 5"/>
    <n v="0"/>
    <n v="380000"/>
    <n v="4000"/>
    <s v="needs refurb-380000"/>
    <x v="0"/>
  </r>
  <r>
    <d v="2023-11-22T00:00:00"/>
    <x v="8"/>
    <s v="54B3252"/>
    <s v="Barcelona"/>
    <x v="3"/>
    <s v="les Corts"/>
    <x v="2"/>
    <x v="0"/>
    <n v="4"/>
    <n v="97"/>
    <s v="Yes"/>
    <s v="exterior"/>
    <s v=" floor 3"/>
    <n v="0"/>
    <n v="399000"/>
    <n v="4113.4020618556697"/>
    <s v="needs refurb-399000"/>
    <x v="0"/>
  </r>
  <r>
    <d v="2023-11-23T00:00:00"/>
    <x v="8"/>
    <s v="54B3253"/>
    <s v="Barcelona"/>
    <x v="0"/>
    <s v="l'Antiga Esquerra de l'Eixample"/>
    <x v="2"/>
    <x v="0"/>
    <n v="3"/>
    <n v="140"/>
    <s v="Yes"/>
    <s v="exterior"/>
    <s v=" floor 2"/>
    <n v="0"/>
    <n v="439000"/>
    <n v="3135.7142857142858"/>
    <s v="needs refurb-439000"/>
    <x v="0"/>
  </r>
  <r>
    <d v="2023-11-24T00:00:00"/>
    <x v="8"/>
    <s v="54B3254"/>
    <s v="Barcelona"/>
    <x v="0"/>
    <s v="la Nova Esquerra de l'Eixample"/>
    <x v="2"/>
    <x v="1"/>
    <n v="3"/>
    <n v="82"/>
    <s v="Yes"/>
    <s v="exterior"/>
    <s v=" floor 8"/>
    <n v="0"/>
    <n v="340000"/>
    <n v="4146.3414634146338"/>
    <s v="needs refurb-340000"/>
    <x v="0"/>
  </r>
  <r>
    <d v="2023-11-25T00:00:00"/>
    <x v="8"/>
    <s v="54B3255"/>
    <s v="Barcelona"/>
    <x v="2"/>
    <s v="Can Baró"/>
    <x v="2"/>
    <x v="3"/>
    <n v="3"/>
    <n v="115"/>
    <s v="Yes"/>
    <s v="exterior"/>
    <s v=" floor 5"/>
    <n v="0"/>
    <n v="270000"/>
    <n v="2347.8260869565215"/>
    <s v="needs refurb-270000"/>
    <x v="1"/>
  </r>
  <r>
    <d v="2023-11-26T00:00:00"/>
    <x v="8"/>
    <s v="54B3256"/>
    <s v="Barcelona"/>
    <x v="0"/>
    <s v="la Sagrada Família"/>
    <x v="2"/>
    <x v="0"/>
    <n v="4"/>
    <n v="109"/>
    <s v="Yes"/>
    <s v="exterior"/>
    <s v=" floor 4"/>
    <n v="0"/>
    <n v="360000"/>
    <n v="3302.7522935779816"/>
    <s v="needs refurb-360000"/>
    <x v="0"/>
  </r>
  <r>
    <d v="2023-11-27T00:00:00"/>
    <x v="8"/>
    <s v="54B3257"/>
    <s v="Barcelona"/>
    <x v="6"/>
    <s v="la Marina de Port"/>
    <x v="2"/>
    <x v="0"/>
    <n v="4"/>
    <n v="95"/>
    <s v="Yes"/>
    <s v="exterior"/>
    <s v=" floor 5"/>
    <n v="0"/>
    <n v="225000"/>
    <n v="2368.4210526315787"/>
    <s v="needs refurb-225000"/>
    <x v="1"/>
  </r>
  <r>
    <d v="2023-11-28T00:00:00"/>
    <x v="8"/>
    <s v="54B3258"/>
    <s v="Barcelona"/>
    <x v="1"/>
    <s v="el Putxet i el Farró"/>
    <x v="2"/>
    <x v="1"/>
    <n v="3"/>
    <n v="200"/>
    <s v="Yes"/>
    <s v="exterior"/>
    <s v=" floor 7"/>
    <n v="0"/>
    <n v="1200000"/>
    <n v="6000"/>
    <s v="needs refurb-1200000"/>
    <x v="0"/>
  </r>
  <r>
    <d v="2023-11-29T00:00:00"/>
    <x v="8"/>
    <s v="54B3259"/>
    <s v="Barcelona"/>
    <x v="7"/>
    <s v="el Camp d'en Grassot i Gràcia Nova"/>
    <x v="2"/>
    <x v="0"/>
    <n v="3"/>
    <n v="80"/>
    <s v="Yes"/>
    <s v="exterior"/>
    <s v=" floor 2"/>
    <n v="0"/>
    <n v="269000"/>
    <n v="3362.5"/>
    <s v="needs refurb-269000"/>
    <x v="0"/>
  </r>
  <r>
    <d v="2023-11-30T00:00:00"/>
    <x v="8"/>
    <s v="54B3260"/>
    <s v="Barcelona"/>
    <x v="6"/>
    <s v="Sants - Badal"/>
    <x v="2"/>
    <x v="0"/>
    <n v="2"/>
    <n v="37"/>
    <s v="Yes"/>
    <s v="exterior"/>
    <s v=" floor 3"/>
    <n v="0"/>
    <n v="165000"/>
    <n v="4459.4594594594591"/>
    <s v="needs refurb-165000"/>
    <x v="0"/>
  </r>
  <r>
    <d v="2023-12-01T00:00:00"/>
    <x v="8"/>
    <s v="54B3261"/>
    <s v="Barcelona"/>
    <x v="0"/>
    <s v="el Fort Pienc"/>
    <x v="2"/>
    <x v="0"/>
    <n v="4"/>
    <n v="95"/>
    <s v="Yes"/>
    <s v="exterior"/>
    <s v="ground floor"/>
    <n v="0"/>
    <n v="298000"/>
    <n v="3136.8421052631579"/>
    <s v="needs refurb-298000"/>
    <x v="0"/>
  </r>
  <r>
    <d v="2023-12-02T00:00:00"/>
    <x v="8"/>
    <s v="54B3262"/>
    <s v="Barcelona"/>
    <x v="0"/>
    <s v="l'Antiga Esquerra de l'Eixample"/>
    <x v="2"/>
    <x v="0"/>
    <n v="4"/>
    <n v="110"/>
    <s v="Yes"/>
    <s v="exterior"/>
    <s v=" floor 3"/>
    <n v="0"/>
    <n v="530000"/>
    <n v="4818.181818181818"/>
    <s v="needs refurb-530000"/>
    <x v="0"/>
  </r>
  <r>
    <d v="2023-12-03T00:00:00"/>
    <x v="8"/>
    <s v="54B3263"/>
    <s v="Barcelona"/>
    <x v="9"/>
    <s v="la Guineueta"/>
    <x v="2"/>
    <x v="0"/>
    <n v="4"/>
    <n v="87"/>
    <s v="Yes"/>
    <s v="exterior"/>
    <s v="mezzanine"/>
    <n v="0"/>
    <n v="189000"/>
    <n v="2172.4137931034484"/>
    <s v="needs refurb-189000"/>
    <x v="1"/>
  </r>
  <r>
    <d v="2023-12-04T00:00:00"/>
    <x v="8"/>
    <s v="54B3264"/>
    <s v="Barcelona"/>
    <x v="6"/>
    <s v="el Poble Sec - AEI Parc de Montjuïc"/>
    <x v="2"/>
    <x v="0"/>
    <n v="2"/>
    <n v="62"/>
    <s v="No"/>
    <s v="interior"/>
    <s v="mezzanine"/>
    <n v="0.02"/>
    <n v="159000"/>
    <n v="2564.516129032258"/>
    <s v="needs refurb-159000"/>
    <x v="1"/>
  </r>
  <r>
    <d v="2023-12-05T00:00:00"/>
    <x v="8"/>
    <s v="54B3265"/>
    <s v="Barcelona"/>
    <x v="1"/>
    <s v="Sarrià"/>
    <x v="2"/>
    <x v="0"/>
    <n v="4"/>
    <n v="108"/>
    <s v="Yes"/>
    <s v="exterior"/>
    <s v=" floor 1"/>
    <n v="0"/>
    <n v="370000"/>
    <n v="3425.9259259259261"/>
    <s v="needs refurb-370000"/>
    <x v="0"/>
  </r>
  <r>
    <d v="2023-12-06T00:00:00"/>
    <x v="8"/>
    <s v="54B3266"/>
    <s v="Barcelona"/>
    <x v="1"/>
    <s v="Sant Gervasi - Galvany"/>
    <x v="2"/>
    <x v="0"/>
    <n v="5"/>
    <n v="270"/>
    <s v="Yes"/>
    <s v="exterior"/>
    <s v=" floor 4"/>
    <n v="0"/>
    <n v="1250000"/>
    <n v="4629.6296296296296"/>
    <s v="needs refurb-1250000"/>
    <x v="0"/>
  </r>
  <r>
    <d v="2023-12-07T00:00:00"/>
    <x v="8"/>
    <s v="54B3267"/>
    <s v="Barcelona"/>
    <x v="3"/>
    <s v="les Corts"/>
    <x v="2"/>
    <x v="0"/>
    <n v="4"/>
    <n v="99"/>
    <s v="Yes"/>
    <s v="exterior"/>
    <s v="mezzanine"/>
    <n v="0"/>
    <n v="320000"/>
    <n v="3232.3232323232323"/>
    <s v="needs refurb-320000"/>
    <x v="0"/>
  </r>
  <r>
    <d v="2023-12-08T00:00:00"/>
    <x v="8"/>
    <s v="54B3268"/>
    <s v="Barcelona"/>
    <x v="9"/>
    <s v="Can Peguera"/>
    <x v="2"/>
    <x v="3"/>
    <n v="3"/>
    <n v="160"/>
    <s v="No"/>
    <s v="exterior"/>
    <s v=" floor 1"/>
    <n v="0.02"/>
    <n v="150000"/>
    <n v="937.5"/>
    <s v="needs refurb-150000"/>
    <x v="1"/>
  </r>
  <r>
    <d v="2023-12-09T00:00:00"/>
    <x v="8"/>
    <s v="54B3269"/>
    <s v="Barcelona"/>
    <x v="2"/>
    <s v="el Guinardó"/>
    <x v="2"/>
    <x v="0"/>
    <n v="2"/>
    <n v="74"/>
    <s v="No"/>
    <s v="interior"/>
    <s v=" floor 2"/>
    <n v="0.02"/>
    <n v="149000"/>
    <n v="2013.5135135135135"/>
    <s v="needs refurb-149000"/>
    <x v="1"/>
  </r>
  <r>
    <d v="2023-12-10T00:00:00"/>
    <x v="8"/>
    <s v="54B3270"/>
    <s v="Barcelona"/>
    <x v="7"/>
    <s v="la Vila de Gràcia"/>
    <x v="2"/>
    <x v="3"/>
    <n v="4"/>
    <n v="165"/>
    <s v="Yes"/>
    <s v="exterior"/>
    <s v=" floor 10"/>
    <n v="0"/>
    <n v="559000"/>
    <n v="3387.878787878788"/>
    <s v="needs refurb-559000"/>
    <x v="0"/>
  </r>
  <r>
    <d v="2023-12-11T00:00:00"/>
    <x v="8"/>
    <s v="54B3271"/>
    <s v="Barcelona"/>
    <x v="8"/>
    <s v="Navas"/>
    <x v="2"/>
    <x v="0"/>
    <n v="3"/>
    <n v="68"/>
    <s v="Yes"/>
    <s v="exterior"/>
    <s v=" floor 3"/>
    <n v="0"/>
    <n v="230000"/>
    <n v="3382.3529411764707"/>
    <s v="needs refurb-230000"/>
    <x v="0"/>
  </r>
  <r>
    <d v="2023-12-12T00:00:00"/>
    <x v="8"/>
    <s v="54B3272"/>
    <s v="Barcelona"/>
    <x v="2"/>
    <s v="el Guinardó"/>
    <x v="2"/>
    <x v="0"/>
    <n v="3"/>
    <n v="64"/>
    <s v="No"/>
    <s v="exterior"/>
    <s v=" floor 2"/>
    <n v="0.02"/>
    <n v="155000"/>
    <n v="2421.875"/>
    <s v="needs refurb-155000"/>
    <x v="1"/>
  </r>
  <r>
    <d v="2023-12-13T00:00:00"/>
    <x v="8"/>
    <s v="54B3273"/>
    <s v="Barcelona"/>
    <x v="0"/>
    <s v="l'Antiga Esquerra de l'Eixample"/>
    <x v="2"/>
    <x v="0"/>
    <n v="3"/>
    <n v="94"/>
    <s v="Yes"/>
    <s v="exterior"/>
    <s v=" floor 3"/>
    <n v="0"/>
    <n v="470000"/>
    <n v="5000"/>
    <s v="needs refurb-470000"/>
    <x v="0"/>
  </r>
  <r>
    <d v="2023-12-14T00:00:00"/>
    <x v="8"/>
    <s v="54B3274"/>
    <s v="Barcelona"/>
    <x v="0"/>
    <s v="el Fort Pienc"/>
    <x v="2"/>
    <x v="1"/>
    <n v="5"/>
    <n v="185"/>
    <s v="Yes"/>
    <s v="exterior"/>
    <s v=" floor 7"/>
    <n v="0"/>
    <n v="699000"/>
    <n v="3778.3783783783783"/>
    <s v="needs refurb-699000"/>
    <x v="0"/>
  </r>
  <r>
    <d v="2023-12-15T00:00:00"/>
    <x v="8"/>
    <s v="54B3275"/>
    <s v="Barcelona"/>
    <x v="6"/>
    <s v="el Poble Sec - AEI Parc de Montjuïc"/>
    <x v="2"/>
    <x v="3"/>
    <n v="1"/>
    <n v="66"/>
    <s v="No"/>
    <s v="exterior"/>
    <s v="ground floor"/>
    <n v="0.02"/>
    <n v="169000"/>
    <n v="2560.6060606060605"/>
    <s v="needs refurb-169000"/>
    <x v="1"/>
  </r>
  <r>
    <d v="2023-12-16T00:00:00"/>
    <x v="8"/>
    <s v="54B3276"/>
    <s v="Barcelona"/>
    <x v="0"/>
    <s v="la Dreta de l'Eixample"/>
    <x v="2"/>
    <x v="0"/>
    <n v="4"/>
    <n v="110"/>
    <s v="Yes"/>
    <s v="exterior"/>
    <s v=" floor 2"/>
    <n v="0"/>
    <n v="435000"/>
    <n v="3954.5454545454545"/>
    <s v="needs refurb-435000"/>
    <x v="0"/>
  </r>
  <r>
    <d v="2023-12-17T00:00:00"/>
    <x v="8"/>
    <s v="54B3277"/>
    <s v="Barcelona"/>
    <x v="1"/>
    <s v="Sant Gervasi - Galvany"/>
    <x v="2"/>
    <x v="1"/>
    <n v="5"/>
    <n v="185"/>
    <s v="Yes"/>
    <s v="exterior"/>
    <s v=" floor 7"/>
    <n v="0"/>
    <n v="1390000"/>
    <n v="7513.5135135135133"/>
    <s v="needs refurb-1390000"/>
    <x v="0"/>
  </r>
  <r>
    <d v="2023-12-18T00:00:00"/>
    <x v="8"/>
    <s v="54B3278"/>
    <s v="Barcelona"/>
    <x v="0"/>
    <s v="l'Antiga Esquerra de l'Eixample"/>
    <x v="2"/>
    <x v="1"/>
    <n v="2"/>
    <n v="73"/>
    <s v="Yes"/>
    <s v="exterior"/>
    <s v=" floor 7"/>
    <n v="0"/>
    <n v="470000"/>
    <n v="6438.3561643835619"/>
    <s v="needs refurb-470000"/>
    <x v="0"/>
  </r>
  <r>
    <d v="2023-12-19T00:00:00"/>
    <x v="8"/>
    <s v="54B3279"/>
    <s v="Barcelona"/>
    <x v="9"/>
    <s v="les Roquetes"/>
    <x v="2"/>
    <x v="0"/>
    <n v="3"/>
    <n v="60"/>
    <s v="No"/>
    <s v="exterior"/>
    <s v=" floor 3"/>
    <n v="0.02"/>
    <n v="119500"/>
    <n v="1991.6666666666667"/>
    <s v="needs refurb-119500"/>
    <x v="1"/>
  </r>
  <r>
    <d v="2023-12-20T00:00:00"/>
    <x v="8"/>
    <s v="54B3280"/>
    <s v="Barcelona"/>
    <x v="6"/>
    <s v="el Poble Sec - AEI Parc de Montjuïc"/>
    <x v="2"/>
    <x v="0"/>
    <n v="2"/>
    <n v="53"/>
    <s v="No"/>
    <s v="interior"/>
    <s v="mezzanine"/>
    <n v="0.02"/>
    <n v="137000"/>
    <n v="2584.9056603773583"/>
    <s v="needs refurb-137000"/>
    <x v="1"/>
  </r>
  <r>
    <d v="2023-12-21T00:00:00"/>
    <x v="8"/>
    <s v="54B3281"/>
    <s v="Barcelona"/>
    <x v="4"/>
    <s v="el Barri Gòtic"/>
    <x v="2"/>
    <x v="0"/>
    <n v="2"/>
    <n v="60"/>
    <s v="No"/>
    <s v="exterior"/>
    <s v=" floor 2"/>
    <n v="0.02"/>
    <n v="169000"/>
    <n v="2816.6666666666665"/>
    <s v="needs refurb-169000"/>
    <x v="1"/>
  </r>
  <r>
    <d v="2023-12-22T00:00:00"/>
    <x v="8"/>
    <s v="54B3282"/>
    <s v="Barcelona"/>
    <x v="5"/>
    <s v="el Besòs i el Maresme"/>
    <x v="2"/>
    <x v="0"/>
    <n v="2"/>
    <n v="52"/>
    <s v="No"/>
    <s v="exterior"/>
    <s v=" floor 3"/>
    <n v="0.02"/>
    <n v="95000"/>
    <n v="1826.9230769230769"/>
    <s v="needs refurb-95000"/>
    <x v="1"/>
  </r>
  <r>
    <d v="2023-12-23T00:00:00"/>
    <x v="8"/>
    <s v="54B3283"/>
    <s v="Barcelona"/>
    <x v="1"/>
    <s v="Sant Gervasi - Galvany"/>
    <x v="2"/>
    <x v="0"/>
    <n v="3"/>
    <n v="80"/>
    <s v="Yes"/>
    <s v="exterior"/>
    <s v=" floor 2"/>
    <n v="0"/>
    <n v="420000"/>
    <n v="5250"/>
    <s v="needs refurb-420000"/>
    <x v="0"/>
  </r>
  <r>
    <d v="2023-12-24T00:00:00"/>
    <x v="8"/>
    <s v="54B3284"/>
    <s v="Barcelona"/>
    <x v="7"/>
    <s v="Vallcarca i els Penitents"/>
    <x v="2"/>
    <x v="0"/>
    <n v="2"/>
    <n v="65"/>
    <s v="Yes"/>
    <s v="exterior"/>
    <s v=" floor 4"/>
    <n v="0"/>
    <n v="280000"/>
    <n v="4307.6923076923076"/>
    <s v="needs refurb-280000"/>
    <x v="0"/>
  </r>
  <r>
    <d v="2023-12-25T00:00:00"/>
    <x v="8"/>
    <s v="54B3285"/>
    <s v="Barcelona"/>
    <x v="6"/>
    <s v="Sants - Badal"/>
    <x v="2"/>
    <x v="0"/>
    <n v="3"/>
    <n v="87"/>
    <s v="No"/>
    <s v="exterior"/>
    <s v=" floor 1"/>
    <n v="0.02"/>
    <n v="289000"/>
    <n v="3321.8390804597702"/>
    <s v="needs refurb-289000"/>
    <x v="0"/>
  </r>
  <r>
    <d v="2023-12-26T00:00:00"/>
    <x v="8"/>
    <s v="54B3286"/>
    <s v="Barcelona"/>
    <x v="0"/>
    <s v="l'Antiga Esquerra de l'Eixample"/>
    <x v="2"/>
    <x v="0"/>
    <n v="3"/>
    <n v="79"/>
    <s v="Yes"/>
    <s v="interior"/>
    <s v=" floor 1"/>
    <n v="0"/>
    <n v="440000"/>
    <n v="5569.6202531645567"/>
    <s v="needs refurb-440000"/>
    <x v="0"/>
  </r>
  <r>
    <d v="2023-12-27T00:00:00"/>
    <x v="8"/>
    <s v="54B3287"/>
    <s v="Barcelona"/>
    <x v="3"/>
    <s v="Pedralbes"/>
    <x v="2"/>
    <x v="0"/>
    <n v="3"/>
    <n v="73"/>
    <s v="Yes"/>
    <s v="exterior"/>
    <s v=" floor 6"/>
    <n v="0"/>
    <n v="425000"/>
    <n v="5821.9178082191784"/>
    <s v="needs refurb-425000"/>
    <x v="0"/>
  </r>
  <r>
    <d v="2023-12-28T00:00:00"/>
    <x v="8"/>
    <s v="54B3288"/>
    <s v="Barcelona"/>
    <x v="0"/>
    <s v="l'Antiga Esquerra de l'Eixample"/>
    <x v="2"/>
    <x v="0"/>
    <n v="3"/>
    <n v="79"/>
    <s v="Yes"/>
    <s v="exterior"/>
    <s v=" floor 3"/>
    <n v="0"/>
    <n v="450000"/>
    <n v="5696.2025316455693"/>
    <s v="needs refurb-450000"/>
    <x v="0"/>
  </r>
  <r>
    <d v="2023-12-29T00:00:00"/>
    <x v="8"/>
    <s v="54B3289"/>
    <s v="Barcelona"/>
    <x v="1"/>
    <s v="Sant Gervasi - Galvany"/>
    <x v="2"/>
    <x v="0"/>
    <n v="4"/>
    <n v="160"/>
    <s v="Yes"/>
    <s v="exterior"/>
    <s v=" floor 2"/>
    <n v="0"/>
    <n v="750000"/>
    <n v="4687.5"/>
    <s v="needs refurb-750000"/>
    <x v="0"/>
  </r>
  <r>
    <d v="2023-12-30T00:00:00"/>
    <x v="8"/>
    <s v="54B3290"/>
    <s v="Barcelona"/>
    <x v="5"/>
    <s v="el Camp de l'Arpa del Clot"/>
    <x v="2"/>
    <x v="0"/>
    <n v="2"/>
    <n v="51"/>
    <s v="Yes"/>
    <s v="interior"/>
    <s v=" floor 3"/>
    <n v="0"/>
    <n v="210000"/>
    <n v="4117.6470588235297"/>
    <s v="needs refurb-210000"/>
    <x v="0"/>
  </r>
  <r>
    <d v="2023-12-31T00:00:00"/>
    <x v="8"/>
    <s v="54B3291"/>
    <s v="Barcelona"/>
    <x v="0"/>
    <s v="la Nova Esquerra de l'Eixample"/>
    <x v="2"/>
    <x v="0"/>
    <n v="4"/>
    <n v="120"/>
    <s v="Yes"/>
    <s v="exterior"/>
    <s v=" floor 1"/>
    <n v="0"/>
    <n v="500000"/>
    <n v="4166.666666666667"/>
    <s v="needs refurb-500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EDB99-45DC-814D-BF68-747D3E64732D}" name="IDEALES O NO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">
  <location ref="A39:C42" firstHeaderRow="0" firstDataRow="1" firstDataCol="1"/>
  <pivotFields count="18">
    <pivotField numFmtId="14" showAll="0"/>
    <pivotField numFmtId="1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 de Inmuebles" fld="14" subtotal="count" baseField="0" baseItem="0"/>
    <dataField name="Porcentaje" fld="14" subtotal="count" showDataAs="percentOfCol" baseField="0" baseItem="0" numFmtId="10"/>
  </dataFields>
  <formats count="12">
    <format dxfId="114">
      <pivotArea type="all" dataOnly="0" outline="0" fieldPosition="0"/>
    </format>
    <format dxfId="113">
      <pivotArea outline="0" collapsedLevelsAreSubtotals="1" fieldPosition="0"/>
    </format>
    <format dxfId="112">
      <pivotArea field="17" type="button" dataOnly="0" labelOnly="1" outline="0" axis="axisRow" fieldPosition="0"/>
    </format>
    <format dxfId="111">
      <pivotArea dataOnly="0" labelOnly="1" fieldPosition="0">
        <references count="1">
          <reference field="17" count="0"/>
        </references>
      </pivotArea>
    </format>
    <format dxfId="110">
      <pivotArea dataOnly="0" labelOnly="1" grandRow="1" outline="0" fieldPosition="0"/>
    </format>
    <format dxfId="10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17" type="button" dataOnly="0" labelOnly="1" outline="0" axis="axisRow" fieldPosition="0"/>
    </format>
    <format dxfId="105">
      <pivotArea dataOnly="0" labelOnly="1" fieldPosition="0">
        <references count="1">
          <reference field="17" count="0"/>
        </references>
      </pivotArea>
    </format>
    <format dxfId="104">
      <pivotArea dataOnly="0" labelOnly="1" grandRow="1" outline="0" fieldPosition="0"/>
    </format>
    <format dxfId="10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9F3FFC-EA08-1640-AA60-022D437104AA}" name="Distrito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 rowHeaderCaption="Distrito">
  <location ref="A24:C35" firstHeaderRow="0" firstDataRow="1" firstDataCol="1"/>
  <pivotFields count="18">
    <pivotField numFmtId="14" showAll="0"/>
    <pivotField numFmtId="1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Row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dataField="1" numFmtId="164" showAll="0"/>
    <pivotField showAll="0"/>
    <pivotField showAll="0">
      <items count="3">
        <item x="1"/>
        <item x="0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Precio promedio" fld="14" subtotal="average" baseField="0" baseItem="0"/>
    <dataField name="Precio promedio m2" fld="15" subtotal="average" baseField="0" baseItem="0"/>
  </dataFields>
  <formats count="13">
    <format dxfId="127">
      <pivotArea outline="0" collapsedLevelsAreSubtotals="1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field="4" type="button" dataOnly="0" labelOnly="1" outline="0" axis="axisRow" fieldPosition="0"/>
    </format>
    <format dxfId="123">
      <pivotArea dataOnly="0" labelOnly="1" fieldPosition="0">
        <references count="1">
          <reference field="4" count="0"/>
        </references>
      </pivotArea>
    </format>
    <format dxfId="122">
      <pivotArea dataOnly="0" labelOnly="1" grandRow="1" outline="0" fieldPosition="0"/>
    </format>
    <format dxfId="1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4" type="button" dataOnly="0" labelOnly="1" outline="0" axis="axisRow" fieldPosition="0"/>
    </format>
    <format dxfId="117">
      <pivotArea dataOnly="0" labelOnly="1" fieldPosition="0">
        <references count="1">
          <reference field="4" count="0"/>
        </references>
      </pivotArea>
    </format>
    <format dxfId="116">
      <pivotArea dataOnly="0" labelOnly="1" grandRow="1" outline="0" fieldPosition="0"/>
    </format>
    <format dxfId="1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FD0BB7-A439-D242-8775-909585BED957}" name="Condición" cacheId="3" applyNumberFormats="0" applyBorderFormats="0" applyFontFormats="0" applyPatternFormats="0" applyAlignmentFormats="0" applyWidthHeightFormats="1" dataCaption="Valores" grandTotalCaption="Total" updatedVersion="8" minRefreshableVersion="3" useAutoFormatting="1" itemPrintTitles="1" createdVersion="8" indent="0" outline="1" outlineData="1" multipleFieldFilters="0" chartFormat="20" rowHeaderCaption="Condition">
  <location ref="A16:C20" firstHeaderRow="0" firstDataRow="1" firstDataCol="1"/>
  <pivotFields count="18">
    <pivotField numFmtId="14" showAll="0"/>
    <pivotField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multipleItemSelectionAllowed="1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dataField="1" numFmtId="164" showAll="0"/>
    <pivotField numFmtId="164" showAll="0"/>
    <pivotField showAll="0"/>
    <pivotField showAll="0">
      <items count="3"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Porcentaje" fld="14" subtotal="count" showDataAs="percentOfCol" baseField="0" baseItem="0" numFmtId="10"/>
    <dataField name="Cantidad de inmuebles" fld="14" subtotal="count" baseField="0" baseItem="0"/>
  </dataFields>
  <formats count="12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6" type="button" dataOnly="0" labelOnly="1" outline="0" axis="axisRow" fieldPosition="0"/>
    </format>
    <format dxfId="136">
      <pivotArea dataOnly="0" labelOnly="1" fieldPosition="0">
        <references count="1">
          <reference field="6" count="0"/>
        </references>
      </pivotArea>
    </format>
    <format dxfId="135">
      <pivotArea dataOnly="0" labelOnly="1" grandRow="1" outline="0" fieldPosition="0"/>
    </format>
    <format dxfId="1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6" type="button" dataOnly="0" labelOnly="1" outline="0" axis="axisRow" fieldPosition="0"/>
    </format>
    <format dxfId="130">
      <pivotArea dataOnly="0" labelOnly="1" fieldPosition="0">
        <references count="1">
          <reference field="6" count="0"/>
        </references>
      </pivotArea>
    </format>
    <format dxfId="129">
      <pivotArea dataOnly="0" labelOnly="1" grandRow="1" outline="0" fieldPosition="0"/>
    </format>
    <format dxfId="128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8">
    <chartFormat chart="1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46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2" format="47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12" format="48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3C993-1FA1-B446-9C10-87A31BBB394A}" name="Tipo de Inmueble" cacheId="3" applyNumberFormats="0" applyBorderFormats="0" applyFontFormats="0" applyPatternFormats="0" applyAlignmentFormats="0" applyWidthHeightFormats="1" dataCaption="Valores" grandTotalCaption="Total " updatedVersion="8" minRefreshableVersion="3" useAutoFormatting="1" itemPrintTitles="1" createdVersion="8" indent="0" compact="0" compactData="0" multipleFieldFilters="0" chartFormat="24" rowHeaderCaption="Tipo de inmueble">
  <location ref="A3:C12" firstHeaderRow="0" firstDataRow="1" firstDataCol="1"/>
  <pivotFields count="18">
    <pivotField compact="0" numFmtId="14" outline="0" showAll="0"/>
    <pivotField compact="0" numFmtId="1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compact="0" outline="0" showAll="0"/>
    <pivotField compact="0" outline="0" multipleItemSelectionAllowed="1" showAll="0">
      <items count="11">
        <item x="4"/>
        <item x="0"/>
        <item x="7"/>
        <item x="2"/>
        <item x="3"/>
        <item x="9"/>
        <item x="8"/>
        <item x="5"/>
        <item x="6"/>
        <item x="1"/>
        <item t="default"/>
      </items>
    </pivotField>
    <pivotField compact="0" outline="0" showAll="0"/>
    <pivotField compact="0" outline="0" showAll="0">
      <items count="4">
        <item x="0"/>
        <item x="2"/>
        <item x="1"/>
        <item t="default"/>
      </items>
    </pivotField>
    <pivotField axis="axisRow" compact="0" outline="0" showAll="0">
      <items count="9">
        <item x="4"/>
        <item x="3"/>
        <item x="0"/>
        <item x="5"/>
        <item x="1"/>
        <item x="7"/>
        <item x="6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dataField="1" compact="0" numFmtId="164" outline="0" showAll="0"/>
    <pivotField dataField="1" compact="0" numFmtId="164" outline="0" showAll="0"/>
    <pivotField compact="0" outline="0" showAll="0"/>
    <pivotField compact="0" outline="0" showAll="0">
      <items count="3">
        <item x="1"/>
        <item x="0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Precio Promedio" fld="14" subtotal="average" baseField="0" baseItem="0"/>
    <dataField name="Promedio de Precio m2" fld="15" subtotal="average" baseField="0" baseItem="0"/>
  </dataFields>
  <formats count="13">
    <format dxfId="152">
      <pivotArea outline="0" collapsedLevelsAreSubtotals="1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7" type="button" dataOnly="0" labelOnly="1" outline="0" axis="axisRow" fieldPosition="0"/>
    </format>
    <format dxfId="148">
      <pivotArea dataOnly="0" labelOnly="1" outline="0" fieldPosition="0">
        <references count="1">
          <reference field="7" count="0"/>
        </references>
      </pivotArea>
    </format>
    <format dxfId="147">
      <pivotArea dataOnly="0" labelOnly="1" grandRow="1" outline="0" fieldPosition="0"/>
    </format>
    <format dxfId="1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7" type="button" dataOnly="0" labelOnly="1" outline="0" axis="axisRow" fieldPosition="0"/>
    </format>
    <format dxfId="142">
      <pivotArea dataOnly="0" labelOnly="1" outline="0" fieldPosition="0">
        <references count="1">
          <reference field="7" count="0"/>
        </references>
      </pivotArea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9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1"/>
          </reference>
          <reference field="7" count="1" selected="0">
            <x v="5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5" unboundColumnsLeft="1">
    <queryTableFields count="13">
      <queryTableField id="13" dataBound="0" tableColumnId="27"/>
      <queryTableField id="1" name="Column1" tableColumnId="1"/>
      <queryTableField id="2" name="city" tableColumnId="2"/>
      <queryTableField id="3" name="district" tableColumnId="3"/>
      <queryTableField id="4" name="neighborhood" tableColumnId="4"/>
      <queryTableField id="5" name="condition" tableColumnId="5"/>
      <queryTableField id="6" name="type" tableColumnId="6"/>
      <queryTableField id="7" name="rooms" tableColumnId="7"/>
      <queryTableField id="8" name="area_m2" tableColumnId="8"/>
      <queryTableField id="9" name="lift" tableColumnId="9"/>
      <queryTableField id="10" name="views" tableColumnId="10"/>
      <queryTableField id="11" name="floor" tableColumnId="11"/>
      <queryTableField id="12" name="price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6941C35-30FB-C247-BED9-391D3EA8D435}" autoFormatId="16" applyNumberFormats="0" applyBorderFormats="0" applyFontFormats="0" applyPatternFormats="0" applyAlignmentFormats="0" applyWidthHeightFormats="0">
  <queryTableRefresh nextId="22" unboundColumnsLeft="2" unboundColumnsRight="3">
    <queryTableFields count="18">
      <queryTableField id="13" dataBound="0" tableColumnId="27"/>
      <queryTableField id="19" dataBound="0" tableColumnId="17"/>
      <queryTableField id="1" name="Column1" tableColumnId="1"/>
      <queryTableField id="2" name="city" tableColumnId="2"/>
      <queryTableField id="3" name="district" tableColumnId="3"/>
      <queryTableField id="4" name="neighborhood" tableColumnId="4"/>
      <queryTableField id="5" name="condition" tableColumnId="5"/>
      <queryTableField id="6" name="type" tableColumnId="6"/>
      <queryTableField id="7" name="rooms" tableColumnId="7"/>
      <queryTableField id="8" name="area_m2" tableColumnId="8"/>
      <queryTableField id="9" name="lift" tableColumnId="9"/>
      <queryTableField id="10" name="views" tableColumnId="10"/>
      <queryTableField id="11" name="floor" tableColumnId="11"/>
      <queryTableField id="17" dataBound="0" tableColumnId="15"/>
      <queryTableField id="12" name="prices" tableColumnId="12"/>
      <queryTableField id="20" dataBound="0" tableColumnId="14"/>
      <queryTableField id="18" dataBound="0" tableColumnId="16"/>
      <queryTableField id="21" dataBound="0" tableColumnId="1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2425398E-FC3C-7547-BEB4-389BB797E81D}" sourceName="Año">
  <pivotTables>
    <pivotTable tabId="12" name="Condición"/>
    <pivotTable tabId="12" name="Distrito"/>
    <pivotTable tabId="12" name="Tipo de Inmueble"/>
    <pivotTable tabId="12" name="IDEALES O NO"/>
  </pivotTables>
  <data>
    <tabular pivotCacheId="1921583913">
      <items count="9">
        <i x="0" s="1"/>
        <i x="1" s="1"/>
        <i x="2" s="1"/>
        <i x="3" s="1"/>
        <i x="4" s="1"/>
        <i x="5" s="1"/>
        <i x="6" s="1"/>
        <i x="7" s="1"/>
        <i x="8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EAL_PARA_INVERTIR" xr10:uid="{3298625F-D7F5-244F-AB20-BE3D490EDD0C}" sourceName="IDEAL PARA INVERTIR">
  <pivotTables>
    <pivotTable tabId="12" name="Distrito"/>
    <pivotTable tabId="12" name="Condición"/>
    <pivotTable tabId="12" name="Tipo de Inmueble"/>
    <pivotTable tabId="12" name="IDEALES O NO"/>
  </pivotTables>
  <data>
    <tabular pivotCacheId="1921583913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ct" xr10:uid="{0319E774-0D72-DE4E-ABD4-82CEFBAE1492}" sourceName="district">
  <pivotTables>
    <pivotTable tabId="12" name="Tipo de Inmueble"/>
    <pivotTable tabId="12" name="Condición"/>
    <pivotTable tabId="12" name="Distrito"/>
    <pivotTable tabId="12" name="IDEALES O NO"/>
  </pivotTables>
  <data>
    <tabular pivotCacheId="1921583913">
      <items count="10">
        <i x="4" s="1"/>
        <i x="0" s="1"/>
        <i x="7" s="1"/>
        <i x="2" s="1"/>
        <i x="3" s="1"/>
        <i x="9" s="1"/>
        <i x="8" s="1"/>
        <i x="5" s="1"/>
        <i x="6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ndition" xr10:uid="{21654150-4E74-2642-8F69-C98E460A543B}" sourceName="condition">
  <pivotTables>
    <pivotTable tabId="12" name="Tipo de Inmueble"/>
    <pivotTable tabId="12" name="Distrito"/>
    <pivotTable tabId="12" name="Condición"/>
    <pivotTable tabId="12" name="IDEALES O NO"/>
  </pivotTables>
  <data>
    <tabular pivotCacheId="1921583913">
      <items count="3">
        <i x="0" s="1"/>
        <i x="2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ype" xr10:uid="{F580AE14-16BE-A14A-A3B4-2442305A1E39}" sourceName="type">
  <pivotTables>
    <pivotTable tabId="12" name="Condición"/>
    <pivotTable tabId="12" name="Distrito"/>
    <pivotTable tabId="12" name="Tipo de Inmueble"/>
    <pivotTable tabId="12" name="IDEALES O NO"/>
  </pivotTables>
  <data>
    <tabular pivotCacheId="1921583913">
      <items count="8">
        <i x="4" s="1"/>
        <i x="3" s="1"/>
        <i x="0" s="1"/>
        <i x="5" s="1"/>
        <i x="1" s="1"/>
        <i x="7" s="1"/>
        <i x="6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2" xr10:uid="{199CA2C3-D550-8748-B795-529AF84D2A10}" cache="SegmentaciónDeDatos_Año" caption="Año" startItem="2" style="SlicerStyleLight2" rowHeight="256032"/>
  <slicer name="IDEAL PARA INVERTIR 2" xr10:uid="{35DA43FB-8A7A-1B4B-8208-296F9E7370D4}" cache="SegmentaciónDeDatos_IDEAL_PARA_INVERTIR" caption="IDEAL PARA INVERTIR" style="SlicerStyleLight2" rowHeight="256032"/>
  <slicer name="district 2" xr10:uid="{F8C0708E-0B07-5C4B-B1AC-2A5DCC69A1B6}" cache="SegmentaciónDeDatos_district" caption="district" style="SlicerStyleLight2" rowHeight="256032"/>
  <slicer name="condition 2" xr10:uid="{EFF0874B-57B4-204F-8422-9975193D1575}" cache="SegmentaciónDeDatos_condition" caption="condition" style="SlicerStyleLight2" rowHeight="256032"/>
  <slicer name="type 2" xr10:uid="{917C48DF-E3FF-2045-8A1C-45EF760B226C}" cache="SegmentaciónDeDatos_type" caption="type" startItem="2" style="SlicerStyleLight2" rowHeight="256032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 1" xr10:uid="{DB9BCE6C-37C2-1D41-BFE3-BD5C298C2C22}" cache="SegmentaciónDeDatos_Año" caption="Año" startItem="1" style="SlicerStyleOther2" rowHeight="256032"/>
  <slicer name="IDEAL PARA INVERTIR 1" xr10:uid="{488FDE5E-75D0-B448-A47E-122E2C6EE0B7}" cache="SegmentaciónDeDatos_IDEAL_PARA_INVERTIR" caption="IDEAL PARA INVERTIR" style="SlicerStyleOther2" rowHeight="256032"/>
  <slicer name="district 1" xr10:uid="{B3620856-708C-5A4E-957F-AB9E83204587}" cache="SegmentaciónDeDatos_district" caption="district" startItem="3" style="SlicerStyleOther2" rowHeight="256032"/>
  <slicer name="condition 1" xr10:uid="{CF43C780-B183-FE4C-9EB4-58A3DF235EC3}" cache="SegmentaciónDeDatos_condition" caption="condition" style="SlicerStyleOther2" rowHeight="256032"/>
  <slicer name="type 1" xr10:uid="{FB96A2A1-D694-6947-8A29-971BBF38603C}" cache="SegmentaciónDeDatos_type" caption="type" startItem="3" style="SlicerStyleOther2" rowHeight="256032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elona_Idealista" displayName="Barcelona_Idealista" ref="A1:M3257" tableType="queryTable" totalsRowShown="0">
  <autoFilter ref="A1:M3257" xr:uid="{00000000-0009-0000-0100-000001000000}"/>
  <sortState xmlns:xlrd2="http://schemas.microsoft.com/office/spreadsheetml/2017/richdata2" ref="A2:M3257">
    <sortCondition ref="A2:A3257"/>
  </sortState>
  <tableColumns count="13">
    <tableColumn id="27" xr3:uid="{00000000-0010-0000-0000-00001B000000}" uniqueName="27" name="Fecha" queryTableFieldId="13" dataDxfId="177"/>
    <tableColumn id="1" xr3:uid="{00000000-0010-0000-0000-000001000000}" uniqueName="1" name="ID Inmueble" queryTableFieldId="1"/>
    <tableColumn id="2" xr3:uid="{00000000-0010-0000-0000-000002000000}" uniqueName="2" name="city" queryTableFieldId="2" dataDxfId="176"/>
    <tableColumn id="3" xr3:uid="{00000000-0010-0000-0000-000003000000}" uniqueName="3" name="district" queryTableFieldId="3" dataDxfId="175"/>
    <tableColumn id="4" xr3:uid="{00000000-0010-0000-0000-000004000000}" uniqueName="4" name="neighborhood" queryTableFieldId="4" dataDxfId="174"/>
    <tableColumn id="5" xr3:uid="{00000000-0010-0000-0000-000005000000}" uniqueName="5" name="condition" queryTableFieldId="5" dataDxfId="173"/>
    <tableColumn id="6" xr3:uid="{00000000-0010-0000-0000-000006000000}" uniqueName="6" name="type" queryTableFieldId="6" dataDxfId="172"/>
    <tableColumn id="7" xr3:uid="{00000000-0010-0000-0000-000007000000}" uniqueName="7" name="rooms" queryTableFieldId="7"/>
    <tableColumn id="8" xr3:uid="{00000000-0010-0000-0000-000008000000}" uniqueName="8" name="area_m2" queryTableFieldId="8"/>
    <tableColumn id="9" xr3:uid="{00000000-0010-0000-0000-000009000000}" uniqueName="9" name="lift" queryTableFieldId="9" dataDxfId="171"/>
    <tableColumn id="10" xr3:uid="{00000000-0010-0000-0000-00000A000000}" uniqueName="10" name="views" queryTableFieldId="10" dataDxfId="170"/>
    <tableColumn id="11" xr3:uid="{00000000-0010-0000-0000-00000B000000}" uniqueName="11" name="floor" queryTableFieldId="11" dataDxfId="169"/>
    <tableColumn id="12" xr3:uid="{00000000-0010-0000-0000-00000C000000}" uniqueName="12" name="prices" queryTableFieldId="12" dataDxfId="16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6E404-2D65-0647-914B-DD7F52AADF08}" name="Barcelona_Idealista4" displayName="Barcelona_Idealista4" ref="A1:R3257" tableType="queryTable" totalsRowShown="0">
  <autoFilter ref="A1:R3257" xr:uid="{2246E404-2D65-0647-914B-DD7F52AADF08}"/>
  <sortState xmlns:xlrd2="http://schemas.microsoft.com/office/spreadsheetml/2017/richdata2" ref="A2:R3257">
    <sortCondition ref="A2:A3257"/>
  </sortState>
  <tableColumns count="18">
    <tableColumn id="27" xr3:uid="{F6DFFB97-C00F-7E4A-B1A6-03C1C8D89BAE}" uniqueName="27" name="Fecha" queryTableFieldId="13" dataDxfId="167"/>
    <tableColumn id="17" xr3:uid="{8986B2BE-9AE4-8E4F-B833-CDD38B847A19}" uniqueName="17" name="Año" queryTableFieldId="19" dataDxfId="166">
      <calculatedColumnFormula>YEAR(Barcelona_Idealista4[[#This Row],[Fecha]])</calculatedColumnFormula>
    </tableColumn>
    <tableColumn id="1" xr3:uid="{B9249538-BC32-A841-9B70-6F752625B722}" uniqueName="1" name="ID Inmueble" queryTableFieldId="1"/>
    <tableColumn id="2" xr3:uid="{6B2610B3-428D-6345-9496-5D40ECF675A3}" uniqueName="2" name="city" queryTableFieldId="2" dataDxfId="165"/>
    <tableColumn id="3" xr3:uid="{3EDA995D-8E9F-0949-8EE3-D31AB7C0AF28}" uniqueName="3" name="district" queryTableFieldId="3" dataDxfId="164"/>
    <tableColumn id="4" xr3:uid="{472F2C17-81D8-7B42-B8FE-32CF0445B80F}" uniqueName="4" name="neighborhood" queryTableFieldId="4" dataDxfId="163"/>
    <tableColumn id="5" xr3:uid="{57F325D4-7672-2A4C-AFA3-A34526A623B8}" uniqueName="5" name="condition" queryTableFieldId="5" dataDxfId="162"/>
    <tableColumn id="6" xr3:uid="{F8B63B34-76C8-2048-B6E9-39117830A86A}" uniqueName="6" name="type" queryTableFieldId="6" dataDxfId="161"/>
    <tableColumn id="7" xr3:uid="{6A349FEE-9AA4-CD4C-8803-9B4E181D2DB6}" uniqueName="7" name="rooms" queryTableFieldId="7"/>
    <tableColumn id="8" xr3:uid="{96F4A7FE-4439-804F-B1BC-15C05ED6F4B9}" uniqueName="8" name="area_m2" queryTableFieldId="8"/>
    <tableColumn id="9" xr3:uid="{C3AFF9E7-5121-BC4B-8B64-F057B77B1094}" uniqueName="9" name="lift" queryTableFieldId="9" dataDxfId="160"/>
    <tableColumn id="10" xr3:uid="{8E07F8CC-EC7D-1A4F-9E6A-A56045448B92}" uniqueName="10" name="views" queryTableFieldId="10" dataDxfId="159"/>
    <tableColumn id="11" xr3:uid="{C971886A-2840-E948-8F18-EE7A8620E5A1}" uniqueName="11" name="floor" queryTableFieldId="11" dataDxfId="158"/>
    <tableColumn id="15" xr3:uid="{0CB5476A-C999-6E4D-957A-B79160827D02}" uniqueName="15" name="Descuento por el Ascensor" queryTableFieldId="17" dataDxfId="157">
      <calculatedColumnFormula>VLOOKUP(Barcelona_Idealista4[[#This Row],[lift]],Tabla5[],2,0)</calculatedColumnFormula>
    </tableColumn>
    <tableColumn id="12" xr3:uid="{11F7D4A7-88EF-B64B-8ED5-FC865D2EDAB0}" uniqueName="12" name="prices" queryTableFieldId="12" dataDxfId="156"/>
    <tableColumn id="14" xr3:uid="{99A16ED2-70E8-104D-8061-21F44252A94F}" uniqueName="14" name="Precio m2" queryTableFieldId="20" dataDxfId="155">
      <calculatedColumnFormula>Barcelona_Idealista4[[#This Row],[prices]]/Barcelona_Idealista4[[#This Row],[area_m2]]</calculatedColumnFormula>
    </tableColumn>
    <tableColumn id="16" xr3:uid="{D9B1BDCE-8BC8-1A4E-86C4-9AED35F88D1B}" uniqueName="16" name="Condición y precio" queryTableFieldId="18" dataDxfId="154">
      <calculatedColumnFormula>_xlfn.TEXTJOIN("-",0,Barcelona_Idealista4[[#This Row],[condition]],Barcelona_Idealista4[[#This Row],[prices]])</calculatedColumnFormula>
    </tableColumn>
    <tableColumn id="18" xr3:uid="{69335B38-1A08-724B-B8D6-1E12603849A8}" uniqueName="18" name="IDEAL PARA INVERTIR" queryTableFieldId="21" dataDxfId="153">
      <calculatedColumnFormula array="1">_xlfn.IFS(Barcelona_Idealista4[[#This Row],[prices]]&lt;150000,"IDEAL",Barcelona_Idealista4[[#This Row],[Precio m2]]&lt;=3000,"IDEAL",Barcelona_Idealista4[[#This Row],[prices]]&gt;=150000,"NO",Barcelona_Idealista4[[#This Row],[Precio m2]]&gt;3000,"NO")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28F3D-BBF4-B24B-B16E-9D2016426C50}" name="Tabla5" displayName="Tabla5" ref="F12:G14" totalsRowShown="0">
  <autoFilter ref="F12:G14" xr:uid="{8AA28F3D-BBF4-B24B-B16E-9D2016426C50}"/>
  <tableColumns count="2">
    <tableColumn id="1" xr3:uid="{4F41393F-0608-BF47-9E0F-C45B0D92314A}" name="Con Ascensor"/>
    <tableColumn id="2" xr3:uid="{CE078198-4B44-A040-822E-ECD15E470119}" name="Bonificacion con respecto al valor del inmueble" dataDxfId="10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93B-F1E6-FA48-8DAC-CBB359B78780}">
  <dimension ref="A1"/>
  <sheetViews>
    <sheetView showGridLines="0" showRowColHeaders="0" topLeftCell="A17" workbookViewId="0">
      <selection activeCell="T19" sqref="T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57"/>
  <sheetViews>
    <sheetView showGridLines="0" showRowColHeaders="0" workbookViewId="0">
      <selection activeCell="I6" sqref="I6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16.6640625" bestFit="1" customWidth="1"/>
    <col min="4" max="4" width="19.5" customWidth="1"/>
    <col min="5" max="5" width="20.6640625" customWidth="1"/>
    <col min="6" max="6" width="13.5" customWidth="1"/>
    <col min="7" max="7" width="8.83203125" bestFit="1" customWidth="1"/>
    <col min="8" max="9" width="11" bestFit="1" customWidth="1"/>
    <col min="10" max="10" width="8.5" bestFit="1" customWidth="1"/>
    <col min="11" max="11" width="11.1640625" bestFit="1" customWidth="1"/>
    <col min="12" max="12" width="9.1640625" bestFit="1" customWidth="1"/>
    <col min="13" max="13" width="11.6640625" bestFit="1" customWidth="1"/>
    <col min="17" max="17" width="16.5" customWidth="1"/>
    <col min="18" max="18" width="23" bestFit="1" customWidth="1"/>
    <col min="21" max="21" width="23" bestFit="1" customWidth="1"/>
    <col min="23" max="23" width="19.1640625" customWidth="1"/>
  </cols>
  <sheetData>
    <row r="1" spans="1:24" x14ac:dyDescent="0.2">
      <c r="A1" t="s">
        <v>122</v>
      </c>
      <c r="B1" t="s">
        <v>121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s="16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>
        <v>42036</v>
      </c>
      <c r="B2" t="s">
        <v>123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>
        <v>351</v>
      </c>
      <c r="J2" t="s">
        <v>16</v>
      </c>
      <c r="K2" t="s">
        <v>17</v>
      </c>
      <c r="L2" t="s">
        <v>18</v>
      </c>
      <c r="M2" s="25">
        <v>2300000</v>
      </c>
      <c r="O2" s="17"/>
      <c r="P2" s="17"/>
      <c r="Q2" s="17"/>
      <c r="R2" s="17"/>
      <c r="S2" s="17"/>
      <c r="T2" s="17"/>
      <c r="U2" s="17"/>
      <c r="V2" s="2"/>
      <c r="W2" s="2"/>
      <c r="X2" s="2"/>
    </row>
    <row r="3" spans="1:24" x14ac:dyDescent="0.2">
      <c r="A3" s="1">
        <v>42037</v>
      </c>
      <c r="B3" t="s">
        <v>124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>
        <v>5</v>
      </c>
      <c r="I3">
        <v>298</v>
      </c>
      <c r="J3" t="s">
        <v>16</v>
      </c>
      <c r="K3" t="s">
        <v>17</v>
      </c>
      <c r="L3" t="s">
        <v>21</v>
      </c>
      <c r="M3" s="25">
        <v>1750000</v>
      </c>
      <c r="O3" s="17"/>
      <c r="P3" s="17"/>
      <c r="Q3" s="17"/>
      <c r="S3" s="17"/>
      <c r="T3" s="17"/>
      <c r="U3" s="17"/>
      <c r="V3" s="2"/>
      <c r="W3" s="2"/>
      <c r="X3" s="2"/>
    </row>
    <row r="4" spans="1:24" x14ac:dyDescent="0.2">
      <c r="A4" s="1">
        <v>42038</v>
      </c>
      <c r="B4" t="s">
        <v>125</v>
      </c>
      <c r="C4" t="s">
        <v>11</v>
      </c>
      <c r="D4" t="s">
        <v>12</v>
      </c>
      <c r="E4" t="s">
        <v>22</v>
      </c>
      <c r="F4" t="s">
        <v>14</v>
      </c>
      <c r="G4" t="s">
        <v>23</v>
      </c>
      <c r="H4">
        <v>2</v>
      </c>
      <c r="I4">
        <v>90</v>
      </c>
      <c r="J4" t="s">
        <v>16</v>
      </c>
      <c r="K4" t="s">
        <v>17</v>
      </c>
      <c r="L4" t="s">
        <v>24</v>
      </c>
      <c r="M4" s="25">
        <v>590000</v>
      </c>
      <c r="O4" s="17"/>
      <c r="P4" s="17"/>
      <c r="Q4" s="17"/>
      <c r="R4" s="17"/>
      <c r="S4" s="17"/>
      <c r="T4" s="17"/>
      <c r="U4" s="17"/>
      <c r="V4" s="2"/>
      <c r="W4" s="2"/>
      <c r="X4" s="2"/>
    </row>
    <row r="5" spans="1:24" x14ac:dyDescent="0.2">
      <c r="A5" s="1">
        <v>42039</v>
      </c>
      <c r="B5" t="s">
        <v>126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>
        <v>130</v>
      </c>
      <c r="J5" t="s">
        <v>16</v>
      </c>
      <c r="K5" t="s">
        <v>17</v>
      </c>
      <c r="L5" t="s">
        <v>18</v>
      </c>
      <c r="M5" s="25">
        <v>450000</v>
      </c>
      <c r="O5" s="17"/>
      <c r="P5" s="17"/>
      <c r="Q5" s="17"/>
      <c r="R5" s="17"/>
      <c r="S5" s="17"/>
      <c r="T5" s="17"/>
      <c r="U5" s="17"/>
    </row>
    <row r="6" spans="1:24" x14ac:dyDescent="0.2">
      <c r="A6" s="1">
        <v>42040</v>
      </c>
      <c r="B6" t="s">
        <v>127</v>
      </c>
      <c r="C6" t="s">
        <v>11</v>
      </c>
      <c r="D6" t="s">
        <v>25</v>
      </c>
      <c r="E6" t="s">
        <v>26</v>
      </c>
      <c r="F6" t="s">
        <v>14</v>
      </c>
      <c r="G6" t="s">
        <v>27</v>
      </c>
      <c r="H6">
        <v>3</v>
      </c>
      <c r="I6">
        <v>110</v>
      </c>
      <c r="J6" t="s">
        <v>28</v>
      </c>
      <c r="K6" t="s">
        <v>17</v>
      </c>
      <c r="L6" t="s">
        <v>29</v>
      </c>
      <c r="M6" s="25">
        <v>430000</v>
      </c>
      <c r="O6" s="17"/>
      <c r="P6" s="17"/>
      <c r="Q6" s="17"/>
      <c r="R6" s="17"/>
      <c r="S6" s="17"/>
      <c r="T6" s="17"/>
      <c r="U6" s="17"/>
    </row>
    <row r="7" spans="1:24" x14ac:dyDescent="0.2">
      <c r="A7" s="1">
        <v>42041</v>
      </c>
      <c r="B7" t="s">
        <v>128</v>
      </c>
      <c r="C7" t="s">
        <v>11</v>
      </c>
      <c r="D7" t="s">
        <v>12</v>
      </c>
      <c r="E7" t="s">
        <v>30</v>
      </c>
      <c r="F7" t="s">
        <v>14</v>
      </c>
      <c r="G7" t="s">
        <v>23</v>
      </c>
      <c r="H7">
        <v>5</v>
      </c>
      <c r="I7">
        <v>161</v>
      </c>
      <c r="J7" t="s">
        <v>16</v>
      </c>
      <c r="K7" t="s">
        <v>17</v>
      </c>
      <c r="L7" t="s">
        <v>24</v>
      </c>
      <c r="M7" s="25">
        <v>690000</v>
      </c>
      <c r="O7" s="17"/>
      <c r="P7" s="17"/>
      <c r="Q7" s="17"/>
      <c r="R7" s="17"/>
      <c r="S7" s="17"/>
      <c r="T7" s="17"/>
      <c r="U7" s="17"/>
    </row>
    <row r="8" spans="1:24" x14ac:dyDescent="0.2">
      <c r="A8" s="1">
        <v>42042</v>
      </c>
      <c r="B8" t="s">
        <v>129</v>
      </c>
      <c r="C8" t="s">
        <v>11</v>
      </c>
      <c r="D8" t="s">
        <v>12</v>
      </c>
      <c r="E8" t="s">
        <v>31</v>
      </c>
      <c r="F8" t="s">
        <v>14</v>
      </c>
      <c r="G8" t="s">
        <v>32</v>
      </c>
      <c r="H8">
        <v>2</v>
      </c>
      <c r="I8">
        <v>110</v>
      </c>
      <c r="J8" t="s">
        <v>28</v>
      </c>
      <c r="K8" t="s">
        <v>17</v>
      </c>
      <c r="L8" t="s">
        <v>18</v>
      </c>
      <c r="M8" s="25">
        <v>395000</v>
      </c>
      <c r="O8" s="17"/>
      <c r="P8" s="17"/>
      <c r="Q8" s="17"/>
      <c r="R8" s="17"/>
      <c r="S8" s="17"/>
      <c r="T8" s="17"/>
      <c r="U8" s="17"/>
    </row>
    <row r="9" spans="1:24" x14ac:dyDescent="0.2">
      <c r="A9" s="1">
        <v>42043</v>
      </c>
      <c r="B9" t="s">
        <v>130</v>
      </c>
      <c r="C9" t="s">
        <v>11</v>
      </c>
      <c r="D9" t="s">
        <v>12</v>
      </c>
      <c r="E9" t="s">
        <v>33</v>
      </c>
      <c r="F9" t="s">
        <v>14</v>
      </c>
      <c r="G9" t="s">
        <v>15</v>
      </c>
      <c r="H9">
        <v>3</v>
      </c>
      <c r="I9">
        <v>106</v>
      </c>
      <c r="J9" t="s">
        <v>16</v>
      </c>
      <c r="K9" t="s">
        <v>17</v>
      </c>
      <c r="L9" t="s">
        <v>18</v>
      </c>
      <c r="M9" s="25">
        <v>595000</v>
      </c>
    </row>
    <row r="10" spans="1:24" x14ac:dyDescent="0.2">
      <c r="A10" s="1">
        <v>42044</v>
      </c>
      <c r="B10" t="s">
        <v>131</v>
      </c>
      <c r="C10" t="s">
        <v>11</v>
      </c>
      <c r="D10" t="s">
        <v>34</v>
      </c>
      <c r="E10" t="s">
        <v>35</v>
      </c>
      <c r="F10" t="s">
        <v>14</v>
      </c>
      <c r="G10" t="s">
        <v>15</v>
      </c>
      <c r="H10">
        <v>2</v>
      </c>
      <c r="I10">
        <v>62</v>
      </c>
      <c r="J10" t="s">
        <v>16</v>
      </c>
      <c r="K10" t="s">
        <v>17</v>
      </c>
      <c r="L10" t="s">
        <v>36</v>
      </c>
      <c r="M10" s="25">
        <v>450000</v>
      </c>
    </row>
    <row r="11" spans="1:24" x14ac:dyDescent="0.2">
      <c r="A11" s="1">
        <v>42045</v>
      </c>
      <c r="B11" t="s">
        <v>132</v>
      </c>
      <c r="C11" t="s">
        <v>11</v>
      </c>
      <c r="D11" t="s">
        <v>37</v>
      </c>
      <c r="E11" t="s">
        <v>38</v>
      </c>
      <c r="F11" t="s">
        <v>14</v>
      </c>
      <c r="G11" t="s">
        <v>15</v>
      </c>
      <c r="H11">
        <v>5</v>
      </c>
      <c r="I11">
        <v>152</v>
      </c>
      <c r="J11" t="s">
        <v>16</v>
      </c>
      <c r="K11" t="s">
        <v>17</v>
      </c>
      <c r="L11" t="s">
        <v>36</v>
      </c>
      <c r="M11" s="25">
        <v>665000</v>
      </c>
    </row>
    <row r="12" spans="1:24" x14ac:dyDescent="0.2">
      <c r="A12" s="1">
        <v>42046</v>
      </c>
      <c r="B12" t="s">
        <v>133</v>
      </c>
      <c r="C12" t="s">
        <v>11</v>
      </c>
      <c r="D12" t="s">
        <v>25</v>
      </c>
      <c r="E12" t="s">
        <v>39</v>
      </c>
      <c r="F12" t="s">
        <v>14</v>
      </c>
      <c r="G12" t="s">
        <v>15</v>
      </c>
      <c r="H12">
        <v>3</v>
      </c>
      <c r="I12">
        <v>83</v>
      </c>
      <c r="J12" t="s">
        <v>16</v>
      </c>
      <c r="K12" t="s">
        <v>17</v>
      </c>
      <c r="L12" t="s">
        <v>40</v>
      </c>
      <c r="M12" s="25">
        <v>270000</v>
      </c>
    </row>
    <row r="13" spans="1:24" x14ac:dyDescent="0.2">
      <c r="A13" s="1">
        <v>42047</v>
      </c>
      <c r="B13" t="s">
        <v>134</v>
      </c>
      <c r="C13" t="s">
        <v>11</v>
      </c>
      <c r="D13" t="s">
        <v>12</v>
      </c>
      <c r="E13" t="s">
        <v>41</v>
      </c>
      <c r="F13" t="s">
        <v>14</v>
      </c>
      <c r="G13" t="s">
        <v>15</v>
      </c>
      <c r="H13">
        <v>2</v>
      </c>
      <c r="I13">
        <v>80</v>
      </c>
      <c r="J13" t="s">
        <v>16</v>
      </c>
      <c r="K13" t="s">
        <v>17</v>
      </c>
      <c r="L13" t="s">
        <v>18</v>
      </c>
      <c r="M13" s="25">
        <v>690000</v>
      </c>
    </row>
    <row r="14" spans="1:24" x14ac:dyDescent="0.2">
      <c r="A14" s="1">
        <v>42048</v>
      </c>
      <c r="B14" t="s">
        <v>135</v>
      </c>
      <c r="C14" t="s">
        <v>11</v>
      </c>
      <c r="D14" t="s">
        <v>12</v>
      </c>
      <c r="E14" t="s">
        <v>41</v>
      </c>
      <c r="F14" t="s">
        <v>14</v>
      </c>
      <c r="G14" t="s">
        <v>15</v>
      </c>
      <c r="H14">
        <v>2</v>
      </c>
      <c r="I14">
        <v>80</v>
      </c>
      <c r="J14" t="s">
        <v>16</v>
      </c>
      <c r="K14" t="s">
        <v>17</v>
      </c>
      <c r="L14" t="s">
        <v>21</v>
      </c>
      <c r="M14" s="25">
        <v>630000</v>
      </c>
    </row>
    <row r="15" spans="1:24" x14ac:dyDescent="0.2">
      <c r="A15" s="1">
        <v>42049</v>
      </c>
      <c r="B15" t="s">
        <v>136</v>
      </c>
      <c r="C15" t="s">
        <v>11</v>
      </c>
      <c r="D15" t="s">
        <v>19</v>
      </c>
      <c r="E15" t="s">
        <v>20</v>
      </c>
      <c r="F15" t="s">
        <v>14</v>
      </c>
      <c r="G15" t="s">
        <v>15</v>
      </c>
      <c r="H15">
        <v>3</v>
      </c>
      <c r="I15">
        <v>132</v>
      </c>
      <c r="J15" t="s">
        <v>16</v>
      </c>
      <c r="K15" t="s">
        <v>17</v>
      </c>
      <c r="L15" t="s">
        <v>18</v>
      </c>
      <c r="M15" s="25">
        <v>790000</v>
      </c>
    </row>
    <row r="16" spans="1:24" x14ac:dyDescent="0.2">
      <c r="A16" s="1">
        <v>42050</v>
      </c>
      <c r="B16" t="s">
        <v>137</v>
      </c>
      <c r="C16" t="s">
        <v>11</v>
      </c>
      <c r="D16" t="s">
        <v>42</v>
      </c>
      <c r="E16" t="s">
        <v>43</v>
      </c>
      <c r="F16" t="s">
        <v>14</v>
      </c>
      <c r="G16" t="s">
        <v>15</v>
      </c>
      <c r="H16">
        <v>1</v>
      </c>
      <c r="I16">
        <v>41</v>
      </c>
      <c r="J16" t="s">
        <v>28</v>
      </c>
      <c r="K16" t="s">
        <v>17</v>
      </c>
      <c r="L16" t="s">
        <v>18</v>
      </c>
      <c r="M16" s="25">
        <v>177000</v>
      </c>
    </row>
    <row r="17" spans="1:19" x14ac:dyDescent="0.2">
      <c r="A17" s="1">
        <v>42051</v>
      </c>
      <c r="B17" t="s">
        <v>138</v>
      </c>
      <c r="C17" t="s">
        <v>11</v>
      </c>
      <c r="D17" t="s">
        <v>34</v>
      </c>
      <c r="E17" t="s">
        <v>44</v>
      </c>
      <c r="F17" t="s">
        <v>14</v>
      </c>
      <c r="G17" t="s">
        <v>15</v>
      </c>
      <c r="H17">
        <v>2</v>
      </c>
      <c r="I17">
        <v>80</v>
      </c>
      <c r="J17" t="s">
        <v>16</v>
      </c>
      <c r="K17" t="s">
        <v>17</v>
      </c>
      <c r="L17" t="s">
        <v>18</v>
      </c>
      <c r="M17" s="25">
        <v>375000</v>
      </c>
      <c r="O17" s="17"/>
      <c r="P17" s="17"/>
      <c r="Q17" s="17"/>
      <c r="R17" s="17"/>
      <c r="S17" s="17"/>
    </row>
    <row r="18" spans="1:19" x14ac:dyDescent="0.2">
      <c r="A18" s="1">
        <v>42052</v>
      </c>
      <c r="B18" t="s">
        <v>139</v>
      </c>
      <c r="C18" t="s">
        <v>11</v>
      </c>
      <c r="D18" t="s">
        <v>19</v>
      </c>
      <c r="E18" t="s">
        <v>45</v>
      </c>
      <c r="F18" t="s">
        <v>14</v>
      </c>
      <c r="G18" t="s">
        <v>15</v>
      </c>
      <c r="H18">
        <v>5</v>
      </c>
      <c r="I18">
        <v>170</v>
      </c>
      <c r="J18" t="s">
        <v>16</v>
      </c>
      <c r="K18" t="s">
        <v>17</v>
      </c>
      <c r="L18" t="s">
        <v>21</v>
      </c>
      <c r="M18" s="25">
        <v>950000</v>
      </c>
    </row>
    <row r="19" spans="1:19" x14ac:dyDescent="0.2">
      <c r="A19" s="1">
        <v>42053</v>
      </c>
      <c r="B19" t="s">
        <v>140</v>
      </c>
      <c r="C19" t="s">
        <v>11</v>
      </c>
      <c r="D19" t="s">
        <v>34</v>
      </c>
      <c r="E19" t="s">
        <v>35</v>
      </c>
      <c r="F19" t="s">
        <v>14</v>
      </c>
      <c r="G19" t="s">
        <v>15</v>
      </c>
      <c r="H19">
        <v>3</v>
      </c>
      <c r="I19">
        <v>110</v>
      </c>
      <c r="J19" t="s">
        <v>16</v>
      </c>
      <c r="K19" t="s">
        <v>17</v>
      </c>
      <c r="L19" t="s">
        <v>46</v>
      </c>
      <c r="M19" s="25">
        <v>800000</v>
      </c>
    </row>
    <row r="20" spans="1:19" x14ac:dyDescent="0.2">
      <c r="A20" s="1">
        <v>42054</v>
      </c>
      <c r="B20" t="s">
        <v>141</v>
      </c>
      <c r="C20" t="s">
        <v>11</v>
      </c>
      <c r="D20" t="s">
        <v>47</v>
      </c>
      <c r="E20" t="s">
        <v>48</v>
      </c>
      <c r="F20" t="s">
        <v>14</v>
      </c>
      <c r="G20" t="s">
        <v>15</v>
      </c>
      <c r="H20">
        <v>3</v>
      </c>
      <c r="I20">
        <v>65</v>
      </c>
      <c r="J20" t="s">
        <v>28</v>
      </c>
      <c r="K20" t="s">
        <v>17</v>
      </c>
      <c r="L20" t="s">
        <v>18</v>
      </c>
      <c r="M20" s="25">
        <v>169000</v>
      </c>
    </row>
    <row r="21" spans="1:19" x14ac:dyDescent="0.2">
      <c r="A21" s="1">
        <v>42055</v>
      </c>
      <c r="B21" t="s">
        <v>142</v>
      </c>
      <c r="C21" t="s">
        <v>11</v>
      </c>
      <c r="D21" t="s">
        <v>37</v>
      </c>
      <c r="E21" t="s">
        <v>49</v>
      </c>
      <c r="F21" t="s">
        <v>14</v>
      </c>
      <c r="G21" t="s">
        <v>15</v>
      </c>
      <c r="H21">
        <v>3</v>
      </c>
      <c r="I21">
        <v>194</v>
      </c>
      <c r="J21" t="s">
        <v>16</v>
      </c>
      <c r="K21" t="s">
        <v>17</v>
      </c>
      <c r="L21" t="s">
        <v>40</v>
      </c>
      <c r="M21" s="25">
        <v>840000</v>
      </c>
    </row>
    <row r="22" spans="1:19" x14ac:dyDescent="0.2">
      <c r="A22" s="1">
        <v>42056</v>
      </c>
      <c r="B22" t="s">
        <v>143</v>
      </c>
      <c r="C22" t="s">
        <v>11</v>
      </c>
      <c r="D22" t="s">
        <v>50</v>
      </c>
      <c r="E22" t="s">
        <v>51</v>
      </c>
      <c r="F22" t="s">
        <v>14</v>
      </c>
      <c r="G22" t="s">
        <v>15</v>
      </c>
      <c r="H22">
        <v>3</v>
      </c>
      <c r="I22">
        <v>79</v>
      </c>
      <c r="J22" t="s">
        <v>28</v>
      </c>
      <c r="K22" t="s">
        <v>17</v>
      </c>
      <c r="L22" t="s">
        <v>52</v>
      </c>
      <c r="M22" s="25">
        <v>329000</v>
      </c>
    </row>
    <row r="23" spans="1:19" x14ac:dyDescent="0.2">
      <c r="A23" s="1">
        <v>42057</v>
      </c>
      <c r="B23" t="s">
        <v>144</v>
      </c>
      <c r="C23" t="s">
        <v>11</v>
      </c>
      <c r="D23" t="s">
        <v>42</v>
      </c>
      <c r="E23" t="s">
        <v>43</v>
      </c>
      <c r="F23" t="s">
        <v>14</v>
      </c>
      <c r="G23" t="s">
        <v>15</v>
      </c>
      <c r="H23">
        <v>3</v>
      </c>
      <c r="I23">
        <v>168</v>
      </c>
      <c r="J23" t="s">
        <v>16</v>
      </c>
      <c r="K23" t="s">
        <v>17</v>
      </c>
      <c r="L23" t="s">
        <v>53</v>
      </c>
      <c r="M23" s="25">
        <v>1090000</v>
      </c>
    </row>
    <row r="24" spans="1:19" x14ac:dyDescent="0.2">
      <c r="A24" s="1">
        <v>42058</v>
      </c>
      <c r="B24" t="s">
        <v>145</v>
      </c>
      <c r="C24" t="s">
        <v>11</v>
      </c>
      <c r="D24" t="s">
        <v>54</v>
      </c>
      <c r="E24" t="s">
        <v>55</v>
      </c>
      <c r="F24" t="s">
        <v>14</v>
      </c>
      <c r="G24" t="s">
        <v>15</v>
      </c>
      <c r="H24">
        <v>2</v>
      </c>
      <c r="I24">
        <v>64</v>
      </c>
      <c r="J24" t="s">
        <v>16</v>
      </c>
      <c r="K24" t="s">
        <v>17</v>
      </c>
      <c r="L24" t="s">
        <v>18</v>
      </c>
      <c r="M24" s="25">
        <v>185000</v>
      </c>
    </row>
    <row r="25" spans="1:19" x14ac:dyDescent="0.2">
      <c r="A25" s="1">
        <v>42059</v>
      </c>
      <c r="B25" t="s">
        <v>146</v>
      </c>
      <c r="C25" t="s">
        <v>11</v>
      </c>
      <c r="D25" t="s">
        <v>42</v>
      </c>
      <c r="E25" t="s">
        <v>56</v>
      </c>
      <c r="F25" t="s">
        <v>14</v>
      </c>
      <c r="G25" t="s">
        <v>15</v>
      </c>
      <c r="H25">
        <v>3</v>
      </c>
      <c r="I25">
        <v>130</v>
      </c>
      <c r="J25" t="s">
        <v>16</v>
      </c>
      <c r="K25" t="s">
        <v>17</v>
      </c>
      <c r="L25" t="s">
        <v>57</v>
      </c>
      <c r="M25" s="25">
        <v>695000</v>
      </c>
    </row>
    <row r="26" spans="1:19" x14ac:dyDescent="0.2">
      <c r="A26" s="1">
        <v>42060</v>
      </c>
      <c r="B26" t="s">
        <v>147</v>
      </c>
      <c r="C26" t="s">
        <v>11</v>
      </c>
      <c r="D26" t="s">
        <v>42</v>
      </c>
      <c r="E26" t="s">
        <v>56</v>
      </c>
      <c r="F26" t="s">
        <v>14</v>
      </c>
      <c r="G26" t="s">
        <v>15</v>
      </c>
      <c r="H26">
        <v>3</v>
      </c>
      <c r="I26">
        <v>111</v>
      </c>
      <c r="J26" t="s">
        <v>16</v>
      </c>
      <c r="K26" t="s">
        <v>17</v>
      </c>
      <c r="L26" t="s">
        <v>58</v>
      </c>
      <c r="M26" s="25">
        <v>586000</v>
      </c>
    </row>
    <row r="27" spans="1:19" x14ac:dyDescent="0.2">
      <c r="A27" s="1">
        <v>42061</v>
      </c>
      <c r="B27" t="s">
        <v>148</v>
      </c>
      <c r="C27" t="s">
        <v>11</v>
      </c>
      <c r="D27" t="s">
        <v>42</v>
      </c>
      <c r="E27" t="s">
        <v>59</v>
      </c>
      <c r="F27" t="s">
        <v>14</v>
      </c>
      <c r="G27" t="s">
        <v>15</v>
      </c>
      <c r="H27">
        <v>4</v>
      </c>
      <c r="I27">
        <v>83</v>
      </c>
      <c r="J27" t="s">
        <v>16</v>
      </c>
      <c r="K27" t="s">
        <v>17</v>
      </c>
      <c r="L27" t="s">
        <v>21</v>
      </c>
      <c r="M27" s="25">
        <v>239000</v>
      </c>
    </row>
    <row r="28" spans="1:19" x14ac:dyDescent="0.2">
      <c r="A28" s="1">
        <v>42062</v>
      </c>
      <c r="B28" t="s">
        <v>149</v>
      </c>
      <c r="C28" t="s">
        <v>11</v>
      </c>
      <c r="D28" t="s">
        <v>12</v>
      </c>
      <c r="E28" t="s">
        <v>13</v>
      </c>
      <c r="F28" t="s">
        <v>14</v>
      </c>
      <c r="G28" t="s">
        <v>23</v>
      </c>
      <c r="H28">
        <v>3</v>
      </c>
      <c r="I28">
        <v>120</v>
      </c>
      <c r="J28" t="s">
        <v>16</v>
      </c>
      <c r="K28" t="s">
        <v>17</v>
      </c>
      <c r="L28" t="s">
        <v>60</v>
      </c>
      <c r="M28" s="25">
        <v>790000</v>
      </c>
    </row>
    <row r="29" spans="1:19" x14ac:dyDescent="0.2">
      <c r="A29" s="1">
        <v>42063</v>
      </c>
      <c r="B29" t="s">
        <v>150</v>
      </c>
      <c r="C29" t="s">
        <v>11</v>
      </c>
      <c r="D29" t="s">
        <v>12</v>
      </c>
      <c r="E29" t="s">
        <v>22</v>
      </c>
      <c r="F29" t="s">
        <v>14</v>
      </c>
      <c r="G29" t="s">
        <v>15</v>
      </c>
      <c r="H29">
        <v>5</v>
      </c>
      <c r="I29">
        <v>181</v>
      </c>
      <c r="J29" t="s">
        <v>16</v>
      </c>
      <c r="K29" t="s">
        <v>17</v>
      </c>
      <c r="L29" t="s">
        <v>40</v>
      </c>
      <c r="M29" s="25">
        <v>995000</v>
      </c>
    </row>
    <row r="30" spans="1:19" x14ac:dyDescent="0.2">
      <c r="A30" s="1">
        <v>42064</v>
      </c>
      <c r="B30" t="s">
        <v>151</v>
      </c>
      <c r="C30" t="s">
        <v>11</v>
      </c>
      <c r="D30" t="s">
        <v>12</v>
      </c>
      <c r="E30" t="s">
        <v>31</v>
      </c>
      <c r="F30" t="s">
        <v>14</v>
      </c>
      <c r="G30" t="s">
        <v>15</v>
      </c>
      <c r="H30">
        <v>4</v>
      </c>
      <c r="I30">
        <v>94</v>
      </c>
      <c r="J30" t="s">
        <v>16</v>
      </c>
      <c r="K30" t="s">
        <v>17</v>
      </c>
      <c r="L30" t="s">
        <v>18</v>
      </c>
      <c r="M30" s="25">
        <v>420000</v>
      </c>
    </row>
    <row r="31" spans="1:19" x14ac:dyDescent="0.2">
      <c r="A31" s="1">
        <v>42065</v>
      </c>
      <c r="B31" t="s">
        <v>152</v>
      </c>
      <c r="C31" t="s">
        <v>11</v>
      </c>
      <c r="D31" t="s">
        <v>42</v>
      </c>
      <c r="E31" t="s">
        <v>43</v>
      </c>
      <c r="F31" t="s">
        <v>14</v>
      </c>
      <c r="G31" t="s">
        <v>15</v>
      </c>
      <c r="H31">
        <v>3</v>
      </c>
      <c r="I31">
        <v>195</v>
      </c>
      <c r="J31" t="s">
        <v>16</v>
      </c>
      <c r="K31" t="s">
        <v>17</v>
      </c>
      <c r="L31" t="s">
        <v>21</v>
      </c>
      <c r="M31" s="25">
        <v>640000</v>
      </c>
    </row>
    <row r="32" spans="1:19" x14ac:dyDescent="0.2">
      <c r="A32" s="1">
        <v>42066</v>
      </c>
      <c r="B32" t="s">
        <v>153</v>
      </c>
      <c r="C32" t="s">
        <v>11</v>
      </c>
      <c r="D32" t="s">
        <v>37</v>
      </c>
      <c r="E32" t="s">
        <v>49</v>
      </c>
      <c r="F32" t="s">
        <v>14</v>
      </c>
      <c r="G32" t="s">
        <v>23</v>
      </c>
      <c r="H32">
        <v>2</v>
      </c>
      <c r="I32">
        <v>108</v>
      </c>
      <c r="J32" t="s">
        <v>16</v>
      </c>
      <c r="K32" t="s">
        <v>17</v>
      </c>
      <c r="L32" t="s">
        <v>60</v>
      </c>
      <c r="M32" s="25">
        <v>649000</v>
      </c>
    </row>
    <row r="33" spans="1:13" x14ac:dyDescent="0.2">
      <c r="A33" s="1">
        <v>42067</v>
      </c>
      <c r="B33" t="s">
        <v>154</v>
      </c>
      <c r="C33" t="s">
        <v>11</v>
      </c>
      <c r="D33" t="s">
        <v>19</v>
      </c>
      <c r="E33" t="s">
        <v>20</v>
      </c>
      <c r="F33" t="s">
        <v>14</v>
      </c>
      <c r="G33" t="s">
        <v>15</v>
      </c>
      <c r="H33">
        <v>4</v>
      </c>
      <c r="I33">
        <v>169</v>
      </c>
      <c r="J33" t="s">
        <v>16</v>
      </c>
      <c r="K33" t="s">
        <v>17</v>
      </c>
      <c r="L33" t="s">
        <v>18</v>
      </c>
      <c r="M33" s="25">
        <v>775000</v>
      </c>
    </row>
    <row r="34" spans="1:13" x14ac:dyDescent="0.2">
      <c r="A34" s="1">
        <v>42068</v>
      </c>
      <c r="B34" t="s">
        <v>155</v>
      </c>
      <c r="C34" t="s">
        <v>11</v>
      </c>
      <c r="D34" t="s">
        <v>42</v>
      </c>
      <c r="E34" t="s">
        <v>61</v>
      </c>
      <c r="F34" t="s">
        <v>14</v>
      </c>
      <c r="G34" t="s">
        <v>15</v>
      </c>
      <c r="H34">
        <v>4</v>
      </c>
      <c r="I34">
        <v>93</v>
      </c>
      <c r="J34" t="s">
        <v>16</v>
      </c>
      <c r="K34" t="s">
        <v>17</v>
      </c>
      <c r="L34" t="s">
        <v>60</v>
      </c>
      <c r="M34" s="25">
        <v>340000</v>
      </c>
    </row>
    <row r="35" spans="1:13" x14ac:dyDescent="0.2">
      <c r="A35" s="1">
        <v>42069</v>
      </c>
      <c r="B35" t="s">
        <v>156</v>
      </c>
      <c r="C35" t="s">
        <v>11</v>
      </c>
      <c r="D35" t="s">
        <v>12</v>
      </c>
      <c r="E35" t="s">
        <v>22</v>
      </c>
      <c r="F35" t="s">
        <v>14</v>
      </c>
      <c r="G35" t="s">
        <v>15</v>
      </c>
      <c r="H35">
        <v>4</v>
      </c>
      <c r="I35">
        <v>140</v>
      </c>
      <c r="J35" t="s">
        <v>16</v>
      </c>
      <c r="K35" t="s">
        <v>17</v>
      </c>
      <c r="L35" t="s">
        <v>36</v>
      </c>
      <c r="M35" s="25">
        <v>495000</v>
      </c>
    </row>
    <row r="36" spans="1:13" x14ac:dyDescent="0.2">
      <c r="A36" s="1">
        <v>42070</v>
      </c>
      <c r="B36" t="s">
        <v>157</v>
      </c>
      <c r="C36" t="s">
        <v>11</v>
      </c>
      <c r="D36" t="s">
        <v>42</v>
      </c>
      <c r="E36" t="s">
        <v>62</v>
      </c>
      <c r="F36" t="s">
        <v>14</v>
      </c>
      <c r="G36" t="s">
        <v>15</v>
      </c>
      <c r="H36">
        <v>4</v>
      </c>
      <c r="I36">
        <v>102</v>
      </c>
      <c r="J36" t="s">
        <v>16</v>
      </c>
      <c r="K36" t="s">
        <v>17</v>
      </c>
      <c r="L36" t="s">
        <v>21</v>
      </c>
      <c r="M36" s="25">
        <v>345000</v>
      </c>
    </row>
    <row r="37" spans="1:13" x14ac:dyDescent="0.2">
      <c r="A37" s="1">
        <v>42071</v>
      </c>
      <c r="B37" t="s">
        <v>158</v>
      </c>
      <c r="C37" t="s">
        <v>11</v>
      </c>
      <c r="D37" t="s">
        <v>37</v>
      </c>
      <c r="E37" t="s">
        <v>49</v>
      </c>
      <c r="F37" t="s">
        <v>14</v>
      </c>
      <c r="G37" t="s">
        <v>15</v>
      </c>
      <c r="H37">
        <v>3</v>
      </c>
      <c r="I37">
        <v>174</v>
      </c>
      <c r="J37" t="s">
        <v>16</v>
      </c>
      <c r="K37" t="s">
        <v>17</v>
      </c>
      <c r="L37" t="s">
        <v>18</v>
      </c>
      <c r="M37" s="25">
        <v>950000</v>
      </c>
    </row>
    <row r="38" spans="1:13" x14ac:dyDescent="0.2">
      <c r="A38" s="1">
        <v>42072</v>
      </c>
      <c r="B38" t="s">
        <v>159</v>
      </c>
      <c r="C38" t="s">
        <v>11</v>
      </c>
      <c r="D38" t="s">
        <v>47</v>
      </c>
      <c r="E38" t="s">
        <v>63</v>
      </c>
      <c r="F38" t="s">
        <v>14</v>
      </c>
      <c r="G38" t="s">
        <v>64</v>
      </c>
      <c r="H38">
        <v>4</v>
      </c>
      <c r="I38">
        <v>239</v>
      </c>
      <c r="J38" t="s">
        <v>28</v>
      </c>
      <c r="K38" t="s">
        <v>17</v>
      </c>
      <c r="L38" t="s">
        <v>29</v>
      </c>
      <c r="M38" s="25">
        <v>690000</v>
      </c>
    </row>
    <row r="39" spans="1:13" x14ac:dyDescent="0.2">
      <c r="A39" s="1">
        <v>42073</v>
      </c>
      <c r="B39" t="s">
        <v>160</v>
      </c>
      <c r="C39" t="s">
        <v>11</v>
      </c>
      <c r="D39" t="s">
        <v>12</v>
      </c>
      <c r="E39" t="s">
        <v>13</v>
      </c>
      <c r="F39" t="s">
        <v>14</v>
      </c>
      <c r="G39" t="s">
        <v>23</v>
      </c>
      <c r="H39">
        <v>3</v>
      </c>
      <c r="I39">
        <v>153</v>
      </c>
      <c r="J39" t="s">
        <v>16</v>
      </c>
      <c r="K39" t="s">
        <v>17</v>
      </c>
      <c r="L39" t="s">
        <v>65</v>
      </c>
      <c r="M39" s="25">
        <v>1495000</v>
      </c>
    </row>
    <row r="40" spans="1:13" x14ac:dyDescent="0.2">
      <c r="A40" s="1">
        <v>42074</v>
      </c>
      <c r="B40" t="s">
        <v>161</v>
      </c>
      <c r="C40" t="s">
        <v>11</v>
      </c>
      <c r="D40" t="s">
        <v>37</v>
      </c>
      <c r="E40" t="s">
        <v>49</v>
      </c>
      <c r="F40" t="s">
        <v>14</v>
      </c>
      <c r="G40" t="s">
        <v>15</v>
      </c>
      <c r="H40">
        <v>3</v>
      </c>
      <c r="I40">
        <v>144</v>
      </c>
      <c r="J40" t="s">
        <v>16</v>
      </c>
      <c r="K40" t="s">
        <v>17</v>
      </c>
      <c r="L40" t="s">
        <v>18</v>
      </c>
      <c r="M40" s="25">
        <v>650000</v>
      </c>
    </row>
    <row r="41" spans="1:13" x14ac:dyDescent="0.2">
      <c r="A41" s="1">
        <v>42075</v>
      </c>
      <c r="B41" t="s">
        <v>162</v>
      </c>
      <c r="C41" t="s">
        <v>11</v>
      </c>
      <c r="D41" t="s">
        <v>12</v>
      </c>
      <c r="E41" t="s">
        <v>41</v>
      </c>
      <c r="F41" t="s">
        <v>14</v>
      </c>
      <c r="G41" t="s">
        <v>15</v>
      </c>
      <c r="H41">
        <v>4</v>
      </c>
      <c r="I41">
        <v>124</v>
      </c>
      <c r="J41" t="s">
        <v>16</v>
      </c>
      <c r="K41" t="s">
        <v>17</v>
      </c>
      <c r="L41" t="s">
        <v>21</v>
      </c>
      <c r="M41" s="25">
        <v>530000</v>
      </c>
    </row>
    <row r="42" spans="1:13" x14ac:dyDescent="0.2">
      <c r="A42" s="1">
        <v>42076</v>
      </c>
      <c r="B42" t="s">
        <v>163</v>
      </c>
      <c r="C42" t="s">
        <v>11</v>
      </c>
      <c r="D42" t="s">
        <v>19</v>
      </c>
      <c r="E42" t="s">
        <v>20</v>
      </c>
      <c r="F42" t="s">
        <v>14</v>
      </c>
      <c r="G42" t="s">
        <v>15</v>
      </c>
      <c r="H42">
        <v>3</v>
      </c>
      <c r="I42">
        <v>115</v>
      </c>
      <c r="J42" t="s">
        <v>16</v>
      </c>
      <c r="K42" t="s">
        <v>17</v>
      </c>
      <c r="L42" t="s">
        <v>40</v>
      </c>
      <c r="M42" s="25">
        <v>660000</v>
      </c>
    </row>
    <row r="43" spans="1:13" x14ac:dyDescent="0.2">
      <c r="A43" s="1">
        <v>42077</v>
      </c>
      <c r="B43" t="s">
        <v>164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>
        <v>3</v>
      </c>
      <c r="I43">
        <v>131</v>
      </c>
      <c r="J43" t="s">
        <v>16</v>
      </c>
      <c r="K43" t="s">
        <v>17</v>
      </c>
      <c r="L43" t="s">
        <v>60</v>
      </c>
      <c r="M43" s="25">
        <v>560000</v>
      </c>
    </row>
    <row r="44" spans="1:13" x14ac:dyDescent="0.2">
      <c r="A44" s="1">
        <v>42078</v>
      </c>
      <c r="B44" t="s">
        <v>165</v>
      </c>
      <c r="C44" t="s">
        <v>11</v>
      </c>
      <c r="D44" t="s">
        <v>12</v>
      </c>
      <c r="E44" t="s">
        <v>13</v>
      </c>
      <c r="F44" t="s">
        <v>14</v>
      </c>
      <c r="G44" t="s">
        <v>32</v>
      </c>
      <c r="H44">
        <v>2</v>
      </c>
      <c r="I44">
        <v>100</v>
      </c>
      <c r="J44" t="s">
        <v>16</v>
      </c>
      <c r="K44" t="s">
        <v>17</v>
      </c>
      <c r="L44" t="s">
        <v>36</v>
      </c>
      <c r="M44" s="25">
        <v>800000</v>
      </c>
    </row>
    <row r="45" spans="1:13" x14ac:dyDescent="0.2">
      <c r="A45" s="1">
        <v>42079</v>
      </c>
      <c r="B45" t="s">
        <v>166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>
        <v>3</v>
      </c>
      <c r="I45">
        <v>115</v>
      </c>
      <c r="J45" t="s">
        <v>16</v>
      </c>
      <c r="K45" t="s">
        <v>17</v>
      </c>
      <c r="L45" t="s">
        <v>21</v>
      </c>
      <c r="M45" s="25">
        <v>990000</v>
      </c>
    </row>
    <row r="46" spans="1:13" x14ac:dyDescent="0.2">
      <c r="A46" s="1">
        <v>42080</v>
      </c>
      <c r="B46" t="s">
        <v>167</v>
      </c>
      <c r="C46" t="s">
        <v>11</v>
      </c>
      <c r="D46" t="s">
        <v>19</v>
      </c>
      <c r="E46" t="s">
        <v>20</v>
      </c>
      <c r="F46" t="s">
        <v>14</v>
      </c>
      <c r="G46" t="s">
        <v>15</v>
      </c>
      <c r="H46">
        <v>5</v>
      </c>
      <c r="I46">
        <v>277</v>
      </c>
      <c r="J46" t="s">
        <v>16</v>
      </c>
      <c r="K46" t="s">
        <v>17</v>
      </c>
      <c r="L46" t="s">
        <v>36</v>
      </c>
      <c r="M46" s="25">
        <v>1900000</v>
      </c>
    </row>
    <row r="47" spans="1:13" x14ac:dyDescent="0.2">
      <c r="A47" s="1">
        <v>42081</v>
      </c>
      <c r="B47" t="s">
        <v>168</v>
      </c>
      <c r="C47" t="s">
        <v>11</v>
      </c>
      <c r="D47" t="s">
        <v>50</v>
      </c>
      <c r="E47" t="s">
        <v>66</v>
      </c>
      <c r="F47" t="s">
        <v>14</v>
      </c>
      <c r="G47" t="s">
        <v>15</v>
      </c>
      <c r="H47">
        <v>3</v>
      </c>
      <c r="I47">
        <v>104</v>
      </c>
      <c r="J47" t="s">
        <v>16</v>
      </c>
      <c r="K47" t="s">
        <v>17</v>
      </c>
      <c r="L47" t="s">
        <v>18</v>
      </c>
      <c r="M47" s="25">
        <v>470000</v>
      </c>
    </row>
    <row r="48" spans="1:13" x14ac:dyDescent="0.2">
      <c r="A48" s="1">
        <v>42082</v>
      </c>
      <c r="B48" t="s">
        <v>169</v>
      </c>
      <c r="C48" t="s">
        <v>11</v>
      </c>
      <c r="D48" t="s">
        <v>42</v>
      </c>
      <c r="E48" t="s">
        <v>43</v>
      </c>
      <c r="F48" t="s">
        <v>14</v>
      </c>
      <c r="G48" t="s">
        <v>15</v>
      </c>
      <c r="H48">
        <v>2</v>
      </c>
      <c r="I48">
        <v>71</v>
      </c>
      <c r="J48" t="s">
        <v>16</v>
      </c>
      <c r="K48" t="s">
        <v>67</v>
      </c>
      <c r="L48" t="s">
        <v>40</v>
      </c>
      <c r="M48" s="25">
        <v>370000</v>
      </c>
    </row>
    <row r="49" spans="1:13" x14ac:dyDescent="0.2">
      <c r="A49" s="1">
        <v>42083</v>
      </c>
      <c r="B49" t="s">
        <v>170</v>
      </c>
      <c r="C49" t="s">
        <v>11</v>
      </c>
      <c r="D49" t="s">
        <v>47</v>
      </c>
      <c r="E49" t="s">
        <v>48</v>
      </c>
      <c r="F49" t="s">
        <v>14</v>
      </c>
      <c r="G49" t="s">
        <v>15</v>
      </c>
      <c r="H49">
        <v>4</v>
      </c>
      <c r="I49">
        <v>228</v>
      </c>
      <c r="J49" t="s">
        <v>16</v>
      </c>
      <c r="K49" t="s">
        <v>67</v>
      </c>
      <c r="L49" t="s">
        <v>52</v>
      </c>
      <c r="M49" s="25">
        <v>650000</v>
      </c>
    </row>
    <row r="50" spans="1:13" x14ac:dyDescent="0.2">
      <c r="A50" s="1">
        <v>42084</v>
      </c>
      <c r="B50" t="s">
        <v>171</v>
      </c>
      <c r="C50" t="s">
        <v>11</v>
      </c>
      <c r="D50" t="s">
        <v>19</v>
      </c>
      <c r="E50" t="s">
        <v>20</v>
      </c>
      <c r="F50" t="s">
        <v>14</v>
      </c>
      <c r="G50" t="s">
        <v>15</v>
      </c>
      <c r="H50">
        <v>3</v>
      </c>
      <c r="I50">
        <v>160</v>
      </c>
      <c r="J50" t="s">
        <v>16</v>
      </c>
      <c r="K50" t="s">
        <v>17</v>
      </c>
      <c r="L50" t="s">
        <v>24</v>
      </c>
      <c r="M50" s="25">
        <v>880000</v>
      </c>
    </row>
    <row r="51" spans="1:13" x14ac:dyDescent="0.2">
      <c r="A51" s="1">
        <v>42085</v>
      </c>
      <c r="B51" t="s">
        <v>172</v>
      </c>
      <c r="C51" t="s">
        <v>11</v>
      </c>
      <c r="D51" t="s">
        <v>19</v>
      </c>
      <c r="E51" t="s">
        <v>68</v>
      </c>
      <c r="F51" t="s">
        <v>14</v>
      </c>
      <c r="G51" t="s">
        <v>69</v>
      </c>
      <c r="H51">
        <v>5</v>
      </c>
      <c r="I51">
        <v>380</v>
      </c>
      <c r="J51" t="s">
        <v>28</v>
      </c>
      <c r="K51" t="s">
        <v>17</v>
      </c>
      <c r="L51" t="s">
        <v>29</v>
      </c>
      <c r="M51" s="25">
        <v>1750000</v>
      </c>
    </row>
    <row r="52" spans="1:13" x14ac:dyDescent="0.2">
      <c r="A52" s="1">
        <v>42086</v>
      </c>
      <c r="B52" t="s">
        <v>173</v>
      </c>
      <c r="C52" t="s">
        <v>11</v>
      </c>
      <c r="D52" t="s">
        <v>19</v>
      </c>
      <c r="E52" t="s">
        <v>45</v>
      </c>
      <c r="F52" t="s">
        <v>14</v>
      </c>
      <c r="G52" t="s">
        <v>64</v>
      </c>
      <c r="H52">
        <v>6</v>
      </c>
      <c r="I52">
        <v>585</v>
      </c>
      <c r="J52" t="s">
        <v>28</v>
      </c>
      <c r="K52" t="s">
        <v>17</v>
      </c>
      <c r="L52" t="s">
        <v>29</v>
      </c>
      <c r="M52" s="25">
        <v>2350000</v>
      </c>
    </row>
    <row r="53" spans="1:13" x14ac:dyDescent="0.2">
      <c r="A53" s="1">
        <v>42087</v>
      </c>
      <c r="B53" t="s">
        <v>174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>
        <v>7</v>
      </c>
      <c r="I53">
        <v>271</v>
      </c>
      <c r="J53" t="s">
        <v>16</v>
      </c>
      <c r="K53" t="s">
        <v>17</v>
      </c>
      <c r="L53" t="s">
        <v>18</v>
      </c>
      <c r="M53" s="25">
        <v>1800000</v>
      </c>
    </row>
    <row r="54" spans="1:13" x14ac:dyDescent="0.2">
      <c r="A54" s="1">
        <v>42088</v>
      </c>
      <c r="B54" t="s">
        <v>175</v>
      </c>
      <c r="C54" t="s">
        <v>11</v>
      </c>
      <c r="D54" t="s">
        <v>12</v>
      </c>
      <c r="E54" t="s">
        <v>41</v>
      </c>
      <c r="F54" t="s">
        <v>14</v>
      </c>
      <c r="G54" t="s">
        <v>15</v>
      </c>
      <c r="H54">
        <v>2</v>
      </c>
      <c r="I54">
        <v>82</v>
      </c>
      <c r="J54" t="s">
        <v>16</v>
      </c>
      <c r="K54" t="s">
        <v>17</v>
      </c>
      <c r="L54" t="s">
        <v>21</v>
      </c>
      <c r="M54" s="25">
        <v>380000</v>
      </c>
    </row>
    <row r="55" spans="1:13" x14ac:dyDescent="0.2">
      <c r="A55" s="1">
        <v>42089</v>
      </c>
      <c r="B55" t="s">
        <v>176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>
        <v>3</v>
      </c>
      <c r="I55">
        <v>175</v>
      </c>
      <c r="J55" t="s">
        <v>16</v>
      </c>
      <c r="K55" t="s">
        <v>17</v>
      </c>
      <c r="L55" t="s">
        <v>58</v>
      </c>
      <c r="M55" s="25">
        <v>1600000</v>
      </c>
    </row>
    <row r="56" spans="1:13" x14ac:dyDescent="0.2">
      <c r="A56" s="1">
        <v>42090</v>
      </c>
      <c r="B56" t="s">
        <v>177</v>
      </c>
      <c r="C56" t="s">
        <v>11</v>
      </c>
      <c r="D56" t="s">
        <v>37</v>
      </c>
      <c r="E56" t="s">
        <v>49</v>
      </c>
      <c r="F56" t="s">
        <v>14</v>
      </c>
      <c r="G56" t="s">
        <v>15</v>
      </c>
      <c r="H56">
        <v>2</v>
      </c>
      <c r="I56">
        <v>84</v>
      </c>
      <c r="J56" t="s">
        <v>16</v>
      </c>
      <c r="K56" t="s">
        <v>17</v>
      </c>
      <c r="L56" t="s">
        <v>21</v>
      </c>
      <c r="M56" s="25">
        <v>475000</v>
      </c>
    </row>
    <row r="57" spans="1:13" x14ac:dyDescent="0.2">
      <c r="A57" s="1">
        <v>42091</v>
      </c>
      <c r="B57" t="s">
        <v>178</v>
      </c>
      <c r="C57" t="s">
        <v>11</v>
      </c>
      <c r="D57" t="s">
        <v>12</v>
      </c>
      <c r="E57" t="s">
        <v>41</v>
      </c>
      <c r="F57" t="s">
        <v>14</v>
      </c>
      <c r="G57" t="s">
        <v>15</v>
      </c>
      <c r="H57">
        <v>1</v>
      </c>
      <c r="I57">
        <v>63</v>
      </c>
      <c r="J57" t="s">
        <v>16</v>
      </c>
      <c r="K57" t="s">
        <v>17</v>
      </c>
      <c r="L57" t="s">
        <v>18</v>
      </c>
      <c r="M57" s="25">
        <v>335000</v>
      </c>
    </row>
    <row r="58" spans="1:13" x14ac:dyDescent="0.2">
      <c r="A58" s="1">
        <v>42092</v>
      </c>
      <c r="B58" t="s">
        <v>179</v>
      </c>
      <c r="C58" t="s">
        <v>11</v>
      </c>
      <c r="D58" t="s">
        <v>12</v>
      </c>
      <c r="E58" t="s">
        <v>13</v>
      </c>
      <c r="F58" t="s">
        <v>14</v>
      </c>
      <c r="G58" t="s">
        <v>23</v>
      </c>
      <c r="H58">
        <v>4</v>
      </c>
      <c r="I58">
        <v>189</v>
      </c>
      <c r="J58" t="s">
        <v>16</v>
      </c>
      <c r="K58" t="s">
        <v>17</v>
      </c>
      <c r="L58" t="s">
        <v>24</v>
      </c>
      <c r="M58" s="25">
        <v>1175000</v>
      </c>
    </row>
    <row r="59" spans="1:13" x14ac:dyDescent="0.2">
      <c r="A59" s="1">
        <v>42093</v>
      </c>
      <c r="B59" t="s">
        <v>180</v>
      </c>
      <c r="C59" t="s">
        <v>11</v>
      </c>
      <c r="D59" t="s">
        <v>19</v>
      </c>
      <c r="E59" t="s">
        <v>20</v>
      </c>
      <c r="F59" t="s">
        <v>14</v>
      </c>
      <c r="G59" t="s">
        <v>15</v>
      </c>
      <c r="H59">
        <v>3</v>
      </c>
      <c r="I59">
        <v>150</v>
      </c>
      <c r="J59" t="s">
        <v>16</v>
      </c>
      <c r="K59" t="s">
        <v>17</v>
      </c>
      <c r="L59" t="s">
        <v>52</v>
      </c>
      <c r="M59" s="25">
        <v>780000</v>
      </c>
    </row>
    <row r="60" spans="1:13" x14ac:dyDescent="0.2">
      <c r="A60" s="1">
        <v>42094</v>
      </c>
      <c r="B60" t="s">
        <v>181</v>
      </c>
      <c r="C60" t="s">
        <v>11</v>
      </c>
      <c r="D60" t="s">
        <v>25</v>
      </c>
      <c r="E60" t="s">
        <v>70</v>
      </c>
      <c r="F60" t="s">
        <v>14</v>
      </c>
      <c r="G60" t="s">
        <v>15</v>
      </c>
      <c r="H60">
        <v>3</v>
      </c>
      <c r="I60">
        <v>50</v>
      </c>
      <c r="J60" t="s">
        <v>16</v>
      </c>
      <c r="K60" t="s">
        <v>17</v>
      </c>
      <c r="L60" t="s">
        <v>57</v>
      </c>
      <c r="M60" s="25">
        <v>135000</v>
      </c>
    </row>
    <row r="61" spans="1:13" x14ac:dyDescent="0.2">
      <c r="A61" s="1">
        <v>42095</v>
      </c>
      <c r="B61" t="s">
        <v>182</v>
      </c>
      <c r="C61" t="s">
        <v>11</v>
      </c>
      <c r="D61" t="s">
        <v>34</v>
      </c>
      <c r="E61" t="s">
        <v>71</v>
      </c>
      <c r="F61" t="s">
        <v>14</v>
      </c>
      <c r="G61" t="s">
        <v>23</v>
      </c>
      <c r="H61">
        <v>3</v>
      </c>
      <c r="I61">
        <v>130</v>
      </c>
      <c r="J61" t="s">
        <v>16</v>
      </c>
      <c r="K61" t="s">
        <v>17</v>
      </c>
      <c r="L61" t="s">
        <v>65</v>
      </c>
      <c r="M61" s="25">
        <v>530000</v>
      </c>
    </row>
    <row r="62" spans="1:13" x14ac:dyDescent="0.2">
      <c r="A62" s="1">
        <v>42096</v>
      </c>
      <c r="B62" t="s">
        <v>183</v>
      </c>
      <c r="C62" t="s">
        <v>11</v>
      </c>
      <c r="D62" t="s">
        <v>12</v>
      </c>
      <c r="E62" t="s">
        <v>13</v>
      </c>
      <c r="F62" t="s">
        <v>14</v>
      </c>
      <c r="G62" t="s">
        <v>32</v>
      </c>
      <c r="H62">
        <v>3</v>
      </c>
      <c r="I62">
        <v>223</v>
      </c>
      <c r="J62" t="s">
        <v>16</v>
      </c>
      <c r="K62" t="s">
        <v>17</v>
      </c>
      <c r="L62" t="s">
        <v>46</v>
      </c>
      <c r="M62" s="25">
        <v>1995000</v>
      </c>
    </row>
    <row r="63" spans="1:13" x14ac:dyDescent="0.2">
      <c r="A63" s="1">
        <v>42097</v>
      </c>
      <c r="B63" t="s">
        <v>184</v>
      </c>
      <c r="C63" t="s">
        <v>11</v>
      </c>
      <c r="D63" t="s">
        <v>12</v>
      </c>
      <c r="E63" t="s">
        <v>13</v>
      </c>
      <c r="F63" t="s">
        <v>14</v>
      </c>
      <c r="G63" t="s">
        <v>32</v>
      </c>
      <c r="H63">
        <v>3</v>
      </c>
      <c r="I63">
        <v>153</v>
      </c>
      <c r="J63" t="s">
        <v>16</v>
      </c>
      <c r="K63" t="s">
        <v>17</v>
      </c>
      <c r="L63" t="s">
        <v>46</v>
      </c>
      <c r="M63" s="25">
        <v>1495000</v>
      </c>
    </row>
    <row r="64" spans="1:13" x14ac:dyDescent="0.2">
      <c r="A64" s="1">
        <v>42098</v>
      </c>
      <c r="B64" t="s">
        <v>185</v>
      </c>
      <c r="C64" t="s">
        <v>11</v>
      </c>
      <c r="D64" t="s">
        <v>12</v>
      </c>
      <c r="E64" t="s">
        <v>31</v>
      </c>
      <c r="F64" t="s">
        <v>14</v>
      </c>
      <c r="G64" t="s">
        <v>15</v>
      </c>
      <c r="H64">
        <v>3</v>
      </c>
      <c r="I64">
        <v>85</v>
      </c>
      <c r="J64" t="s">
        <v>16</v>
      </c>
      <c r="K64" t="s">
        <v>17</v>
      </c>
      <c r="L64" t="s">
        <v>40</v>
      </c>
      <c r="M64" s="25">
        <v>339000</v>
      </c>
    </row>
    <row r="65" spans="1:13" x14ac:dyDescent="0.2">
      <c r="A65" s="1">
        <v>42099</v>
      </c>
      <c r="B65" t="s">
        <v>186</v>
      </c>
      <c r="C65" t="s">
        <v>11</v>
      </c>
      <c r="D65" t="s">
        <v>19</v>
      </c>
      <c r="E65" t="s">
        <v>20</v>
      </c>
      <c r="F65" t="s">
        <v>14</v>
      </c>
      <c r="G65" t="s">
        <v>15</v>
      </c>
      <c r="H65">
        <v>5</v>
      </c>
      <c r="I65">
        <v>160</v>
      </c>
      <c r="J65" t="s">
        <v>16</v>
      </c>
      <c r="K65" t="s">
        <v>17</v>
      </c>
      <c r="L65" t="s">
        <v>58</v>
      </c>
      <c r="M65" s="25">
        <v>850000</v>
      </c>
    </row>
    <row r="66" spans="1:13" x14ac:dyDescent="0.2">
      <c r="A66" s="1">
        <v>42100</v>
      </c>
      <c r="B66" t="s">
        <v>187</v>
      </c>
      <c r="C66" t="s">
        <v>11</v>
      </c>
      <c r="D66" t="s">
        <v>12</v>
      </c>
      <c r="E66" t="s">
        <v>33</v>
      </c>
      <c r="F66" t="s">
        <v>14</v>
      </c>
      <c r="G66" t="s">
        <v>15</v>
      </c>
      <c r="H66">
        <v>2</v>
      </c>
      <c r="I66">
        <v>120</v>
      </c>
      <c r="J66" t="s">
        <v>16</v>
      </c>
      <c r="K66" t="s">
        <v>17</v>
      </c>
      <c r="L66" t="s">
        <v>21</v>
      </c>
      <c r="M66" s="25">
        <v>575000</v>
      </c>
    </row>
    <row r="67" spans="1:13" x14ac:dyDescent="0.2">
      <c r="A67" s="1">
        <v>42101</v>
      </c>
      <c r="B67" t="s">
        <v>188</v>
      </c>
      <c r="C67" t="s">
        <v>11</v>
      </c>
      <c r="D67" t="s">
        <v>34</v>
      </c>
      <c r="E67" t="s">
        <v>35</v>
      </c>
      <c r="F67" t="s">
        <v>14</v>
      </c>
      <c r="G67" t="s">
        <v>15</v>
      </c>
      <c r="H67">
        <v>4</v>
      </c>
      <c r="I67">
        <v>206</v>
      </c>
      <c r="J67" t="s">
        <v>16</v>
      </c>
      <c r="K67" t="s">
        <v>17</v>
      </c>
      <c r="L67" t="s">
        <v>72</v>
      </c>
      <c r="M67" s="25">
        <v>1250000</v>
      </c>
    </row>
    <row r="68" spans="1:13" x14ac:dyDescent="0.2">
      <c r="A68" s="1">
        <v>42102</v>
      </c>
      <c r="B68" t="s">
        <v>189</v>
      </c>
      <c r="C68" t="s">
        <v>11</v>
      </c>
      <c r="D68" t="s">
        <v>19</v>
      </c>
      <c r="E68" t="s">
        <v>45</v>
      </c>
      <c r="F68" t="s">
        <v>14</v>
      </c>
      <c r="G68" t="s">
        <v>15</v>
      </c>
      <c r="H68">
        <v>4</v>
      </c>
      <c r="I68">
        <v>232</v>
      </c>
      <c r="J68" t="s">
        <v>16</v>
      </c>
      <c r="K68" t="s">
        <v>17</v>
      </c>
      <c r="L68" t="s">
        <v>40</v>
      </c>
      <c r="M68" s="25">
        <v>1175000</v>
      </c>
    </row>
    <row r="69" spans="1:13" x14ac:dyDescent="0.2">
      <c r="A69" s="1">
        <v>42103</v>
      </c>
      <c r="B69" t="s">
        <v>190</v>
      </c>
      <c r="C69" t="s">
        <v>11</v>
      </c>
      <c r="D69" t="s">
        <v>19</v>
      </c>
      <c r="E69" t="s">
        <v>20</v>
      </c>
      <c r="F69" t="s">
        <v>14</v>
      </c>
      <c r="G69" t="s">
        <v>15</v>
      </c>
      <c r="H69">
        <v>4</v>
      </c>
      <c r="I69">
        <v>203</v>
      </c>
      <c r="J69" t="s">
        <v>16</v>
      </c>
      <c r="K69" t="s">
        <v>17</v>
      </c>
      <c r="L69" t="s">
        <v>18</v>
      </c>
      <c r="M69" s="25">
        <v>1095000</v>
      </c>
    </row>
    <row r="70" spans="1:13" x14ac:dyDescent="0.2">
      <c r="A70" s="1">
        <v>42104</v>
      </c>
      <c r="B70" t="s">
        <v>191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>
        <v>1</v>
      </c>
      <c r="I70">
        <v>59</v>
      </c>
      <c r="J70" t="s">
        <v>16</v>
      </c>
      <c r="K70" t="s">
        <v>17</v>
      </c>
      <c r="L70" t="s">
        <v>58</v>
      </c>
      <c r="M70" s="25">
        <v>480000</v>
      </c>
    </row>
    <row r="71" spans="1:13" x14ac:dyDescent="0.2">
      <c r="A71" s="1">
        <v>42105</v>
      </c>
      <c r="B71" t="s">
        <v>192</v>
      </c>
      <c r="C71" t="s">
        <v>11</v>
      </c>
      <c r="D71" t="s">
        <v>12</v>
      </c>
      <c r="E71" t="s">
        <v>22</v>
      </c>
      <c r="F71" t="s">
        <v>14</v>
      </c>
      <c r="G71" t="s">
        <v>23</v>
      </c>
      <c r="H71">
        <v>4</v>
      </c>
      <c r="I71">
        <v>167</v>
      </c>
      <c r="J71" t="s">
        <v>16</v>
      </c>
      <c r="K71" t="s">
        <v>17</v>
      </c>
      <c r="L71" t="s">
        <v>60</v>
      </c>
      <c r="M71" s="25">
        <v>695000</v>
      </c>
    </row>
    <row r="72" spans="1:13" x14ac:dyDescent="0.2">
      <c r="A72" s="1">
        <v>42106</v>
      </c>
      <c r="B72" t="s">
        <v>193</v>
      </c>
      <c r="C72" t="s">
        <v>11</v>
      </c>
      <c r="D72" t="s">
        <v>34</v>
      </c>
      <c r="E72" t="s">
        <v>35</v>
      </c>
      <c r="F72" t="s">
        <v>14</v>
      </c>
      <c r="G72" t="s">
        <v>15</v>
      </c>
      <c r="H72">
        <v>5</v>
      </c>
      <c r="I72">
        <v>232</v>
      </c>
      <c r="J72" t="s">
        <v>16</v>
      </c>
      <c r="K72" t="s">
        <v>17</v>
      </c>
      <c r="L72" t="s">
        <v>40</v>
      </c>
      <c r="M72" s="25">
        <v>1660000</v>
      </c>
    </row>
    <row r="73" spans="1:13" x14ac:dyDescent="0.2">
      <c r="A73" s="1">
        <v>42107</v>
      </c>
      <c r="B73" t="s">
        <v>194</v>
      </c>
      <c r="C73" t="s">
        <v>11</v>
      </c>
      <c r="D73" t="s">
        <v>12</v>
      </c>
      <c r="E73" t="s">
        <v>13</v>
      </c>
      <c r="F73" t="s">
        <v>14</v>
      </c>
      <c r="G73" t="s">
        <v>32</v>
      </c>
      <c r="H73">
        <v>4</v>
      </c>
      <c r="I73">
        <v>800</v>
      </c>
      <c r="J73" t="s">
        <v>16</v>
      </c>
      <c r="K73" t="s">
        <v>17</v>
      </c>
      <c r="L73" t="s">
        <v>52</v>
      </c>
      <c r="M73" s="25">
        <v>1700000</v>
      </c>
    </row>
    <row r="74" spans="1:13" x14ac:dyDescent="0.2">
      <c r="A74" s="1">
        <v>42108</v>
      </c>
      <c r="B74" t="s">
        <v>195</v>
      </c>
      <c r="C74" t="s">
        <v>11</v>
      </c>
      <c r="D74" t="s">
        <v>37</v>
      </c>
      <c r="E74" t="s">
        <v>38</v>
      </c>
      <c r="F74" t="s">
        <v>14</v>
      </c>
      <c r="G74" t="s">
        <v>15</v>
      </c>
      <c r="H74">
        <v>2</v>
      </c>
      <c r="I74">
        <v>86</v>
      </c>
      <c r="J74" t="s">
        <v>28</v>
      </c>
      <c r="K74" t="s">
        <v>17</v>
      </c>
      <c r="L74" t="s">
        <v>52</v>
      </c>
      <c r="M74" s="25">
        <v>298000</v>
      </c>
    </row>
    <row r="75" spans="1:13" x14ac:dyDescent="0.2">
      <c r="A75" s="1">
        <v>42109</v>
      </c>
      <c r="B75" t="s">
        <v>196</v>
      </c>
      <c r="C75" t="s">
        <v>11</v>
      </c>
      <c r="D75" t="s">
        <v>19</v>
      </c>
      <c r="E75" t="s">
        <v>73</v>
      </c>
      <c r="F75" t="s">
        <v>14</v>
      </c>
      <c r="G75" t="s">
        <v>15</v>
      </c>
      <c r="H75">
        <v>4</v>
      </c>
      <c r="I75">
        <v>105</v>
      </c>
      <c r="J75" t="s">
        <v>16</v>
      </c>
      <c r="K75" t="s">
        <v>17</v>
      </c>
      <c r="L75" t="s">
        <v>40</v>
      </c>
      <c r="M75" s="25">
        <v>425000</v>
      </c>
    </row>
    <row r="76" spans="1:13" x14ac:dyDescent="0.2">
      <c r="A76" s="1">
        <v>42110</v>
      </c>
      <c r="B76" t="s">
        <v>197</v>
      </c>
      <c r="C76" t="s">
        <v>11</v>
      </c>
      <c r="D76" t="s">
        <v>37</v>
      </c>
      <c r="E76" t="s">
        <v>74</v>
      </c>
      <c r="F76" t="s">
        <v>14</v>
      </c>
      <c r="G76" t="s">
        <v>15</v>
      </c>
      <c r="H76">
        <v>3</v>
      </c>
      <c r="I76">
        <v>145</v>
      </c>
      <c r="J76" t="s">
        <v>16</v>
      </c>
      <c r="K76" t="s">
        <v>17</v>
      </c>
      <c r="L76" t="s">
        <v>18</v>
      </c>
      <c r="M76" s="25">
        <v>680000</v>
      </c>
    </row>
    <row r="77" spans="1:13" x14ac:dyDescent="0.2">
      <c r="A77" s="1">
        <v>42111</v>
      </c>
      <c r="B77" t="s">
        <v>198</v>
      </c>
      <c r="C77" t="s">
        <v>11</v>
      </c>
      <c r="D77" t="s">
        <v>19</v>
      </c>
      <c r="E77" t="s">
        <v>20</v>
      </c>
      <c r="F77" t="s">
        <v>14</v>
      </c>
      <c r="G77" t="s">
        <v>15</v>
      </c>
      <c r="H77">
        <v>5</v>
      </c>
      <c r="I77">
        <v>155</v>
      </c>
      <c r="J77" t="s">
        <v>16</v>
      </c>
      <c r="K77" t="s">
        <v>17</v>
      </c>
      <c r="L77" t="s">
        <v>58</v>
      </c>
      <c r="M77" s="25">
        <v>875000</v>
      </c>
    </row>
    <row r="78" spans="1:13" x14ac:dyDescent="0.2">
      <c r="A78" s="1">
        <v>42112</v>
      </c>
      <c r="B78" t="s">
        <v>199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>
        <v>3</v>
      </c>
      <c r="I78">
        <v>148</v>
      </c>
      <c r="J78" t="s">
        <v>16</v>
      </c>
      <c r="K78" t="s">
        <v>17</v>
      </c>
      <c r="L78" t="s">
        <v>21</v>
      </c>
      <c r="M78" s="25">
        <v>995000</v>
      </c>
    </row>
    <row r="79" spans="1:13" x14ac:dyDescent="0.2">
      <c r="A79" s="1">
        <v>42113</v>
      </c>
      <c r="B79" t="s">
        <v>200</v>
      </c>
      <c r="C79" t="s">
        <v>11</v>
      </c>
      <c r="D79" t="s">
        <v>12</v>
      </c>
      <c r="E79" t="s">
        <v>41</v>
      </c>
      <c r="F79" t="s">
        <v>14</v>
      </c>
      <c r="G79" t="s">
        <v>15</v>
      </c>
      <c r="H79">
        <v>4</v>
      </c>
      <c r="I79">
        <v>102</v>
      </c>
      <c r="J79" t="s">
        <v>16</v>
      </c>
      <c r="K79" t="s">
        <v>17</v>
      </c>
      <c r="L79" t="s">
        <v>21</v>
      </c>
      <c r="M79" s="25">
        <v>440000</v>
      </c>
    </row>
    <row r="80" spans="1:13" x14ac:dyDescent="0.2">
      <c r="A80" s="1">
        <v>42114</v>
      </c>
      <c r="B80" t="s">
        <v>201</v>
      </c>
      <c r="C80" t="s">
        <v>11</v>
      </c>
      <c r="D80" t="s">
        <v>19</v>
      </c>
      <c r="E80" t="s">
        <v>20</v>
      </c>
      <c r="F80" t="s">
        <v>14</v>
      </c>
      <c r="G80" t="s">
        <v>15</v>
      </c>
      <c r="H80">
        <v>5</v>
      </c>
      <c r="I80">
        <v>250</v>
      </c>
      <c r="J80" t="s">
        <v>16</v>
      </c>
      <c r="K80" t="s">
        <v>17</v>
      </c>
      <c r="L80" t="s">
        <v>40</v>
      </c>
      <c r="M80" s="25">
        <v>1100000</v>
      </c>
    </row>
    <row r="81" spans="1:13" x14ac:dyDescent="0.2">
      <c r="A81" s="1">
        <v>42115</v>
      </c>
      <c r="B81" t="s">
        <v>202</v>
      </c>
      <c r="C81" t="s">
        <v>11</v>
      </c>
      <c r="D81" t="s">
        <v>12</v>
      </c>
      <c r="E81" t="s">
        <v>41</v>
      </c>
      <c r="F81" t="s">
        <v>14</v>
      </c>
      <c r="G81" t="s">
        <v>15</v>
      </c>
      <c r="H81">
        <v>2</v>
      </c>
      <c r="I81">
        <v>101</v>
      </c>
      <c r="J81" t="s">
        <v>16</v>
      </c>
      <c r="K81" t="s">
        <v>17</v>
      </c>
      <c r="L81" t="s">
        <v>21</v>
      </c>
      <c r="M81" s="25">
        <v>625000</v>
      </c>
    </row>
    <row r="82" spans="1:13" x14ac:dyDescent="0.2">
      <c r="A82" s="1">
        <v>42116</v>
      </c>
      <c r="B82" t="s">
        <v>203</v>
      </c>
      <c r="C82" t="s">
        <v>11</v>
      </c>
      <c r="D82" t="s">
        <v>34</v>
      </c>
      <c r="E82" t="s">
        <v>71</v>
      </c>
      <c r="F82" t="s">
        <v>14</v>
      </c>
      <c r="G82" t="s">
        <v>15</v>
      </c>
      <c r="H82">
        <v>3</v>
      </c>
      <c r="I82">
        <v>100</v>
      </c>
      <c r="J82" t="s">
        <v>16</v>
      </c>
      <c r="K82" t="s">
        <v>17</v>
      </c>
      <c r="L82" t="s">
        <v>40</v>
      </c>
      <c r="M82" s="25">
        <v>385000</v>
      </c>
    </row>
    <row r="83" spans="1:13" x14ac:dyDescent="0.2">
      <c r="A83" s="1">
        <v>42117</v>
      </c>
      <c r="B83" t="s">
        <v>204</v>
      </c>
      <c r="C83" t="s">
        <v>11</v>
      </c>
      <c r="D83" t="s">
        <v>37</v>
      </c>
      <c r="E83" t="s">
        <v>49</v>
      </c>
      <c r="F83" t="s">
        <v>14</v>
      </c>
      <c r="G83" t="s">
        <v>23</v>
      </c>
      <c r="H83">
        <v>2</v>
      </c>
      <c r="I83">
        <v>88</v>
      </c>
      <c r="J83" t="s">
        <v>16</v>
      </c>
      <c r="K83" t="s">
        <v>17</v>
      </c>
      <c r="L83" t="s">
        <v>58</v>
      </c>
      <c r="M83" s="25">
        <v>710000</v>
      </c>
    </row>
    <row r="84" spans="1:13" x14ac:dyDescent="0.2">
      <c r="A84" s="1">
        <v>42118</v>
      </c>
      <c r="B84" t="s">
        <v>205</v>
      </c>
      <c r="C84" t="s">
        <v>11</v>
      </c>
      <c r="D84" t="s">
        <v>12</v>
      </c>
      <c r="E84" t="s">
        <v>33</v>
      </c>
      <c r="F84" t="s">
        <v>14</v>
      </c>
      <c r="G84" t="s">
        <v>15</v>
      </c>
      <c r="H84">
        <v>1</v>
      </c>
      <c r="I84">
        <v>77</v>
      </c>
      <c r="J84" t="s">
        <v>16</v>
      </c>
      <c r="K84" t="s">
        <v>17</v>
      </c>
      <c r="L84" t="s">
        <v>18</v>
      </c>
      <c r="M84" s="25">
        <v>260000</v>
      </c>
    </row>
    <row r="85" spans="1:13" x14ac:dyDescent="0.2">
      <c r="A85" s="1">
        <v>42119</v>
      </c>
      <c r="B85" t="s">
        <v>206</v>
      </c>
      <c r="C85" t="s">
        <v>11</v>
      </c>
      <c r="D85" t="s">
        <v>12</v>
      </c>
      <c r="E85" t="s">
        <v>33</v>
      </c>
      <c r="F85" t="s">
        <v>14</v>
      </c>
      <c r="G85" t="s">
        <v>15</v>
      </c>
      <c r="H85">
        <v>3</v>
      </c>
      <c r="I85">
        <v>87</v>
      </c>
      <c r="J85" t="s">
        <v>16</v>
      </c>
      <c r="K85" t="s">
        <v>17</v>
      </c>
      <c r="L85" t="s">
        <v>36</v>
      </c>
      <c r="M85" s="25">
        <v>399000</v>
      </c>
    </row>
    <row r="86" spans="1:13" x14ac:dyDescent="0.2">
      <c r="A86" s="1">
        <v>42120</v>
      </c>
      <c r="B86" t="s">
        <v>207</v>
      </c>
      <c r="C86" t="s">
        <v>11</v>
      </c>
      <c r="D86" t="s">
        <v>42</v>
      </c>
      <c r="E86" t="s">
        <v>61</v>
      </c>
      <c r="F86" t="s">
        <v>14</v>
      </c>
      <c r="G86" t="s">
        <v>15</v>
      </c>
      <c r="H86">
        <v>1</v>
      </c>
      <c r="I86">
        <v>60</v>
      </c>
      <c r="J86" t="s">
        <v>16</v>
      </c>
      <c r="K86" t="s">
        <v>17</v>
      </c>
      <c r="L86" t="s">
        <v>18</v>
      </c>
      <c r="M86" s="25">
        <v>179000</v>
      </c>
    </row>
    <row r="87" spans="1:13" x14ac:dyDescent="0.2">
      <c r="A87" s="1">
        <v>42121</v>
      </c>
      <c r="B87" t="s">
        <v>208</v>
      </c>
      <c r="C87" t="s">
        <v>11</v>
      </c>
      <c r="D87" t="s">
        <v>19</v>
      </c>
      <c r="E87" t="s">
        <v>75</v>
      </c>
      <c r="F87" t="s">
        <v>14</v>
      </c>
      <c r="G87" t="s">
        <v>64</v>
      </c>
      <c r="H87">
        <v>4</v>
      </c>
      <c r="I87">
        <v>243</v>
      </c>
      <c r="J87" t="s">
        <v>28</v>
      </c>
      <c r="K87" t="s">
        <v>17</v>
      </c>
      <c r="L87" t="s">
        <v>29</v>
      </c>
      <c r="M87" s="25">
        <v>650000</v>
      </c>
    </row>
    <row r="88" spans="1:13" x14ac:dyDescent="0.2">
      <c r="A88" s="1">
        <v>42122</v>
      </c>
      <c r="B88" t="s">
        <v>209</v>
      </c>
      <c r="C88" t="s">
        <v>11</v>
      </c>
      <c r="D88" t="s">
        <v>12</v>
      </c>
      <c r="E88" t="s">
        <v>30</v>
      </c>
      <c r="F88" t="s">
        <v>14</v>
      </c>
      <c r="G88" t="s">
        <v>15</v>
      </c>
      <c r="H88">
        <v>3</v>
      </c>
      <c r="I88">
        <v>118</v>
      </c>
      <c r="J88" t="s">
        <v>16</v>
      </c>
      <c r="K88" t="s">
        <v>17</v>
      </c>
      <c r="L88" t="s">
        <v>40</v>
      </c>
      <c r="M88" s="25">
        <v>445000</v>
      </c>
    </row>
    <row r="89" spans="1:13" x14ac:dyDescent="0.2">
      <c r="A89" s="1">
        <v>42123</v>
      </c>
      <c r="B89" t="s">
        <v>210</v>
      </c>
      <c r="C89" t="s">
        <v>11</v>
      </c>
      <c r="D89" t="s">
        <v>19</v>
      </c>
      <c r="E89" t="s">
        <v>73</v>
      </c>
      <c r="F89" t="s">
        <v>14</v>
      </c>
      <c r="G89" t="s">
        <v>76</v>
      </c>
      <c r="H89">
        <v>5</v>
      </c>
      <c r="I89">
        <v>311</v>
      </c>
      <c r="J89" t="s">
        <v>28</v>
      </c>
      <c r="K89" t="s">
        <v>17</v>
      </c>
      <c r="L89" t="s">
        <v>29</v>
      </c>
      <c r="M89" s="25">
        <v>960000</v>
      </c>
    </row>
    <row r="90" spans="1:13" x14ac:dyDescent="0.2">
      <c r="A90" s="1">
        <v>42124</v>
      </c>
      <c r="B90" t="s">
        <v>211</v>
      </c>
      <c r="C90" t="s">
        <v>11</v>
      </c>
      <c r="D90" t="s">
        <v>19</v>
      </c>
      <c r="E90" t="s">
        <v>77</v>
      </c>
      <c r="F90" t="s">
        <v>14</v>
      </c>
      <c r="G90" t="s">
        <v>15</v>
      </c>
      <c r="H90">
        <v>3</v>
      </c>
      <c r="I90">
        <v>118</v>
      </c>
      <c r="J90" t="s">
        <v>16</v>
      </c>
      <c r="K90" t="s">
        <v>17</v>
      </c>
      <c r="L90" t="s">
        <v>40</v>
      </c>
      <c r="M90" s="25">
        <v>795000</v>
      </c>
    </row>
    <row r="91" spans="1:13" x14ac:dyDescent="0.2">
      <c r="A91" s="1">
        <v>42125</v>
      </c>
      <c r="B91" t="s">
        <v>212</v>
      </c>
      <c r="C91" t="s">
        <v>11</v>
      </c>
      <c r="D91" t="s">
        <v>12</v>
      </c>
      <c r="E91" t="s">
        <v>41</v>
      </c>
      <c r="F91" t="s">
        <v>14</v>
      </c>
      <c r="G91" t="s">
        <v>15</v>
      </c>
      <c r="H91">
        <v>3</v>
      </c>
      <c r="I91">
        <v>72</v>
      </c>
      <c r="J91" t="s">
        <v>16</v>
      </c>
      <c r="K91" t="s">
        <v>17</v>
      </c>
      <c r="L91" t="s">
        <v>36</v>
      </c>
      <c r="M91" s="25">
        <v>450000</v>
      </c>
    </row>
    <row r="92" spans="1:13" x14ac:dyDescent="0.2">
      <c r="A92" s="1">
        <v>42126</v>
      </c>
      <c r="B92" t="s">
        <v>213</v>
      </c>
      <c r="C92" t="s">
        <v>11</v>
      </c>
      <c r="D92" t="s">
        <v>37</v>
      </c>
      <c r="E92" t="s">
        <v>38</v>
      </c>
      <c r="F92" t="s">
        <v>14</v>
      </c>
      <c r="G92" t="s">
        <v>15</v>
      </c>
      <c r="H92">
        <v>3</v>
      </c>
      <c r="I92">
        <v>68</v>
      </c>
      <c r="J92" t="s">
        <v>28</v>
      </c>
      <c r="K92" t="s">
        <v>17</v>
      </c>
      <c r="L92" t="s">
        <v>21</v>
      </c>
      <c r="M92" s="25">
        <v>233150</v>
      </c>
    </row>
    <row r="93" spans="1:13" x14ac:dyDescent="0.2">
      <c r="A93" s="1">
        <v>42127</v>
      </c>
      <c r="B93" t="s">
        <v>214</v>
      </c>
      <c r="C93" t="s">
        <v>11</v>
      </c>
      <c r="D93" t="s">
        <v>12</v>
      </c>
      <c r="E93" t="s">
        <v>33</v>
      </c>
      <c r="F93" t="s">
        <v>14</v>
      </c>
      <c r="G93" t="s">
        <v>15</v>
      </c>
      <c r="H93">
        <v>3</v>
      </c>
      <c r="I93">
        <v>87</v>
      </c>
      <c r="J93" t="s">
        <v>16</v>
      </c>
      <c r="K93" t="s">
        <v>17</v>
      </c>
      <c r="L93" t="s">
        <v>36</v>
      </c>
      <c r="M93" s="25">
        <v>365000</v>
      </c>
    </row>
    <row r="94" spans="1:13" x14ac:dyDescent="0.2">
      <c r="A94" s="1">
        <v>42128</v>
      </c>
      <c r="B94" t="s">
        <v>215</v>
      </c>
      <c r="C94" t="s">
        <v>11</v>
      </c>
      <c r="D94" t="s">
        <v>12</v>
      </c>
      <c r="E94" t="s">
        <v>41</v>
      </c>
      <c r="F94" t="s">
        <v>14</v>
      </c>
      <c r="G94" t="s">
        <v>15</v>
      </c>
      <c r="H94">
        <v>2</v>
      </c>
      <c r="I94">
        <v>90</v>
      </c>
      <c r="J94" t="s">
        <v>16</v>
      </c>
      <c r="K94" t="s">
        <v>17</v>
      </c>
      <c r="L94" t="s">
        <v>18</v>
      </c>
      <c r="M94" s="25">
        <v>690000</v>
      </c>
    </row>
    <row r="95" spans="1:13" x14ac:dyDescent="0.2">
      <c r="A95" s="1">
        <v>42129</v>
      </c>
      <c r="B95" t="s">
        <v>216</v>
      </c>
      <c r="C95" t="s">
        <v>11</v>
      </c>
      <c r="D95" t="s">
        <v>19</v>
      </c>
      <c r="E95" t="s">
        <v>75</v>
      </c>
      <c r="F95" t="s">
        <v>14</v>
      </c>
      <c r="G95" t="s">
        <v>64</v>
      </c>
      <c r="H95">
        <v>5</v>
      </c>
      <c r="I95">
        <v>380</v>
      </c>
      <c r="J95" t="s">
        <v>28</v>
      </c>
      <c r="K95" t="s">
        <v>17</v>
      </c>
      <c r="L95" t="s">
        <v>29</v>
      </c>
      <c r="M95" s="25">
        <v>830000</v>
      </c>
    </row>
    <row r="96" spans="1:13" x14ac:dyDescent="0.2">
      <c r="A96" s="1">
        <v>42130</v>
      </c>
      <c r="B96" t="s">
        <v>217</v>
      </c>
      <c r="C96" t="s">
        <v>11</v>
      </c>
      <c r="D96" t="s">
        <v>19</v>
      </c>
      <c r="E96" t="s">
        <v>20</v>
      </c>
      <c r="F96" t="s">
        <v>14</v>
      </c>
      <c r="G96" t="s">
        <v>15</v>
      </c>
      <c r="H96">
        <v>4</v>
      </c>
      <c r="I96">
        <v>225</v>
      </c>
      <c r="J96" t="s">
        <v>16</v>
      </c>
      <c r="K96" t="s">
        <v>17</v>
      </c>
      <c r="L96" t="s">
        <v>60</v>
      </c>
      <c r="M96" s="25">
        <v>1100000</v>
      </c>
    </row>
    <row r="97" spans="1:13" x14ac:dyDescent="0.2">
      <c r="A97" s="1">
        <v>42131</v>
      </c>
      <c r="B97" t="s">
        <v>218</v>
      </c>
      <c r="C97" t="s">
        <v>11</v>
      </c>
      <c r="D97" t="s">
        <v>42</v>
      </c>
      <c r="E97" t="s">
        <v>78</v>
      </c>
      <c r="F97" t="s">
        <v>14</v>
      </c>
      <c r="G97" t="s">
        <v>15</v>
      </c>
      <c r="H97">
        <v>3</v>
      </c>
      <c r="I97">
        <v>94</v>
      </c>
      <c r="J97" t="s">
        <v>16</v>
      </c>
      <c r="K97" t="s">
        <v>17</v>
      </c>
      <c r="L97" t="s">
        <v>24</v>
      </c>
      <c r="M97" s="25">
        <v>359000</v>
      </c>
    </row>
    <row r="98" spans="1:13" x14ac:dyDescent="0.2">
      <c r="A98" s="1">
        <v>42132</v>
      </c>
      <c r="B98" t="s">
        <v>219</v>
      </c>
      <c r="C98" t="s">
        <v>11</v>
      </c>
      <c r="D98" t="s">
        <v>19</v>
      </c>
      <c r="E98" t="s">
        <v>68</v>
      </c>
      <c r="F98" t="s">
        <v>14</v>
      </c>
      <c r="G98" t="s">
        <v>69</v>
      </c>
      <c r="H98">
        <v>6</v>
      </c>
      <c r="I98">
        <v>296</v>
      </c>
      <c r="J98" t="s">
        <v>28</v>
      </c>
      <c r="K98" t="s">
        <v>17</v>
      </c>
      <c r="L98" t="s">
        <v>29</v>
      </c>
      <c r="M98" s="25">
        <v>1350000</v>
      </c>
    </row>
    <row r="99" spans="1:13" x14ac:dyDescent="0.2">
      <c r="A99" s="1">
        <v>42133</v>
      </c>
      <c r="B99" t="s">
        <v>220</v>
      </c>
      <c r="C99" t="s">
        <v>11</v>
      </c>
      <c r="D99" t="s">
        <v>37</v>
      </c>
      <c r="E99" t="s">
        <v>49</v>
      </c>
      <c r="F99" t="s">
        <v>14</v>
      </c>
      <c r="G99" t="s">
        <v>15</v>
      </c>
      <c r="H99">
        <v>1</v>
      </c>
      <c r="I99">
        <v>81</v>
      </c>
      <c r="J99" t="s">
        <v>28</v>
      </c>
      <c r="K99" t="s">
        <v>17</v>
      </c>
      <c r="L99" t="s">
        <v>57</v>
      </c>
      <c r="M99" s="25">
        <v>430000</v>
      </c>
    </row>
    <row r="100" spans="1:13" x14ac:dyDescent="0.2">
      <c r="A100" s="1">
        <v>42134</v>
      </c>
      <c r="B100" t="s">
        <v>221</v>
      </c>
      <c r="C100" t="s">
        <v>11</v>
      </c>
      <c r="D100" t="s">
        <v>25</v>
      </c>
      <c r="E100" t="s">
        <v>79</v>
      </c>
      <c r="F100" t="s">
        <v>14</v>
      </c>
      <c r="G100" t="s">
        <v>80</v>
      </c>
      <c r="H100">
        <v>5</v>
      </c>
      <c r="I100">
        <v>161</v>
      </c>
      <c r="J100" t="s">
        <v>28</v>
      </c>
      <c r="K100" t="s">
        <v>17</v>
      </c>
      <c r="L100" t="s">
        <v>29</v>
      </c>
      <c r="M100" s="25">
        <v>490000</v>
      </c>
    </row>
    <row r="101" spans="1:13" x14ac:dyDescent="0.2">
      <c r="A101" s="1">
        <v>42135</v>
      </c>
      <c r="B101" t="s">
        <v>222</v>
      </c>
      <c r="C101" t="s">
        <v>11</v>
      </c>
      <c r="D101" t="s">
        <v>19</v>
      </c>
      <c r="E101" t="s">
        <v>20</v>
      </c>
      <c r="F101" t="s">
        <v>14</v>
      </c>
      <c r="G101" t="s">
        <v>23</v>
      </c>
      <c r="H101">
        <v>3</v>
      </c>
      <c r="I101">
        <v>140</v>
      </c>
      <c r="J101" t="s">
        <v>16</v>
      </c>
      <c r="K101" t="s">
        <v>17</v>
      </c>
      <c r="L101" t="s">
        <v>36</v>
      </c>
      <c r="M101" s="25">
        <v>1050000</v>
      </c>
    </row>
    <row r="102" spans="1:13" x14ac:dyDescent="0.2">
      <c r="A102" s="1">
        <v>42136</v>
      </c>
      <c r="B102" t="s">
        <v>223</v>
      </c>
      <c r="C102" t="s">
        <v>11</v>
      </c>
      <c r="D102" t="s">
        <v>19</v>
      </c>
      <c r="E102" t="s">
        <v>20</v>
      </c>
      <c r="F102" t="s">
        <v>14</v>
      </c>
      <c r="G102" t="s">
        <v>15</v>
      </c>
      <c r="H102">
        <v>4</v>
      </c>
      <c r="I102">
        <v>134</v>
      </c>
      <c r="J102" t="s">
        <v>16</v>
      </c>
      <c r="K102" t="s">
        <v>17</v>
      </c>
      <c r="L102" t="s">
        <v>58</v>
      </c>
      <c r="M102" s="25">
        <v>595000</v>
      </c>
    </row>
    <row r="103" spans="1:13" x14ac:dyDescent="0.2">
      <c r="A103" s="1">
        <v>42137</v>
      </c>
      <c r="B103" t="s">
        <v>224</v>
      </c>
      <c r="C103" t="s">
        <v>11</v>
      </c>
      <c r="D103" t="s">
        <v>37</v>
      </c>
      <c r="E103" t="s">
        <v>38</v>
      </c>
      <c r="F103" t="s">
        <v>14</v>
      </c>
      <c r="G103" t="s">
        <v>15</v>
      </c>
      <c r="H103">
        <v>1</v>
      </c>
      <c r="I103">
        <v>86</v>
      </c>
      <c r="J103" t="s">
        <v>16</v>
      </c>
      <c r="K103" t="s">
        <v>17</v>
      </c>
      <c r="L103" t="s">
        <v>58</v>
      </c>
      <c r="M103" s="25">
        <v>390000</v>
      </c>
    </row>
    <row r="104" spans="1:13" x14ac:dyDescent="0.2">
      <c r="A104" s="1">
        <v>42138</v>
      </c>
      <c r="B104" t="s">
        <v>225</v>
      </c>
      <c r="C104" t="s">
        <v>11</v>
      </c>
      <c r="D104" t="s">
        <v>34</v>
      </c>
      <c r="E104" t="s">
        <v>44</v>
      </c>
      <c r="F104" t="s">
        <v>14</v>
      </c>
      <c r="G104" t="s">
        <v>15</v>
      </c>
      <c r="H104">
        <v>4</v>
      </c>
      <c r="I104">
        <v>170</v>
      </c>
      <c r="J104" t="s">
        <v>16</v>
      </c>
      <c r="K104" t="s">
        <v>17</v>
      </c>
      <c r="L104" t="s">
        <v>18</v>
      </c>
      <c r="M104" s="25">
        <v>668000</v>
      </c>
    </row>
    <row r="105" spans="1:13" x14ac:dyDescent="0.2">
      <c r="A105" s="1">
        <v>42139</v>
      </c>
      <c r="B105" t="s">
        <v>226</v>
      </c>
      <c r="C105" t="s">
        <v>11</v>
      </c>
      <c r="D105" t="s">
        <v>19</v>
      </c>
      <c r="E105" t="s">
        <v>73</v>
      </c>
      <c r="F105" t="s">
        <v>14</v>
      </c>
      <c r="G105" t="s">
        <v>32</v>
      </c>
      <c r="H105">
        <v>3</v>
      </c>
      <c r="I105">
        <v>197</v>
      </c>
      <c r="J105" t="s">
        <v>16</v>
      </c>
      <c r="K105" t="s">
        <v>17</v>
      </c>
      <c r="L105" t="s">
        <v>40</v>
      </c>
      <c r="M105" s="25">
        <v>800000</v>
      </c>
    </row>
    <row r="106" spans="1:13" x14ac:dyDescent="0.2">
      <c r="A106" s="1">
        <v>42140</v>
      </c>
      <c r="B106" t="s">
        <v>227</v>
      </c>
      <c r="C106" t="s">
        <v>11</v>
      </c>
      <c r="D106" t="s">
        <v>19</v>
      </c>
      <c r="E106" t="s">
        <v>20</v>
      </c>
      <c r="F106" t="s">
        <v>14</v>
      </c>
      <c r="G106" t="s">
        <v>23</v>
      </c>
      <c r="H106">
        <v>4</v>
      </c>
      <c r="I106">
        <v>145</v>
      </c>
      <c r="J106" t="s">
        <v>16</v>
      </c>
      <c r="K106" t="s">
        <v>17</v>
      </c>
      <c r="L106" t="s">
        <v>36</v>
      </c>
      <c r="M106" s="25">
        <v>760000</v>
      </c>
    </row>
    <row r="107" spans="1:13" x14ac:dyDescent="0.2">
      <c r="A107" s="1">
        <v>42141</v>
      </c>
      <c r="B107" t="s">
        <v>228</v>
      </c>
      <c r="C107" t="s">
        <v>11</v>
      </c>
      <c r="D107" t="s">
        <v>34</v>
      </c>
      <c r="E107" t="s">
        <v>71</v>
      </c>
      <c r="F107" t="s">
        <v>14</v>
      </c>
      <c r="G107" t="s">
        <v>32</v>
      </c>
      <c r="H107">
        <v>3</v>
      </c>
      <c r="I107">
        <v>170</v>
      </c>
      <c r="J107" t="s">
        <v>16</v>
      </c>
      <c r="K107" t="s">
        <v>17</v>
      </c>
      <c r="L107" t="s">
        <v>52</v>
      </c>
      <c r="M107" s="25">
        <v>490000</v>
      </c>
    </row>
    <row r="108" spans="1:13" x14ac:dyDescent="0.2">
      <c r="A108" s="1">
        <v>42142</v>
      </c>
      <c r="B108" t="s">
        <v>229</v>
      </c>
      <c r="C108" t="s">
        <v>11</v>
      </c>
      <c r="D108" t="s">
        <v>12</v>
      </c>
      <c r="E108" t="s">
        <v>31</v>
      </c>
      <c r="F108" t="s">
        <v>14</v>
      </c>
      <c r="G108" t="s">
        <v>15</v>
      </c>
      <c r="H108">
        <v>4</v>
      </c>
      <c r="I108">
        <v>101</v>
      </c>
      <c r="J108" t="s">
        <v>16</v>
      </c>
      <c r="K108" t="s">
        <v>67</v>
      </c>
      <c r="L108" t="s">
        <v>21</v>
      </c>
      <c r="M108" s="25">
        <v>309000</v>
      </c>
    </row>
    <row r="109" spans="1:13" x14ac:dyDescent="0.2">
      <c r="A109" s="1">
        <v>42143</v>
      </c>
      <c r="B109" t="s">
        <v>230</v>
      </c>
      <c r="C109" t="s">
        <v>11</v>
      </c>
      <c r="D109" t="s">
        <v>25</v>
      </c>
      <c r="E109" t="s">
        <v>79</v>
      </c>
      <c r="F109" t="s">
        <v>14</v>
      </c>
      <c r="G109" t="s">
        <v>15</v>
      </c>
      <c r="H109">
        <v>4</v>
      </c>
      <c r="I109">
        <v>122</v>
      </c>
      <c r="J109" t="s">
        <v>28</v>
      </c>
      <c r="K109" t="s">
        <v>17</v>
      </c>
      <c r="L109" t="s">
        <v>40</v>
      </c>
      <c r="M109" s="25">
        <v>449000</v>
      </c>
    </row>
    <row r="110" spans="1:13" x14ac:dyDescent="0.2">
      <c r="A110" s="1">
        <v>42144</v>
      </c>
      <c r="B110" t="s">
        <v>231</v>
      </c>
      <c r="C110" t="s">
        <v>11</v>
      </c>
      <c r="D110" t="s">
        <v>12</v>
      </c>
      <c r="E110" t="s">
        <v>13</v>
      </c>
      <c r="F110" t="s">
        <v>14</v>
      </c>
      <c r="G110" t="s">
        <v>23</v>
      </c>
      <c r="H110">
        <v>2</v>
      </c>
      <c r="I110">
        <v>213</v>
      </c>
      <c r="J110" t="s">
        <v>16</v>
      </c>
      <c r="K110" t="s">
        <v>17</v>
      </c>
      <c r="L110" t="s">
        <v>24</v>
      </c>
      <c r="M110" s="25">
        <v>1500000</v>
      </c>
    </row>
    <row r="111" spans="1:13" x14ac:dyDescent="0.2">
      <c r="A111" s="1">
        <v>42145</v>
      </c>
      <c r="B111" t="s">
        <v>232</v>
      </c>
      <c r="C111" t="s">
        <v>11</v>
      </c>
      <c r="D111" t="s">
        <v>19</v>
      </c>
      <c r="E111" t="s">
        <v>20</v>
      </c>
      <c r="F111" t="s">
        <v>14</v>
      </c>
      <c r="G111" t="s">
        <v>15</v>
      </c>
      <c r="H111">
        <v>4</v>
      </c>
      <c r="I111">
        <v>105</v>
      </c>
      <c r="J111" t="s">
        <v>16</v>
      </c>
      <c r="K111" t="s">
        <v>17</v>
      </c>
      <c r="L111" t="s">
        <v>40</v>
      </c>
      <c r="M111" s="25">
        <v>630000</v>
      </c>
    </row>
    <row r="112" spans="1:13" x14ac:dyDescent="0.2">
      <c r="A112" s="1">
        <v>42146</v>
      </c>
      <c r="B112" t="s">
        <v>233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>
        <v>3</v>
      </c>
      <c r="I112">
        <v>318</v>
      </c>
      <c r="J112" t="s">
        <v>16</v>
      </c>
      <c r="K112" t="s">
        <v>17</v>
      </c>
      <c r="L112" t="s">
        <v>58</v>
      </c>
      <c r="M112" s="25">
        <v>2500000</v>
      </c>
    </row>
    <row r="113" spans="1:13" x14ac:dyDescent="0.2">
      <c r="A113" s="1">
        <v>42147</v>
      </c>
      <c r="B113" t="s">
        <v>234</v>
      </c>
      <c r="C113" t="s">
        <v>11</v>
      </c>
      <c r="D113" t="s">
        <v>12</v>
      </c>
      <c r="E113" t="s">
        <v>22</v>
      </c>
      <c r="F113" t="s">
        <v>14</v>
      </c>
      <c r="G113" t="s">
        <v>15</v>
      </c>
      <c r="H113">
        <v>3</v>
      </c>
      <c r="I113">
        <v>80</v>
      </c>
      <c r="J113" t="s">
        <v>16</v>
      </c>
      <c r="K113" t="s">
        <v>17</v>
      </c>
      <c r="L113" t="s">
        <v>40</v>
      </c>
      <c r="M113" s="25">
        <v>365000</v>
      </c>
    </row>
    <row r="114" spans="1:13" x14ac:dyDescent="0.2">
      <c r="A114" s="1">
        <v>42148</v>
      </c>
      <c r="B114" t="s">
        <v>235</v>
      </c>
      <c r="C114" t="s">
        <v>11</v>
      </c>
      <c r="D114" t="s">
        <v>42</v>
      </c>
      <c r="E114" t="s">
        <v>81</v>
      </c>
      <c r="F114" t="s">
        <v>14</v>
      </c>
      <c r="G114" t="s">
        <v>15</v>
      </c>
      <c r="H114">
        <v>4</v>
      </c>
      <c r="I114">
        <v>90</v>
      </c>
      <c r="J114" t="s">
        <v>16</v>
      </c>
      <c r="K114" t="s">
        <v>17</v>
      </c>
      <c r="L114" t="s">
        <v>58</v>
      </c>
      <c r="M114" s="25">
        <v>370000</v>
      </c>
    </row>
    <row r="115" spans="1:13" x14ac:dyDescent="0.2">
      <c r="A115" s="1">
        <v>42149</v>
      </c>
      <c r="B115" t="s">
        <v>236</v>
      </c>
      <c r="C115" t="s">
        <v>11</v>
      </c>
      <c r="D115" t="s">
        <v>12</v>
      </c>
      <c r="E115" t="s">
        <v>33</v>
      </c>
      <c r="F115" t="s">
        <v>14</v>
      </c>
      <c r="G115" t="s">
        <v>15</v>
      </c>
      <c r="H115">
        <v>4</v>
      </c>
      <c r="I115">
        <v>109</v>
      </c>
      <c r="J115" t="s">
        <v>16</v>
      </c>
      <c r="K115" t="s">
        <v>17</v>
      </c>
      <c r="L115" t="s">
        <v>24</v>
      </c>
      <c r="M115" s="25">
        <v>475000</v>
      </c>
    </row>
    <row r="116" spans="1:13" x14ac:dyDescent="0.2">
      <c r="A116" s="1">
        <v>42150</v>
      </c>
      <c r="B116" t="s">
        <v>237</v>
      </c>
      <c r="C116" t="s">
        <v>11</v>
      </c>
      <c r="D116" t="s">
        <v>12</v>
      </c>
      <c r="E116" t="s">
        <v>41</v>
      </c>
      <c r="F116" t="s">
        <v>14</v>
      </c>
      <c r="G116" t="s">
        <v>15</v>
      </c>
      <c r="H116">
        <v>3</v>
      </c>
      <c r="I116">
        <v>110</v>
      </c>
      <c r="J116" t="s">
        <v>16</v>
      </c>
      <c r="K116" t="s">
        <v>17</v>
      </c>
      <c r="L116" t="s">
        <v>21</v>
      </c>
      <c r="M116" s="25">
        <v>645000</v>
      </c>
    </row>
    <row r="117" spans="1:13" x14ac:dyDescent="0.2">
      <c r="A117" s="1">
        <v>42151</v>
      </c>
      <c r="B117" t="s">
        <v>238</v>
      </c>
      <c r="C117" t="s">
        <v>11</v>
      </c>
      <c r="D117" t="s">
        <v>12</v>
      </c>
      <c r="E117" t="s">
        <v>30</v>
      </c>
      <c r="F117" t="s">
        <v>14</v>
      </c>
      <c r="G117" t="s">
        <v>15</v>
      </c>
      <c r="H117">
        <v>4</v>
      </c>
      <c r="I117">
        <v>97</v>
      </c>
      <c r="J117" t="s">
        <v>16</v>
      </c>
      <c r="K117" t="s">
        <v>17</v>
      </c>
      <c r="L117" t="s">
        <v>40</v>
      </c>
      <c r="M117" s="25">
        <v>495000</v>
      </c>
    </row>
    <row r="118" spans="1:13" x14ac:dyDescent="0.2">
      <c r="A118" s="1">
        <v>42152</v>
      </c>
      <c r="B118" t="s">
        <v>239</v>
      </c>
      <c r="C118" t="s">
        <v>11</v>
      </c>
      <c r="D118" t="s">
        <v>12</v>
      </c>
      <c r="E118" t="s">
        <v>22</v>
      </c>
      <c r="F118" t="s">
        <v>14</v>
      </c>
      <c r="G118" t="s">
        <v>23</v>
      </c>
      <c r="H118">
        <v>3</v>
      </c>
      <c r="I118">
        <v>101</v>
      </c>
      <c r="J118" t="s">
        <v>16</v>
      </c>
      <c r="K118" t="s">
        <v>17</v>
      </c>
      <c r="L118" t="s">
        <v>36</v>
      </c>
      <c r="M118" s="25">
        <v>480000</v>
      </c>
    </row>
    <row r="119" spans="1:13" x14ac:dyDescent="0.2">
      <c r="A119" s="1">
        <v>42153</v>
      </c>
      <c r="B119" t="s">
        <v>240</v>
      </c>
      <c r="C119" t="s">
        <v>11</v>
      </c>
      <c r="D119" t="s">
        <v>50</v>
      </c>
      <c r="E119" t="s">
        <v>66</v>
      </c>
      <c r="F119" t="s">
        <v>14</v>
      </c>
      <c r="G119" t="s">
        <v>15</v>
      </c>
      <c r="H119">
        <v>3</v>
      </c>
      <c r="I119">
        <v>130</v>
      </c>
      <c r="J119" t="s">
        <v>16</v>
      </c>
      <c r="K119" t="s">
        <v>17</v>
      </c>
      <c r="L119" t="s">
        <v>57</v>
      </c>
      <c r="M119" s="25">
        <v>630000</v>
      </c>
    </row>
    <row r="120" spans="1:13" x14ac:dyDescent="0.2">
      <c r="A120" s="1">
        <v>42154</v>
      </c>
      <c r="B120" t="s">
        <v>241</v>
      </c>
      <c r="C120" t="s">
        <v>11</v>
      </c>
      <c r="D120" t="s">
        <v>50</v>
      </c>
      <c r="E120" t="s">
        <v>82</v>
      </c>
      <c r="F120" t="s">
        <v>14</v>
      </c>
      <c r="G120" t="s">
        <v>76</v>
      </c>
      <c r="H120">
        <v>4</v>
      </c>
      <c r="I120">
        <v>364</v>
      </c>
      <c r="J120" t="s">
        <v>28</v>
      </c>
      <c r="K120" t="s">
        <v>17</v>
      </c>
      <c r="L120" t="s">
        <v>29</v>
      </c>
      <c r="M120" s="25">
        <v>1149000</v>
      </c>
    </row>
    <row r="121" spans="1:13" x14ac:dyDescent="0.2">
      <c r="A121" s="1">
        <v>42155</v>
      </c>
      <c r="B121" t="s">
        <v>242</v>
      </c>
      <c r="C121" t="s">
        <v>11</v>
      </c>
      <c r="D121" t="s">
        <v>19</v>
      </c>
      <c r="E121" t="s">
        <v>68</v>
      </c>
      <c r="F121" t="s">
        <v>14</v>
      </c>
      <c r="G121" t="s">
        <v>76</v>
      </c>
      <c r="H121">
        <v>5</v>
      </c>
      <c r="I121">
        <v>465</v>
      </c>
      <c r="J121" t="s">
        <v>28</v>
      </c>
      <c r="K121" t="s">
        <v>17</v>
      </c>
      <c r="L121" t="s">
        <v>29</v>
      </c>
      <c r="M121" s="25">
        <v>3370000</v>
      </c>
    </row>
    <row r="122" spans="1:13" x14ac:dyDescent="0.2">
      <c r="A122" s="1">
        <v>42156</v>
      </c>
      <c r="B122" t="s">
        <v>243</v>
      </c>
      <c r="C122" t="s">
        <v>11</v>
      </c>
      <c r="D122" t="s">
        <v>34</v>
      </c>
      <c r="E122" t="s">
        <v>44</v>
      </c>
      <c r="F122" t="s">
        <v>14</v>
      </c>
      <c r="G122" t="s">
        <v>15</v>
      </c>
      <c r="H122">
        <v>3</v>
      </c>
      <c r="I122">
        <v>88</v>
      </c>
      <c r="J122" t="s">
        <v>16</v>
      </c>
      <c r="K122" t="s">
        <v>17</v>
      </c>
      <c r="L122" t="s">
        <v>40</v>
      </c>
      <c r="M122" s="25">
        <v>389000</v>
      </c>
    </row>
    <row r="123" spans="1:13" x14ac:dyDescent="0.2">
      <c r="A123" s="1">
        <v>42157</v>
      </c>
      <c r="B123" t="s">
        <v>244</v>
      </c>
      <c r="C123" t="s">
        <v>11</v>
      </c>
      <c r="D123" t="s">
        <v>50</v>
      </c>
      <c r="E123" t="s">
        <v>66</v>
      </c>
      <c r="F123" t="s">
        <v>14</v>
      </c>
      <c r="G123" t="s">
        <v>15</v>
      </c>
      <c r="H123">
        <v>4</v>
      </c>
      <c r="I123">
        <v>85</v>
      </c>
      <c r="J123" t="s">
        <v>16</v>
      </c>
      <c r="K123" t="s">
        <v>17</v>
      </c>
      <c r="L123" t="s">
        <v>60</v>
      </c>
      <c r="M123" s="25">
        <v>375000</v>
      </c>
    </row>
    <row r="124" spans="1:13" x14ac:dyDescent="0.2">
      <c r="A124" s="1">
        <v>42158</v>
      </c>
      <c r="B124" t="s">
        <v>245</v>
      </c>
      <c r="C124" t="s">
        <v>11</v>
      </c>
      <c r="D124" t="s">
        <v>12</v>
      </c>
      <c r="E124" t="s">
        <v>33</v>
      </c>
      <c r="F124" t="s">
        <v>14</v>
      </c>
      <c r="G124" t="s">
        <v>15</v>
      </c>
      <c r="H124">
        <v>3</v>
      </c>
      <c r="I124">
        <v>113</v>
      </c>
      <c r="J124" t="s">
        <v>16</v>
      </c>
      <c r="K124" t="s">
        <v>17</v>
      </c>
      <c r="L124" t="s">
        <v>57</v>
      </c>
      <c r="M124" s="25">
        <v>378000</v>
      </c>
    </row>
    <row r="125" spans="1:13" x14ac:dyDescent="0.2">
      <c r="A125" s="1">
        <v>42159</v>
      </c>
      <c r="B125" t="s">
        <v>246</v>
      </c>
      <c r="C125" t="s">
        <v>11</v>
      </c>
      <c r="D125" t="s">
        <v>12</v>
      </c>
      <c r="E125" t="s">
        <v>33</v>
      </c>
      <c r="F125" t="s">
        <v>14</v>
      </c>
      <c r="G125" t="s">
        <v>15</v>
      </c>
      <c r="H125">
        <v>3</v>
      </c>
      <c r="I125">
        <v>108</v>
      </c>
      <c r="J125" t="s">
        <v>16</v>
      </c>
      <c r="K125" t="s">
        <v>17</v>
      </c>
      <c r="L125" t="s">
        <v>57</v>
      </c>
      <c r="M125" s="25">
        <v>375000</v>
      </c>
    </row>
    <row r="126" spans="1:13" x14ac:dyDescent="0.2">
      <c r="A126" s="1">
        <v>42160</v>
      </c>
      <c r="B126" t="s">
        <v>247</v>
      </c>
      <c r="C126" t="s">
        <v>11</v>
      </c>
      <c r="D126" t="s">
        <v>47</v>
      </c>
      <c r="E126" t="s">
        <v>63</v>
      </c>
      <c r="F126" t="s">
        <v>14</v>
      </c>
      <c r="G126" t="s">
        <v>15</v>
      </c>
      <c r="H126">
        <v>4</v>
      </c>
      <c r="I126">
        <v>90</v>
      </c>
      <c r="J126" t="s">
        <v>16</v>
      </c>
      <c r="K126" t="s">
        <v>17</v>
      </c>
      <c r="L126" t="s">
        <v>21</v>
      </c>
      <c r="M126" s="25">
        <v>279500</v>
      </c>
    </row>
    <row r="127" spans="1:13" x14ac:dyDescent="0.2">
      <c r="A127" s="1">
        <v>42161</v>
      </c>
      <c r="B127" t="s">
        <v>248</v>
      </c>
      <c r="C127" t="s">
        <v>11</v>
      </c>
      <c r="D127" t="s">
        <v>34</v>
      </c>
      <c r="E127" t="s">
        <v>44</v>
      </c>
      <c r="F127" t="s">
        <v>14</v>
      </c>
      <c r="G127" t="s">
        <v>15</v>
      </c>
      <c r="H127">
        <v>2</v>
      </c>
      <c r="I127">
        <v>134</v>
      </c>
      <c r="J127" t="s">
        <v>16</v>
      </c>
      <c r="K127" t="s">
        <v>17</v>
      </c>
      <c r="L127" t="s">
        <v>18</v>
      </c>
      <c r="M127" s="25">
        <v>670000</v>
      </c>
    </row>
    <row r="128" spans="1:13" x14ac:dyDescent="0.2">
      <c r="A128" s="1">
        <v>42162</v>
      </c>
      <c r="B128" t="s">
        <v>249</v>
      </c>
      <c r="C128" t="s">
        <v>11</v>
      </c>
      <c r="D128" t="s">
        <v>19</v>
      </c>
      <c r="E128" t="s">
        <v>68</v>
      </c>
      <c r="F128" t="s">
        <v>14</v>
      </c>
      <c r="G128" t="s">
        <v>15</v>
      </c>
      <c r="H128">
        <v>4</v>
      </c>
      <c r="I128">
        <v>217</v>
      </c>
      <c r="J128" t="s">
        <v>16</v>
      </c>
      <c r="K128" t="s">
        <v>17</v>
      </c>
      <c r="L128" t="s">
        <v>58</v>
      </c>
      <c r="M128" s="25">
        <v>1150000</v>
      </c>
    </row>
    <row r="129" spans="1:13" x14ac:dyDescent="0.2">
      <c r="A129" s="1">
        <v>42163</v>
      </c>
      <c r="B129" t="s">
        <v>250</v>
      </c>
      <c r="C129" t="s">
        <v>11</v>
      </c>
      <c r="D129" t="s">
        <v>34</v>
      </c>
      <c r="E129" t="s">
        <v>44</v>
      </c>
      <c r="F129" t="s">
        <v>14</v>
      </c>
      <c r="G129" t="s">
        <v>15</v>
      </c>
      <c r="H129">
        <v>3</v>
      </c>
      <c r="I129">
        <v>121</v>
      </c>
      <c r="J129" t="s">
        <v>16</v>
      </c>
      <c r="K129" t="s">
        <v>17</v>
      </c>
      <c r="L129" t="s">
        <v>60</v>
      </c>
      <c r="M129" s="25">
        <v>1454000</v>
      </c>
    </row>
    <row r="130" spans="1:13" x14ac:dyDescent="0.2">
      <c r="A130" s="1">
        <v>42164</v>
      </c>
      <c r="B130" t="s">
        <v>251</v>
      </c>
      <c r="C130" t="s">
        <v>11</v>
      </c>
      <c r="D130" t="s">
        <v>34</v>
      </c>
      <c r="E130" t="s">
        <v>44</v>
      </c>
      <c r="F130" t="s">
        <v>14</v>
      </c>
      <c r="G130" t="s">
        <v>15</v>
      </c>
      <c r="H130">
        <v>3</v>
      </c>
      <c r="I130">
        <v>95</v>
      </c>
      <c r="J130" t="s">
        <v>16</v>
      </c>
      <c r="K130" t="s">
        <v>17</v>
      </c>
      <c r="L130" t="s">
        <v>36</v>
      </c>
      <c r="M130" s="25">
        <v>1082000</v>
      </c>
    </row>
    <row r="131" spans="1:13" x14ac:dyDescent="0.2">
      <c r="A131" s="1">
        <v>42165</v>
      </c>
      <c r="B131" t="s">
        <v>252</v>
      </c>
      <c r="C131" t="s">
        <v>11</v>
      </c>
      <c r="D131" t="s">
        <v>12</v>
      </c>
      <c r="E131" t="s">
        <v>41</v>
      </c>
      <c r="F131" t="s">
        <v>14</v>
      </c>
      <c r="G131" t="s">
        <v>15</v>
      </c>
      <c r="H131">
        <v>3</v>
      </c>
      <c r="I131">
        <v>125</v>
      </c>
      <c r="J131" t="s">
        <v>16</v>
      </c>
      <c r="K131" t="s">
        <v>17</v>
      </c>
      <c r="L131" t="s">
        <v>36</v>
      </c>
      <c r="M131" s="25">
        <v>690000</v>
      </c>
    </row>
    <row r="132" spans="1:13" x14ac:dyDescent="0.2">
      <c r="A132" s="1">
        <v>42166</v>
      </c>
      <c r="B132" t="s">
        <v>253</v>
      </c>
      <c r="C132" t="s">
        <v>11</v>
      </c>
      <c r="D132" t="s">
        <v>12</v>
      </c>
      <c r="E132" t="s">
        <v>33</v>
      </c>
      <c r="F132" t="s">
        <v>14</v>
      </c>
      <c r="G132" t="s">
        <v>15</v>
      </c>
      <c r="H132">
        <v>2</v>
      </c>
      <c r="I132">
        <v>71</v>
      </c>
      <c r="J132" t="s">
        <v>16</v>
      </c>
      <c r="K132" t="s">
        <v>17</v>
      </c>
      <c r="L132" t="s">
        <v>21</v>
      </c>
      <c r="M132" s="25">
        <v>348000</v>
      </c>
    </row>
    <row r="133" spans="1:13" x14ac:dyDescent="0.2">
      <c r="A133" s="1">
        <v>42167</v>
      </c>
      <c r="B133" t="s">
        <v>254</v>
      </c>
      <c r="C133" t="s">
        <v>11</v>
      </c>
      <c r="D133" t="s">
        <v>19</v>
      </c>
      <c r="E133" t="s">
        <v>73</v>
      </c>
      <c r="F133" t="s">
        <v>14</v>
      </c>
      <c r="G133" t="s">
        <v>15</v>
      </c>
      <c r="H133">
        <v>3</v>
      </c>
      <c r="I133">
        <v>90</v>
      </c>
      <c r="J133" t="s">
        <v>28</v>
      </c>
      <c r="K133" t="s">
        <v>17</v>
      </c>
      <c r="L133" t="s">
        <v>52</v>
      </c>
      <c r="M133" s="25">
        <v>490000</v>
      </c>
    </row>
    <row r="134" spans="1:13" x14ac:dyDescent="0.2">
      <c r="A134" s="1">
        <v>42168</v>
      </c>
      <c r="B134" t="s">
        <v>255</v>
      </c>
      <c r="C134" t="s">
        <v>11</v>
      </c>
      <c r="D134" t="s">
        <v>12</v>
      </c>
      <c r="E134" t="s">
        <v>41</v>
      </c>
      <c r="F134" t="s">
        <v>14</v>
      </c>
      <c r="G134" t="s">
        <v>15</v>
      </c>
      <c r="H134">
        <v>3</v>
      </c>
      <c r="I134">
        <v>90</v>
      </c>
      <c r="J134" t="s">
        <v>16</v>
      </c>
      <c r="K134" t="s">
        <v>17</v>
      </c>
      <c r="L134" t="s">
        <v>21</v>
      </c>
      <c r="M134" s="25">
        <v>760000</v>
      </c>
    </row>
    <row r="135" spans="1:13" x14ac:dyDescent="0.2">
      <c r="A135" s="1">
        <v>42169</v>
      </c>
      <c r="B135" t="s">
        <v>256</v>
      </c>
      <c r="C135" t="s">
        <v>11</v>
      </c>
      <c r="D135" t="s">
        <v>12</v>
      </c>
      <c r="E135" t="s">
        <v>41</v>
      </c>
      <c r="F135" t="s">
        <v>14</v>
      </c>
      <c r="G135" t="s">
        <v>15</v>
      </c>
      <c r="H135">
        <v>2</v>
      </c>
      <c r="I135">
        <v>148</v>
      </c>
      <c r="J135" t="s">
        <v>16</v>
      </c>
      <c r="K135" t="s">
        <v>17</v>
      </c>
      <c r="L135" t="s">
        <v>57</v>
      </c>
      <c r="M135" s="25">
        <v>1325000</v>
      </c>
    </row>
    <row r="136" spans="1:13" x14ac:dyDescent="0.2">
      <c r="A136" s="1">
        <v>42170</v>
      </c>
      <c r="B136" t="s">
        <v>257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>
        <v>5</v>
      </c>
      <c r="I136">
        <v>206</v>
      </c>
      <c r="J136" t="s">
        <v>16</v>
      </c>
      <c r="K136" t="s">
        <v>17</v>
      </c>
      <c r="L136" t="s">
        <v>58</v>
      </c>
      <c r="M136" s="25">
        <v>1095000</v>
      </c>
    </row>
    <row r="137" spans="1:13" x14ac:dyDescent="0.2">
      <c r="A137" s="1">
        <v>42171</v>
      </c>
      <c r="B137" t="s">
        <v>258</v>
      </c>
      <c r="C137" t="s">
        <v>11</v>
      </c>
      <c r="D137" t="s">
        <v>42</v>
      </c>
      <c r="E137" t="s">
        <v>83</v>
      </c>
      <c r="F137" t="s">
        <v>14</v>
      </c>
      <c r="G137" t="s">
        <v>23</v>
      </c>
      <c r="H137">
        <v>4</v>
      </c>
      <c r="I137">
        <v>147</v>
      </c>
      <c r="J137" t="s">
        <v>16</v>
      </c>
      <c r="K137" t="s">
        <v>17</v>
      </c>
      <c r="L137" t="s">
        <v>36</v>
      </c>
      <c r="M137" s="25">
        <v>790000</v>
      </c>
    </row>
    <row r="138" spans="1:13" x14ac:dyDescent="0.2">
      <c r="A138" s="1">
        <v>42172</v>
      </c>
      <c r="B138" t="s">
        <v>259</v>
      </c>
      <c r="C138" t="s">
        <v>11</v>
      </c>
      <c r="D138" t="s">
        <v>12</v>
      </c>
      <c r="E138" t="s">
        <v>41</v>
      </c>
      <c r="F138" t="s">
        <v>14</v>
      </c>
      <c r="G138" t="s">
        <v>15</v>
      </c>
      <c r="H138">
        <v>3</v>
      </c>
      <c r="I138">
        <v>118</v>
      </c>
      <c r="J138" t="s">
        <v>16</v>
      </c>
      <c r="K138" t="s">
        <v>17</v>
      </c>
      <c r="L138" t="s">
        <v>21</v>
      </c>
      <c r="M138" s="25">
        <v>975000</v>
      </c>
    </row>
    <row r="139" spans="1:13" x14ac:dyDescent="0.2">
      <c r="A139" s="1">
        <v>42173</v>
      </c>
      <c r="B139" t="s">
        <v>260</v>
      </c>
      <c r="C139" t="s">
        <v>11</v>
      </c>
      <c r="D139" t="s">
        <v>12</v>
      </c>
      <c r="E139" t="s">
        <v>31</v>
      </c>
      <c r="F139" t="s">
        <v>14</v>
      </c>
      <c r="G139" t="s">
        <v>15</v>
      </c>
      <c r="H139">
        <v>3</v>
      </c>
      <c r="I139">
        <v>121</v>
      </c>
      <c r="J139" t="s">
        <v>16</v>
      </c>
      <c r="K139" t="s">
        <v>17</v>
      </c>
      <c r="L139" t="s">
        <v>18</v>
      </c>
      <c r="M139" s="25">
        <v>465000</v>
      </c>
    </row>
    <row r="140" spans="1:13" x14ac:dyDescent="0.2">
      <c r="A140" s="1">
        <v>42174</v>
      </c>
      <c r="B140" t="s">
        <v>261</v>
      </c>
      <c r="C140" t="s">
        <v>11</v>
      </c>
      <c r="D140" t="s">
        <v>50</v>
      </c>
      <c r="E140" t="s">
        <v>84</v>
      </c>
      <c r="F140" t="s">
        <v>14</v>
      </c>
      <c r="G140" t="s">
        <v>15</v>
      </c>
      <c r="H140">
        <v>3</v>
      </c>
      <c r="I140">
        <v>91</v>
      </c>
      <c r="J140" t="s">
        <v>16</v>
      </c>
      <c r="K140" t="s">
        <v>17</v>
      </c>
      <c r="L140" t="s">
        <v>18</v>
      </c>
      <c r="M140" s="25">
        <v>499000</v>
      </c>
    </row>
    <row r="141" spans="1:13" x14ac:dyDescent="0.2">
      <c r="A141" s="1">
        <v>42175</v>
      </c>
      <c r="B141" t="s">
        <v>262</v>
      </c>
      <c r="C141" t="s">
        <v>11</v>
      </c>
      <c r="D141" t="s">
        <v>12</v>
      </c>
      <c r="E141" t="s">
        <v>33</v>
      </c>
      <c r="F141" t="s">
        <v>14</v>
      </c>
      <c r="G141" t="s">
        <v>15</v>
      </c>
      <c r="H141">
        <v>3</v>
      </c>
      <c r="I141">
        <v>93</v>
      </c>
      <c r="J141" t="s">
        <v>16</v>
      </c>
      <c r="K141" t="s">
        <v>17</v>
      </c>
      <c r="L141" t="s">
        <v>46</v>
      </c>
      <c r="M141" s="25">
        <v>405000</v>
      </c>
    </row>
    <row r="142" spans="1:13" x14ac:dyDescent="0.2">
      <c r="A142" s="1">
        <v>42176</v>
      </c>
      <c r="B142" t="s">
        <v>263</v>
      </c>
      <c r="C142" t="s">
        <v>11</v>
      </c>
      <c r="D142" t="s">
        <v>25</v>
      </c>
      <c r="E142" t="s">
        <v>79</v>
      </c>
      <c r="F142" t="s">
        <v>14</v>
      </c>
      <c r="G142" t="s">
        <v>15</v>
      </c>
      <c r="H142">
        <v>2</v>
      </c>
      <c r="I142">
        <v>64</v>
      </c>
      <c r="J142" t="s">
        <v>28</v>
      </c>
      <c r="K142" t="s">
        <v>17</v>
      </c>
      <c r="L142" t="s">
        <v>52</v>
      </c>
      <c r="M142" s="25">
        <v>149000</v>
      </c>
    </row>
    <row r="143" spans="1:13" x14ac:dyDescent="0.2">
      <c r="A143" s="1">
        <v>42177</v>
      </c>
      <c r="B143" t="s">
        <v>264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>
        <v>3</v>
      </c>
      <c r="I143">
        <v>138</v>
      </c>
      <c r="J143" t="s">
        <v>16</v>
      </c>
      <c r="K143" t="s">
        <v>17</v>
      </c>
      <c r="L143" t="s">
        <v>40</v>
      </c>
      <c r="M143" s="25">
        <v>850000</v>
      </c>
    </row>
    <row r="144" spans="1:13" x14ac:dyDescent="0.2">
      <c r="A144" s="1">
        <v>42178</v>
      </c>
      <c r="B144" t="s">
        <v>265</v>
      </c>
      <c r="C144" t="s">
        <v>11</v>
      </c>
      <c r="D144" t="s">
        <v>19</v>
      </c>
      <c r="E144" t="s">
        <v>20</v>
      </c>
      <c r="F144" t="s">
        <v>14</v>
      </c>
      <c r="G144" t="s">
        <v>15</v>
      </c>
      <c r="H144">
        <v>3</v>
      </c>
      <c r="I144">
        <v>126</v>
      </c>
      <c r="J144" t="s">
        <v>16</v>
      </c>
      <c r="K144" t="s">
        <v>17</v>
      </c>
      <c r="L144" t="s">
        <v>18</v>
      </c>
      <c r="M144" s="25">
        <v>735000</v>
      </c>
    </row>
    <row r="145" spans="1:13" x14ac:dyDescent="0.2">
      <c r="A145" s="1">
        <v>42179</v>
      </c>
      <c r="B145" t="s">
        <v>266</v>
      </c>
      <c r="C145" t="s">
        <v>11</v>
      </c>
      <c r="D145" t="s">
        <v>19</v>
      </c>
      <c r="E145" t="s">
        <v>20</v>
      </c>
      <c r="F145" t="s">
        <v>14</v>
      </c>
      <c r="G145" t="s">
        <v>15</v>
      </c>
      <c r="H145">
        <v>3</v>
      </c>
      <c r="I145">
        <v>130</v>
      </c>
      <c r="J145" t="s">
        <v>16</v>
      </c>
      <c r="K145" t="s">
        <v>17</v>
      </c>
      <c r="L145" t="s">
        <v>18</v>
      </c>
      <c r="M145" s="25">
        <v>795000</v>
      </c>
    </row>
    <row r="146" spans="1:13" x14ac:dyDescent="0.2">
      <c r="A146" s="1">
        <v>42180</v>
      </c>
      <c r="B146" t="s">
        <v>267</v>
      </c>
      <c r="C146" t="s">
        <v>11</v>
      </c>
      <c r="D146" t="s">
        <v>12</v>
      </c>
      <c r="E146" t="s">
        <v>41</v>
      </c>
      <c r="F146" t="s">
        <v>14</v>
      </c>
      <c r="G146" t="s">
        <v>15</v>
      </c>
      <c r="H146">
        <v>2</v>
      </c>
      <c r="I146">
        <v>132</v>
      </c>
      <c r="J146" t="s">
        <v>16</v>
      </c>
      <c r="K146" t="s">
        <v>17</v>
      </c>
      <c r="L146" t="s">
        <v>57</v>
      </c>
      <c r="M146" s="25">
        <v>599000</v>
      </c>
    </row>
    <row r="147" spans="1:13" x14ac:dyDescent="0.2">
      <c r="A147" s="1">
        <v>42181</v>
      </c>
      <c r="B147" t="s">
        <v>268</v>
      </c>
      <c r="C147" t="s">
        <v>11</v>
      </c>
      <c r="D147" t="s">
        <v>12</v>
      </c>
      <c r="E147" t="s">
        <v>41</v>
      </c>
      <c r="F147" t="s">
        <v>14</v>
      </c>
      <c r="G147" t="s">
        <v>15</v>
      </c>
      <c r="H147">
        <v>3</v>
      </c>
      <c r="I147">
        <v>135</v>
      </c>
      <c r="J147" t="s">
        <v>16</v>
      </c>
      <c r="K147" t="s">
        <v>17</v>
      </c>
      <c r="L147" t="s">
        <v>58</v>
      </c>
      <c r="M147" s="25">
        <v>895000</v>
      </c>
    </row>
    <row r="148" spans="1:13" x14ac:dyDescent="0.2">
      <c r="A148" s="1">
        <v>42182</v>
      </c>
      <c r="B148" t="s">
        <v>269</v>
      </c>
      <c r="C148" t="s">
        <v>11</v>
      </c>
      <c r="D148" t="s">
        <v>19</v>
      </c>
      <c r="E148" t="s">
        <v>20</v>
      </c>
      <c r="F148" t="s">
        <v>14</v>
      </c>
      <c r="G148" t="s">
        <v>15</v>
      </c>
      <c r="H148">
        <v>3</v>
      </c>
      <c r="I148">
        <v>115</v>
      </c>
      <c r="J148" t="s">
        <v>16</v>
      </c>
      <c r="K148" t="s">
        <v>17</v>
      </c>
      <c r="L148" t="s">
        <v>58</v>
      </c>
      <c r="M148" s="25">
        <v>615000</v>
      </c>
    </row>
    <row r="149" spans="1:13" x14ac:dyDescent="0.2">
      <c r="A149" s="1">
        <v>42183</v>
      </c>
      <c r="B149" t="s">
        <v>270</v>
      </c>
      <c r="C149" t="s">
        <v>11</v>
      </c>
      <c r="D149" t="s">
        <v>19</v>
      </c>
      <c r="E149" t="s">
        <v>20</v>
      </c>
      <c r="F149" t="s">
        <v>14</v>
      </c>
      <c r="G149" t="s">
        <v>15</v>
      </c>
      <c r="H149">
        <v>4</v>
      </c>
      <c r="I149">
        <v>144</v>
      </c>
      <c r="J149" t="s">
        <v>16</v>
      </c>
      <c r="K149" t="s">
        <v>17</v>
      </c>
      <c r="L149" t="s">
        <v>58</v>
      </c>
      <c r="M149" s="25">
        <v>630000</v>
      </c>
    </row>
    <row r="150" spans="1:13" x14ac:dyDescent="0.2">
      <c r="A150" s="1">
        <v>42184</v>
      </c>
      <c r="B150" t="s">
        <v>271</v>
      </c>
      <c r="C150" t="s">
        <v>11</v>
      </c>
      <c r="D150" t="s">
        <v>12</v>
      </c>
      <c r="E150" t="s">
        <v>41</v>
      </c>
      <c r="F150" t="s">
        <v>14</v>
      </c>
      <c r="G150" t="s">
        <v>15</v>
      </c>
      <c r="H150">
        <v>3</v>
      </c>
      <c r="I150">
        <v>141</v>
      </c>
      <c r="J150" t="s">
        <v>16</v>
      </c>
      <c r="K150" t="s">
        <v>17</v>
      </c>
      <c r="L150" t="s">
        <v>21</v>
      </c>
      <c r="M150" s="25">
        <v>825000</v>
      </c>
    </row>
    <row r="151" spans="1:13" x14ac:dyDescent="0.2">
      <c r="A151" s="1">
        <v>42185</v>
      </c>
      <c r="B151" t="s">
        <v>272</v>
      </c>
      <c r="C151" t="s">
        <v>11</v>
      </c>
      <c r="D151" t="s">
        <v>19</v>
      </c>
      <c r="E151" t="s">
        <v>20</v>
      </c>
      <c r="F151" t="s">
        <v>14</v>
      </c>
      <c r="G151" t="s">
        <v>15</v>
      </c>
      <c r="H151">
        <v>3</v>
      </c>
      <c r="I151">
        <v>128</v>
      </c>
      <c r="J151" t="s">
        <v>16</v>
      </c>
      <c r="K151" t="s">
        <v>17</v>
      </c>
      <c r="L151" t="s">
        <v>58</v>
      </c>
      <c r="M151" s="25">
        <v>749000</v>
      </c>
    </row>
    <row r="152" spans="1:13" x14ac:dyDescent="0.2">
      <c r="A152" s="1">
        <v>42186</v>
      </c>
      <c r="B152" t="s">
        <v>273</v>
      </c>
      <c r="C152" t="s">
        <v>11</v>
      </c>
      <c r="D152" t="s">
        <v>34</v>
      </c>
      <c r="E152" t="s">
        <v>35</v>
      </c>
      <c r="F152" t="s">
        <v>14</v>
      </c>
      <c r="G152" t="s">
        <v>15</v>
      </c>
      <c r="H152">
        <v>4</v>
      </c>
      <c r="I152">
        <v>225</v>
      </c>
      <c r="J152" t="s">
        <v>16</v>
      </c>
      <c r="K152" t="s">
        <v>17</v>
      </c>
      <c r="L152" t="s">
        <v>18</v>
      </c>
      <c r="M152" s="25">
        <v>1350000</v>
      </c>
    </row>
    <row r="153" spans="1:13" x14ac:dyDescent="0.2">
      <c r="A153" s="1">
        <v>42187</v>
      </c>
      <c r="B153" t="s">
        <v>274</v>
      </c>
      <c r="C153" t="s">
        <v>11</v>
      </c>
      <c r="D153" t="s">
        <v>12</v>
      </c>
      <c r="E153" t="s">
        <v>30</v>
      </c>
      <c r="F153" t="s">
        <v>14</v>
      </c>
      <c r="G153" t="s">
        <v>15</v>
      </c>
      <c r="H153">
        <v>3</v>
      </c>
      <c r="I153">
        <v>158</v>
      </c>
      <c r="J153" t="s">
        <v>16</v>
      </c>
      <c r="K153" t="s">
        <v>17</v>
      </c>
      <c r="L153" t="s">
        <v>58</v>
      </c>
      <c r="M153" s="25">
        <v>599000</v>
      </c>
    </row>
    <row r="154" spans="1:13" x14ac:dyDescent="0.2">
      <c r="A154" s="1">
        <v>42188</v>
      </c>
      <c r="B154" t="s">
        <v>275</v>
      </c>
      <c r="C154" t="s">
        <v>11</v>
      </c>
      <c r="D154" t="s">
        <v>19</v>
      </c>
      <c r="E154" t="s">
        <v>20</v>
      </c>
      <c r="F154" t="s">
        <v>14</v>
      </c>
      <c r="G154" t="s">
        <v>15</v>
      </c>
      <c r="H154">
        <v>2</v>
      </c>
      <c r="I154">
        <v>102</v>
      </c>
      <c r="J154" t="s">
        <v>16</v>
      </c>
      <c r="K154" t="s">
        <v>17</v>
      </c>
      <c r="L154" t="s">
        <v>58</v>
      </c>
      <c r="M154" s="25">
        <v>595000</v>
      </c>
    </row>
    <row r="155" spans="1:13" x14ac:dyDescent="0.2">
      <c r="A155" s="1">
        <v>42189</v>
      </c>
      <c r="B155" t="s">
        <v>276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>
        <v>3</v>
      </c>
      <c r="I155">
        <v>173</v>
      </c>
      <c r="J155" t="s">
        <v>16</v>
      </c>
      <c r="K155" t="s">
        <v>17</v>
      </c>
      <c r="L155" t="s">
        <v>58</v>
      </c>
      <c r="M155" s="25">
        <v>1600000</v>
      </c>
    </row>
    <row r="156" spans="1:13" x14ac:dyDescent="0.2">
      <c r="A156" s="1">
        <v>42190</v>
      </c>
      <c r="B156" t="s">
        <v>277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>
        <v>4</v>
      </c>
      <c r="I156">
        <v>136</v>
      </c>
      <c r="J156" t="s">
        <v>16</v>
      </c>
      <c r="K156" t="s">
        <v>17</v>
      </c>
      <c r="L156" t="s">
        <v>57</v>
      </c>
      <c r="M156" s="25">
        <v>745000</v>
      </c>
    </row>
    <row r="157" spans="1:13" x14ac:dyDescent="0.2">
      <c r="A157" s="1">
        <v>42191</v>
      </c>
      <c r="B157" t="s">
        <v>278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>
        <v>6</v>
      </c>
      <c r="I157">
        <v>235</v>
      </c>
      <c r="J157" t="s">
        <v>16</v>
      </c>
      <c r="K157" t="s">
        <v>17</v>
      </c>
      <c r="L157" t="s">
        <v>58</v>
      </c>
      <c r="M157" s="25">
        <v>1220000</v>
      </c>
    </row>
    <row r="158" spans="1:13" x14ac:dyDescent="0.2">
      <c r="A158" s="1">
        <v>42192</v>
      </c>
      <c r="B158" t="s">
        <v>279</v>
      </c>
      <c r="C158" t="s">
        <v>11</v>
      </c>
      <c r="D158" t="s">
        <v>37</v>
      </c>
      <c r="E158" t="s">
        <v>85</v>
      </c>
      <c r="F158" t="s">
        <v>14</v>
      </c>
      <c r="G158" t="s">
        <v>15</v>
      </c>
      <c r="H158">
        <v>3</v>
      </c>
      <c r="I158">
        <v>76</v>
      </c>
      <c r="J158" t="s">
        <v>28</v>
      </c>
      <c r="K158" t="s">
        <v>17</v>
      </c>
      <c r="L158" t="s">
        <v>21</v>
      </c>
      <c r="M158" s="25">
        <v>395000</v>
      </c>
    </row>
    <row r="159" spans="1:13" x14ac:dyDescent="0.2">
      <c r="A159" s="1">
        <v>42193</v>
      </c>
      <c r="B159" t="s">
        <v>280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>
        <v>3</v>
      </c>
      <c r="I159">
        <v>122</v>
      </c>
      <c r="J159" t="s">
        <v>16</v>
      </c>
      <c r="K159" t="s">
        <v>17</v>
      </c>
      <c r="L159" t="s">
        <v>18</v>
      </c>
      <c r="M159" s="25">
        <v>620000</v>
      </c>
    </row>
    <row r="160" spans="1:13" x14ac:dyDescent="0.2">
      <c r="A160" s="1">
        <v>42194</v>
      </c>
      <c r="B160" t="s">
        <v>281</v>
      </c>
      <c r="C160" t="s">
        <v>11</v>
      </c>
      <c r="D160" t="s">
        <v>47</v>
      </c>
      <c r="E160" t="s">
        <v>86</v>
      </c>
      <c r="F160" t="s">
        <v>14</v>
      </c>
      <c r="G160" t="s">
        <v>15</v>
      </c>
      <c r="H160">
        <v>3</v>
      </c>
      <c r="I160">
        <v>78</v>
      </c>
      <c r="J160" t="s">
        <v>16</v>
      </c>
      <c r="K160" t="s">
        <v>17</v>
      </c>
      <c r="L160" t="s">
        <v>21</v>
      </c>
      <c r="M160" s="25">
        <v>390000</v>
      </c>
    </row>
    <row r="161" spans="1:13" x14ac:dyDescent="0.2">
      <c r="A161" s="1">
        <v>42195</v>
      </c>
      <c r="B161" t="s">
        <v>282</v>
      </c>
      <c r="C161" t="s">
        <v>11</v>
      </c>
      <c r="D161" t="s">
        <v>42</v>
      </c>
      <c r="E161" t="s">
        <v>87</v>
      </c>
      <c r="F161" t="s">
        <v>14</v>
      </c>
      <c r="G161" t="s">
        <v>15</v>
      </c>
      <c r="H161">
        <v>3</v>
      </c>
      <c r="I161">
        <v>79</v>
      </c>
      <c r="J161" t="s">
        <v>28</v>
      </c>
      <c r="K161" t="s">
        <v>17</v>
      </c>
      <c r="L161" t="s">
        <v>18</v>
      </c>
      <c r="M161" s="25">
        <v>150000</v>
      </c>
    </row>
    <row r="162" spans="1:13" x14ac:dyDescent="0.2">
      <c r="A162" s="1">
        <v>42196</v>
      </c>
      <c r="B162" t="s">
        <v>283</v>
      </c>
      <c r="C162" t="s">
        <v>11</v>
      </c>
      <c r="D162" t="s">
        <v>37</v>
      </c>
      <c r="E162" t="s">
        <v>74</v>
      </c>
      <c r="F162" t="s">
        <v>14</v>
      </c>
      <c r="G162" t="s">
        <v>15</v>
      </c>
      <c r="H162">
        <v>3</v>
      </c>
      <c r="I162">
        <v>108</v>
      </c>
      <c r="J162" t="s">
        <v>28</v>
      </c>
      <c r="K162" t="s">
        <v>17</v>
      </c>
      <c r="L162" t="s">
        <v>40</v>
      </c>
      <c r="M162" s="25">
        <v>298000</v>
      </c>
    </row>
    <row r="163" spans="1:13" x14ac:dyDescent="0.2">
      <c r="A163" s="1">
        <v>42197</v>
      </c>
      <c r="B163" t="s">
        <v>284</v>
      </c>
      <c r="C163" t="s">
        <v>11</v>
      </c>
      <c r="D163" t="s">
        <v>19</v>
      </c>
      <c r="E163" t="s">
        <v>20</v>
      </c>
      <c r="F163" t="s">
        <v>14</v>
      </c>
      <c r="G163" t="s">
        <v>15</v>
      </c>
      <c r="H163">
        <v>3</v>
      </c>
      <c r="I163">
        <v>109</v>
      </c>
      <c r="J163" t="s">
        <v>16</v>
      </c>
      <c r="K163" t="s">
        <v>17</v>
      </c>
      <c r="L163" t="s">
        <v>18</v>
      </c>
      <c r="M163" s="25">
        <v>380000</v>
      </c>
    </row>
    <row r="164" spans="1:13" x14ac:dyDescent="0.2">
      <c r="A164" s="1">
        <v>42198</v>
      </c>
      <c r="B164" t="s">
        <v>285</v>
      </c>
      <c r="C164" t="s">
        <v>11</v>
      </c>
      <c r="D164" t="s">
        <v>42</v>
      </c>
      <c r="E164" t="s">
        <v>88</v>
      </c>
      <c r="F164" t="s">
        <v>14</v>
      </c>
      <c r="G164" t="s">
        <v>15</v>
      </c>
      <c r="H164">
        <v>3</v>
      </c>
      <c r="I164">
        <v>73</v>
      </c>
      <c r="J164" t="s">
        <v>16</v>
      </c>
      <c r="K164" t="s">
        <v>17</v>
      </c>
      <c r="L164" t="s">
        <v>52</v>
      </c>
      <c r="M164" s="25">
        <v>283000</v>
      </c>
    </row>
    <row r="165" spans="1:13" x14ac:dyDescent="0.2">
      <c r="A165" s="1">
        <v>42199</v>
      </c>
      <c r="B165" t="s">
        <v>286</v>
      </c>
      <c r="C165" t="s">
        <v>11</v>
      </c>
      <c r="D165" t="s">
        <v>89</v>
      </c>
      <c r="E165" t="s">
        <v>90</v>
      </c>
      <c r="F165" t="s">
        <v>14</v>
      </c>
      <c r="G165" t="s">
        <v>15</v>
      </c>
      <c r="H165">
        <v>3</v>
      </c>
      <c r="I165">
        <v>105</v>
      </c>
      <c r="J165" t="s">
        <v>28</v>
      </c>
      <c r="K165" t="s">
        <v>17</v>
      </c>
      <c r="L165" t="s">
        <v>18</v>
      </c>
      <c r="M165" s="25">
        <v>240000</v>
      </c>
    </row>
    <row r="166" spans="1:13" x14ac:dyDescent="0.2">
      <c r="A166" s="1">
        <v>42200</v>
      </c>
      <c r="B166" t="s">
        <v>287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>
        <v>4</v>
      </c>
      <c r="I166">
        <v>154</v>
      </c>
      <c r="J166" t="s">
        <v>16</v>
      </c>
      <c r="K166" t="s">
        <v>17</v>
      </c>
      <c r="L166" t="s">
        <v>21</v>
      </c>
      <c r="M166" s="25">
        <v>590000</v>
      </c>
    </row>
    <row r="167" spans="1:13" x14ac:dyDescent="0.2">
      <c r="A167" s="1">
        <v>42201</v>
      </c>
      <c r="B167" t="s">
        <v>288</v>
      </c>
      <c r="C167" t="s">
        <v>11</v>
      </c>
      <c r="D167" t="s">
        <v>50</v>
      </c>
      <c r="E167" t="s">
        <v>66</v>
      </c>
      <c r="F167" t="s">
        <v>14</v>
      </c>
      <c r="G167" t="s">
        <v>15</v>
      </c>
      <c r="H167">
        <v>2</v>
      </c>
      <c r="I167">
        <v>65</v>
      </c>
      <c r="J167" t="s">
        <v>16</v>
      </c>
      <c r="K167" t="s">
        <v>67</v>
      </c>
      <c r="L167" t="s">
        <v>58</v>
      </c>
      <c r="M167" s="25">
        <v>290000</v>
      </c>
    </row>
    <row r="168" spans="1:13" x14ac:dyDescent="0.2">
      <c r="A168" s="1">
        <v>42202</v>
      </c>
      <c r="B168" t="s">
        <v>289</v>
      </c>
      <c r="C168" t="s">
        <v>11</v>
      </c>
      <c r="D168" t="s">
        <v>25</v>
      </c>
      <c r="E168" t="s">
        <v>91</v>
      </c>
      <c r="F168" t="s">
        <v>14</v>
      </c>
      <c r="G168" t="s">
        <v>15</v>
      </c>
      <c r="H168">
        <v>3</v>
      </c>
      <c r="I168">
        <v>122</v>
      </c>
      <c r="J168" t="s">
        <v>16</v>
      </c>
      <c r="K168" t="s">
        <v>17</v>
      </c>
      <c r="L168" t="s">
        <v>21</v>
      </c>
      <c r="M168" s="25">
        <v>450000</v>
      </c>
    </row>
    <row r="169" spans="1:13" x14ac:dyDescent="0.2">
      <c r="A169" s="1">
        <v>42203</v>
      </c>
      <c r="B169" t="s">
        <v>290</v>
      </c>
      <c r="C169" t="s">
        <v>11</v>
      </c>
      <c r="D169" t="s">
        <v>89</v>
      </c>
      <c r="E169" t="s">
        <v>92</v>
      </c>
      <c r="F169" t="s">
        <v>14</v>
      </c>
      <c r="G169" t="s">
        <v>23</v>
      </c>
      <c r="H169">
        <v>2</v>
      </c>
      <c r="I169">
        <v>60</v>
      </c>
      <c r="J169" t="s">
        <v>16</v>
      </c>
      <c r="K169" t="s">
        <v>17</v>
      </c>
      <c r="L169" t="s">
        <v>58</v>
      </c>
      <c r="M169" s="25">
        <v>254900</v>
      </c>
    </row>
    <row r="170" spans="1:13" x14ac:dyDescent="0.2">
      <c r="A170" s="1">
        <v>42204</v>
      </c>
      <c r="B170" t="s">
        <v>291</v>
      </c>
      <c r="C170" t="s">
        <v>11</v>
      </c>
      <c r="D170" t="s">
        <v>12</v>
      </c>
      <c r="E170" t="s">
        <v>31</v>
      </c>
      <c r="F170" t="s">
        <v>14</v>
      </c>
      <c r="G170" t="s">
        <v>15</v>
      </c>
      <c r="H170">
        <v>4</v>
      </c>
      <c r="I170">
        <v>87</v>
      </c>
      <c r="J170" t="s">
        <v>16</v>
      </c>
      <c r="K170" t="s">
        <v>17</v>
      </c>
      <c r="L170" t="s">
        <v>58</v>
      </c>
      <c r="M170" s="25">
        <v>354000</v>
      </c>
    </row>
    <row r="171" spans="1:13" x14ac:dyDescent="0.2">
      <c r="A171" s="1">
        <v>42205</v>
      </c>
      <c r="B171" t="s">
        <v>292</v>
      </c>
      <c r="C171" t="s">
        <v>11</v>
      </c>
      <c r="D171" t="s">
        <v>19</v>
      </c>
      <c r="E171" t="s">
        <v>45</v>
      </c>
      <c r="F171" t="s">
        <v>14</v>
      </c>
      <c r="G171" t="s">
        <v>15</v>
      </c>
      <c r="H171">
        <v>3</v>
      </c>
      <c r="I171">
        <v>116</v>
      </c>
      <c r="J171" t="s">
        <v>16</v>
      </c>
      <c r="K171" t="s">
        <v>17</v>
      </c>
      <c r="L171" t="s">
        <v>57</v>
      </c>
      <c r="M171" s="25">
        <v>845000</v>
      </c>
    </row>
    <row r="172" spans="1:13" x14ac:dyDescent="0.2">
      <c r="A172" s="1">
        <v>42206</v>
      </c>
      <c r="B172" t="s">
        <v>293</v>
      </c>
      <c r="C172" t="s">
        <v>11</v>
      </c>
      <c r="D172" t="s">
        <v>19</v>
      </c>
      <c r="E172" t="s">
        <v>20</v>
      </c>
      <c r="F172" t="s">
        <v>14</v>
      </c>
      <c r="G172" t="s">
        <v>15</v>
      </c>
      <c r="H172">
        <v>4</v>
      </c>
      <c r="I172">
        <v>240</v>
      </c>
      <c r="J172" t="s">
        <v>16</v>
      </c>
      <c r="K172" t="s">
        <v>17</v>
      </c>
      <c r="L172" t="s">
        <v>60</v>
      </c>
      <c r="M172" s="25">
        <v>960000</v>
      </c>
    </row>
    <row r="173" spans="1:13" x14ac:dyDescent="0.2">
      <c r="A173" s="1">
        <v>42207</v>
      </c>
      <c r="B173" t="s">
        <v>294</v>
      </c>
      <c r="C173" t="s">
        <v>11</v>
      </c>
      <c r="D173" t="s">
        <v>34</v>
      </c>
      <c r="E173" t="s">
        <v>44</v>
      </c>
      <c r="F173" t="s">
        <v>14</v>
      </c>
      <c r="G173" t="s">
        <v>15</v>
      </c>
      <c r="H173">
        <v>4</v>
      </c>
      <c r="I173">
        <v>96</v>
      </c>
      <c r="J173" t="s">
        <v>16</v>
      </c>
      <c r="K173" t="s">
        <v>17</v>
      </c>
      <c r="L173" t="s">
        <v>58</v>
      </c>
      <c r="M173" s="25">
        <v>385000</v>
      </c>
    </row>
    <row r="174" spans="1:13" x14ac:dyDescent="0.2">
      <c r="A174" s="1">
        <v>42208</v>
      </c>
      <c r="B174" t="s">
        <v>295</v>
      </c>
      <c r="C174" t="s">
        <v>11</v>
      </c>
      <c r="D174" t="s">
        <v>25</v>
      </c>
      <c r="E174" t="s">
        <v>39</v>
      </c>
      <c r="F174" t="s">
        <v>14</v>
      </c>
      <c r="G174" t="s">
        <v>15</v>
      </c>
      <c r="H174">
        <v>3</v>
      </c>
      <c r="I174">
        <v>88</v>
      </c>
      <c r="J174" t="s">
        <v>16</v>
      </c>
      <c r="K174" t="s">
        <v>17</v>
      </c>
      <c r="L174" t="s">
        <v>18</v>
      </c>
      <c r="M174" s="25">
        <v>340000</v>
      </c>
    </row>
    <row r="175" spans="1:13" x14ac:dyDescent="0.2">
      <c r="A175" s="1">
        <v>42209</v>
      </c>
      <c r="B175" t="s">
        <v>296</v>
      </c>
      <c r="C175" t="s">
        <v>11</v>
      </c>
      <c r="D175" t="s">
        <v>42</v>
      </c>
      <c r="E175" t="s">
        <v>61</v>
      </c>
      <c r="F175" t="s">
        <v>14</v>
      </c>
      <c r="G175" t="s">
        <v>23</v>
      </c>
      <c r="H175">
        <v>3</v>
      </c>
      <c r="I175">
        <v>114</v>
      </c>
      <c r="J175" t="s">
        <v>16</v>
      </c>
      <c r="K175" t="s">
        <v>17</v>
      </c>
      <c r="L175" t="s">
        <v>36</v>
      </c>
      <c r="M175" s="25">
        <v>465000</v>
      </c>
    </row>
    <row r="176" spans="1:13" x14ac:dyDescent="0.2">
      <c r="A176" s="1">
        <v>42210</v>
      </c>
      <c r="B176" t="s">
        <v>297</v>
      </c>
      <c r="C176" t="s">
        <v>11</v>
      </c>
      <c r="D176" t="s">
        <v>19</v>
      </c>
      <c r="E176" t="s">
        <v>20</v>
      </c>
      <c r="F176" t="s">
        <v>14</v>
      </c>
      <c r="G176" t="s">
        <v>15</v>
      </c>
      <c r="H176">
        <v>5</v>
      </c>
      <c r="I176">
        <v>152</v>
      </c>
      <c r="J176" t="s">
        <v>16</v>
      </c>
      <c r="K176" t="s">
        <v>17</v>
      </c>
      <c r="L176" t="s">
        <v>58</v>
      </c>
      <c r="M176" s="25">
        <v>750000</v>
      </c>
    </row>
    <row r="177" spans="1:13" x14ac:dyDescent="0.2">
      <c r="A177" s="1">
        <v>42211</v>
      </c>
      <c r="B177" t="s">
        <v>298</v>
      </c>
      <c r="C177" t="s">
        <v>11</v>
      </c>
      <c r="D177" t="s">
        <v>42</v>
      </c>
      <c r="E177" t="s">
        <v>81</v>
      </c>
      <c r="F177" t="s">
        <v>14</v>
      </c>
      <c r="G177" t="s">
        <v>32</v>
      </c>
      <c r="H177">
        <v>2</v>
      </c>
      <c r="I177">
        <v>107</v>
      </c>
      <c r="J177" t="s">
        <v>16</v>
      </c>
      <c r="K177" t="s">
        <v>17</v>
      </c>
      <c r="L177" t="s">
        <v>52</v>
      </c>
      <c r="M177" s="25">
        <v>698000</v>
      </c>
    </row>
    <row r="178" spans="1:13" x14ac:dyDescent="0.2">
      <c r="A178" s="1">
        <v>42212</v>
      </c>
      <c r="B178" t="s">
        <v>299</v>
      </c>
      <c r="C178" t="s">
        <v>11</v>
      </c>
      <c r="D178" t="s">
        <v>19</v>
      </c>
      <c r="E178" t="s">
        <v>68</v>
      </c>
      <c r="F178" t="s">
        <v>14</v>
      </c>
      <c r="G178" t="s">
        <v>15</v>
      </c>
      <c r="H178">
        <v>3</v>
      </c>
      <c r="I178">
        <v>148</v>
      </c>
      <c r="J178" t="s">
        <v>16</v>
      </c>
      <c r="K178" t="s">
        <v>17</v>
      </c>
      <c r="L178" t="s">
        <v>40</v>
      </c>
      <c r="M178" s="25">
        <v>1300000</v>
      </c>
    </row>
    <row r="179" spans="1:13" x14ac:dyDescent="0.2">
      <c r="A179" s="1">
        <v>42213</v>
      </c>
      <c r="B179" t="s">
        <v>300</v>
      </c>
      <c r="C179" t="s">
        <v>11</v>
      </c>
      <c r="D179" t="s">
        <v>12</v>
      </c>
      <c r="E179" t="s">
        <v>22</v>
      </c>
      <c r="F179" t="s">
        <v>14</v>
      </c>
      <c r="G179" t="s">
        <v>15</v>
      </c>
      <c r="H179">
        <v>3</v>
      </c>
      <c r="I179">
        <v>140</v>
      </c>
      <c r="J179" t="s">
        <v>16</v>
      </c>
      <c r="K179" t="s">
        <v>17</v>
      </c>
      <c r="L179" t="s">
        <v>46</v>
      </c>
      <c r="M179" s="25">
        <v>635000</v>
      </c>
    </row>
    <row r="180" spans="1:13" x14ac:dyDescent="0.2">
      <c r="A180" s="1">
        <v>42214</v>
      </c>
      <c r="B180" t="s">
        <v>301</v>
      </c>
      <c r="C180" t="s">
        <v>11</v>
      </c>
      <c r="D180" t="s">
        <v>89</v>
      </c>
      <c r="E180" t="s">
        <v>93</v>
      </c>
      <c r="F180" t="s">
        <v>14</v>
      </c>
      <c r="G180" t="s">
        <v>23</v>
      </c>
      <c r="H180">
        <v>2</v>
      </c>
      <c r="I180">
        <v>42</v>
      </c>
      <c r="J180" t="s">
        <v>16</v>
      </c>
      <c r="K180" t="s">
        <v>17</v>
      </c>
      <c r="L180" t="s">
        <v>60</v>
      </c>
      <c r="M180" s="25">
        <v>192100</v>
      </c>
    </row>
    <row r="181" spans="1:13" x14ac:dyDescent="0.2">
      <c r="A181" s="1">
        <v>42215</v>
      </c>
      <c r="B181" t="s">
        <v>302</v>
      </c>
      <c r="C181" t="s">
        <v>11</v>
      </c>
      <c r="D181" t="s">
        <v>19</v>
      </c>
      <c r="E181" t="s">
        <v>20</v>
      </c>
      <c r="F181" t="s">
        <v>14</v>
      </c>
      <c r="G181" t="s">
        <v>15</v>
      </c>
      <c r="H181">
        <v>4</v>
      </c>
      <c r="I181">
        <v>180</v>
      </c>
      <c r="J181" t="s">
        <v>16</v>
      </c>
      <c r="K181" t="s">
        <v>17</v>
      </c>
      <c r="L181" t="s">
        <v>18</v>
      </c>
      <c r="M181" s="25">
        <v>1095000</v>
      </c>
    </row>
    <row r="182" spans="1:13" x14ac:dyDescent="0.2">
      <c r="A182" s="1">
        <v>42216</v>
      </c>
      <c r="B182" t="s">
        <v>303</v>
      </c>
      <c r="C182" t="s">
        <v>11</v>
      </c>
      <c r="D182" t="s">
        <v>25</v>
      </c>
      <c r="E182" t="s">
        <v>91</v>
      </c>
      <c r="F182" t="s">
        <v>14</v>
      </c>
      <c r="G182" t="s">
        <v>15</v>
      </c>
      <c r="H182">
        <v>3</v>
      </c>
      <c r="I182">
        <v>87</v>
      </c>
      <c r="J182" t="s">
        <v>16</v>
      </c>
      <c r="K182" t="s">
        <v>17</v>
      </c>
      <c r="L182" t="s">
        <v>36</v>
      </c>
      <c r="M182" s="25">
        <v>625000</v>
      </c>
    </row>
    <row r="183" spans="1:13" x14ac:dyDescent="0.2">
      <c r="A183" s="1">
        <v>42217</v>
      </c>
      <c r="B183" t="s">
        <v>304</v>
      </c>
      <c r="C183" t="s">
        <v>11</v>
      </c>
      <c r="D183" t="s">
        <v>19</v>
      </c>
      <c r="E183" t="s">
        <v>68</v>
      </c>
      <c r="F183" t="s">
        <v>14</v>
      </c>
      <c r="G183" t="s">
        <v>15</v>
      </c>
      <c r="H183">
        <v>4</v>
      </c>
      <c r="I183">
        <v>139</v>
      </c>
      <c r="J183" t="s">
        <v>16</v>
      </c>
      <c r="K183" t="s">
        <v>17</v>
      </c>
      <c r="L183" t="s">
        <v>21</v>
      </c>
      <c r="M183" s="25">
        <v>1100000</v>
      </c>
    </row>
    <row r="184" spans="1:13" x14ac:dyDescent="0.2">
      <c r="A184" s="1">
        <v>42218</v>
      </c>
      <c r="B184" t="s">
        <v>305</v>
      </c>
      <c r="C184" t="s">
        <v>11</v>
      </c>
      <c r="D184" t="s">
        <v>19</v>
      </c>
      <c r="E184" t="s">
        <v>77</v>
      </c>
      <c r="F184" t="s">
        <v>14</v>
      </c>
      <c r="G184" t="s">
        <v>23</v>
      </c>
      <c r="H184">
        <v>4</v>
      </c>
      <c r="I184">
        <v>365</v>
      </c>
      <c r="J184" t="s">
        <v>16</v>
      </c>
      <c r="K184" t="s">
        <v>17</v>
      </c>
      <c r="L184" t="s">
        <v>36</v>
      </c>
      <c r="M184" s="25">
        <v>2150000</v>
      </c>
    </row>
    <row r="185" spans="1:13" x14ac:dyDescent="0.2">
      <c r="A185" s="1">
        <v>42219</v>
      </c>
      <c r="B185" t="s">
        <v>306</v>
      </c>
      <c r="C185" t="s">
        <v>11</v>
      </c>
      <c r="D185" t="s">
        <v>50</v>
      </c>
      <c r="E185" t="s">
        <v>82</v>
      </c>
      <c r="F185" t="s">
        <v>14</v>
      </c>
      <c r="G185" t="s">
        <v>23</v>
      </c>
      <c r="H185">
        <v>2</v>
      </c>
      <c r="I185">
        <v>80</v>
      </c>
      <c r="J185" t="s">
        <v>16</v>
      </c>
      <c r="K185" t="s">
        <v>17</v>
      </c>
      <c r="L185" t="s">
        <v>58</v>
      </c>
      <c r="M185" s="25">
        <v>429000</v>
      </c>
    </row>
    <row r="186" spans="1:13" x14ac:dyDescent="0.2">
      <c r="A186" s="1">
        <v>42220</v>
      </c>
      <c r="B186" t="s">
        <v>307</v>
      </c>
      <c r="C186" t="s">
        <v>11</v>
      </c>
      <c r="D186" t="s">
        <v>42</v>
      </c>
      <c r="E186" t="s">
        <v>43</v>
      </c>
      <c r="F186" t="s">
        <v>14</v>
      </c>
      <c r="G186" t="s">
        <v>23</v>
      </c>
      <c r="H186">
        <v>2</v>
      </c>
      <c r="I186">
        <v>93</v>
      </c>
      <c r="J186" t="s">
        <v>28</v>
      </c>
      <c r="K186" t="s">
        <v>17</v>
      </c>
      <c r="L186" t="s">
        <v>40</v>
      </c>
      <c r="M186" s="25">
        <v>455000</v>
      </c>
    </row>
    <row r="187" spans="1:13" x14ac:dyDescent="0.2">
      <c r="A187" s="1">
        <v>42221</v>
      </c>
      <c r="B187" t="s">
        <v>308</v>
      </c>
      <c r="C187" t="s">
        <v>11</v>
      </c>
      <c r="D187" t="s">
        <v>89</v>
      </c>
      <c r="E187" t="s">
        <v>93</v>
      </c>
      <c r="F187" t="s">
        <v>14</v>
      </c>
      <c r="G187" t="s">
        <v>23</v>
      </c>
      <c r="H187">
        <v>3</v>
      </c>
      <c r="I187">
        <v>125</v>
      </c>
      <c r="J187" t="s">
        <v>16</v>
      </c>
      <c r="K187" t="s">
        <v>17</v>
      </c>
      <c r="L187" t="s">
        <v>36</v>
      </c>
      <c r="M187" s="25">
        <v>460000</v>
      </c>
    </row>
    <row r="188" spans="1:13" x14ac:dyDescent="0.2">
      <c r="A188" s="1">
        <v>42222</v>
      </c>
      <c r="B188" t="s">
        <v>309</v>
      </c>
      <c r="C188" t="s">
        <v>11</v>
      </c>
      <c r="D188" t="s">
        <v>12</v>
      </c>
      <c r="E188" t="s">
        <v>33</v>
      </c>
      <c r="F188" t="s">
        <v>14</v>
      </c>
      <c r="G188" t="s">
        <v>23</v>
      </c>
      <c r="H188">
        <v>5</v>
      </c>
      <c r="I188">
        <v>155</v>
      </c>
      <c r="J188" t="s">
        <v>16</v>
      </c>
      <c r="K188" t="s">
        <v>17</v>
      </c>
      <c r="L188" t="s">
        <v>65</v>
      </c>
      <c r="M188" s="25">
        <v>890000</v>
      </c>
    </row>
    <row r="189" spans="1:13" x14ac:dyDescent="0.2">
      <c r="A189" s="1">
        <v>42223</v>
      </c>
      <c r="B189" t="s">
        <v>310</v>
      </c>
      <c r="C189" t="s">
        <v>11</v>
      </c>
      <c r="D189" t="s">
        <v>37</v>
      </c>
      <c r="E189" t="s">
        <v>49</v>
      </c>
      <c r="F189" t="s">
        <v>14</v>
      </c>
      <c r="G189" t="s">
        <v>15</v>
      </c>
      <c r="H189">
        <v>3</v>
      </c>
      <c r="I189">
        <v>134</v>
      </c>
      <c r="J189" t="s">
        <v>16</v>
      </c>
      <c r="K189" t="s">
        <v>17</v>
      </c>
      <c r="L189" t="s">
        <v>18</v>
      </c>
      <c r="M189" s="25">
        <v>790000</v>
      </c>
    </row>
    <row r="190" spans="1:13" x14ac:dyDescent="0.2">
      <c r="A190" s="1">
        <v>42224</v>
      </c>
      <c r="B190" t="s">
        <v>311</v>
      </c>
      <c r="C190" t="s">
        <v>11</v>
      </c>
      <c r="D190" t="s">
        <v>12</v>
      </c>
      <c r="E190" t="s">
        <v>33</v>
      </c>
      <c r="F190" t="s">
        <v>14</v>
      </c>
      <c r="G190" t="s">
        <v>15</v>
      </c>
      <c r="H190">
        <v>2</v>
      </c>
      <c r="I190">
        <v>112</v>
      </c>
      <c r="J190" t="s">
        <v>16</v>
      </c>
      <c r="K190" t="s">
        <v>17</v>
      </c>
      <c r="L190" t="s">
        <v>57</v>
      </c>
      <c r="M190" s="25">
        <v>550000</v>
      </c>
    </row>
    <row r="191" spans="1:13" x14ac:dyDescent="0.2">
      <c r="A191" s="1">
        <v>42225</v>
      </c>
      <c r="B191" t="s">
        <v>312</v>
      </c>
      <c r="C191" t="s">
        <v>11</v>
      </c>
      <c r="D191" t="s">
        <v>34</v>
      </c>
      <c r="E191" t="s">
        <v>44</v>
      </c>
      <c r="F191" t="s">
        <v>14</v>
      </c>
      <c r="G191" t="s">
        <v>15</v>
      </c>
      <c r="H191">
        <v>4</v>
      </c>
      <c r="I191">
        <v>95</v>
      </c>
      <c r="J191" t="s">
        <v>16</v>
      </c>
      <c r="K191" t="s">
        <v>17</v>
      </c>
      <c r="L191" t="s">
        <v>46</v>
      </c>
      <c r="M191" s="25">
        <v>560000</v>
      </c>
    </row>
    <row r="192" spans="1:13" x14ac:dyDescent="0.2">
      <c r="A192" s="1">
        <v>42226</v>
      </c>
      <c r="B192" t="s">
        <v>313</v>
      </c>
      <c r="C192" t="s">
        <v>11</v>
      </c>
      <c r="D192" t="s">
        <v>54</v>
      </c>
      <c r="E192" t="s">
        <v>54</v>
      </c>
      <c r="F192" t="s">
        <v>14</v>
      </c>
      <c r="G192" t="s">
        <v>27</v>
      </c>
      <c r="H192">
        <v>3</v>
      </c>
      <c r="I192">
        <v>75</v>
      </c>
      <c r="J192" t="s">
        <v>28</v>
      </c>
      <c r="K192" t="s">
        <v>17</v>
      </c>
      <c r="L192" t="s">
        <v>29</v>
      </c>
      <c r="M192" s="25">
        <v>298000</v>
      </c>
    </row>
    <row r="193" spans="1:13" x14ac:dyDescent="0.2">
      <c r="A193" s="1">
        <v>42227</v>
      </c>
      <c r="B193" t="s">
        <v>314</v>
      </c>
      <c r="C193" t="s">
        <v>11</v>
      </c>
      <c r="D193" t="s">
        <v>12</v>
      </c>
      <c r="E193" t="s">
        <v>41</v>
      </c>
      <c r="F193" t="s">
        <v>14</v>
      </c>
      <c r="G193" t="s">
        <v>15</v>
      </c>
      <c r="H193">
        <v>1</v>
      </c>
      <c r="I193">
        <v>52</v>
      </c>
      <c r="J193" t="s">
        <v>16</v>
      </c>
      <c r="K193" t="s">
        <v>17</v>
      </c>
      <c r="L193" t="s">
        <v>36</v>
      </c>
      <c r="M193" s="25">
        <v>370000</v>
      </c>
    </row>
    <row r="194" spans="1:13" x14ac:dyDescent="0.2">
      <c r="A194" s="1">
        <v>42228</v>
      </c>
      <c r="B194" t="s">
        <v>315</v>
      </c>
      <c r="C194" t="s">
        <v>11</v>
      </c>
      <c r="D194" t="s">
        <v>34</v>
      </c>
      <c r="E194" t="s">
        <v>44</v>
      </c>
      <c r="F194" t="s">
        <v>14</v>
      </c>
      <c r="G194" t="s">
        <v>15</v>
      </c>
      <c r="H194">
        <v>2</v>
      </c>
      <c r="I194">
        <v>105</v>
      </c>
      <c r="J194" t="s">
        <v>16</v>
      </c>
      <c r="K194" t="s">
        <v>17</v>
      </c>
      <c r="L194" t="s">
        <v>52</v>
      </c>
      <c r="M194" s="25">
        <v>573000</v>
      </c>
    </row>
    <row r="195" spans="1:13" x14ac:dyDescent="0.2">
      <c r="A195" s="1">
        <v>42229</v>
      </c>
      <c r="B195" t="s">
        <v>316</v>
      </c>
      <c r="C195" t="s">
        <v>11</v>
      </c>
      <c r="D195" t="s">
        <v>34</v>
      </c>
      <c r="E195" t="s">
        <v>44</v>
      </c>
      <c r="F195" t="s">
        <v>14</v>
      </c>
      <c r="G195" t="s">
        <v>15</v>
      </c>
      <c r="H195">
        <v>3</v>
      </c>
      <c r="I195">
        <v>76</v>
      </c>
      <c r="J195" t="s">
        <v>16</v>
      </c>
      <c r="K195" t="s">
        <v>17</v>
      </c>
      <c r="L195" t="s">
        <v>21</v>
      </c>
      <c r="M195" s="25">
        <v>339500</v>
      </c>
    </row>
    <row r="196" spans="1:13" x14ac:dyDescent="0.2">
      <c r="A196" s="1">
        <v>42230</v>
      </c>
      <c r="B196" t="s">
        <v>317</v>
      </c>
      <c r="C196" t="s">
        <v>11</v>
      </c>
      <c r="D196" t="s">
        <v>34</v>
      </c>
      <c r="E196" t="s">
        <v>71</v>
      </c>
      <c r="F196" t="s">
        <v>14</v>
      </c>
      <c r="G196" t="s">
        <v>15</v>
      </c>
      <c r="H196">
        <v>4</v>
      </c>
      <c r="I196">
        <v>101</v>
      </c>
      <c r="J196" t="s">
        <v>16</v>
      </c>
      <c r="K196" t="s">
        <v>67</v>
      </c>
      <c r="L196" t="s">
        <v>21</v>
      </c>
      <c r="M196" s="25">
        <v>437500</v>
      </c>
    </row>
    <row r="197" spans="1:13" x14ac:dyDescent="0.2">
      <c r="A197" s="1">
        <v>42231</v>
      </c>
      <c r="B197" t="s">
        <v>318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>
        <v>3</v>
      </c>
      <c r="I197">
        <v>146</v>
      </c>
      <c r="J197" t="s">
        <v>16</v>
      </c>
      <c r="K197" t="s">
        <v>17</v>
      </c>
      <c r="L197" t="s">
        <v>18</v>
      </c>
      <c r="M197" s="25">
        <v>1430000</v>
      </c>
    </row>
    <row r="198" spans="1:13" x14ac:dyDescent="0.2">
      <c r="A198" s="1">
        <v>42232</v>
      </c>
      <c r="B198" t="s">
        <v>319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>
        <v>3</v>
      </c>
      <c r="I198">
        <v>169</v>
      </c>
      <c r="J198" t="s">
        <v>16</v>
      </c>
      <c r="K198" t="s">
        <v>17</v>
      </c>
      <c r="L198" t="s">
        <v>60</v>
      </c>
      <c r="M198" s="25">
        <v>1650000</v>
      </c>
    </row>
    <row r="199" spans="1:13" x14ac:dyDescent="0.2">
      <c r="A199" s="1">
        <v>42233</v>
      </c>
      <c r="B199" t="s">
        <v>320</v>
      </c>
      <c r="C199" t="s">
        <v>11</v>
      </c>
      <c r="D199" t="s">
        <v>47</v>
      </c>
      <c r="E199" t="s">
        <v>86</v>
      </c>
      <c r="F199" t="s">
        <v>14</v>
      </c>
      <c r="G199" t="s">
        <v>15</v>
      </c>
      <c r="H199">
        <v>2</v>
      </c>
      <c r="I199">
        <v>82</v>
      </c>
      <c r="J199" t="s">
        <v>16</v>
      </c>
      <c r="K199" t="s">
        <v>17</v>
      </c>
      <c r="L199" t="s">
        <v>21</v>
      </c>
      <c r="M199" s="25">
        <v>379000</v>
      </c>
    </row>
    <row r="200" spans="1:13" x14ac:dyDescent="0.2">
      <c r="A200" s="1">
        <v>42234</v>
      </c>
      <c r="B200" t="s">
        <v>321</v>
      </c>
      <c r="C200" t="s">
        <v>11</v>
      </c>
      <c r="D200" t="s">
        <v>12</v>
      </c>
      <c r="E200" t="s">
        <v>31</v>
      </c>
      <c r="F200" t="s">
        <v>14</v>
      </c>
      <c r="G200" t="s">
        <v>15</v>
      </c>
      <c r="H200">
        <v>4</v>
      </c>
      <c r="I200">
        <v>84</v>
      </c>
      <c r="J200" t="s">
        <v>16</v>
      </c>
      <c r="K200" t="s">
        <v>17</v>
      </c>
      <c r="L200" t="s">
        <v>58</v>
      </c>
      <c r="M200" s="25">
        <v>320000</v>
      </c>
    </row>
    <row r="201" spans="1:13" x14ac:dyDescent="0.2">
      <c r="A201" s="1">
        <v>42235</v>
      </c>
      <c r="B201" t="s">
        <v>322</v>
      </c>
      <c r="C201" t="s">
        <v>11</v>
      </c>
      <c r="D201" t="s">
        <v>37</v>
      </c>
      <c r="E201" t="s">
        <v>38</v>
      </c>
      <c r="F201" t="s">
        <v>14</v>
      </c>
      <c r="G201" t="s">
        <v>15</v>
      </c>
      <c r="H201">
        <v>2</v>
      </c>
      <c r="I201">
        <v>74</v>
      </c>
      <c r="J201" t="s">
        <v>28</v>
      </c>
      <c r="K201" t="s">
        <v>17</v>
      </c>
      <c r="L201" t="s">
        <v>40</v>
      </c>
      <c r="M201" s="25">
        <v>315000</v>
      </c>
    </row>
    <row r="202" spans="1:13" x14ac:dyDescent="0.2">
      <c r="A202" s="1">
        <v>42236</v>
      </c>
      <c r="B202" t="s">
        <v>323</v>
      </c>
      <c r="C202" t="s">
        <v>11</v>
      </c>
      <c r="D202" t="s">
        <v>12</v>
      </c>
      <c r="E202" t="s">
        <v>41</v>
      </c>
      <c r="F202" t="s">
        <v>14</v>
      </c>
      <c r="G202" t="s">
        <v>15</v>
      </c>
      <c r="H202">
        <v>3</v>
      </c>
      <c r="I202">
        <v>75</v>
      </c>
      <c r="J202" t="s">
        <v>16</v>
      </c>
      <c r="K202" t="s">
        <v>17</v>
      </c>
      <c r="L202" t="s">
        <v>40</v>
      </c>
      <c r="M202" s="25">
        <v>540000</v>
      </c>
    </row>
    <row r="203" spans="1:13" x14ac:dyDescent="0.2">
      <c r="A203" s="1">
        <v>42237</v>
      </c>
      <c r="B203" t="s">
        <v>324</v>
      </c>
      <c r="C203" t="s">
        <v>11</v>
      </c>
      <c r="D203" t="s">
        <v>12</v>
      </c>
      <c r="E203" t="s">
        <v>22</v>
      </c>
      <c r="F203" t="s">
        <v>14</v>
      </c>
      <c r="G203" t="s">
        <v>15</v>
      </c>
      <c r="H203">
        <v>4</v>
      </c>
      <c r="I203">
        <v>136</v>
      </c>
      <c r="J203" t="s">
        <v>16</v>
      </c>
      <c r="K203" t="s">
        <v>17</v>
      </c>
      <c r="L203" t="s">
        <v>58</v>
      </c>
      <c r="M203" s="25">
        <v>820000</v>
      </c>
    </row>
    <row r="204" spans="1:13" x14ac:dyDescent="0.2">
      <c r="A204" s="1">
        <v>42238</v>
      </c>
      <c r="B204" t="s">
        <v>325</v>
      </c>
      <c r="C204" t="s">
        <v>11</v>
      </c>
      <c r="D204" t="s">
        <v>19</v>
      </c>
      <c r="E204" t="s">
        <v>73</v>
      </c>
      <c r="F204" t="s">
        <v>14</v>
      </c>
      <c r="G204" t="s">
        <v>15</v>
      </c>
      <c r="H204">
        <v>4</v>
      </c>
      <c r="I204">
        <v>130</v>
      </c>
      <c r="J204" t="s">
        <v>16</v>
      </c>
      <c r="K204" t="s">
        <v>17</v>
      </c>
      <c r="L204" t="s">
        <v>18</v>
      </c>
      <c r="M204" s="25">
        <v>720000</v>
      </c>
    </row>
    <row r="205" spans="1:13" x14ac:dyDescent="0.2">
      <c r="A205" s="1">
        <v>42239</v>
      </c>
      <c r="B205" t="s">
        <v>326</v>
      </c>
      <c r="C205" t="s">
        <v>11</v>
      </c>
      <c r="D205" t="s">
        <v>19</v>
      </c>
      <c r="E205" t="s">
        <v>68</v>
      </c>
      <c r="F205" t="s">
        <v>14</v>
      </c>
      <c r="G205" t="s">
        <v>15</v>
      </c>
      <c r="H205">
        <v>3</v>
      </c>
      <c r="I205">
        <v>126</v>
      </c>
      <c r="J205" t="s">
        <v>16</v>
      </c>
      <c r="K205" t="s">
        <v>17</v>
      </c>
      <c r="L205" t="s">
        <v>18</v>
      </c>
      <c r="M205" s="25">
        <v>790000</v>
      </c>
    </row>
    <row r="206" spans="1:13" x14ac:dyDescent="0.2">
      <c r="A206" s="1">
        <v>42240</v>
      </c>
      <c r="B206" t="s">
        <v>327</v>
      </c>
      <c r="C206" t="s">
        <v>11</v>
      </c>
      <c r="D206" t="s">
        <v>47</v>
      </c>
      <c r="E206" t="s">
        <v>86</v>
      </c>
      <c r="F206" t="s">
        <v>14</v>
      </c>
      <c r="G206" t="s">
        <v>15</v>
      </c>
      <c r="H206">
        <v>3</v>
      </c>
      <c r="I206">
        <v>93</v>
      </c>
      <c r="J206" t="s">
        <v>16</v>
      </c>
      <c r="K206" t="s">
        <v>17</v>
      </c>
      <c r="L206" t="s">
        <v>46</v>
      </c>
      <c r="M206" s="25">
        <v>405000</v>
      </c>
    </row>
    <row r="207" spans="1:13" x14ac:dyDescent="0.2">
      <c r="A207" s="1">
        <v>42241</v>
      </c>
      <c r="B207" t="s">
        <v>328</v>
      </c>
      <c r="C207" t="s">
        <v>11</v>
      </c>
      <c r="D207" t="s">
        <v>19</v>
      </c>
      <c r="E207" t="s">
        <v>73</v>
      </c>
      <c r="F207" t="s">
        <v>14</v>
      </c>
      <c r="G207" t="s">
        <v>69</v>
      </c>
      <c r="H207">
        <v>5</v>
      </c>
      <c r="I207">
        <v>311</v>
      </c>
      <c r="J207" t="s">
        <v>28</v>
      </c>
      <c r="K207" t="s">
        <v>17</v>
      </c>
      <c r="L207" t="s">
        <v>29</v>
      </c>
      <c r="M207" s="25">
        <v>990000</v>
      </c>
    </row>
    <row r="208" spans="1:13" x14ac:dyDescent="0.2">
      <c r="A208" s="1">
        <v>42242</v>
      </c>
      <c r="B208" t="s">
        <v>329</v>
      </c>
      <c r="C208" t="s">
        <v>11</v>
      </c>
      <c r="D208" t="s">
        <v>42</v>
      </c>
      <c r="E208" t="s">
        <v>43</v>
      </c>
      <c r="F208" t="s">
        <v>14</v>
      </c>
      <c r="G208" t="s">
        <v>15</v>
      </c>
      <c r="H208">
        <v>3</v>
      </c>
      <c r="I208">
        <v>90</v>
      </c>
      <c r="J208" t="s">
        <v>16</v>
      </c>
      <c r="K208" t="s">
        <v>67</v>
      </c>
      <c r="L208" t="s">
        <v>52</v>
      </c>
      <c r="M208" s="25">
        <v>330000</v>
      </c>
    </row>
    <row r="209" spans="1:13" x14ac:dyDescent="0.2">
      <c r="A209" s="1">
        <v>42243</v>
      </c>
      <c r="B209" t="s">
        <v>330</v>
      </c>
      <c r="C209" t="s">
        <v>11</v>
      </c>
      <c r="D209" t="s">
        <v>12</v>
      </c>
      <c r="E209" t="s">
        <v>33</v>
      </c>
      <c r="F209" t="s">
        <v>14</v>
      </c>
      <c r="G209" t="s">
        <v>15</v>
      </c>
      <c r="H209">
        <v>3</v>
      </c>
      <c r="I209">
        <v>93</v>
      </c>
      <c r="J209" t="s">
        <v>16</v>
      </c>
      <c r="K209" t="s">
        <v>17</v>
      </c>
      <c r="L209" t="s">
        <v>46</v>
      </c>
      <c r="M209" s="25">
        <v>415000</v>
      </c>
    </row>
    <row r="210" spans="1:13" x14ac:dyDescent="0.2">
      <c r="A210" s="1">
        <v>42244</v>
      </c>
      <c r="B210" t="s">
        <v>331</v>
      </c>
      <c r="C210" t="s">
        <v>11</v>
      </c>
      <c r="D210" t="s">
        <v>42</v>
      </c>
      <c r="E210" t="s">
        <v>81</v>
      </c>
      <c r="F210" t="s">
        <v>14</v>
      </c>
      <c r="G210" t="s">
        <v>15</v>
      </c>
      <c r="H210">
        <v>4</v>
      </c>
      <c r="I210">
        <v>91</v>
      </c>
      <c r="J210" t="s">
        <v>16</v>
      </c>
      <c r="K210" t="s">
        <v>17</v>
      </c>
      <c r="L210" t="s">
        <v>36</v>
      </c>
      <c r="M210" s="25">
        <v>260000</v>
      </c>
    </row>
    <row r="211" spans="1:13" x14ac:dyDescent="0.2">
      <c r="A211" s="1">
        <v>42245</v>
      </c>
      <c r="B211" t="s">
        <v>332</v>
      </c>
      <c r="C211" t="s">
        <v>11</v>
      </c>
      <c r="D211" t="s">
        <v>47</v>
      </c>
      <c r="E211" t="s">
        <v>86</v>
      </c>
      <c r="F211" t="s">
        <v>14</v>
      </c>
      <c r="G211" t="s">
        <v>15</v>
      </c>
      <c r="H211">
        <v>4</v>
      </c>
      <c r="I211">
        <v>86</v>
      </c>
      <c r="J211" t="s">
        <v>16</v>
      </c>
      <c r="K211" t="s">
        <v>17</v>
      </c>
      <c r="L211" t="s">
        <v>18</v>
      </c>
      <c r="M211" s="25">
        <v>320000</v>
      </c>
    </row>
    <row r="212" spans="1:13" x14ac:dyDescent="0.2">
      <c r="A212" s="1">
        <v>42246</v>
      </c>
      <c r="B212" t="s">
        <v>333</v>
      </c>
      <c r="C212" t="s">
        <v>11</v>
      </c>
      <c r="D212" t="s">
        <v>42</v>
      </c>
      <c r="E212" t="s">
        <v>87</v>
      </c>
      <c r="F212" t="s">
        <v>14</v>
      </c>
      <c r="G212" t="s">
        <v>15</v>
      </c>
      <c r="H212">
        <v>4</v>
      </c>
      <c r="I212">
        <v>81</v>
      </c>
      <c r="J212" t="s">
        <v>16</v>
      </c>
      <c r="K212" t="s">
        <v>17</v>
      </c>
      <c r="L212" t="s">
        <v>60</v>
      </c>
      <c r="M212" s="25">
        <v>270000</v>
      </c>
    </row>
    <row r="213" spans="1:13" x14ac:dyDescent="0.2">
      <c r="A213" s="1">
        <v>42247</v>
      </c>
      <c r="B213" t="s">
        <v>334</v>
      </c>
      <c r="C213" t="s">
        <v>11</v>
      </c>
      <c r="D213" t="s">
        <v>37</v>
      </c>
      <c r="E213" t="s">
        <v>74</v>
      </c>
      <c r="F213" t="s">
        <v>14</v>
      </c>
      <c r="G213" t="s">
        <v>23</v>
      </c>
      <c r="H213">
        <v>2</v>
      </c>
      <c r="I213">
        <v>63</v>
      </c>
      <c r="J213" t="s">
        <v>16</v>
      </c>
      <c r="K213" t="s">
        <v>17</v>
      </c>
      <c r="L213" t="s">
        <v>36</v>
      </c>
      <c r="M213" s="25">
        <v>349000</v>
      </c>
    </row>
    <row r="214" spans="1:13" x14ac:dyDescent="0.2">
      <c r="A214" s="1">
        <v>42248</v>
      </c>
      <c r="B214" t="s">
        <v>335</v>
      </c>
      <c r="C214" t="s">
        <v>11</v>
      </c>
      <c r="D214" t="s">
        <v>19</v>
      </c>
      <c r="E214" t="s">
        <v>20</v>
      </c>
      <c r="F214" t="s">
        <v>14</v>
      </c>
      <c r="G214" t="s">
        <v>15</v>
      </c>
      <c r="H214">
        <v>3</v>
      </c>
      <c r="I214">
        <v>104</v>
      </c>
      <c r="J214" t="s">
        <v>16</v>
      </c>
      <c r="K214" t="s">
        <v>17</v>
      </c>
      <c r="L214" t="s">
        <v>40</v>
      </c>
      <c r="M214" s="25">
        <v>660000</v>
      </c>
    </row>
    <row r="215" spans="1:13" x14ac:dyDescent="0.2">
      <c r="A215" s="1">
        <v>42249</v>
      </c>
      <c r="B215" t="s">
        <v>336</v>
      </c>
      <c r="C215" t="s">
        <v>11</v>
      </c>
      <c r="D215" t="s">
        <v>34</v>
      </c>
      <c r="E215" t="s">
        <v>35</v>
      </c>
      <c r="F215" t="s">
        <v>14</v>
      </c>
      <c r="G215" t="s">
        <v>69</v>
      </c>
      <c r="H215">
        <v>9</v>
      </c>
      <c r="I215">
        <v>605</v>
      </c>
      <c r="J215" t="s">
        <v>28</v>
      </c>
      <c r="K215" t="s">
        <v>17</v>
      </c>
      <c r="L215" t="s">
        <v>29</v>
      </c>
      <c r="M215" s="25">
        <v>4500000</v>
      </c>
    </row>
    <row r="216" spans="1:13" x14ac:dyDescent="0.2">
      <c r="A216" s="1">
        <v>42250</v>
      </c>
      <c r="B216" t="s">
        <v>337</v>
      </c>
      <c r="C216" t="s">
        <v>11</v>
      </c>
      <c r="D216" t="s">
        <v>34</v>
      </c>
      <c r="E216" t="s">
        <v>35</v>
      </c>
      <c r="F216" t="s">
        <v>14</v>
      </c>
      <c r="G216" t="s">
        <v>69</v>
      </c>
      <c r="H216">
        <v>7</v>
      </c>
      <c r="I216">
        <v>900</v>
      </c>
      <c r="J216" t="s">
        <v>28</v>
      </c>
      <c r="K216" t="s">
        <v>17</v>
      </c>
      <c r="L216" t="s">
        <v>29</v>
      </c>
      <c r="M216" s="25">
        <v>10000000</v>
      </c>
    </row>
    <row r="217" spans="1:13" x14ac:dyDescent="0.2">
      <c r="A217" s="1">
        <v>42251</v>
      </c>
      <c r="B217" t="s">
        <v>338</v>
      </c>
      <c r="C217" t="s">
        <v>11</v>
      </c>
      <c r="D217" t="s">
        <v>19</v>
      </c>
      <c r="E217" t="s">
        <v>77</v>
      </c>
      <c r="F217" t="s">
        <v>14</v>
      </c>
      <c r="G217" t="s">
        <v>69</v>
      </c>
      <c r="H217">
        <v>2</v>
      </c>
      <c r="I217">
        <v>224</v>
      </c>
      <c r="J217" t="s">
        <v>28</v>
      </c>
      <c r="K217" t="s">
        <v>17</v>
      </c>
      <c r="L217" t="s">
        <v>29</v>
      </c>
      <c r="M217" s="25">
        <v>2750000</v>
      </c>
    </row>
    <row r="218" spans="1:13" x14ac:dyDescent="0.2">
      <c r="A218" s="1">
        <v>42252</v>
      </c>
      <c r="B218" t="s">
        <v>339</v>
      </c>
      <c r="C218" t="s">
        <v>11</v>
      </c>
      <c r="D218" t="s">
        <v>50</v>
      </c>
      <c r="E218" t="s">
        <v>66</v>
      </c>
      <c r="F218" t="s">
        <v>14</v>
      </c>
      <c r="G218" t="s">
        <v>69</v>
      </c>
      <c r="H218">
        <v>3</v>
      </c>
      <c r="I218">
        <v>134</v>
      </c>
      <c r="J218" t="s">
        <v>28</v>
      </c>
      <c r="K218" t="s">
        <v>17</v>
      </c>
      <c r="L218" t="s">
        <v>29</v>
      </c>
      <c r="M218" s="25">
        <v>780000</v>
      </c>
    </row>
    <row r="219" spans="1:13" x14ac:dyDescent="0.2">
      <c r="A219" s="1">
        <v>42253</v>
      </c>
      <c r="B219" t="s">
        <v>340</v>
      </c>
      <c r="C219" t="s">
        <v>11</v>
      </c>
      <c r="D219" t="s">
        <v>25</v>
      </c>
      <c r="E219" t="s">
        <v>94</v>
      </c>
      <c r="F219" t="s">
        <v>14</v>
      </c>
      <c r="G219" t="s">
        <v>69</v>
      </c>
      <c r="H219">
        <v>3</v>
      </c>
      <c r="I219">
        <v>79</v>
      </c>
      <c r="J219" t="s">
        <v>28</v>
      </c>
      <c r="K219" t="s">
        <v>17</v>
      </c>
      <c r="L219" t="s">
        <v>29</v>
      </c>
      <c r="M219" s="25">
        <v>199520</v>
      </c>
    </row>
    <row r="220" spans="1:13" x14ac:dyDescent="0.2">
      <c r="A220" s="1">
        <v>42254</v>
      </c>
      <c r="B220" t="s">
        <v>341</v>
      </c>
      <c r="C220" t="s">
        <v>11</v>
      </c>
      <c r="D220" t="s">
        <v>34</v>
      </c>
      <c r="E220" t="s">
        <v>35</v>
      </c>
      <c r="F220" t="s">
        <v>14</v>
      </c>
      <c r="G220" t="s">
        <v>69</v>
      </c>
      <c r="H220">
        <v>5</v>
      </c>
      <c r="I220">
        <v>340</v>
      </c>
      <c r="J220" t="s">
        <v>28</v>
      </c>
      <c r="K220" t="s">
        <v>17</v>
      </c>
      <c r="L220" t="s">
        <v>29</v>
      </c>
      <c r="M220" s="25">
        <v>2060000</v>
      </c>
    </row>
    <row r="221" spans="1:13" x14ac:dyDescent="0.2">
      <c r="A221" s="1">
        <v>42255</v>
      </c>
      <c r="B221" t="s">
        <v>342</v>
      </c>
      <c r="C221" t="s">
        <v>11</v>
      </c>
      <c r="D221" t="s">
        <v>19</v>
      </c>
      <c r="E221" t="s">
        <v>73</v>
      </c>
      <c r="F221" t="s">
        <v>14</v>
      </c>
      <c r="G221" t="s">
        <v>69</v>
      </c>
      <c r="H221">
        <v>5</v>
      </c>
      <c r="I221">
        <v>248</v>
      </c>
      <c r="J221" t="s">
        <v>28</v>
      </c>
      <c r="K221" t="s">
        <v>17</v>
      </c>
      <c r="L221" t="s">
        <v>29</v>
      </c>
      <c r="M221" s="25">
        <v>1950000</v>
      </c>
    </row>
    <row r="222" spans="1:13" x14ac:dyDescent="0.2">
      <c r="A222" s="1">
        <v>42256</v>
      </c>
      <c r="B222" t="s">
        <v>343</v>
      </c>
      <c r="C222" t="s">
        <v>11</v>
      </c>
      <c r="D222" t="s">
        <v>19</v>
      </c>
      <c r="E222" t="s">
        <v>45</v>
      </c>
      <c r="F222" t="s">
        <v>14</v>
      </c>
      <c r="G222" t="s">
        <v>69</v>
      </c>
      <c r="H222">
        <v>6</v>
      </c>
      <c r="I222">
        <v>474</v>
      </c>
      <c r="J222" t="s">
        <v>28</v>
      </c>
      <c r="K222" t="s">
        <v>17</v>
      </c>
      <c r="L222" t="s">
        <v>29</v>
      </c>
      <c r="M222" s="25">
        <v>2350000</v>
      </c>
    </row>
    <row r="223" spans="1:13" x14ac:dyDescent="0.2">
      <c r="A223" s="1">
        <v>42257</v>
      </c>
      <c r="B223" t="s">
        <v>344</v>
      </c>
      <c r="C223" t="s">
        <v>11</v>
      </c>
      <c r="D223" t="s">
        <v>89</v>
      </c>
      <c r="E223" t="s">
        <v>95</v>
      </c>
      <c r="F223" t="s">
        <v>14</v>
      </c>
      <c r="G223" t="s">
        <v>15</v>
      </c>
      <c r="H223">
        <v>3</v>
      </c>
      <c r="I223">
        <v>104</v>
      </c>
      <c r="J223" t="s">
        <v>28</v>
      </c>
      <c r="K223" t="s">
        <v>17</v>
      </c>
      <c r="L223" t="s">
        <v>21</v>
      </c>
      <c r="M223" s="25">
        <v>176000</v>
      </c>
    </row>
    <row r="224" spans="1:13" x14ac:dyDescent="0.2">
      <c r="A224" s="1">
        <v>42258</v>
      </c>
      <c r="B224" t="s">
        <v>345</v>
      </c>
      <c r="C224" t="s">
        <v>11</v>
      </c>
      <c r="D224" t="s">
        <v>12</v>
      </c>
      <c r="E224" t="s">
        <v>30</v>
      </c>
      <c r="F224" t="s">
        <v>14</v>
      </c>
      <c r="G224" t="s">
        <v>15</v>
      </c>
      <c r="H224">
        <v>3</v>
      </c>
      <c r="I224">
        <v>78</v>
      </c>
      <c r="J224" t="s">
        <v>16</v>
      </c>
      <c r="K224" t="s">
        <v>17</v>
      </c>
      <c r="L224" t="s">
        <v>40</v>
      </c>
      <c r="M224" s="25">
        <v>499000</v>
      </c>
    </row>
    <row r="225" spans="1:13" x14ac:dyDescent="0.2">
      <c r="A225" s="1">
        <v>42259</v>
      </c>
      <c r="B225" t="s">
        <v>346</v>
      </c>
      <c r="C225" t="s">
        <v>11</v>
      </c>
      <c r="D225" t="s">
        <v>50</v>
      </c>
      <c r="E225" t="s">
        <v>66</v>
      </c>
      <c r="F225" t="s">
        <v>14</v>
      </c>
      <c r="G225" t="s">
        <v>15</v>
      </c>
      <c r="H225">
        <v>3</v>
      </c>
      <c r="I225">
        <v>97</v>
      </c>
      <c r="J225" t="s">
        <v>16</v>
      </c>
      <c r="K225" t="s">
        <v>17</v>
      </c>
      <c r="L225" t="s">
        <v>36</v>
      </c>
      <c r="M225" s="25">
        <v>339000</v>
      </c>
    </row>
    <row r="226" spans="1:13" x14ac:dyDescent="0.2">
      <c r="A226" s="1">
        <v>42260</v>
      </c>
      <c r="B226" t="s">
        <v>347</v>
      </c>
      <c r="C226" t="s">
        <v>11</v>
      </c>
      <c r="D226" t="s">
        <v>34</v>
      </c>
      <c r="E226" t="s">
        <v>35</v>
      </c>
      <c r="F226" t="s">
        <v>14</v>
      </c>
      <c r="G226" t="s">
        <v>69</v>
      </c>
      <c r="H226">
        <v>4</v>
      </c>
      <c r="I226">
        <v>185</v>
      </c>
      <c r="J226" t="s">
        <v>28</v>
      </c>
      <c r="K226" t="s">
        <v>17</v>
      </c>
      <c r="L226" t="s">
        <v>29</v>
      </c>
      <c r="M226" s="25">
        <v>860000</v>
      </c>
    </row>
    <row r="227" spans="1:13" x14ac:dyDescent="0.2">
      <c r="A227" s="1">
        <v>42261</v>
      </c>
      <c r="B227" t="s">
        <v>348</v>
      </c>
      <c r="C227" t="s">
        <v>11</v>
      </c>
      <c r="D227" t="s">
        <v>19</v>
      </c>
      <c r="E227" t="s">
        <v>73</v>
      </c>
      <c r="F227" t="s">
        <v>14</v>
      </c>
      <c r="G227" t="s">
        <v>15</v>
      </c>
      <c r="H227">
        <v>4</v>
      </c>
      <c r="I227">
        <v>107</v>
      </c>
      <c r="J227" t="s">
        <v>16</v>
      </c>
      <c r="K227" t="s">
        <v>17</v>
      </c>
      <c r="L227" t="s">
        <v>58</v>
      </c>
      <c r="M227" s="25">
        <v>460000</v>
      </c>
    </row>
    <row r="228" spans="1:13" x14ac:dyDescent="0.2">
      <c r="A228" s="1">
        <v>42262</v>
      </c>
      <c r="B228" t="s">
        <v>349</v>
      </c>
      <c r="C228" t="s">
        <v>11</v>
      </c>
      <c r="D228" t="s">
        <v>50</v>
      </c>
      <c r="E228" t="s">
        <v>51</v>
      </c>
      <c r="F228" t="s">
        <v>14</v>
      </c>
      <c r="G228" t="s">
        <v>15</v>
      </c>
      <c r="H228">
        <v>2</v>
      </c>
      <c r="I228">
        <v>65</v>
      </c>
      <c r="J228" t="s">
        <v>16</v>
      </c>
      <c r="K228" t="s">
        <v>17</v>
      </c>
      <c r="L228" t="s">
        <v>40</v>
      </c>
      <c r="M228" s="25">
        <v>245000</v>
      </c>
    </row>
    <row r="229" spans="1:13" x14ac:dyDescent="0.2">
      <c r="A229" s="1">
        <v>42263</v>
      </c>
      <c r="B229" t="s">
        <v>350</v>
      </c>
      <c r="C229" t="s">
        <v>11</v>
      </c>
      <c r="D229" t="s">
        <v>34</v>
      </c>
      <c r="E229" t="s">
        <v>71</v>
      </c>
      <c r="F229" t="s">
        <v>14</v>
      </c>
      <c r="G229" t="s">
        <v>15</v>
      </c>
      <c r="H229">
        <v>4</v>
      </c>
      <c r="I229">
        <v>101</v>
      </c>
      <c r="J229" t="s">
        <v>16</v>
      </c>
      <c r="K229" t="s">
        <v>17</v>
      </c>
      <c r="L229" t="s">
        <v>21</v>
      </c>
      <c r="M229" s="25">
        <v>437000</v>
      </c>
    </row>
    <row r="230" spans="1:13" x14ac:dyDescent="0.2">
      <c r="A230" s="1">
        <v>42264</v>
      </c>
      <c r="B230" t="s">
        <v>351</v>
      </c>
      <c r="C230" t="s">
        <v>11</v>
      </c>
      <c r="D230" t="s">
        <v>25</v>
      </c>
      <c r="E230" t="s">
        <v>39</v>
      </c>
      <c r="F230" t="s">
        <v>14</v>
      </c>
      <c r="G230" t="s">
        <v>15</v>
      </c>
      <c r="H230">
        <v>1</v>
      </c>
      <c r="I230">
        <v>56</v>
      </c>
      <c r="J230" t="s">
        <v>16</v>
      </c>
      <c r="K230" t="s">
        <v>67</v>
      </c>
      <c r="L230" t="s">
        <v>58</v>
      </c>
      <c r="M230" s="25">
        <v>169000</v>
      </c>
    </row>
    <row r="231" spans="1:13" x14ac:dyDescent="0.2">
      <c r="A231" s="1">
        <v>42265</v>
      </c>
      <c r="B231" t="s">
        <v>352</v>
      </c>
      <c r="C231" t="s">
        <v>11</v>
      </c>
      <c r="D231" t="s">
        <v>19</v>
      </c>
      <c r="E231" t="s">
        <v>73</v>
      </c>
      <c r="F231" t="s">
        <v>14</v>
      </c>
      <c r="G231" t="s">
        <v>15</v>
      </c>
      <c r="H231">
        <v>2</v>
      </c>
      <c r="I231">
        <v>70</v>
      </c>
      <c r="J231" t="s">
        <v>16</v>
      </c>
      <c r="K231" t="s">
        <v>17</v>
      </c>
      <c r="L231" t="s">
        <v>18</v>
      </c>
      <c r="M231" s="25">
        <v>385000</v>
      </c>
    </row>
    <row r="232" spans="1:13" x14ac:dyDescent="0.2">
      <c r="A232" s="1">
        <v>42266</v>
      </c>
      <c r="B232" t="s">
        <v>353</v>
      </c>
      <c r="C232" t="s">
        <v>11</v>
      </c>
      <c r="D232" t="s">
        <v>42</v>
      </c>
      <c r="E232" t="s">
        <v>61</v>
      </c>
      <c r="F232" t="s">
        <v>14</v>
      </c>
      <c r="G232" t="s">
        <v>23</v>
      </c>
      <c r="H232">
        <v>3</v>
      </c>
      <c r="I232">
        <v>99</v>
      </c>
      <c r="J232" t="s">
        <v>16</v>
      </c>
      <c r="K232" t="s">
        <v>17</v>
      </c>
      <c r="L232" t="s">
        <v>65</v>
      </c>
      <c r="M232" s="25">
        <v>430000</v>
      </c>
    </row>
    <row r="233" spans="1:13" x14ac:dyDescent="0.2">
      <c r="A233" s="1">
        <v>42267</v>
      </c>
      <c r="B233" t="s">
        <v>354</v>
      </c>
      <c r="C233" t="s">
        <v>11</v>
      </c>
      <c r="D233" t="s">
        <v>19</v>
      </c>
      <c r="E233" t="s">
        <v>45</v>
      </c>
      <c r="F233" t="s">
        <v>14</v>
      </c>
      <c r="G233" t="s">
        <v>15</v>
      </c>
      <c r="H233">
        <v>3</v>
      </c>
      <c r="I233">
        <v>125</v>
      </c>
      <c r="J233" t="s">
        <v>16</v>
      </c>
      <c r="K233" t="s">
        <v>17</v>
      </c>
      <c r="L233" t="s">
        <v>18</v>
      </c>
      <c r="M233" s="25">
        <v>590000</v>
      </c>
    </row>
    <row r="234" spans="1:13" x14ac:dyDescent="0.2">
      <c r="A234" s="1">
        <v>42268</v>
      </c>
      <c r="B234" t="s">
        <v>355</v>
      </c>
      <c r="C234" t="s">
        <v>11</v>
      </c>
      <c r="D234" t="s">
        <v>12</v>
      </c>
      <c r="E234" t="s">
        <v>30</v>
      </c>
      <c r="F234" t="s">
        <v>14</v>
      </c>
      <c r="G234" t="s">
        <v>15</v>
      </c>
      <c r="H234">
        <v>1</v>
      </c>
      <c r="I234">
        <v>77</v>
      </c>
      <c r="J234" t="s">
        <v>16</v>
      </c>
      <c r="K234" t="s">
        <v>17</v>
      </c>
      <c r="L234" t="s">
        <v>57</v>
      </c>
      <c r="M234" s="25">
        <v>350000</v>
      </c>
    </row>
    <row r="235" spans="1:13" x14ac:dyDescent="0.2">
      <c r="A235" s="1">
        <v>42269</v>
      </c>
      <c r="B235" t="s">
        <v>356</v>
      </c>
      <c r="C235" t="s">
        <v>11</v>
      </c>
      <c r="D235" t="s">
        <v>19</v>
      </c>
      <c r="E235" t="s">
        <v>20</v>
      </c>
      <c r="F235" t="s">
        <v>14</v>
      </c>
      <c r="G235" t="s">
        <v>15</v>
      </c>
      <c r="H235">
        <v>3</v>
      </c>
      <c r="I235">
        <v>120</v>
      </c>
      <c r="J235" t="s">
        <v>16</v>
      </c>
      <c r="K235" t="s">
        <v>17</v>
      </c>
      <c r="L235" t="s">
        <v>40</v>
      </c>
      <c r="M235" s="25">
        <v>1200000</v>
      </c>
    </row>
    <row r="236" spans="1:13" x14ac:dyDescent="0.2">
      <c r="A236" s="1">
        <v>42270</v>
      </c>
      <c r="B236" t="s">
        <v>357</v>
      </c>
      <c r="C236" t="s">
        <v>11</v>
      </c>
      <c r="D236" t="s">
        <v>37</v>
      </c>
      <c r="E236" t="s">
        <v>74</v>
      </c>
      <c r="F236" t="s">
        <v>14</v>
      </c>
      <c r="G236" t="s">
        <v>15</v>
      </c>
      <c r="H236">
        <v>3</v>
      </c>
      <c r="I236">
        <v>117</v>
      </c>
      <c r="J236" t="s">
        <v>16</v>
      </c>
      <c r="K236" t="s">
        <v>17</v>
      </c>
      <c r="L236" t="s">
        <v>40</v>
      </c>
      <c r="M236" s="25">
        <v>540000</v>
      </c>
    </row>
    <row r="237" spans="1:13" x14ac:dyDescent="0.2">
      <c r="A237" s="1">
        <v>42271</v>
      </c>
      <c r="B237" t="s">
        <v>358</v>
      </c>
      <c r="C237" t="s">
        <v>11</v>
      </c>
      <c r="D237" t="s">
        <v>19</v>
      </c>
      <c r="E237" t="s">
        <v>45</v>
      </c>
      <c r="F237" t="s">
        <v>14</v>
      </c>
      <c r="G237" t="s">
        <v>15</v>
      </c>
      <c r="H237">
        <v>5</v>
      </c>
      <c r="I237">
        <v>242</v>
      </c>
      <c r="J237" t="s">
        <v>16</v>
      </c>
      <c r="K237" t="s">
        <v>17</v>
      </c>
      <c r="L237" t="s">
        <v>36</v>
      </c>
      <c r="M237" s="25">
        <v>980000</v>
      </c>
    </row>
    <row r="238" spans="1:13" x14ac:dyDescent="0.2">
      <c r="A238" s="1">
        <v>42272</v>
      </c>
      <c r="B238" t="s">
        <v>359</v>
      </c>
      <c r="C238" t="s">
        <v>11</v>
      </c>
      <c r="D238" t="s">
        <v>19</v>
      </c>
      <c r="E238" t="s">
        <v>20</v>
      </c>
      <c r="F238" t="s">
        <v>14</v>
      </c>
      <c r="G238" t="s">
        <v>15</v>
      </c>
      <c r="H238">
        <v>4</v>
      </c>
      <c r="I238">
        <v>180</v>
      </c>
      <c r="J238" t="s">
        <v>16</v>
      </c>
      <c r="K238" t="s">
        <v>17</v>
      </c>
      <c r="L238" t="s">
        <v>58</v>
      </c>
      <c r="M238" s="25">
        <v>860000</v>
      </c>
    </row>
    <row r="239" spans="1:13" x14ac:dyDescent="0.2">
      <c r="A239" s="1">
        <v>42273</v>
      </c>
      <c r="B239" t="s">
        <v>360</v>
      </c>
      <c r="C239" t="s">
        <v>11</v>
      </c>
      <c r="D239" t="s">
        <v>19</v>
      </c>
      <c r="E239" t="s">
        <v>45</v>
      </c>
      <c r="F239" t="s">
        <v>14</v>
      </c>
      <c r="G239" t="s">
        <v>23</v>
      </c>
      <c r="H239">
        <v>3</v>
      </c>
      <c r="I239">
        <v>151</v>
      </c>
      <c r="J239" t="s">
        <v>16</v>
      </c>
      <c r="K239" t="s">
        <v>17</v>
      </c>
      <c r="L239" t="s">
        <v>24</v>
      </c>
      <c r="M239" s="25">
        <v>690000</v>
      </c>
    </row>
    <row r="240" spans="1:13" x14ac:dyDescent="0.2">
      <c r="A240" s="1">
        <v>42274</v>
      </c>
      <c r="B240" t="s">
        <v>361</v>
      </c>
      <c r="C240" t="s">
        <v>11</v>
      </c>
      <c r="D240" t="s">
        <v>19</v>
      </c>
      <c r="E240" t="s">
        <v>73</v>
      </c>
      <c r="F240" t="s">
        <v>14</v>
      </c>
      <c r="G240" t="s">
        <v>23</v>
      </c>
      <c r="H240">
        <v>2</v>
      </c>
      <c r="I240">
        <v>151</v>
      </c>
      <c r="J240" t="s">
        <v>16</v>
      </c>
      <c r="K240" t="s">
        <v>17</v>
      </c>
      <c r="L240" t="s">
        <v>24</v>
      </c>
      <c r="M240" s="25">
        <v>690000</v>
      </c>
    </row>
    <row r="241" spans="1:13" x14ac:dyDescent="0.2">
      <c r="A241" s="1">
        <v>42275</v>
      </c>
      <c r="B241" t="s">
        <v>362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>
        <v>2</v>
      </c>
      <c r="I241">
        <v>100</v>
      </c>
      <c r="J241" t="s">
        <v>16</v>
      </c>
      <c r="K241" t="s">
        <v>17</v>
      </c>
      <c r="L241" t="s">
        <v>58</v>
      </c>
      <c r="M241" s="25">
        <v>640000</v>
      </c>
    </row>
    <row r="242" spans="1:13" x14ac:dyDescent="0.2">
      <c r="A242" s="1">
        <v>42276</v>
      </c>
      <c r="B242" t="s">
        <v>363</v>
      </c>
      <c r="C242" t="s">
        <v>11</v>
      </c>
      <c r="D242" t="s">
        <v>12</v>
      </c>
      <c r="E242" t="s">
        <v>13</v>
      </c>
      <c r="F242" t="s">
        <v>14</v>
      </c>
      <c r="G242" t="s">
        <v>23</v>
      </c>
      <c r="H242">
        <v>3</v>
      </c>
      <c r="I242">
        <v>95</v>
      </c>
      <c r="J242" t="s">
        <v>16</v>
      </c>
      <c r="K242" t="s">
        <v>17</v>
      </c>
      <c r="L242" t="s">
        <v>60</v>
      </c>
      <c r="M242" s="25">
        <v>790000</v>
      </c>
    </row>
    <row r="243" spans="1:13" x14ac:dyDescent="0.2">
      <c r="A243" s="1">
        <v>42277</v>
      </c>
      <c r="B243" t="s">
        <v>364</v>
      </c>
      <c r="C243" t="s">
        <v>11</v>
      </c>
      <c r="D243" t="s">
        <v>37</v>
      </c>
      <c r="E243" t="s">
        <v>49</v>
      </c>
      <c r="F243" t="s">
        <v>14</v>
      </c>
      <c r="G243" t="s">
        <v>15</v>
      </c>
      <c r="H243">
        <v>3</v>
      </c>
      <c r="I243">
        <v>145</v>
      </c>
      <c r="J243" t="s">
        <v>28</v>
      </c>
      <c r="K243" t="s">
        <v>17</v>
      </c>
      <c r="L243" t="s">
        <v>40</v>
      </c>
      <c r="M243" s="25">
        <v>560000</v>
      </c>
    </row>
    <row r="244" spans="1:13" x14ac:dyDescent="0.2">
      <c r="A244" s="1">
        <v>42278</v>
      </c>
      <c r="B244" t="s">
        <v>365</v>
      </c>
      <c r="C244" t="s">
        <v>11</v>
      </c>
      <c r="D244" t="s">
        <v>50</v>
      </c>
      <c r="E244" t="s">
        <v>82</v>
      </c>
      <c r="F244" t="s">
        <v>14</v>
      </c>
      <c r="G244" t="s">
        <v>23</v>
      </c>
      <c r="H244">
        <v>2</v>
      </c>
      <c r="I244">
        <v>108</v>
      </c>
      <c r="J244" t="s">
        <v>16</v>
      </c>
      <c r="K244" t="s">
        <v>17</v>
      </c>
      <c r="L244" t="s">
        <v>21</v>
      </c>
      <c r="M244" s="25">
        <v>530000</v>
      </c>
    </row>
    <row r="245" spans="1:13" x14ac:dyDescent="0.2">
      <c r="A245" s="1">
        <v>42279</v>
      </c>
      <c r="B245" t="s">
        <v>366</v>
      </c>
      <c r="C245" t="s">
        <v>11</v>
      </c>
      <c r="D245" t="s">
        <v>34</v>
      </c>
      <c r="E245" t="s">
        <v>44</v>
      </c>
      <c r="F245" t="s">
        <v>14</v>
      </c>
      <c r="G245" t="s">
        <v>15</v>
      </c>
      <c r="H245">
        <v>2</v>
      </c>
      <c r="I245">
        <v>82</v>
      </c>
      <c r="J245" t="s">
        <v>16</v>
      </c>
      <c r="K245" t="s">
        <v>17</v>
      </c>
      <c r="L245" t="s">
        <v>58</v>
      </c>
      <c r="M245" s="25">
        <v>862000</v>
      </c>
    </row>
    <row r="246" spans="1:13" x14ac:dyDescent="0.2">
      <c r="A246" s="1">
        <v>42280</v>
      </c>
      <c r="B246" t="s">
        <v>367</v>
      </c>
      <c r="C246" t="s">
        <v>11</v>
      </c>
      <c r="D246" t="s">
        <v>34</v>
      </c>
      <c r="E246" t="s">
        <v>44</v>
      </c>
      <c r="F246" t="s">
        <v>14</v>
      </c>
      <c r="G246" t="s">
        <v>15</v>
      </c>
      <c r="H246">
        <v>2</v>
      </c>
      <c r="I246">
        <v>98</v>
      </c>
      <c r="J246" t="s">
        <v>16</v>
      </c>
      <c r="K246" t="s">
        <v>17</v>
      </c>
      <c r="L246" t="s">
        <v>40</v>
      </c>
      <c r="M246" s="25">
        <v>595000</v>
      </c>
    </row>
    <row r="247" spans="1:13" x14ac:dyDescent="0.2">
      <c r="A247" s="1">
        <v>42281</v>
      </c>
      <c r="B247" t="s">
        <v>368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>
        <v>2</v>
      </c>
      <c r="I247">
        <v>125</v>
      </c>
      <c r="J247" t="s">
        <v>16</v>
      </c>
      <c r="K247" t="s">
        <v>67</v>
      </c>
      <c r="L247" t="s">
        <v>57</v>
      </c>
      <c r="M247" s="25">
        <v>890000</v>
      </c>
    </row>
    <row r="248" spans="1:13" x14ac:dyDescent="0.2">
      <c r="A248" s="1">
        <v>42282</v>
      </c>
      <c r="B248" t="s">
        <v>369</v>
      </c>
      <c r="C248" t="s">
        <v>11</v>
      </c>
      <c r="D248" t="s">
        <v>34</v>
      </c>
      <c r="E248" t="s">
        <v>44</v>
      </c>
      <c r="F248" t="s">
        <v>14</v>
      </c>
      <c r="G248" t="s">
        <v>15</v>
      </c>
      <c r="H248">
        <v>2</v>
      </c>
      <c r="I248">
        <v>67</v>
      </c>
      <c r="J248" t="s">
        <v>16</v>
      </c>
      <c r="K248" t="s">
        <v>17</v>
      </c>
      <c r="L248" t="s">
        <v>40</v>
      </c>
      <c r="M248" s="25">
        <v>365000</v>
      </c>
    </row>
    <row r="249" spans="1:13" x14ac:dyDescent="0.2">
      <c r="A249" s="1">
        <v>42283</v>
      </c>
      <c r="B249" t="s">
        <v>370</v>
      </c>
      <c r="C249" t="s">
        <v>11</v>
      </c>
      <c r="D249" t="s">
        <v>12</v>
      </c>
      <c r="E249" t="s">
        <v>33</v>
      </c>
      <c r="F249" t="s">
        <v>14</v>
      </c>
      <c r="G249" t="s">
        <v>23</v>
      </c>
      <c r="H249">
        <v>4</v>
      </c>
      <c r="I249">
        <v>118</v>
      </c>
      <c r="J249" t="s">
        <v>16</v>
      </c>
      <c r="K249" t="s">
        <v>17</v>
      </c>
      <c r="L249" t="s">
        <v>46</v>
      </c>
      <c r="M249" s="25">
        <v>650000</v>
      </c>
    </row>
    <row r="250" spans="1:13" x14ac:dyDescent="0.2">
      <c r="A250" s="1">
        <v>42284</v>
      </c>
      <c r="B250" t="s">
        <v>371</v>
      </c>
      <c r="C250" t="s">
        <v>11</v>
      </c>
      <c r="D250" t="s">
        <v>37</v>
      </c>
      <c r="E250" t="s">
        <v>38</v>
      </c>
      <c r="F250" t="s">
        <v>14</v>
      </c>
      <c r="G250" t="s">
        <v>15</v>
      </c>
      <c r="H250">
        <v>4</v>
      </c>
      <c r="I250">
        <v>140</v>
      </c>
      <c r="J250" t="s">
        <v>16</v>
      </c>
      <c r="K250" t="s">
        <v>17</v>
      </c>
      <c r="L250" t="s">
        <v>57</v>
      </c>
      <c r="M250" s="25">
        <v>795000</v>
      </c>
    </row>
    <row r="251" spans="1:13" x14ac:dyDescent="0.2">
      <c r="A251" s="1">
        <v>42285</v>
      </c>
      <c r="B251" t="s">
        <v>372</v>
      </c>
      <c r="C251" t="s">
        <v>11</v>
      </c>
      <c r="D251" t="s">
        <v>12</v>
      </c>
      <c r="E251" t="s">
        <v>41</v>
      </c>
      <c r="F251" t="s">
        <v>14</v>
      </c>
      <c r="G251" t="s">
        <v>15</v>
      </c>
      <c r="H251">
        <v>4</v>
      </c>
      <c r="I251">
        <v>85</v>
      </c>
      <c r="J251" t="s">
        <v>16</v>
      </c>
      <c r="K251" t="s">
        <v>17</v>
      </c>
      <c r="L251" t="s">
        <v>40</v>
      </c>
      <c r="M251" s="25">
        <v>420000</v>
      </c>
    </row>
    <row r="252" spans="1:13" x14ac:dyDescent="0.2">
      <c r="A252" s="1">
        <v>42286</v>
      </c>
      <c r="B252" t="s">
        <v>373</v>
      </c>
      <c r="C252" t="s">
        <v>11</v>
      </c>
      <c r="D252" t="s">
        <v>19</v>
      </c>
      <c r="E252" t="s">
        <v>20</v>
      </c>
      <c r="F252" t="s">
        <v>14</v>
      </c>
      <c r="G252" t="s">
        <v>15</v>
      </c>
      <c r="H252">
        <v>5</v>
      </c>
      <c r="I252">
        <v>200</v>
      </c>
      <c r="J252" t="s">
        <v>16</v>
      </c>
      <c r="K252" t="s">
        <v>17</v>
      </c>
      <c r="L252" t="s">
        <v>40</v>
      </c>
      <c r="M252" s="25">
        <v>1400000</v>
      </c>
    </row>
    <row r="253" spans="1:13" x14ac:dyDescent="0.2">
      <c r="A253" s="1">
        <v>42287</v>
      </c>
      <c r="B253" t="s">
        <v>374</v>
      </c>
      <c r="C253" t="s">
        <v>11</v>
      </c>
      <c r="D253" t="s">
        <v>47</v>
      </c>
      <c r="E253" t="s">
        <v>86</v>
      </c>
      <c r="F253" t="s">
        <v>14</v>
      </c>
      <c r="G253" t="s">
        <v>15</v>
      </c>
      <c r="H253">
        <v>3</v>
      </c>
      <c r="I253">
        <v>88</v>
      </c>
      <c r="J253" t="s">
        <v>16</v>
      </c>
      <c r="K253" t="s">
        <v>17</v>
      </c>
      <c r="L253" t="s">
        <v>58</v>
      </c>
      <c r="M253" s="25">
        <v>365000</v>
      </c>
    </row>
    <row r="254" spans="1:13" x14ac:dyDescent="0.2">
      <c r="A254" s="1">
        <v>42288</v>
      </c>
      <c r="B254" t="s">
        <v>375</v>
      </c>
      <c r="C254" t="s">
        <v>11</v>
      </c>
      <c r="D254" t="s">
        <v>12</v>
      </c>
      <c r="E254" t="s">
        <v>41</v>
      </c>
      <c r="F254" t="s">
        <v>14</v>
      </c>
      <c r="G254" t="s">
        <v>15</v>
      </c>
      <c r="H254">
        <v>2</v>
      </c>
      <c r="I254">
        <v>139</v>
      </c>
      <c r="J254" t="s">
        <v>16</v>
      </c>
      <c r="K254" t="s">
        <v>17</v>
      </c>
      <c r="L254" t="s">
        <v>40</v>
      </c>
      <c r="M254" s="25">
        <v>595000</v>
      </c>
    </row>
    <row r="255" spans="1:13" x14ac:dyDescent="0.2">
      <c r="A255" s="1">
        <v>42289</v>
      </c>
      <c r="B255" t="s">
        <v>376</v>
      </c>
      <c r="C255" t="s">
        <v>11</v>
      </c>
      <c r="D255" t="s">
        <v>47</v>
      </c>
      <c r="E255" t="s">
        <v>96</v>
      </c>
      <c r="F255" t="s">
        <v>14</v>
      </c>
      <c r="G255" t="s">
        <v>23</v>
      </c>
      <c r="H255">
        <v>2</v>
      </c>
      <c r="I255">
        <v>59</v>
      </c>
      <c r="J255" t="s">
        <v>16</v>
      </c>
      <c r="K255" t="s">
        <v>17</v>
      </c>
      <c r="L255" t="s">
        <v>65</v>
      </c>
      <c r="M255" s="25">
        <v>255000</v>
      </c>
    </row>
    <row r="256" spans="1:13" x14ac:dyDescent="0.2">
      <c r="A256" s="1">
        <v>42290</v>
      </c>
      <c r="B256" t="s">
        <v>377</v>
      </c>
      <c r="C256" t="s">
        <v>11</v>
      </c>
      <c r="D256" t="s">
        <v>12</v>
      </c>
      <c r="E256" t="s">
        <v>22</v>
      </c>
      <c r="F256" t="s">
        <v>14</v>
      </c>
      <c r="G256" t="s">
        <v>15</v>
      </c>
      <c r="H256">
        <v>1</v>
      </c>
      <c r="I256">
        <v>46</v>
      </c>
      <c r="J256" t="s">
        <v>16</v>
      </c>
      <c r="K256" t="s">
        <v>67</v>
      </c>
      <c r="L256" t="s">
        <v>52</v>
      </c>
      <c r="M256" s="25">
        <v>165000</v>
      </c>
    </row>
    <row r="257" spans="1:13" x14ac:dyDescent="0.2">
      <c r="A257" s="1">
        <v>42291</v>
      </c>
      <c r="B257" t="s">
        <v>378</v>
      </c>
      <c r="C257" t="s">
        <v>11</v>
      </c>
      <c r="D257" t="s">
        <v>12</v>
      </c>
      <c r="E257" t="s">
        <v>33</v>
      </c>
      <c r="F257" t="s">
        <v>14</v>
      </c>
      <c r="G257" t="s">
        <v>15</v>
      </c>
      <c r="H257">
        <v>2</v>
      </c>
      <c r="I257">
        <v>71</v>
      </c>
      <c r="J257" t="s">
        <v>16</v>
      </c>
      <c r="K257" t="s">
        <v>17</v>
      </c>
      <c r="L257" t="s">
        <v>58</v>
      </c>
      <c r="M257" s="25">
        <v>369000</v>
      </c>
    </row>
    <row r="258" spans="1:13" x14ac:dyDescent="0.2">
      <c r="A258" s="1">
        <v>42292</v>
      </c>
      <c r="B258" t="s">
        <v>379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>
        <v>4</v>
      </c>
      <c r="I258">
        <v>136</v>
      </c>
      <c r="J258" t="s">
        <v>16</v>
      </c>
      <c r="K258" t="s">
        <v>17</v>
      </c>
      <c r="L258" t="s">
        <v>40</v>
      </c>
      <c r="M258" s="25">
        <v>745000</v>
      </c>
    </row>
    <row r="259" spans="1:13" x14ac:dyDescent="0.2">
      <c r="A259" s="1">
        <v>42293</v>
      </c>
      <c r="B259" t="s">
        <v>380</v>
      </c>
      <c r="C259" t="s">
        <v>11</v>
      </c>
      <c r="D259" t="s">
        <v>50</v>
      </c>
      <c r="E259" t="s">
        <v>51</v>
      </c>
      <c r="F259" t="s">
        <v>14</v>
      </c>
      <c r="G259" t="s">
        <v>23</v>
      </c>
      <c r="H259">
        <v>3</v>
      </c>
      <c r="I259">
        <v>99</v>
      </c>
      <c r="J259" t="s">
        <v>16</v>
      </c>
      <c r="K259" t="s">
        <v>17</v>
      </c>
      <c r="L259" t="s">
        <v>60</v>
      </c>
      <c r="M259" s="25">
        <v>650000</v>
      </c>
    </row>
    <row r="260" spans="1:13" x14ac:dyDescent="0.2">
      <c r="A260" s="1">
        <v>42294</v>
      </c>
      <c r="B260" t="s">
        <v>381</v>
      </c>
      <c r="C260" t="s">
        <v>11</v>
      </c>
      <c r="D260" t="s">
        <v>12</v>
      </c>
      <c r="E260" t="s">
        <v>13</v>
      </c>
      <c r="F260" t="s">
        <v>14</v>
      </c>
      <c r="G260" t="s">
        <v>23</v>
      </c>
      <c r="H260">
        <v>3</v>
      </c>
      <c r="I260">
        <v>99</v>
      </c>
      <c r="J260" t="s">
        <v>16</v>
      </c>
      <c r="K260" t="s">
        <v>17</v>
      </c>
      <c r="L260" t="s">
        <v>60</v>
      </c>
      <c r="M260" s="25">
        <v>650000</v>
      </c>
    </row>
    <row r="261" spans="1:13" x14ac:dyDescent="0.2">
      <c r="A261" s="1">
        <v>42295</v>
      </c>
      <c r="B261" t="s">
        <v>382</v>
      </c>
      <c r="C261" t="s">
        <v>11</v>
      </c>
      <c r="D261" t="s">
        <v>12</v>
      </c>
      <c r="E261" t="s">
        <v>31</v>
      </c>
      <c r="F261" t="s">
        <v>14</v>
      </c>
      <c r="G261" t="s">
        <v>32</v>
      </c>
      <c r="H261">
        <v>4</v>
      </c>
      <c r="I261">
        <v>800</v>
      </c>
      <c r="J261" t="s">
        <v>16</v>
      </c>
      <c r="K261" t="s">
        <v>17</v>
      </c>
      <c r="L261" t="s">
        <v>52</v>
      </c>
      <c r="M261" s="25">
        <v>1700000</v>
      </c>
    </row>
    <row r="262" spans="1:13" x14ac:dyDescent="0.2">
      <c r="A262" s="1">
        <v>42296</v>
      </c>
      <c r="B262" t="s">
        <v>383</v>
      </c>
      <c r="C262" t="s">
        <v>11</v>
      </c>
      <c r="D262" t="s">
        <v>12</v>
      </c>
      <c r="E262" t="s">
        <v>41</v>
      </c>
      <c r="F262" t="s">
        <v>14</v>
      </c>
      <c r="G262" t="s">
        <v>15</v>
      </c>
      <c r="H262">
        <v>3</v>
      </c>
      <c r="I262">
        <v>133</v>
      </c>
      <c r="J262" t="s">
        <v>16</v>
      </c>
      <c r="K262" t="s">
        <v>17</v>
      </c>
      <c r="L262" t="s">
        <v>40</v>
      </c>
      <c r="M262" s="25">
        <v>750000</v>
      </c>
    </row>
    <row r="263" spans="1:13" x14ac:dyDescent="0.2">
      <c r="A263" s="1">
        <v>42297</v>
      </c>
      <c r="B263" t="s">
        <v>384</v>
      </c>
      <c r="C263" t="s">
        <v>11</v>
      </c>
      <c r="D263" t="s">
        <v>12</v>
      </c>
      <c r="E263" t="s">
        <v>31</v>
      </c>
      <c r="F263" t="s">
        <v>14</v>
      </c>
      <c r="G263" t="s">
        <v>15</v>
      </c>
      <c r="H263">
        <v>3</v>
      </c>
      <c r="I263">
        <v>385</v>
      </c>
      <c r="J263" t="s">
        <v>28</v>
      </c>
      <c r="K263" t="s">
        <v>17</v>
      </c>
      <c r="L263" t="s">
        <v>52</v>
      </c>
      <c r="M263" s="25">
        <v>1450000</v>
      </c>
    </row>
    <row r="264" spans="1:13" x14ac:dyDescent="0.2">
      <c r="A264" s="1">
        <v>42298</v>
      </c>
      <c r="B264" t="s">
        <v>385</v>
      </c>
      <c r="C264" t="s">
        <v>11</v>
      </c>
      <c r="D264" t="s">
        <v>42</v>
      </c>
      <c r="E264" t="s">
        <v>62</v>
      </c>
      <c r="F264" t="s">
        <v>14</v>
      </c>
      <c r="G264" t="s">
        <v>15</v>
      </c>
      <c r="H264">
        <v>3</v>
      </c>
      <c r="I264">
        <v>75</v>
      </c>
      <c r="J264" t="s">
        <v>16</v>
      </c>
      <c r="K264" t="s">
        <v>67</v>
      </c>
      <c r="L264" t="s">
        <v>57</v>
      </c>
      <c r="M264" s="25">
        <v>230000</v>
      </c>
    </row>
    <row r="265" spans="1:13" x14ac:dyDescent="0.2">
      <c r="A265" s="1">
        <v>42299</v>
      </c>
      <c r="B265" t="s">
        <v>386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>
        <v>2</v>
      </c>
      <c r="I265">
        <v>105</v>
      </c>
      <c r="J265" t="s">
        <v>16</v>
      </c>
      <c r="K265" t="s">
        <v>17</v>
      </c>
      <c r="L265" t="s">
        <v>36</v>
      </c>
      <c r="M265" s="25">
        <v>565000</v>
      </c>
    </row>
    <row r="266" spans="1:13" x14ac:dyDescent="0.2">
      <c r="A266" s="1">
        <v>42300</v>
      </c>
      <c r="B266" t="s">
        <v>387</v>
      </c>
      <c r="C266" t="s">
        <v>11</v>
      </c>
      <c r="D266" t="s">
        <v>42</v>
      </c>
      <c r="E266" t="s">
        <v>88</v>
      </c>
      <c r="F266" t="s">
        <v>14</v>
      </c>
      <c r="G266" t="s">
        <v>15</v>
      </c>
      <c r="H266">
        <v>1</v>
      </c>
      <c r="I266">
        <v>62</v>
      </c>
      <c r="J266" t="s">
        <v>16</v>
      </c>
      <c r="K266" t="s">
        <v>17</v>
      </c>
      <c r="L266" t="s">
        <v>18</v>
      </c>
      <c r="M266" s="25">
        <v>390000</v>
      </c>
    </row>
    <row r="267" spans="1:13" x14ac:dyDescent="0.2">
      <c r="A267" s="1">
        <v>42301</v>
      </c>
      <c r="B267" t="s">
        <v>388</v>
      </c>
      <c r="C267" t="s">
        <v>11</v>
      </c>
      <c r="D267" t="s">
        <v>42</v>
      </c>
      <c r="E267" t="s">
        <v>61</v>
      </c>
      <c r="F267" t="s">
        <v>14</v>
      </c>
      <c r="G267" t="s">
        <v>15</v>
      </c>
      <c r="H267">
        <v>3</v>
      </c>
      <c r="I267">
        <v>84</v>
      </c>
      <c r="J267" t="s">
        <v>28</v>
      </c>
      <c r="K267" t="s">
        <v>17</v>
      </c>
      <c r="L267" t="s">
        <v>18</v>
      </c>
      <c r="M267" s="25">
        <v>290000</v>
      </c>
    </row>
    <row r="268" spans="1:13" x14ac:dyDescent="0.2">
      <c r="A268" s="1">
        <v>42302</v>
      </c>
      <c r="B268" t="s">
        <v>389</v>
      </c>
      <c r="C268" t="s">
        <v>11</v>
      </c>
      <c r="D268" t="s">
        <v>34</v>
      </c>
      <c r="E268" t="s">
        <v>44</v>
      </c>
      <c r="F268" t="s">
        <v>14</v>
      </c>
      <c r="G268" t="s">
        <v>15</v>
      </c>
      <c r="H268">
        <v>4</v>
      </c>
      <c r="I268">
        <v>101</v>
      </c>
      <c r="J268" t="s">
        <v>16</v>
      </c>
      <c r="K268" t="s">
        <v>17</v>
      </c>
      <c r="L268" t="s">
        <v>40</v>
      </c>
      <c r="M268" s="25">
        <v>525000</v>
      </c>
    </row>
    <row r="269" spans="1:13" x14ac:dyDescent="0.2">
      <c r="A269" s="1">
        <v>42303</v>
      </c>
      <c r="B269" t="s">
        <v>390</v>
      </c>
      <c r="C269" t="s">
        <v>11</v>
      </c>
      <c r="D269" t="s">
        <v>34</v>
      </c>
      <c r="E269" t="s">
        <v>44</v>
      </c>
      <c r="F269" t="s">
        <v>14</v>
      </c>
      <c r="G269" t="s">
        <v>15</v>
      </c>
      <c r="H269">
        <v>3</v>
      </c>
      <c r="I269">
        <v>92</v>
      </c>
      <c r="J269" t="s">
        <v>16</v>
      </c>
      <c r="K269" t="s">
        <v>17</v>
      </c>
      <c r="L269" t="s">
        <v>60</v>
      </c>
      <c r="M269" s="25">
        <v>375000</v>
      </c>
    </row>
    <row r="270" spans="1:13" x14ac:dyDescent="0.2">
      <c r="A270" s="1">
        <v>42304</v>
      </c>
      <c r="B270" t="s">
        <v>391</v>
      </c>
      <c r="C270" t="s">
        <v>11</v>
      </c>
      <c r="D270" t="s">
        <v>34</v>
      </c>
      <c r="E270" t="s">
        <v>44</v>
      </c>
      <c r="F270" t="s">
        <v>14</v>
      </c>
      <c r="G270" t="s">
        <v>15</v>
      </c>
      <c r="H270">
        <v>3</v>
      </c>
      <c r="I270">
        <v>88</v>
      </c>
      <c r="J270" t="s">
        <v>16</v>
      </c>
      <c r="K270" t="s">
        <v>17</v>
      </c>
      <c r="L270" t="s">
        <v>58</v>
      </c>
      <c r="M270" s="25">
        <v>365000</v>
      </c>
    </row>
    <row r="271" spans="1:13" x14ac:dyDescent="0.2">
      <c r="A271" s="1">
        <v>42305</v>
      </c>
      <c r="B271" t="s">
        <v>392</v>
      </c>
      <c r="C271" t="s">
        <v>11</v>
      </c>
      <c r="D271" t="s">
        <v>42</v>
      </c>
      <c r="E271" t="s">
        <v>61</v>
      </c>
      <c r="F271" t="s">
        <v>14</v>
      </c>
      <c r="G271" t="s">
        <v>15</v>
      </c>
      <c r="H271">
        <v>2</v>
      </c>
      <c r="I271">
        <v>45</v>
      </c>
      <c r="J271" t="s">
        <v>16</v>
      </c>
      <c r="K271" t="s">
        <v>17</v>
      </c>
      <c r="L271" t="s">
        <v>40</v>
      </c>
      <c r="M271" s="25">
        <v>209000</v>
      </c>
    </row>
    <row r="272" spans="1:13" x14ac:dyDescent="0.2">
      <c r="A272" s="1">
        <v>42306</v>
      </c>
      <c r="B272" t="s">
        <v>393</v>
      </c>
      <c r="C272" t="s">
        <v>11</v>
      </c>
      <c r="D272" t="s">
        <v>12</v>
      </c>
      <c r="E272" t="s">
        <v>31</v>
      </c>
      <c r="F272" t="s">
        <v>14</v>
      </c>
      <c r="G272" t="s">
        <v>15</v>
      </c>
      <c r="H272">
        <v>1</v>
      </c>
      <c r="I272">
        <v>59</v>
      </c>
      <c r="J272" t="s">
        <v>16</v>
      </c>
      <c r="K272" t="s">
        <v>17</v>
      </c>
      <c r="L272" t="s">
        <v>18</v>
      </c>
      <c r="M272" s="25">
        <v>199900</v>
      </c>
    </row>
    <row r="273" spans="1:13" x14ac:dyDescent="0.2">
      <c r="A273" s="1">
        <v>42307</v>
      </c>
      <c r="B273" t="s">
        <v>394</v>
      </c>
      <c r="C273" t="s">
        <v>11</v>
      </c>
      <c r="D273" t="s">
        <v>25</v>
      </c>
      <c r="E273" t="s">
        <v>26</v>
      </c>
      <c r="F273" t="s">
        <v>14</v>
      </c>
      <c r="G273" t="s">
        <v>76</v>
      </c>
      <c r="H273">
        <v>4</v>
      </c>
      <c r="I273">
        <v>250</v>
      </c>
      <c r="J273" t="s">
        <v>28</v>
      </c>
      <c r="K273" t="s">
        <v>17</v>
      </c>
      <c r="L273" t="s">
        <v>29</v>
      </c>
      <c r="M273" s="25">
        <v>795000</v>
      </c>
    </row>
    <row r="274" spans="1:13" x14ac:dyDescent="0.2">
      <c r="A274" s="1">
        <v>42308</v>
      </c>
      <c r="B274" t="s">
        <v>395</v>
      </c>
      <c r="C274" t="s">
        <v>11</v>
      </c>
      <c r="D274" t="s">
        <v>12</v>
      </c>
      <c r="E274" t="s">
        <v>22</v>
      </c>
      <c r="F274" t="s">
        <v>14</v>
      </c>
      <c r="G274" t="s">
        <v>15</v>
      </c>
      <c r="H274">
        <v>3</v>
      </c>
      <c r="I274">
        <v>85</v>
      </c>
      <c r="J274" t="s">
        <v>16</v>
      </c>
      <c r="K274" t="s">
        <v>17</v>
      </c>
      <c r="L274" t="s">
        <v>40</v>
      </c>
      <c r="M274" s="25">
        <v>389000</v>
      </c>
    </row>
    <row r="275" spans="1:13" x14ac:dyDescent="0.2">
      <c r="A275" s="1">
        <v>42309</v>
      </c>
      <c r="B275" t="s">
        <v>396</v>
      </c>
      <c r="C275" t="s">
        <v>11</v>
      </c>
      <c r="D275" t="s">
        <v>54</v>
      </c>
      <c r="E275" t="s">
        <v>97</v>
      </c>
      <c r="F275" t="s">
        <v>14</v>
      </c>
      <c r="G275" t="s">
        <v>15</v>
      </c>
      <c r="H275">
        <v>4</v>
      </c>
      <c r="I275">
        <v>87</v>
      </c>
      <c r="J275" t="s">
        <v>16</v>
      </c>
      <c r="K275" t="s">
        <v>17</v>
      </c>
      <c r="L275" t="s">
        <v>21</v>
      </c>
      <c r="M275" s="25">
        <v>307000</v>
      </c>
    </row>
    <row r="276" spans="1:13" x14ac:dyDescent="0.2">
      <c r="A276" s="1">
        <v>42310</v>
      </c>
      <c r="B276" t="s">
        <v>397</v>
      </c>
      <c r="C276" t="s">
        <v>11</v>
      </c>
      <c r="D276" t="s">
        <v>25</v>
      </c>
      <c r="E276" t="s">
        <v>39</v>
      </c>
      <c r="F276" t="s">
        <v>14</v>
      </c>
      <c r="G276" t="s">
        <v>15</v>
      </c>
      <c r="H276">
        <v>3</v>
      </c>
      <c r="I276">
        <v>76</v>
      </c>
      <c r="J276" t="s">
        <v>16</v>
      </c>
      <c r="K276" t="s">
        <v>17</v>
      </c>
      <c r="L276" t="s">
        <v>58</v>
      </c>
      <c r="M276" s="25">
        <v>269000</v>
      </c>
    </row>
    <row r="277" spans="1:13" x14ac:dyDescent="0.2">
      <c r="A277" s="1">
        <v>42311</v>
      </c>
      <c r="B277" t="s">
        <v>398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>
        <v>4</v>
      </c>
      <c r="I277">
        <v>179</v>
      </c>
      <c r="J277" t="s">
        <v>16</v>
      </c>
      <c r="K277" t="s">
        <v>17</v>
      </c>
      <c r="L277" t="s">
        <v>40</v>
      </c>
      <c r="M277" s="25">
        <v>765000</v>
      </c>
    </row>
    <row r="278" spans="1:13" x14ac:dyDescent="0.2">
      <c r="A278" s="1">
        <v>42312</v>
      </c>
      <c r="B278" t="s">
        <v>399</v>
      </c>
      <c r="C278" t="s">
        <v>11</v>
      </c>
      <c r="D278" t="s">
        <v>12</v>
      </c>
      <c r="E278" t="s">
        <v>41</v>
      </c>
      <c r="F278" t="s">
        <v>14</v>
      </c>
      <c r="G278" t="s">
        <v>15</v>
      </c>
      <c r="H278">
        <v>4</v>
      </c>
      <c r="I278">
        <v>149</v>
      </c>
      <c r="J278" t="s">
        <v>16</v>
      </c>
      <c r="K278" t="s">
        <v>17</v>
      </c>
      <c r="L278" t="s">
        <v>21</v>
      </c>
      <c r="M278" s="25">
        <v>710000</v>
      </c>
    </row>
    <row r="279" spans="1:13" x14ac:dyDescent="0.2">
      <c r="A279" s="1">
        <v>42313</v>
      </c>
      <c r="B279" t="s">
        <v>400</v>
      </c>
      <c r="C279" t="s">
        <v>11</v>
      </c>
      <c r="D279" t="s">
        <v>34</v>
      </c>
      <c r="E279" t="s">
        <v>44</v>
      </c>
      <c r="F279" t="s">
        <v>14</v>
      </c>
      <c r="G279" t="s">
        <v>15</v>
      </c>
      <c r="H279">
        <v>1</v>
      </c>
      <c r="I279">
        <v>51</v>
      </c>
      <c r="J279" t="s">
        <v>16</v>
      </c>
      <c r="K279" t="s">
        <v>17</v>
      </c>
      <c r="L279" t="s">
        <v>18</v>
      </c>
      <c r="M279" s="25">
        <v>280000</v>
      </c>
    </row>
    <row r="280" spans="1:13" x14ac:dyDescent="0.2">
      <c r="A280" s="1">
        <v>42314</v>
      </c>
      <c r="B280" t="s">
        <v>401</v>
      </c>
      <c r="C280" t="s">
        <v>11</v>
      </c>
      <c r="D280" t="s">
        <v>19</v>
      </c>
      <c r="E280" t="s">
        <v>20</v>
      </c>
      <c r="F280" t="s">
        <v>14</v>
      </c>
      <c r="G280" t="s">
        <v>15</v>
      </c>
      <c r="H280">
        <v>4</v>
      </c>
      <c r="I280">
        <v>152</v>
      </c>
      <c r="J280" t="s">
        <v>16</v>
      </c>
      <c r="K280" t="s">
        <v>17</v>
      </c>
      <c r="L280" t="s">
        <v>21</v>
      </c>
      <c r="M280" s="25">
        <v>695000</v>
      </c>
    </row>
    <row r="281" spans="1:13" x14ac:dyDescent="0.2">
      <c r="A281" s="1">
        <v>42315</v>
      </c>
      <c r="B281" t="s">
        <v>402</v>
      </c>
      <c r="C281" t="s">
        <v>11</v>
      </c>
      <c r="D281" t="s">
        <v>12</v>
      </c>
      <c r="E281" t="s">
        <v>22</v>
      </c>
      <c r="F281" t="s">
        <v>14</v>
      </c>
      <c r="G281" t="s">
        <v>15</v>
      </c>
      <c r="H281">
        <v>3</v>
      </c>
      <c r="I281">
        <v>84</v>
      </c>
      <c r="J281" t="s">
        <v>16</v>
      </c>
      <c r="K281" t="s">
        <v>17</v>
      </c>
      <c r="L281" t="s">
        <v>18</v>
      </c>
      <c r="M281" s="25">
        <v>359000</v>
      </c>
    </row>
    <row r="282" spans="1:13" x14ac:dyDescent="0.2">
      <c r="A282" s="1">
        <v>42316</v>
      </c>
      <c r="B282" t="s">
        <v>403</v>
      </c>
      <c r="C282" t="s">
        <v>11</v>
      </c>
      <c r="D282" t="s">
        <v>19</v>
      </c>
      <c r="E282" t="s">
        <v>68</v>
      </c>
      <c r="F282" t="s">
        <v>14</v>
      </c>
      <c r="G282" t="s">
        <v>15</v>
      </c>
      <c r="H282">
        <v>3</v>
      </c>
      <c r="I282">
        <v>92</v>
      </c>
      <c r="J282" t="s">
        <v>16</v>
      </c>
      <c r="K282" t="s">
        <v>17</v>
      </c>
      <c r="L282" t="s">
        <v>52</v>
      </c>
      <c r="M282" s="25">
        <v>598000</v>
      </c>
    </row>
    <row r="283" spans="1:13" x14ac:dyDescent="0.2">
      <c r="A283" s="1">
        <v>42317</v>
      </c>
      <c r="B283" t="s">
        <v>404</v>
      </c>
      <c r="C283" t="s">
        <v>11</v>
      </c>
      <c r="D283" t="s">
        <v>12</v>
      </c>
      <c r="E283" t="s">
        <v>33</v>
      </c>
      <c r="F283" t="s">
        <v>14</v>
      </c>
      <c r="G283" t="s">
        <v>15</v>
      </c>
      <c r="H283">
        <v>3</v>
      </c>
      <c r="I283">
        <v>75</v>
      </c>
      <c r="J283" t="s">
        <v>16</v>
      </c>
      <c r="K283" t="s">
        <v>17</v>
      </c>
      <c r="L283" t="s">
        <v>58</v>
      </c>
      <c r="M283" s="25">
        <v>365000</v>
      </c>
    </row>
    <row r="284" spans="1:13" x14ac:dyDescent="0.2">
      <c r="A284" s="1">
        <v>42318</v>
      </c>
      <c r="B284" t="s">
        <v>405</v>
      </c>
      <c r="C284" t="s">
        <v>11</v>
      </c>
      <c r="D284" t="s">
        <v>34</v>
      </c>
      <c r="E284" t="s">
        <v>44</v>
      </c>
      <c r="F284" t="s">
        <v>14</v>
      </c>
      <c r="G284" t="s">
        <v>15</v>
      </c>
      <c r="H284">
        <v>1</v>
      </c>
      <c r="I284">
        <v>49</v>
      </c>
      <c r="J284" t="s">
        <v>16</v>
      </c>
      <c r="K284" t="s">
        <v>17</v>
      </c>
      <c r="L284" t="s">
        <v>40</v>
      </c>
      <c r="M284" s="25">
        <v>315000</v>
      </c>
    </row>
    <row r="285" spans="1:13" x14ac:dyDescent="0.2">
      <c r="A285" s="1">
        <v>42319</v>
      </c>
      <c r="B285" t="s">
        <v>406</v>
      </c>
      <c r="C285" t="s">
        <v>11</v>
      </c>
      <c r="D285" t="s">
        <v>12</v>
      </c>
      <c r="E285" t="s">
        <v>22</v>
      </c>
      <c r="F285" t="s">
        <v>14</v>
      </c>
      <c r="G285" t="s">
        <v>15</v>
      </c>
      <c r="H285">
        <v>2</v>
      </c>
      <c r="I285">
        <v>100</v>
      </c>
      <c r="J285" t="s">
        <v>16</v>
      </c>
      <c r="K285" t="s">
        <v>17</v>
      </c>
      <c r="L285" t="s">
        <v>36</v>
      </c>
      <c r="M285" s="25">
        <v>535000</v>
      </c>
    </row>
    <row r="286" spans="1:13" x14ac:dyDescent="0.2">
      <c r="A286" s="1">
        <v>42320</v>
      </c>
      <c r="B286" t="s">
        <v>407</v>
      </c>
      <c r="C286" t="s">
        <v>11</v>
      </c>
      <c r="D286" t="s">
        <v>50</v>
      </c>
      <c r="E286" t="s">
        <v>82</v>
      </c>
      <c r="F286" t="s">
        <v>14</v>
      </c>
      <c r="G286" t="s">
        <v>15</v>
      </c>
      <c r="H286">
        <v>5</v>
      </c>
      <c r="I286">
        <v>260</v>
      </c>
      <c r="J286" t="s">
        <v>16</v>
      </c>
      <c r="K286" t="s">
        <v>17</v>
      </c>
      <c r="L286" t="s">
        <v>40</v>
      </c>
      <c r="M286" s="25">
        <v>1050000</v>
      </c>
    </row>
    <row r="287" spans="1:13" x14ac:dyDescent="0.2">
      <c r="A287" s="1">
        <v>42321</v>
      </c>
      <c r="B287" t="s">
        <v>408</v>
      </c>
      <c r="C287" t="s">
        <v>11</v>
      </c>
      <c r="D287" t="s">
        <v>25</v>
      </c>
      <c r="E287" t="s">
        <v>26</v>
      </c>
      <c r="F287" t="s">
        <v>14</v>
      </c>
      <c r="G287" t="s">
        <v>15</v>
      </c>
      <c r="H287">
        <v>3</v>
      </c>
      <c r="I287">
        <v>70</v>
      </c>
      <c r="J287" t="s">
        <v>16</v>
      </c>
      <c r="K287" t="s">
        <v>67</v>
      </c>
      <c r="L287" t="s">
        <v>18</v>
      </c>
      <c r="M287" s="25">
        <v>239000</v>
      </c>
    </row>
    <row r="288" spans="1:13" x14ac:dyDescent="0.2">
      <c r="A288" s="1">
        <v>42322</v>
      </c>
      <c r="B288" t="s">
        <v>409</v>
      </c>
      <c r="C288" t="s">
        <v>11</v>
      </c>
      <c r="D288" t="s">
        <v>34</v>
      </c>
      <c r="E288" t="s">
        <v>35</v>
      </c>
      <c r="F288" t="s">
        <v>14</v>
      </c>
      <c r="G288" t="s">
        <v>15</v>
      </c>
      <c r="H288">
        <v>4</v>
      </c>
      <c r="I288">
        <v>400</v>
      </c>
      <c r="J288" t="s">
        <v>16</v>
      </c>
      <c r="K288" t="s">
        <v>17</v>
      </c>
      <c r="L288" t="s">
        <v>18</v>
      </c>
      <c r="M288" s="25">
        <v>1790000</v>
      </c>
    </row>
    <row r="289" spans="1:13" x14ac:dyDescent="0.2">
      <c r="A289" s="1">
        <v>42323</v>
      </c>
      <c r="B289" t="s">
        <v>410</v>
      </c>
      <c r="C289" t="s">
        <v>11</v>
      </c>
      <c r="D289" t="s">
        <v>37</v>
      </c>
      <c r="E289" t="s">
        <v>38</v>
      </c>
      <c r="F289" t="s">
        <v>14</v>
      </c>
      <c r="G289" t="s">
        <v>15</v>
      </c>
      <c r="H289">
        <v>1</v>
      </c>
      <c r="I289">
        <v>111</v>
      </c>
      <c r="J289" t="s">
        <v>16</v>
      </c>
      <c r="K289" t="s">
        <v>17</v>
      </c>
      <c r="L289" t="s">
        <v>18</v>
      </c>
      <c r="M289" s="25">
        <v>1150000</v>
      </c>
    </row>
    <row r="290" spans="1:13" x14ac:dyDescent="0.2">
      <c r="A290" s="1">
        <v>42324</v>
      </c>
      <c r="B290" t="s">
        <v>411</v>
      </c>
      <c r="C290" t="s">
        <v>11</v>
      </c>
      <c r="D290" t="s">
        <v>12</v>
      </c>
      <c r="E290" t="s">
        <v>41</v>
      </c>
      <c r="F290" t="s">
        <v>14</v>
      </c>
      <c r="G290" t="s">
        <v>15</v>
      </c>
      <c r="H290">
        <v>2</v>
      </c>
      <c r="I290">
        <v>149</v>
      </c>
      <c r="J290" t="s">
        <v>16</v>
      </c>
      <c r="K290" t="s">
        <v>17</v>
      </c>
      <c r="L290" t="s">
        <v>60</v>
      </c>
      <c r="M290" s="25">
        <v>1900000</v>
      </c>
    </row>
    <row r="291" spans="1:13" x14ac:dyDescent="0.2">
      <c r="A291" s="1">
        <v>42325</v>
      </c>
      <c r="B291" t="s">
        <v>412</v>
      </c>
      <c r="C291" t="s">
        <v>11</v>
      </c>
      <c r="D291" t="s">
        <v>42</v>
      </c>
      <c r="E291" t="s">
        <v>61</v>
      </c>
      <c r="F291" t="s">
        <v>14</v>
      </c>
      <c r="G291" t="s">
        <v>15</v>
      </c>
      <c r="H291">
        <v>4</v>
      </c>
      <c r="I291">
        <v>90</v>
      </c>
      <c r="J291" t="s">
        <v>16</v>
      </c>
      <c r="K291" t="s">
        <v>67</v>
      </c>
      <c r="L291" t="s">
        <v>24</v>
      </c>
      <c r="M291" s="25">
        <v>345000</v>
      </c>
    </row>
    <row r="292" spans="1:13" x14ac:dyDescent="0.2">
      <c r="A292" s="1">
        <v>42326</v>
      </c>
      <c r="B292" t="s">
        <v>413</v>
      </c>
      <c r="C292" t="s">
        <v>11</v>
      </c>
      <c r="D292" t="s">
        <v>12</v>
      </c>
      <c r="E292" t="s">
        <v>41</v>
      </c>
      <c r="F292" t="s">
        <v>14</v>
      </c>
      <c r="G292" t="s">
        <v>15</v>
      </c>
      <c r="H292">
        <v>3</v>
      </c>
      <c r="I292">
        <v>76</v>
      </c>
      <c r="J292" t="s">
        <v>16</v>
      </c>
      <c r="K292" t="s">
        <v>17</v>
      </c>
      <c r="L292" t="s">
        <v>36</v>
      </c>
      <c r="M292" s="25">
        <v>460000</v>
      </c>
    </row>
    <row r="293" spans="1:13" x14ac:dyDescent="0.2">
      <c r="A293" s="1">
        <v>42327</v>
      </c>
      <c r="B293" t="s">
        <v>414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>
        <v>3</v>
      </c>
      <c r="I293">
        <v>140</v>
      </c>
      <c r="J293" t="s">
        <v>16</v>
      </c>
      <c r="K293" t="s">
        <v>17</v>
      </c>
      <c r="L293" t="s">
        <v>18</v>
      </c>
      <c r="M293" s="25">
        <v>2500000</v>
      </c>
    </row>
    <row r="294" spans="1:13" x14ac:dyDescent="0.2">
      <c r="A294" s="1">
        <v>42328</v>
      </c>
      <c r="B294" t="s">
        <v>415</v>
      </c>
      <c r="C294" t="s">
        <v>11</v>
      </c>
      <c r="D294" t="s">
        <v>19</v>
      </c>
      <c r="E294" t="s">
        <v>20</v>
      </c>
      <c r="F294" t="s">
        <v>14</v>
      </c>
      <c r="G294" t="s">
        <v>15</v>
      </c>
      <c r="H294">
        <v>4</v>
      </c>
      <c r="I294">
        <v>197</v>
      </c>
      <c r="J294" t="s">
        <v>16</v>
      </c>
      <c r="K294" t="s">
        <v>17</v>
      </c>
      <c r="L294" t="s">
        <v>58</v>
      </c>
      <c r="M294" s="25">
        <v>1570000</v>
      </c>
    </row>
    <row r="295" spans="1:13" x14ac:dyDescent="0.2">
      <c r="A295" s="1">
        <v>42329</v>
      </c>
      <c r="B295" t="s">
        <v>416</v>
      </c>
      <c r="C295" t="s">
        <v>11</v>
      </c>
      <c r="D295" t="s">
        <v>47</v>
      </c>
      <c r="E295" t="s">
        <v>98</v>
      </c>
      <c r="F295" t="s">
        <v>14</v>
      </c>
      <c r="G295" t="s">
        <v>23</v>
      </c>
      <c r="H295">
        <v>2</v>
      </c>
      <c r="I295">
        <v>100</v>
      </c>
      <c r="J295" t="s">
        <v>28</v>
      </c>
      <c r="K295" t="s">
        <v>17</v>
      </c>
      <c r="L295" t="s">
        <v>40</v>
      </c>
      <c r="M295" s="25">
        <v>385000</v>
      </c>
    </row>
    <row r="296" spans="1:13" x14ac:dyDescent="0.2">
      <c r="A296" s="1">
        <v>42330</v>
      </c>
      <c r="B296" t="s">
        <v>417</v>
      </c>
      <c r="C296" t="s">
        <v>11</v>
      </c>
      <c r="D296" t="s">
        <v>19</v>
      </c>
      <c r="E296" t="s">
        <v>20</v>
      </c>
      <c r="F296" t="s">
        <v>14</v>
      </c>
      <c r="G296" t="s">
        <v>15</v>
      </c>
      <c r="H296">
        <v>3</v>
      </c>
      <c r="I296">
        <v>128</v>
      </c>
      <c r="J296" t="s">
        <v>16</v>
      </c>
      <c r="K296" t="s">
        <v>17</v>
      </c>
      <c r="L296" t="s">
        <v>58</v>
      </c>
      <c r="M296" s="25">
        <v>759000</v>
      </c>
    </row>
    <row r="297" spans="1:13" x14ac:dyDescent="0.2">
      <c r="A297" s="1">
        <v>42331</v>
      </c>
      <c r="B297" t="s">
        <v>418</v>
      </c>
      <c r="C297" t="s">
        <v>11</v>
      </c>
      <c r="D297" t="s">
        <v>54</v>
      </c>
      <c r="E297" t="s">
        <v>97</v>
      </c>
      <c r="F297" t="s">
        <v>14</v>
      </c>
      <c r="G297" t="s">
        <v>15</v>
      </c>
      <c r="H297">
        <v>3</v>
      </c>
      <c r="I297">
        <v>65</v>
      </c>
      <c r="J297" t="s">
        <v>16</v>
      </c>
      <c r="K297" t="s">
        <v>17</v>
      </c>
      <c r="L297" t="s">
        <v>60</v>
      </c>
      <c r="M297" s="25">
        <v>225000</v>
      </c>
    </row>
    <row r="298" spans="1:13" x14ac:dyDescent="0.2">
      <c r="A298" s="1">
        <v>42332</v>
      </c>
      <c r="B298" t="s">
        <v>419</v>
      </c>
      <c r="C298" t="s">
        <v>11</v>
      </c>
      <c r="D298" t="s">
        <v>37</v>
      </c>
      <c r="E298" t="s">
        <v>74</v>
      </c>
      <c r="F298" t="s">
        <v>14</v>
      </c>
      <c r="G298" t="s">
        <v>15</v>
      </c>
      <c r="H298">
        <v>2</v>
      </c>
      <c r="I298">
        <v>95</v>
      </c>
      <c r="J298" t="s">
        <v>16</v>
      </c>
      <c r="K298" t="s">
        <v>17</v>
      </c>
      <c r="L298" t="s">
        <v>36</v>
      </c>
      <c r="M298" s="25">
        <v>370000</v>
      </c>
    </row>
    <row r="299" spans="1:13" x14ac:dyDescent="0.2">
      <c r="A299" s="1">
        <v>42333</v>
      </c>
      <c r="B299" t="s">
        <v>420</v>
      </c>
      <c r="C299" t="s">
        <v>11</v>
      </c>
      <c r="D299" t="s">
        <v>47</v>
      </c>
      <c r="E299" t="s">
        <v>96</v>
      </c>
      <c r="F299" t="s">
        <v>14</v>
      </c>
      <c r="G299" t="s">
        <v>15</v>
      </c>
      <c r="H299">
        <v>3</v>
      </c>
      <c r="I299">
        <v>81</v>
      </c>
      <c r="J299" t="s">
        <v>16</v>
      </c>
      <c r="K299" t="s">
        <v>17</v>
      </c>
      <c r="L299" t="s">
        <v>40</v>
      </c>
      <c r="M299" s="25">
        <v>230000</v>
      </c>
    </row>
    <row r="300" spans="1:13" x14ac:dyDescent="0.2">
      <c r="A300" s="1">
        <v>42334</v>
      </c>
      <c r="B300" t="s">
        <v>421</v>
      </c>
      <c r="C300" t="s">
        <v>11</v>
      </c>
      <c r="D300" t="s">
        <v>12</v>
      </c>
      <c r="E300" t="s">
        <v>31</v>
      </c>
      <c r="F300" t="s">
        <v>14</v>
      </c>
      <c r="G300" t="s">
        <v>23</v>
      </c>
      <c r="H300">
        <v>3</v>
      </c>
      <c r="I300">
        <v>89</v>
      </c>
      <c r="J300" t="s">
        <v>16</v>
      </c>
      <c r="K300" t="s">
        <v>17</v>
      </c>
      <c r="L300" t="s">
        <v>21</v>
      </c>
      <c r="M300" s="25">
        <v>475000</v>
      </c>
    </row>
    <row r="301" spans="1:13" x14ac:dyDescent="0.2">
      <c r="A301" s="1">
        <v>42335</v>
      </c>
      <c r="B301" t="s">
        <v>422</v>
      </c>
      <c r="C301" t="s">
        <v>11</v>
      </c>
      <c r="D301" t="s">
        <v>37</v>
      </c>
      <c r="E301" t="s">
        <v>85</v>
      </c>
      <c r="F301" t="s">
        <v>14</v>
      </c>
      <c r="G301" t="s">
        <v>15</v>
      </c>
      <c r="H301">
        <v>1</v>
      </c>
      <c r="I301">
        <v>33</v>
      </c>
      <c r="J301" t="s">
        <v>28</v>
      </c>
      <c r="K301" t="s">
        <v>17</v>
      </c>
      <c r="L301" t="s">
        <v>52</v>
      </c>
      <c r="M301" s="25">
        <v>132000</v>
      </c>
    </row>
    <row r="302" spans="1:13" x14ac:dyDescent="0.2">
      <c r="A302" s="1">
        <v>42336</v>
      </c>
      <c r="B302" t="s">
        <v>423</v>
      </c>
      <c r="C302" t="s">
        <v>11</v>
      </c>
      <c r="D302" t="s">
        <v>25</v>
      </c>
      <c r="E302" t="s">
        <v>99</v>
      </c>
      <c r="F302" t="s">
        <v>14</v>
      </c>
      <c r="G302" t="s">
        <v>15</v>
      </c>
      <c r="H302">
        <v>3</v>
      </c>
      <c r="I302">
        <v>118</v>
      </c>
      <c r="J302" t="s">
        <v>16</v>
      </c>
      <c r="K302" t="s">
        <v>17</v>
      </c>
      <c r="L302" t="s">
        <v>40</v>
      </c>
      <c r="M302" s="25">
        <v>395000</v>
      </c>
    </row>
    <row r="303" spans="1:13" x14ac:dyDescent="0.2">
      <c r="A303" s="1">
        <v>42337</v>
      </c>
      <c r="B303" t="s">
        <v>424</v>
      </c>
      <c r="C303" t="s">
        <v>11</v>
      </c>
      <c r="D303" t="s">
        <v>19</v>
      </c>
      <c r="E303" t="s">
        <v>73</v>
      </c>
      <c r="F303" t="s">
        <v>14</v>
      </c>
      <c r="G303" t="s">
        <v>23</v>
      </c>
      <c r="H303">
        <v>4</v>
      </c>
      <c r="I303">
        <v>131</v>
      </c>
      <c r="J303" t="s">
        <v>16</v>
      </c>
      <c r="K303" t="s">
        <v>17</v>
      </c>
      <c r="L303" t="s">
        <v>58</v>
      </c>
      <c r="M303" s="25">
        <v>660000</v>
      </c>
    </row>
    <row r="304" spans="1:13" x14ac:dyDescent="0.2">
      <c r="A304" s="1">
        <v>42338</v>
      </c>
      <c r="B304" t="s">
        <v>425</v>
      </c>
      <c r="C304" t="s">
        <v>11</v>
      </c>
      <c r="D304" t="s">
        <v>34</v>
      </c>
      <c r="E304" t="s">
        <v>35</v>
      </c>
      <c r="F304" t="s">
        <v>14</v>
      </c>
      <c r="G304" t="s">
        <v>15</v>
      </c>
      <c r="H304">
        <v>2</v>
      </c>
      <c r="I304">
        <v>65</v>
      </c>
      <c r="J304" t="s">
        <v>16</v>
      </c>
      <c r="K304" t="s">
        <v>17</v>
      </c>
      <c r="L304" t="s">
        <v>36</v>
      </c>
      <c r="M304" s="25">
        <v>450000</v>
      </c>
    </row>
    <row r="305" spans="1:13" x14ac:dyDescent="0.2">
      <c r="A305" s="1">
        <v>42339</v>
      </c>
      <c r="B305" t="s">
        <v>426</v>
      </c>
      <c r="C305" t="s">
        <v>11</v>
      </c>
      <c r="D305" t="s">
        <v>19</v>
      </c>
      <c r="E305" t="s">
        <v>20</v>
      </c>
      <c r="F305" t="s">
        <v>14</v>
      </c>
      <c r="G305" t="s">
        <v>15</v>
      </c>
      <c r="H305">
        <v>5</v>
      </c>
      <c r="I305">
        <v>332</v>
      </c>
      <c r="J305" t="s">
        <v>16</v>
      </c>
      <c r="K305" t="s">
        <v>17</v>
      </c>
      <c r="L305" t="s">
        <v>36</v>
      </c>
      <c r="M305" s="25">
        <v>1395000</v>
      </c>
    </row>
    <row r="306" spans="1:13" x14ac:dyDescent="0.2">
      <c r="A306" s="1">
        <v>42340</v>
      </c>
      <c r="B306" t="s">
        <v>427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>
        <v>2</v>
      </c>
      <c r="I306">
        <v>86</v>
      </c>
      <c r="J306" t="s">
        <v>16</v>
      </c>
      <c r="K306" t="s">
        <v>67</v>
      </c>
      <c r="L306" t="s">
        <v>58</v>
      </c>
      <c r="M306" s="25">
        <v>440000</v>
      </c>
    </row>
    <row r="307" spans="1:13" x14ac:dyDescent="0.2">
      <c r="A307" s="1">
        <v>42341</v>
      </c>
      <c r="B307" t="s">
        <v>428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>
        <v>3</v>
      </c>
      <c r="I307">
        <v>100</v>
      </c>
      <c r="J307" t="s">
        <v>16</v>
      </c>
      <c r="K307" t="s">
        <v>17</v>
      </c>
      <c r="L307" t="s">
        <v>58</v>
      </c>
      <c r="M307" s="25">
        <v>640000</v>
      </c>
    </row>
    <row r="308" spans="1:13" x14ac:dyDescent="0.2">
      <c r="A308" s="1">
        <v>42342</v>
      </c>
      <c r="B308" t="s">
        <v>429</v>
      </c>
      <c r="C308" t="s">
        <v>11</v>
      </c>
      <c r="D308" t="s">
        <v>12</v>
      </c>
      <c r="E308" t="s">
        <v>41</v>
      </c>
      <c r="F308" t="s">
        <v>14</v>
      </c>
      <c r="G308" t="s">
        <v>15</v>
      </c>
      <c r="H308">
        <v>3</v>
      </c>
      <c r="I308">
        <v>123</v>
      </c>
      <c r="J308" t="s">
        <v>16</v>
      </c>
      <c r="K308" t="s">
        <v>17</v>
      </c>
      <c r="L308" t="s">
        <v>36</v>
      </c>
      <c r="M308" s="25">
        <v>850000</v>
      </c>
    </row>
    <row r="309" spans="1:13" x14ac:dyDescent="0.2">
      <c r="A309" s="1">
        <v>42343</v>
      </c>
      <c r="B309" t="s">
        <v>430</v>
      </c>
      <c r="C309" t="s">
        <v>11</v>
      </c>
      <c r="D309" t="s">
        <v>37</v>
      </c>
      <c r="E309" t="s">
        <v>38</v>
      </c>
      <c r="F309" t="s">
        <v>14</v>
      </c>
      <c r="G309" t="s">
        <v>15</v>
      </c>
      <c r="H309">
        <v>1</v>
      </c>
      <c r="I309">
        <v>40</v>
      </c>
      <c r="J309" t="s">
        <v>28</v>
      </c>
      <c r="K309" t="s">
        <v>17</v>
      </c>
      <c r="L309" t="s">
        <v>40</v>
      </c>
      <c r="M309" s="25">
        <v>179000</v>
      </c>
    </row>
    <row r="310" spans="1:13" x14ac:dyDescent="0.2">
      <c r="A310" s="1">
        <v>42344</v>
      </c>
      <c r="B310" t="s">
        <v>431</v>
      </c>
      <c r="C310" t="s">
        <v>11</v>
      </c>
      <c r="D310" t="s">
        <v>12</v>
      </c>
      <c r="E310" t="s">
        <v>41</v>
      </c>
      <c r="F310" t="s">
        <v>14</v>
      </c>
      <c r="G310" t="s">
        <v>15</v>
      </c>
      <c r="H310">
        <v>3</v>
      </c>
      <c r="I310">
        <v>135</v>
      </c>
      <c r="J310" t="s">
        <v>16</v>
      </c>
      <c r="K310" t="s">
        <v>17</v>
      </c>
      <c r="L310" t="s">
        <v>40</v>
      </c>
      <c r="M310" s="25">
        <v>890000</v>
      </c>
    </row>
    <row r="311" spans="1:13" x14ac:dyDescent="0.2">
      <c r="A311" s="1">
        <v>42345</v>
      </c>
      <c r="B311" t="s">
        <v>432</v>
      </c>
      <c r="C311" t="s">
        <v>11</v>
      </c>
      <c r="D311" t="s">
        <v>12</v>
      </c>
      <c r="E311" t="s">
        <v>13</v>
      </c>
      <c r="F311" t="s">
        <v>14</v>
      </c>
      <c r="G311" t="s">
        <v>32</v>
      </c>
      <c r="H311">
        <v>3</v>
      </c>
      <c r="I311">
        <v>158</v>
      </c>
      <c r="J311" t="s">
        <v>16</v>
      </c>
      <c r="K311" t="s">
        <v>17</v>
      </c>
      <c r="L311" t="s">
        <v>100</v>
      </c>
      <c r="M311" s="25">
        <v>1495000</v>
      </c>
    </row>
    <row r="312" spans="1:13" x14ac:dyDescent="0.2">
      <c r="A312" s="1">
        <v>42346</v>
      </c>
      <c r="B312" t="s">
        <v>433</v>
      </c>
      <c r="C312" t="s">
        <v>11</v>
      </c>
      <c r="D312" t="s">
        <v>12</v>
      </c>
      <c r="E312" t="s">
        <v>33</v>
      </c>
      <c r="F312" t="s">
        <v>14</v>
      </c>
      <c r="G312" t="s">
        <v>15</v>
      </c>
      <c r="H312">
        <v>4</v>
      </c>
      <c r="I312">
        <v>180</v>
      </c>
      <c r="J312" t="s">
        <v>16</v>
      </c>
      <c r="K312" t="s">
        <v>17</v>
      </c>
      <c r="L312" t="s">
        <v>46</v>
      </c>
      <c r="M312" s="25">
        <v>795000</v>
      </c>
    </row>
    <row r="313" spans="1:13" x14ac:dyDescent="0.2">
      <c r="A313" s="1">
        <v>42347</v>
      </c>
      <c r="B313" t="s">
        <v>434</v>
      </c>
      <c r="C313" t="s">
        <v>11</v>
      </c>
      <c r="D313" t="s">
        <v>25</v>
      </c>
      <c r="E313" t="s">
        <v>101</v>
      </c>
      <c r="F313" t="s">
        <v>14</v>
      </c>
      <c r="G313" t="s">
        <v>23</v>
      </c>
      <c r="H313">
        <v>1</v>
      </c>
      <c r="I313">
        <v>66</v>
      </c>
      <c r="J313" t="s">
        <v>16</v>
      </c>
      <c r="K313" t="s">
        <v>17</v>
      </c>
      <c r="L313" t="s">
        <v>40</v>
      </c>
      <c r="M313" s="25">
        <v>220000</v>
      </c>
    </row>
    <row r="314" spans="1:13" x14ac:dyDescent="0.2">
      <c r="A314" s="1">
        <v>42348</v>
      </c>
      <c r="B314" t="s">
        <v>435</v>
      </c>
      <c r="C314" t="s">
        <v>11</v>
      </c>
      <c r="D314" t="s">
        <v>19</v>
      </c>
      <c r="E314" t="s">
        <v>20</v>
      </c>
      <c r="F314" t="s">
        <v>14</v>
      </c>
      <c r="G314" t="s">
        <v>15</v>
      </c>
      <c r="H314">
        <v>4</v>
      </c>
      <c r="I314">
        <v>208</v>
      </c>
      <c r="J314" t="s">
        <v>16</v>
      </c>
      <c r="K314" t="s">
        <v>17</v>
      </c>
      <c r="L314" t="s">
        <v>18</v>
      </c>
      <c r="M314" s="25">
        <v>1095000</v>
      </c>
    </row>
    <row r="315" spans="1:13" x14ac:dyDescent="0.2">
      <c r="A315" s="1">
        <v>42349</v>
      </c>
      <c r="B315" t="s">
        <v>436</v>
      </c>
      <c r="C315" t="s">
        <v>11</v>
      </c>
      <c r="D315" t="s">
        <v>12</v>
      </c>
      <c r="E315" t="s">
        <v>13</v>
      </c>
      <c r="F315" t="s">
        <v>14</v>
      </c>
      <c r="G315" t="s">
        <v>23</v>
      </c>
      <c r="H315">
        <v>3</v>
      </c>
      <c r="I315">
        <v>227</v>
      </c>
      <c r="J315" t="s">
        <v>16</v>
      </c>
      <c r="K315" t="s">
        <v>17</v>
      </c>
      <c r="L315" t="s">
        <v>65</v>
      </c>
      <c r="M315" s="25">
        <v>1995000</v>
      </c>
    </row>
    <row r="316" spans="1:13" x14ac:dyDescent="0.2">
      <c r="A316" s="1">
        <v>42350</v>
      </c>
      <c r="B316" t="s">
        <v>437</v>
      </c>
      <c r="C316" t="s">
        <v>11</v>
      </c>
      <c r="D316" t="s">
        <v>12</v>
      </c>
      <c r="E316" t="s">
        <v>31</v>
      </c>
      <c r="F316" t="s">
        <v>14</v>
      </c>
      <c r="G316" t="s">
        <v>15</v>
      </c>
      <c r="H316">
        <v>1</v>
      </c>
      <c r="I316">
        <v>85</v>
      </c>
      <c r="J316" t="s">
        <v>16</v>
      </c>
      <c r="K316" t="s">
        <v>17</v>
      </c>
      <c r="L316" t="s">
        <v>52</v>
      </c>
      <c r="M316" s="25">
        <v>240000</v>
      </c>
    </row>
    <row r="317" spans="1:13" x14ac:dyDescent="0.2">
      <c r="A317" s="1">
        <v>42351</v>
      </c>
      <c r="B317" t="s">
        <v>438</v>
      </c>
      <c r="C317" t="s">
        <v>11</v>
      </c>
      <c r="D317" t="s">
        <v>34</v>
      </c>
      <c r="E317" t="s">
        <v>35</v>
      </c>
      <c r="F317" t="s">
        <v>14</v>
      </c>
      <c r="G317" t="s">
        <v>69</v>
      </c>
      <c r="H317">
        <v>4</v>
      </c>
      <c r="I317">
        <v>190</v>
      </c>
      <c r="J317" t="s">
        <v>28</v>
      </c>
      <c r="K317" t="s">
        <v>17</v>
      </c>
      <c r="L317" t="s">
        <v>29</v>
      </c>
      <c r="M317" s="25">
        <v>860000</v>
      </c>
    </row>
    <row r="318" spans="1:13" x14ac:dyDescent="0.2">
      <c r="A318" s="1">
        <v>42352</v>
      </c>
      <c r="B318" t="s">
        <v>439</v>
      </c>
      <c r="C318" t="s">
        <v>11</v>
      </c>
      <c r="D318" t="s">
        <v>50</v>
      </c>
      <c r="E318" t="s">
        <v>66</v>
      </c>
      <c r="F318" t="s">
        <v>14</v>
      </c>
      <c r="G318" t="s">
        <v>15</v>
      </c>
      <c r="H318">
        <v>2</v>
      </c>
      <c r="I318">
        <v>60</v>
      </c>
      <c r="J318" t="s">
        <v>28</v>
      </c>
      <c r="K318" t="s">
        <v>17</v>
      </c>
      <c r="L318" t="s">
        <v>18</v>
      </c>
      <c r="M318" s="25">
        <v>160000</v>
      </c>
    </row>
    <row r="319" spans="1:13" x14ac:dyDescent="0.2">
      <c r="A319" s="1">
        <v>42353</v>
      </c>
      <c r="B319" t="s">
        <v>440</v>
      </c>
      <c r="C319" t="s">
        <v>11</v>
      </c>
      <c r="D319" t="s">
        <v>47</v>
      </c>
      <c r="E319" t="s">
        <v>86</v>
      </c>
      <c r="F319" t="s">
        <v>14</v>
      </c>
      <c r="G319" t="s">
        <v>15</v>
      </c>
      <c r="H319">
        <v>3</v>
      </c>
      <c r="I319">
        <v>60</v>
      </c>
      <c r="J319" t="s">
        <v>16</v>
      </c>
      <c r="K319" t="s">
        <v>17</v>
      </c>
      <c r="L319" t="s">
        <v>21</v>
      </c>
      <c r="M319" s="25">
        <v>220000</v>
      </c>
    </row>
    <row r="320" spans="1:13" x14ac:dyDescent="0.2">
      <c r="A320" s="1">
        <v>42354</v>
      </c>
      <c r="B320" t="s">
        <v>441</v>
      </c>
      <c r="C320" t="s">
        <v>11</v>
      </c>
      <c r="D320" t="s">
        <v>37</v>
      </c>
      <c r="E320" t="s">
        <v>74</v>
      </c>
      <c r="F320" t="s">
        <v>14</v>
      </c>
      <c r="G320" t="s">
        <v>15</v>
      </c>
      <c r="H320">
        <v>2</v>
      </c>
      <c r="I320">
        <v>96</v>
      </c>
      <c r="J320" t="s">
        <v>28</v>
      </c>
      <c r="K320" t="s">
        <v>17</v>
      </c>
      <c r="L320" t="s">
        <v>18</v>
      </c>
      <c r="M320" s="25">
        <v>375000</v>
      </c>
    </row>
    <row r="321" spans="1:13" x14ac:dyDescent="0.2">
      <c r="A321" s="1">
        <v>42355</v>
      </c>
      <c r="B321" t="s">
        <v>442</v>
      </c>
      <c r="C321" t="s">
        <v>11</v>
      </c>
      <c r="D321" t="s">
        <v>47</v>
      </c>
      <c r="E321" t="s">
        <v>86</v>
      </c>
      <c r="F321" t="s">
        <v>14</v>
      </c>
      <c r="G321" t="s">
        <v>15</v>
      </c>
      <c r="H321">
        <v>3</v>
      </c>
      <c r="I321">
        <v>92</v>
      </c>
      <c r="J321" t="s">
        <v>16</v>
      </c>
      <c r="K321" t="s">
        <v>17</v>
      </c>
      <c r="L321" t="s">
        <v>60</v>
      </c>
      <c r="M321" s="25">
        <v>375000</v>
      </c>
    </row>
    <row r="322" spans="1:13" x14ac:dyDescent="0.2">
      <c r="A322" s="1">
        <v>42356</v>
      </c>
      <c r="B322" t="s">
        <v>443</v>
      </c>
      <c r="C322" t="s">
        <v>11</v>
      </c>
      <c r="D322" t="s">
        <v>12</v>
      </c>
      <c r="E322" t="s">
        <v>31</v>
      </c>
      <c r="F322" t="s">
        <v>14</v>
      </c>
      <c r="G322" t="s">
        <v>23</v>
      </c>
      <c r="H322">
        <v>4</v>
      </c>
      <c r="I322">
        <v>180</v>
      </c>
      <c r="J322" t="s">
        <v>16</v>
      </c>
      <c r="K322" t="s">
        <v>17</v>
      </c>
      <c r="L322" t="s">
        <v>65</v>
      </c>
      <c r="M322" s="25">
        <v>695000</v>
      </c>
    </row>
    <row r="323" spans="1:13" x14ac:dyDescent="0.2">
      <c r="A323" s="1">
        <v>42357</v>
      </c>
      <c r="B323" t="s">
        <v>444</v>
      </c>
      <c r="C323" t="s">
        <v>11</v>
      </c>
      <c r="D323" t="s">
        <v>34</v>
      </c>
      <c r="E323" t="s">
        <v>71</v>
      </c>
      <c r="F323" t="s">
        <v>14</v>
      </c>
      <c r="G323" t="s">
        <v>15</v>
      </c>
      <c r="H323">
        <v>4</v>
      </c>
      <c r="I323">
        <v>78</v>
      </c>
      <c r="J323" t="s">
        <v>16</v>
      </c>
      <c r="K323" t="s">
        <v>67</v>
      </c>
      <c r="L323" t="s">
        <v>52</v>
      </c>
      <c r="M323" s="25">
        <v>255000</v>
      </c>
    </row>
    <row r="324" spans="1:13" x14ac:dyDescent="0.2">
      <c r="A324" s="1">
        <v>42358</v>
      </c>
      <c r="B324" t="s">
        <v>445</v>
      </c>
      <c r="C324" t="s">
        <v>11</v>
      </c>
      <c r="D324" t="s">
        <v>37</v>
      </c>
      <c r="E324" t="s">
        <v>38</v>
      </c>
      <c r="F324" t="s">
        <v>14</v>
      </c>
      <c r="G324" t="s">
        <v>15</v>
      </c>
      <c r="H324">
        <v>2</v>
      </c>
      <c r="I324">
        <v>64</v>
      </c>
      <c r="J324" t="s">
        <v>16</v>
      </c>
      <c r="K324" t="s">
        <v>17</v>
      </c>
      <c r="L324" t="s">
        <v>40</v>
      </c>
      <c r="M324" s="25">
        <v>200000</v>
      </c>
    </row>
    <row r="325" spans="1:13" x14ac:dyDescent="0.2">
      <c r="A325" s="1">
        <v>42359</v>
      </c>
      <c r="B325" t="s">
        <v>446</v>
      </c>
      <c r="C325" t="s">
        <v>11</v>
      </c>
      <c r="D325" t="s">
        <v>34</v>
      </c>
      <c r="E325" t="s">
        <v>44</v>
      </c>
      <c r="F325" t="s">
        <v>14</v>
      </c>
      <c r="G325" t="s">
        <v>15</v>
      </c>
      <c r="H325">
        <v>4</v>
      </c>
      <c r="I325">
        <v>143</v>
      </c>
      <c r="J325" t="s">
        <v>16</v>
      </c>
      <c r="K325" t="s">
        <v>17</v>
      </c>
      <c r="L325" t="s">
        <v>21</v>
      </c>
      <c r="M325" s="25">
        <v>1010000</v>
      </c>
    </row>
    <row r="326" spans="1:13" x14ac:dyDescent="0.2">
      <c r="A326" s="1">
        <v>42360</v>
      </c>
      <c r="B326" t="s">
        <v>447</v>
      </c>
      <c r="C326" t="s">
        <v>11</v>
      </c>
      <c r="D326" t="s">
        <v>19</v>
      </c>
      <c r="E326" t="s">
        <v>73</v>
      </c>
      <c r="F326" t="s">
        <v>14</v>
      </c>
      <c r="G326" t="s">
        <v>15</v>
      </c>
      <c r="H326">
        <v>3</v>
      </c>
      <c r="I326">
        <v>207</v>
      </c>
      <c r="J326" t="s">
        <v>16</v>
      </c>
      <c r="K326" t="s">
        <v>67</v>
      </c>
      <c r="L326" t="s">
        <v>52</v>
      </c>
      <c r="M326" s="25">
        <v>755000</v>
      </c>
    </row>
    <row r="327" spans="1:13" x14ac:dyDescent="0.2">
      <c r="A327" s="1">
        <v>42361</v>
      </c>
      <c r="B327" t="s">
        <v>448</v>
      </c>
      <c r="C327" t="s">
        <v>11</v>
      </c>
      <c r="D327" t="s">
        <v>37</v>
      </c>
      <c r="E327" t="s">
        <v>49</v>
      </c>
      <c r="F327" t="s">
        <v>14</v>
      </c>
      <c r="G327" t="s">
        <v>32</v>
      </c>
      <c r="H327">
        <v>5</v>
      </c>
      <c r="I327">
        <v>175</v>
      </c>
      <c r="J327" t="s">
        <v>16</v>
      </c>
      <c r="K327" t="s">
        <v>17</v>
      </c>
      <c r="L327" t="s">
        <v>21</v>
      </c>
      <c r="M327" s="25">
        <v>990000</v>
      </c>
    </row>
    <row r="328" spans="1:13" x14ac:dyDescent="0.2">
      <c r="A328" s="1">
        <v>42362</v>
      </c>
      <c r="B328" t="s">
        <v>449</v>
      </c>
      <c r="C328" t="s">
        <v>11</v>
      </c>
      <c r="D328" t="s">
        <v>47</v>
      </c>
      <c r="E328" t="s">
        <v>86</v>
      </c>
      <c r="F328" t="s">
        <v>14</v>
      </c>
      <c r="G328" t="s">
        <v>64</v>
      </c>
      <c r="H328">
        <v>4</v>
      </c>
      <c r="I328">
        <v>480</v>
      </c>
      <c r="J328" t="s">
        <v>28</v>
      </c>
      <c r="K328" t="s">
        <v>17</v>
      </c>
      <c r="L328" t="s">
        <v>29</v>
      </c>
      <c r="M328" s="25">
        <v>1450000</v>
      </c>
    </row>
    <row r="329" spans="1:13" x14ac:dyDescent="0.2">
      <c r="A329" s="1">
        <v>42363</v>
      </c>
      <c r="B329" t="s">
        <v>450</v>
      </c>
      <c r="C329" t="s">
        <v>11</v>
      </c>
      <c r="D329" t="s">
        <v>34</v>
      </c>
      <c r="E329" t="s">
        <v>44</v>
      </c>
      <c r="F329" t="s">
        <v>14</v>
      </c>
      <c r="G329" t="s">
        <v>15</v>
      </c>
      <c r="H329">
        <v>2</v>
      </c>
      <c r="I329">
        <v>72</v>
      </c>
      <c r="J329" t="s">
        <v>16</v>
      </c>
      <c r="K329" t="s">
        <v>17</v>
      </c>
      <c r="L329" t="s">
        <v>40</v>
      </c>
      <c r="M329" s="25">
        <v>495000</v>
      </c>
    </row>
    <row r="330" spans="1:13" x14ac:dyDescent="0.2">
      <c r="A330" s="1">
        <v>42364</v>
      </c>
      <c r="B330" t="s">
        <v>451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>
        <v>3</v>
      </c>
      <c r="I330">
        <v>265</v>
      </c>
      <c r="J330" t="s">
        <v>16</v>
      </c>
      <c r="K330" t="s">
        <v>17</v>
      </c>
      <c r="L330" t="s">
        <v>18</v>
      </c>
      <c r="M330" s="25">
        <v>2300000</v>
      </c>
    </row>
    <row r="331" spans="1:13" x14ac:dyDescent="0.2">
      <c r="A331" s="1">
        <v>42365</v>
      </c>
      <c r="B331" t="s">
        <v>452</v>
      </c>
      <c r="C331" t="s">
        <v>11</v>
      </c>
      <c r="D331" t="s">
        <v>19</v>
      </c>
      <c r="E331" t="s">
        <v>20</v>
      </c>
      <c r="F331" t="s">
        <v>14</v>
      </c>
      <c r="G331" t="s">
        <v>15</v>
      </c>
      <c r="H331">
        <v>4</v>
      </c>
      <c r="I331">
        <v>132</v>
      </c>
      <c r="J331" t="s">
        <v>16</v>
      </c>
      <c r="K331" t="s">
        <v>17</v>
      </c>
      <c r="L331" t="s">
        <v>60</v>
      </c>
      <c r="M331" s="25">
        <v>780000</v>
      </c>
    </row>
    <row r="332" spans="1:13" x14ac:dyDescent="0.2">
      <c r="A332" s="1">
        <v>42366</v>
      </c>
      <c r="B332" t="s">
        <v>453</v>
      </c>
      <c r="C332" t="s">
        <v>11</v>
      </c>
      <c r="D332" t="s">
        <v>12</v>
      </c>
      <c r="E332" t="s">
        <v>41</v>
      </c>
      <c r="F332" t="s">
        <v>14</v>
      </c>
      <c r="G332" t="s">
        <v>15</v>
      </c>
      <c r="H332">
        <v>2</v>
      </c>
      <c r="I332">
        <v>105</v>
      </c>
      <c r="J332" t="s">
        <v>16</v>
      </c>
      <c r="K332" t="s">
        <v>17</v>
      </c>
      <c r="L332" t="s">
        <v>18</v>
      </c>
      <c r="M332" s="25">
        <v>699000</v>
      </c>
    </row>
    <row r="333" spans="1:13" x14ac:dyDescent="0.2">
      <c r="A333" s="1">
        <v>42367</v>
      </c>
      <c r="B333" t="s">
        <v>454</v>
      </c>
      <c r="C333" t="s">
        <v>11</v>
      </c>
      <c r="D333" t="s">
        <v>34</v>
      </c>
      <c r="E333" t="s">
        <v>44</v>
      </c>
      <c r="F333" t="s">
        <v>14</v>
      </c>
      <c r="G333" t="s">
        <v>15</v>
      </c>
      <c r="H333">
        <v>2</v>
      </c>
      <c r="I333">
        <v>60</v>
      </c>
      <c r="J333" t="s">
        <v>16</v>
      </c>
      <c r="K333" t="s">
        <v>17</v>
      </c>
      <c r="L333" t="s">
        <v>52</v>
      </c>
      <c r="M333" s="25">
        <v>358000</v>
      </c>
    </row>
    <row r="334" spans="1:13" x14ac:dyDescent="0.2">
      <c r="A334" s="1">
        <v>42368</v>
      </c>
      <c r="B334" t="s">
        <v>455</v>
      </c>
      <c r="C334" t="s">
        <v>11</v>
      </c>
      <c r="D334" t="s">
        <v>47</v>
      </c>
      <c r="E334" t="s">
        <v>102</v>
      </c>
      <c r="F334" t="s">
        <v>14</v>
      </c>
      <c r="G334" t="s">
        <v>15</v>
      </c>
      <c r="H334">
        <v>3</v>
      </c>
      <c r="I334">
        <v>72</v>
      </c>
      <c r="J334" t="s">
        <v>16</v>
      </c>
      <c r="K334" t="s">
        <v>17</v>
      </c>
      <c r="L334" t="s">
        <v>18</v>
      </c>
      <c r="M334" s="25">
        <v>279000</v>
      </c>
    </row>
    <row r="335" spans="1:13" x14ac:dyDescent="0.2">
      <c r="A335" s="1">
        <v>42369</v>
      </c>
      <c r="B335" t="s">
        <v>456</v>
      </c>
      <c r="C335" t="s">
        <v>11</v>
      </c>
      <c r="D335" t="s">
        <v>19</v>
      </c>
      <c r="E335" t="s">
        <v>77</v>
      </c>
      <c r="F335" t="s">
        <v>14</v>
      </c>
      <c r="G335" t="s">
        <v>64</v>
      </c>
      <c r="H335">
        <v>5</v>
      </c>
      <c r="I335">
        <v>340</v>
      </c>
      <c r="J335" t="s">
        <v>28</v>
      </c>
      <c r="K335" t="s">
        <v>17</v>
      </c>
      <c r="L335" t="s">
        <v>29</v>
      </c>
      <c r="M335" s="25">
        <v>2650000</v>
      </c>
    </row>
    <row r="336" spans="1:13" x14ac:dyDescent="0.2">
      <c r="A336" s="1">
        <v>42370</v>
      </c>
      <c r="B336" t="s">
        <v>457</v>
      </c>
      <c r="C336" t="s">
        <v>11</v>
      </c>
      <c r="D336" t="s">
        <v>37</v>
      </c>
      <c r="E336" t="s">
        <v>49</v>
      </c>
      <c r="F336" t="s">
        <v>14</v>
      </c>
      <c r="G336" t="s">
        <v>15</v>
      </c>
      <c r="H336">
        <v>1</v>
      </c>
      <c r="I336">
        <v>102</v>
      </c>
      <c r="J336" t="s">
        <v>28</v>
      </c>
      <c r="K336" t="s">
        <v>17</v>
      </c>
      <c r="L336" t="s">
        <v>40</v>
      </c>
      <c r="M336" s="25">
        <v>386000</v>
      </c>
    </row>
    <row r="337" spans="1:13" x14ac:dyDescent="0.2">
      <c r="A337" s="1">
        <v>42371</v>
      </c>
      <c r="B337" t="s">
        <v>458</v>
      </c>
      <c r="C337" t="s">
        <v>11</v>
      </c>
      <c r="D337" t="s">
        <v>89</v>
      </c>
      <c r="E337" t="s">
        <v>103</v>
      </c>
      <c r="F337" t="s">
        <v>14</v>
      </c>
      <c r="G337" t="s">
        <v>15</v>
      </c>
      <c r="H337">
        <v>3</v>
      </c>
      <c r="I337">
        <v>72</v>
      </c>
      <c r="J337" t="s">
        <v>28</v>
      </c>
      <c r="K337" t="s">
        <v>17</v>
      </c>
      <c r="L337" t="s">
        <v>40</v>
      </c>
      <c r="M337" s="25">
        <v>179500</v>
      </c>
    </row>
    <row r="338" spans="1:13" x14ac:dyDescent="0.2">
      <c r="A338" s="1">
        <v>42372</v>
      </c>
      <c r="B338" t="s">
        <v>459</v>
      </c>
      <c r="C338" t="s">
        <v>11</v>
      </c>
      <c r="D338" t="s">
        <v>12</v>
      </c>
      <c r="E338" t="s">
        <v>33</v>
      </c>
      <c r="F338" t="s">
        <v>14</v>
      </c>
      <c r="G338" t="s">
        <v>15</v>
      </c>
      <c r="H338">
        <v>4</v>
      </c>
      <c r="I338">
        <v>115</v>
      </c>
      <c r="J338" t="s">
        <v>16</v>
      </c>
      <c r="K338" t="s">
        <v>17</v>
      </c>
      <c r="L338" t="s">
        <v>58</v>
      </c>
      <c r="M338" s="25">
        <v>560000</v>
      </c>
    </row>
    <row r="339" spans="1:13" x14ac:dyDescent="0.2">
      <c r="A339" s="1">
        <v>42373</v>
      </c>
      <c r="B339" t="s">
        <v>460</v>
      </c>
      <c r="C339" t="s">
        <v>11</v>
      </c>
      <c r="D339" t="s">
        <v>42</v>
      </c>
      <c r="E339" t="s">
        <v>62</v>
      </c>
      <c r="F339" t="s">
        <v>14</v>
      </c>
      <c r="G339" t="s">
        <v>15</v>
      </c>
      <c r="H339">
        <v>3</v>
      </c>
      <c r="I339">
        <v>67</v>
      </c>
      <c r="J339" t="s">
        <v>16</v>
      </c>
      <c r="K339" t="s">
        <v>17</v>
      </c>
      <c r="L339" t="s">
        <v>21</v>
      </c>
      <c r="M339" s="25">
        <v>205000</v>
      </c>
    </row>
    <row r="340" spans="1:13" x14ac:dyDescent="0.2">
      <c r="A340" s="1">
        <v>42374</v>
      </c>
      <c r="B340" t="s">
        <v>461</v>
      </c>
      <c r="C340" t="s">
        <v>11</v>
      </c>
      <c r="D340" t="s">
        <v>42</v>
      </c>
      <c r="E340" t="s">
        <v>81</v>
      </c>
      <c r="F340" t="s">
        <v>14</v>
      </c>
      <c r="G340" t="s">
        <v>15</v>
      </c>
      <c r="H340">
        <v>3</v>
      </c>
      <c r="I340">
        <v>73</v>
      </c>
      <c r="J340" t="s">
        <v>16</v>
      </c>
      <c r="K340" t="s">
        <v>17</v>
      </c>
      <c r="L340" t="s">
        <v>18</v>
      </c>
      <c r="M340" s="25">
        <v>218000</v>
      </c>
    </row>
    <row r="341" spans="1:13" x14ac:dyDescent="0.2">
      <c r="A341" s="1">
        <v>42375</v>
      </c>
      <c r="B341" t="s">
        <v>462</v>
      </c>
      <c r="C341" t="s">
        <v>11</v>
      </c>
      <c r="D341" t="s">
        <v>42</v>
      </c>
      <c r="E341" t="s">
        <v>62</v>
      </c>
      <c r="F341" t="s">
        <v>14</v>
      </c>
      <c r="G341" t="s">
        <v>64</v>
      </c>
      <c r="H341">
        <v>4</v>
      </c>
      <c r="I341">
        <v>170</v>
      </c>
      <c r="J341" t="s">
        <v>28</v>
      </c>
      <c r="K341" t="s">
        <v>17</v>
      </c>
      <c r="L341" t="s">
        <v>29</v>
      </c>
      <c r="M341" s="25">
        <v>453000</v>
      </c>
    </row>
    <row r="342" spans="1:13" x14ac:dyDescent="0.2">
      <c r="A342" s="1">
        <v>42376</v>
      </c>
      <c r="B342" t="s">
        <v>463</v>
      </c>
      <c r="C342" t="s">
        <v>11</v>
      </c>
      <c r="D342" t="s">
        <v>19</v>
      </c>
      <c r="E342" t="s">
        <v>20</v>
      </c>
      <c r="F342" t="s">
        <v>14</v>
      </c>
      <c r="G342" t="s">
        <v>15</v>
      </c>
      <c r="H342">
        <v>4</v>
      </c>
      <c r="I342">
        <v>177</v>
      </c>
      <c r="J342" t="s">
        <v>16</v>
      </c>
      <c r="K342" t="s">
        <v>17</v>
      </c>
      <c r="L342" t="s">
        <v>58</v>
      </c>
      <c r="M342" s="25">
        <v>997000</v>
      </c>
    </row>
    <row r="343" spans="1:13" x14ac:dyDescent="0.2">
      <c r="A343" s="1">
        <v>42377</v>
      </c>
      <c r="B343" t="s">
        <v>464</v>
      </c>
      <c r="C343" t="s">
        <v>11</v>
      </c>
      <c r="D343" t="s">
        <v>12</v>
      </c>
      <c r="E343" t="s">
        <v>13</v>
      </c>
      <c r="F343" t="s">
        <v>14</v>
      </c>
      <c r="G343" t="s">
        <v>23</v>
      </c>
      <c r="H343">
        <v>3</v>
      </c>
      <c r="I343">
        <v>200</v>
      </c>
      <c r="J343" t="s">
        <v>16</v>
      </c>
      <c r="K343" t="s">
        <v>17</v>
      </c>
      <c r="L343" t="s">
        <v>36</v>
      </c>
      <c r="M343" s="25">
        <v>2100000</v>
      </c>
    </row>
    <row r="344" spans="1:13" x14ac:dyDescent="0.2">
      <c r="A344" s="1">
        <v>42378</v>
      </c>
      <c r="B344" t="s">
        <v>465</v>
      </c>
      <c r="C344" t="s">
        <v>11</v>
      </c>
      <c r="D344" t="s">
        <v>34</v>
      </c>
      <c r="E344" t="s">
        <v>44</v>
      </c>
      <c r="F344" t="s">
        <v>14</v>
      </c>
      <c r="G344" t="s">
        <v>15</v>
      </c>
      <c r="H344">
        <v>3</v>
      </c>
      <c r="I344">
        <v>85</v>
      </c>
      <c r="J344" t="s">
        <v>16</v>
      </c>
      <c r="K344" t="s">
        <v>67</v>
      </c>
      <c r="L344" t="s">
        <v>57</v>
      </c>
      <c r="M344" s="25">
        <v>320000</v>
      </c>
    </row>
    <row r="345" spans="1:13" x14ac:dyDescent="0.2">
      <c r="A345" s="1">
        <v>42379</v>
      </c>
      <c r="B345" t="s">
        <v>466</v>
      </c>
      <c r="C345" t="s">
        <v>11</v>
      </c>
      <c r="D345" t="s">
        <v>37</v>
      </c>
      <c r="E345" t="s">
        <v>74</v>
      </c>
      <c r="F345" t="s">
        <v>14</v>
      </c>
      <c r="G345" t="s">
        <v>15</v>
      </c>
      <c r="H345">
        <v>2</v>
      </c>
      <c r="I345">
        <v>150</v>
      </c>
      <c r="J345" t="s">
        <v>16</v>
      </c>
      <c r="K345" t="s">
        <v>17</v>
      </c>
      <c r="L345" t="s">
        <v>52</v>
      </c>
      <c r="M345" s="25">
        <v>495000</v>
      </c>
    </row>
    <row r="346" spans="1:13" x14ac:dyDescent="0.2">
      <c r="A346" s="1">
        <v>42380</v>
      </c>
      <c r="B346" t="s">
        <v>467</v>
      </c>
      <c r="C346" t="s">
        <v>11</v>
      </c>
      <c r="D346" t="s">
        <v>34</v>
      </c>
      <c r="E346" t="s">
        <v>44</v>
      </c>
      <c r="F346" t="s">
        <v>14</v>
      </c>
      <c r="G346" t="s">
        <v>15</v>
      </c>
      <c r="H346">
        <v>3</v>
      </c>
      <c r="I346">
        <v>55</v>
      </c>
      <c r="J346" t="s">
        <v>16</v>
      </c>
      <c r="K346" t="s">
        <v>17</v>
      </c>
      <c r="L346" t="s">
        <v>36</v>
      </c>
      <c r="M346" s="25">
        <v>259000</v>
      </c>
    </row>
    <row r="347" spans="1:13" x14ac:dyDescent="0.2">
      <c r="A347" s="1">
        <v>42381</v>
      </c>
      <c r="B347" t="s">
        <v>468</v>
      </c>
      <c r="C347" t="s">
        <v>11</v>
      </c>
      <c r="D347" t="s">
        <v>37</v>
      </c>
      <c r="E347" t="s">
        <v>74</v>
      </c>
      <c r="F347" t="s">
        <v>14</v>
      </c>
      <c r="G347" t="s">
        <v>15</v>
      </c>
      <c r="H347">
        <v>3</v>
      </c>
      <c r="I347">
        <v>60</v>
      </c>
      <c r="J347" t="s">
        <v>16</v>
      </c>
      <c r="K347" t="s">
        <v>17</v>
      </c>
      <c r="L347" t="s">
        <v>40</v>
      </c>
      <c r="M347" s="25">
        <v>160000</v>
      </c>
    </row>
    <row r="348" spans="1:13" x14ac:dyDescent="0.2">
      <c r="A348" s="1">
        <v>42382</v>
      </c>
      <c r="B348" t="s">
        <v>469</v>
      </c>
      <c r="C348" t="s">
        <v>11</v>
      </c>
      <c r="D348" t="s">
        <v>19</v>
      </c>
      <c r="E348" t="s">
        <v>20</v>
      </c>
      <c r="F348" t="s">
        <v>14</v>
      </c>
      <c r="G348" t="s">
        <v>15</v>
      </c>
      <c r="H348">
        <v>4</v>
      </c>
      <c r="I348">
        <v>155</v>
      </c>
      <c r="J348" t="s">
        <v>16</v>
      </c>
      <c r="K348" t="s">
        <v>17</v>
      </c>
      <c r="L348" t="s">
        <v>60</v>
      </c>
      <c r="M348" s="25">
        <v>1100000</v>
      </c>
    </row>
    <row r="349" spans="1:13" x14ac:dyDescent="0.2">
      <c r="A349" s="1">
        <v>42383</v>
      </c>
      <c r="B349" t="s">
        <v>470</v>
      </c>
      <c r="C349" t="s">
        <v>11</v>
      </c>
      <c r="D349" t="s">
        <v>12</v>
      </c>
      <c r="E349" t="s">
        <v>41</v>
      </c>
      <c r="F349" t="s">
        <v>14</v>
      </c>
      <c r="G349" t="s">
        <v>15</v>
      </c>
      <c r="H349">
        <v>3</v>
      </c>
      <c r="I349">
        <v>135</v>
      </c>
      <c r="J349" t="s">
        <v>16</v>
      </c>
      <c r="K349" t="s">
        <v>17</v>
      </c>
      <c r="L349" t="s">
        <v>18</v>
      </c>
      <c r="M349" s="25">
        <v>639000</v>
      </c>
    </row>
    <row r="350" spans="1:13" x14ac:dyDescent="0.2">
      <c r="A350" s="1">
        <v>42384</v>
      </c>
      <c r="B350" t="s">
        <v>471</v>
      </c>
      <c r="C350" t="s">
        <v>11</v>
      </c>
      <c r="D350" t="s">
        <v>12</v>
      </c>
      <c r="E350" t="s">
        <v>22</v>
      </c>
      <c r="F350" t="s">
        <v>14</v>
      </c>
      <c r="G350" t="s">
        <v>15</v>
      </c>
      <c r="H350">
        <v>4</v>
      </c>
      <c r="I350">
        <v>112</v>
      </c>
      <c r="J350" t="s">
        <v>16</v>
      </c>
      <c r="K350" t="s">
        <v>17</v>
      </c>
      <c r="L350" t="s">
        <v>21</v>
      </c>
      <c r="M350" s="25">
        <v>560000</v>
      </c>
    </row>
    <row r="351" spans="1:13" x14ac:dyDescent="0.2">
      <c r="A351" s="1">
        <v>42385</v>
      </c>
      <c r="B351" t="s">
        <v>472</v>
      </c>
      <c r="C351" t="s">
        <v>11</v>
      </c>
      <c r="D351" t="s">
        <v>25</v>
      </c>
      <c r="E351" t="s">
        <v>70</v>
      </c>
      <c r="F351" t="s">
        <v>14</v>
      </c>
      <c r="G351" t="s">
        <v>15</v>
      </c>
      <c r="H351">
        <v>3</v>
      </c>
      <c r="I351">
        <v>69</v>
      </c>
      <c r="J351" t="s">
        <v>16</v>
      </c>
      <c r="K351" t="s">
        <v>17</v>
      </c>
      <c r="L351" t="s">
        <v>40</v>
      </c>
      <c r="M351" s="25">
        <v>204000</v>
      </c>
    </row>
    <row r="352" spans="1:13" x14ac:dyDescent="0.2">
      <c r="A352" s="1">
        <v>42386</v>
      </c>
      <c r="B352" t="s">
        <v>473</v>
      </c>
      <c r="C352" t="s">
        <v>11</v>
      </c>
      <c r="D352" t="s">
        <v>19</v>
      </c>
      <c r="E352" t="s">
        <v>20</v>
      </c>
      <c r="F352" t="s">
        <v>14</v>
      </c>
      <c r="G352" t="s">
        <v>23</v>
      </c>
      <c r="H352">
        <v>2</v>
      </c>
      <c r="I352">
        <v>140</v>
      </c>
      <c r="J352" t="s">
        <v>16</v>
      </c>
      <c r="K352" t="s">
        <v>17</v>
      </c>
      <c r="L352" t="s">
        <v>36</v>
      </c>
      <c r="M352" s="25">
        <v>1500000</v>
      </c>
    </row>
    <row r="353" spans="1:13" x14ac:dyDescent="0.2">
      <c r="A353" s="1">
        <v>42387</v>
      </c>
      <c r="B353" t="s">
        <v>474</v>
      </c>
      <c r="C353" t="s">
        <v>11</v>
      </c>
      <c r="D353" t="s">
        <v>12</v>
      </c>
      <c r="E353" t="s">
        <v>33</v>
      </c>
      <c r="F353" t="s">
        <v>14</v>
      </c>
      <c r="G353" t="s">
        <v>23</v>
      </c>
      <c r="H353">
        <v>1</v>
      </c>
      <c r="I353">
        <v>108</v>
      </c>
      <c r="J353" t="s">
        <v>16</v>
      </c>
      <c r="K353" t="s">
        <v>17</v>
      </c>
      <c r="L353" t="s">
        <v>21</v>
      </c>
      <c r="M353" s="25">
        <v>550000</v>
      </c>
    </row>
    <row r="354" spans="1:13" x14ac:dyDescent="0.2">
      <c r="A354" s="1">
        <v>42388</v>
      </c>
      <c r="B354" t="s">
        <v>475</v>
      </c>
      <c r="C354" t="s">
        <v>11</v>
      </c>
      <c r="D354" t="s">
        <v>12</v>
      </c>
      <c r="E354" t="s">
        <v>22</v>
      </c>
      <c r="F354" t="s">
        <v>14</v>
      </c>
      <c r="G354" t="s">
        <v>23</v>
      </c>
      <c r="H354">
        <v>1</v>
      </c>
      <c r="I354">
        <v>33</v>
      </c>
      <c r="J354" t="s">
        <v>16</v>
      </c>
      <c r="K354" t="s">
        <v>17</v>
      </c>
      <c r="L354" t="s">
        <v>36</v>
      </c>
      <c r="M354" s="25">
        <v>230000</v>
      </c>
    </row>
    <row r="355" spans="1:13" x14ac:dyDescent="0.2">
      <c r="A355" s="1">
        <v>42389</v>
      </c>
      <c r="B355" t="s">
        <v>476</v>
      </c>
      <c r="C355" t="s">
        <v>11</v>
      </c>
      <c r="D355" t="s">
        <v>47</v>
      </c>
      <c r="E355" t="s">
        <v>86</v>
      </c>
      <c r="F355" t="s">
        <v>14</v>
      </c>
      <c r="G355" t="s">
        <v>15</v>
      </c>
      <c r="H355">
        <v>3</v>
      </c>
      <c r="I355">
        <v>77</v>
      </c>
      <c r="J355" t="s">
        <v>28</v>
      </c>
      <c r="K355" t="s">
        <v>17</v>
      </c>
      <c r="L355" t="s">
        <v>40</v>
      </c>
      <c r="M355" s="25">
        <v>245000</v>
      </c>
    </row>
    <row r="356" spans="1:13" x14ac:dyDescent="0.2">
      <c r="A356" s="1">
        <v>42390</v>
      </c>
      <c r="B356" t="s">
        <v>477</v>
      </c>
      <c r="C356" t="s">
        <v>11</v>
      </c>
      <c r="D356" t="s">
        <v>19</v>
      </c>
      <c r="E356" t="s">
        <v>77</v>
      </c>
      <c r="F356" t="s">
        <v>14</v>
      </c>
      <c r="G356" t="s">
        <v>64</v>
      </c>
      <c r="H356">
        <v>4</v>
      </c>
      <c r="I356">
        <v>335</v>
      </c>
      <c r="J356" t="s">
        <v>28</v>
      </c>
      <c r="K356" t="s">
        <v>17</v>
      </c>
      <c r="L356" t="s">
        <v>29</v>
      </c>
      <c r="M356" s="25">
        <v>1490000</v>
      </c>
    </row>
    <row r="357" spans="1:13" x14ac:dyDescent="0.2">
      <c r="A357" s="1">
        <v>42391</v>
      </c>
      <c r="B357" t="s">
        <v>478</v>
      </c>
      <c r="C357" t="s">
        <v>11</v>
      </c>
      <c r="D357" t="s">
        <v>19</v>
      </c>
      <c r="E357" t="s">
        <v>75</v>
      </c>
      <c r="F357" t="s">
        <v>14</v>
      </c>
      <c r="G357" t="s">
        <v>64</v>
      </c>
      <c r="H357">
        <v>4</v>
      </c>
      <c r="I357">
        <v>304</v>
      </c>
      <c r="J357" t="s">
        <v>28</v>
      </c>
      <c r="K357" t="s">
        <v>17</v>
      </c>
      <c r="L357" t="s">
        <v>29</v>
      </c>
      <c r="M357" s="25">
        <v>675000</v>
      </c>
    </row>
    <row r="358" spans="1:13" x14ac:dyDescent="0.2">
      <c r="A358" s="1">
        <v>42392</v>
      </c>
      <c r="B358" t="s">
        <v>479</v>
      </c>
      <c r="C358" t="s">
        <v>11</v>
      </c>
      <c r="D358" t="s">
        <v>19</v>
      </c>
      <c r="E358" t="s">
        <v>20</v>
      </c>
      <c r="F358" t="s">
        <v>14</v>
      </c>
      <c r="G358" t="s">
        <v>23</v>
      </c>
      <c r="H358">
        <v>4</v>
      </c>
      <c r="I358">
        <v>185</v>
      </c>
      <c r="J358" t="s">
        <v>16</v>
      </c>
      <c r="K358" t="s">
        <v>17</v>
      </c>
      <c r="L358" t="s">
        <v>46</v>
      </c>
      <c r="M358" s="25">
        <v>1190000</v>
      </c>
    </row>
    <row r="359" spans="1:13" x14ac:dyDescent="0.2">
      <c r="A359" s="1">
        <v>42393</v>
      </c>
      <c r="B359" t="s">
        <v>480</v>
      </c>
      <c r="C359" t="s">
        <v>11</v>
      </c>
      <c r="D359" t="s">
        <v>50</v>
      </c>
      <c r="E359" t="s">
        <v>84</v>
      </c>
      <c r="F359" t="s">
        <v>14</v>
      </c>
      <c r="G359" t="s">
        <v>27</v>
      </c>
      <c r="H359">
        <v>3</v>
      </c>
      <c r="I359">
        <v>111</v>
      </c>
      <c r="J359" t="s">
        <v>28</v>
      </c>
      <c r="K359" t="s">
        <v>17</v>
      </c>
      <c r="L359" t="s">
        <v>29</v>
      </c>
      <c r="M359" s="25">
        <v>430000</v>
      </c>
    </row>
    <row r="360" spans="1:13" x14ac:dyDescent="0.2">
      <c r="A360" s="1">
        <v>42394</v>
      </c>
      <c r="B360" t="s">
        <v>481</v>
      </c>
      <c r="C360" t="s">
        <v>11</v>
      </c>
      <c r="D360" t="s">
        <v>50</v>
      </c>
      <c r="E360" t="s">
        <v>82</v>
      </c>
      <c r="F360" t="s">
        <v>14</v>
      </c>
      <c r="G360" t="s">
        <v>64</v>
      </c>
      <c r="H360">
        <v>5</v>
      </c>
      <c r="I360">
        <v>222</v>
      </c>
      <c r="J360" t="s">
        <v>28</v>
      </c>
      <c r="K360" t="s">
        <v>17</v>
      </c>
      <c r="L360" t="s">
        <v>29</v>
      </c>
      <c r="M360" s="25">
        <v>975000</v>
      </c>
    </row>
    <row r="361" spans="1:13" x14ac:dyDescent="0.2">
      <c r="A361" s="1">
        <v>42395</v>
      </c>
      <c r="B361" t="s">
        <v>482</v>
      </c>
      <c r="C361" t="s">
        <v>11</v>
      </c>
      <c r="D361" t="s">
        <v>25</v>
      </c>
      <c r="E361" t="s">
        <v>99</v>
      </c>
      <c r="F361" t="s">
        <v>14</v>
      </c>
      <c r="G361" t="s">
        <v>15</v>
      </c>
      <c r="H361">
        <v>3</v>
      </c>
      <c r="I361">
        <v>63</v>
      </c>
      <c r="J361" t="s">
        <v>16</v>
      </c>
      <c r="K361" t="s">
        <v>17</v>
      </c>
      <c r="L361" t="s">
        <v>18</v>
      </c>
      <c r="M361" s="25">
        <v>199900</v>
      </c>
    </row>
    <row r="362" spans="1:13" x14ac:dyDescent="0.2">
      <c r="A362" s="1">
        <v>42396</v>
      </c>
      <c r="B362" t="s">
        <v>483</v>
      </c>
      <c r="C362" t="s">
        <v>11</v>
      </c>
      <c r="D362" t="s">
        <v>19</v>
      </c>
      <c r="E362" t="s">
        <v>77</v>
      </c>
      <c r="F362" t="s">
        <v>14</v>
      </c>
      <c r="G362" t="s">
        <v>15</v>
      </c>
      <c r="H362">
        <v>3</v>
      </c>
      <c r="I362">
        <v>118</v>
      </c>
      <c r="J362" t="s">
        <v>16</v>
      </c>
      <c r="K362" t="s">
        <v>17</v>
      </c>
      <c r="L362" t="s">
        <v>40</v>
      </c>
      <c r="M362" s="25">
        <v>795000</v>
      </c>
    </row>
    <row r="363" spans="1:13" x14ac:dyDescent="0.2">
      <c r="A363" s="1">
        <v>42397</v>
      </c>
      <c r="B363" t="s">
        <v>484</v>
      </c>
      <c r="C363" t="s">
        <v>11</v>
      </c>
      <c r="D363" t="s">
        <v>47</v>
      </c>
      <c r="E363" t="s">
        <v>63</v>
      </c>
      <c r="F363" t="s">
        <v>14</v>
      </c>
      <c r="G363" t="s">
        <v>15</v>
      </c>
      <c r="H363">
        <v>3</v>
      </c>
      <c r="I363">
        <v>89</v>
      </c>
      <c r="J363" t="s">
        <v>16</v>
      </c>
      <c r="K363" t="s">
        <v>17</v>
      </c>
      <c r="L363" t="s">
        <v>40</v>
      </c>
      <c r="M363" s="25">
        <v>235000</v>
      </c>
    </row>
    <row r="364" spans="1:13" x14ac:dyDescent="0.2">
      <c r="A364" s="1">
        <v>42398</v>
      </c>
      <c r="B364" t="s">
        <v>485</v>
      </c>
      <c r="C364" t="s">
        <v>11</v>
      </c>
      <c r="D364" t="s">
        <v>50</v>
      </c>
      <c r="E364" t="s">
        <v>66</v>
      </c>
      <c r="F364" t="s">
        <v>14</v>
      </c>
      <c r="G364" t="s">
        <v>15</v>
      </c>
      <c r="H364">
        <v>2</v>
      </c>
      <c r="I364">
        <v>84</v>
      </c>
      <c r="J364" t="s">
        <v>16</v>
      </c>
      <c r="K364" t="s">
        <v>17</v>
      </c>
      <c r="L364" t="s">
        <v>40</v>
      </c>
      <c r="M364" s="25">
        <v>535000</v>
      </c>
    </row>
    <row r="365" spans="1:13" x14ac:dyDescent="0.2">
      <c r="A365" s="1">
        <v>42399</v>
      </c>
      <c r="B365" t="s">
        <v>486</v>
      </c>
      <c r="C365" t="s">
        <v>11</v>
      </c>
      <c r="D365" t="s">
        <v>12</v>
      </c>
      <c r="E365" t="s">
        <v>33</v>
      </c>
      <c r="F365" t="s">
        <v>14</v>
      </c>
      <c r="G365" t="s">
        <v>15</v>
      </c>
      <c r="H365">
        <v>3</v>
      </c>
      <c r="I365">
        <v>90</v>
      </c>
      <c r="J365" t="s">
        <v>16</v>
      </c>
      <c r="K365" t="s">
        <v>17</v>
      </c>
      <c r="L365" t="s">
        <v>60</v>
      </c>
      <c r="M365" s="25">
        <v>329000</v>
      </c>
    </row>
    <row r="366" spans="1:13" x14ac:dyDescent="0.2">
      <c r="A366" s="1">
        <v>42400</v>
      </c>
      <c r="B366" t="s">
        <v>487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>
        <v>3</v>
      </c>
      <c r="I366">
        <v>117</v>
      </c>
      <c r="J366" t="s">
        <v>16</v>
      </c>
      <c r="K366" t="s">
        <v>67</v>
      </c>
      <c r="L366" t="s">
        <v>21</v>
      </c>
      <c r="M366" s="25">
        <v>595000</v>
      </c>
    </row>
    <row r="367" spans="1:13" x14ac:dyDescent="0.2">
      <c r="A367" s="1">
        <v>42401</v>
      </c>
      <c r="B367" t="s">
        <v>488</v>
      </c>
      <c r="C367" t="s">
        <v>11</v>
      </c>
      <c r="D367" t="s">
        <v>12</v>
      </c>
      <c r="E367" t="s">
        <v>22</v>
      </c>
      <c r="F367" t="s">
        <v>14</v>
      </c>
      <c r="G367" t="s">
        <v>15</v>
      </c>
      <c r="H367">
        <v>2</v>
      </c>
      <c r="I367">
        <v>58</v>
      </c>
      <c r="J367" t="s">
        <v>16</v>
      </c>
      <c r="K367" t="s">
        <v>17</v>
      </c>
      <c r="L367" t="s">
        <v>40</v>
      </c>
      <c r="M367" s="25">
        <v>319000</v>
      </c>
    </row>
    <row r="368" spans="1:13" x14ac:dyDescent="0.2">
      <c r="A368" s="1">
        <v>42402</v>
      </c>
      <c r="B368" t="s">
        <v>489</v>
      </c>
      <c r="C368" t="s">
        <v>11</v>
      </c>
      <c r="D368" t="s">
        <v>19</v>
      </c>
      <c r="E368" t="s">
        <v>20</v>
      </c>
      <c r="F368" t="s">
        <v>14</v>
      </c>
      <c r="G368" t="s">
        <v>15</v>
      </c>
      <c r="H368">
        <v>4</v>
      </c>
      <c r="I368">
        <v>140</v>
      </c>
      <c r="J368" t="s">
        <v>16</v>
      </c>
      <c r="K368" t="s">
        <v>17</v>
      </c>
      <c r="L368" t="s">
        <v>40</v>
      </c>
      <c r="M368" s="25">
        <v>685000</v>
      </c>
    </row>
    <row r="369" spans="1:13" x14ac:dyDescent="0.2">
      <c r="A369" s="1">
        <v>42403</v>
      </c>
      <c r="B369" t="s">
        <v>490</v>
      </c>
      <c r="C369" t="s">
        <v>11</v>
      </c>
      <c r="D369" t="s">
        <v>25</v>
      </c>
      <c r="E369" t="s">
        <v>101</v>
      </c>
      <c r="F369" t="s">
        <v>14</v>
      </c>
      <c r="G369" t="s">
        <v>23</v>
      </c>
      <c r="H369">
        <v>3</v>
      </c>
      <c r="I369">
        <v>66</v>
      </c>
      <c r="J369" t="s">
        <v>16</v>
      </c>
      <c r="K369" t="s">
        <v>17</v>
      </c>
      <c r="L369" t="s">
        <v>104</v>
      </c>
      <c r="M369" s="25">
        <v>199900</v>
      </c>
    </row>
    <row r="370" spans="1:13" x14ac:dyDescent="0.2">
      <c r="A370" s="1">
        <v>42404</v>
      </c>
      <c r="B370" t="s">
        <v>491</v>
      </c>
      <c r="C370" t="s">
        <v>11</v>
      </c>
      <c r="D370" t="s">
        <v>54</v>
      </c>
      <c r="E370" t="s">
        <v>55</v>
      </c>
      <c r="F370" t="s">
        <v>14</v>
      </c>
      <c r="G370" t="s">
        <v>15</v>
      </c>
      <c r="H370">
        <v>3</v>
      </c>
      <c r="I370">
        <v>62</v>
      </c>
      <c r="J370" t="s">
        <v>16</v>
      </c>
      <c r="K370" t="s">
        <v>17</v>
      </c>
      <c r="L370" t="s">
        <v>40</v>
      </c>
      <c r="M370" s="25">
        <v>220000</v>
      </c>
    </row>
    <row r="371" spans="1:13" x14ac:dyDescent="0.2">
      <c r="A371" s="1">
        <v>42405</v>
      </c>
      <c r="B371" t="s">
        <v>492</v>
      </c>
      <c r="C371" t="s">
        <v>11</v>
      </c>
      <c r="D371" t="s">
        <v>89</v>
      </c>
      <c r="E371" t="s">
        <v>105</v>
      </c>
      <c r="F371" t="s">
        <v>14</v>
      </c>
      <c r="G371" t="s">
        <v>23</v>
      </c>
      <c r="H371">
        <v>4</v>
      </c>
      <c r="I371">
        <v>91</v>
      </c>
      <c r="J371" t="s">
        <v>16</v>
      </c>
      <c r="K371" t="s">
        <v>17</v>
      </c>
      <c r="L371" t="s">
        <v>106</v>
      </c>
      <c r="M371" s="25">
        <v>353900</v>
      </c>
    </row>
    <row r="372" spans="1:13" x14ac:dyDescent="0.2">
      <c r="A372" s="1">
        <v>42406</v>
      </c>
      <c r="B372" t="s">
        <v>493</v>
      </c>
      <c r="C372" t="s">
        <v>11</v>
      </c>
      <c r="D372" t="s">
        <v>47</v>
      </c>
      <c r="E372" t="s">
        <v>48</v>
      </c>
      <c r="F372" t="s">
        <v>14</v>
      </c>
      <c r="G372" t="s">
        <v>15</v>
      </c>
      <c r="H372">
        <v>3</v>
      </c>
      <c r="I372">
        <v>74</v>
      </c>
      <c r="J372" t="s">
        <v>16</v>
      </c>
      <c r="K372" t="s">
        <v>17</v>
      </c>
      <c r="L372" t="s">
        <v>58</v>
      </c>
      <c r="M372" s="25">
        <v>279900</v>
      </c>
    </row>
    <row r="373" spans="1:13" x14ac:dyDescent="0.2">
      <c r="A373" s="1">
        <v>42407</v>
      </c>
      <c r="B373" t="s">
        <v>494</v>
      </c>
      <c r="C373" t="s">
        <v>11</v>
      </c>
      <c r="D373" t="s">
        <v>34</v>
      </c>
      <c r="E373" t="s">
        <v>44</v>
      </c>
      <c r="F373" t="s">
        <v>14</v>
      </c>
      <c r="G373" t="s">
        <v>15</v>
      </c>
      <c r="H373">
        <v>3</v>
      </c>
      <c r="I373">
        <v>94</v>
      </c>
      <c r="J373" t="s">
        <v>16</v>
      </c>
      <c r="K373" t="s">
        <v>17</v>
      </c>
      <c r="L373" t="s">
        <v>60</v>
      </c>
      <c r="M373" s="25">
        <v>479000</v>
      </c>
    </row>
    <row r="374" spans="1:13" x14ac:dyDescent="0.2">
      <c r="A374" s="1">
        <v>42408</v>
      </c>
      <c r="B374" t="s">
        <v>495</v>
      </c>
      <c r="C374" t="s">
        <v>11</v>
      </c>
      <c r="D374" t="s">
        <v>19</v>
      </c>
      <c r="E374" t="s">
        <v>45</v>
      </c>
      <c r="F374" t="s">
        <v>14</v>
      </c>
      <c r="G374" t="s">
        <v>15</v>
      </c>
      <c r="H374">
        <v>2</v>
      </c>
      <c r="I374">
        <v>130</v>
      </c>
      <c r="J374" t="s">
        <v>28</v>
      </c>
      <c r="K374" t="s">
        <v>67</v>
      </c>
      <c r="L374" t="s">
        <v>52</v>
      </c>
      <c r="M374" s="25">
        <v>349000</v>
      </c>
    </row>
    <row r="375" spans="1:13" x14ac:dyDescent="0.2">
      <c r="A375" s="1">
        <v>42409</v>
      </c>
      <c r="B375" t="s">
        <v>496</v>
      </c>
      <c r="C375" t="s">
        <v>11</v>
      </c>
      <c r="D375" t="s">
        <v>47</v>
      </c>
      <c r="E375" t="s">
        <v>98</v>
      </c>
      <c r="F375" t="s">
        <v>14</v>
      </c>
      <c r="G375" t="s">
        <v>15</v>
      </c>
      <c r="H375">
        <v>3</v>
      </c>
      <c r="I375">
        <v>70</v>
      </c>
      <c r="J375" t="s">
        <v>16</v>
      </c>
      <c r="K375" t="s">
        <v>67</v>
      </c>
      <c r="L375" t="s">
        <v>40</v>
      </c>
      <c r="M375" s="25">
        <v>215000</v>
      </c>
    </row>
    <row r="376" spans="1:13" x14ac:dyDescent="0.2">
      <c r="A376" s="1">
        <v>42410</v>
      </c>
      <c r="B376" t="s">
        <v>497</v>
      </c>
      <c r="C376" t="s">
        <v>11</v>
      </c>
      <c r="D376" t="s">
        <v>47</v>
      </c>
      <c r="E376" t="s">
        <v>96</v>
      </c>
      <c r="F376" t="s">
        <v>14</v>
      </c>
      <c r="G376" t="s">
        <v>23</v>
      </c>
      <c r="H376">
        <v>3</v>
      </c>
      <c r="I376">
        <v>110</v>
      </c>
      <c r="J376" t="s">
        <v>16</v>
      </c>
      <c r="K376" t="s">
        <v>17</v>
      </c>
      <c r="L376" t="s">
        <v>100</v>
      </c>
      <c r="M376" s="25">
        <v>360000</v>
      </c>
    </row>
    <row r="377" spans="1:13" x14ac:dyDescent="0.2">
      <c r="A377" s="1">
        <v>42411</v>
      </c>
      <c r="B377" t="s">
        <v>498</v>
      </c>
      <c r="C377" t="s">
        <v>11</v>
      </c>
      <c r="D377" t="s">
        <v>12</v>
      </c>
      <c r="E377" t="s">
        <v>31</v>
      </c>
      <c r="F377" t="s">
        <v>14</v>
      </c>
      <c r="G377" t="s">
        <v>15</v>
      </c>
      <c r="H377">
        <v>3</v>
      </c>
      <c r="I377">
        <v>66</v>
      </c>
      <c r="J377" t="s">
        <v>16</v>
      </c>
      <c r="K377" t="s">
        <v>17</v>
      </c>
      <c r="L377" t="s">
        <v>60</v>
      </c>
      <c r="M377" s="25">
        <v>270000</v>
      </c>
    </row>
    <row r="378" spans="1:13" x14ac:dyDescent="0.2">
      <c r="A378" s="1">
        <v>42412</v>
      </c>
      <c r="B378" t="s">
        <v>499</v>
      </c>
      <c r="C378" t="s">
        <v>11</v>
      </c>
      <c r="D378" t="s">
        <v>12</v>
      </c>
      <c r="E378" t="s">
        <v>41</v>
      </c>
      <c r="F378" t="s">
        <v>14</v>
      </c>
      <c r="G378" t="s">
        <v>23</v>
      </c>
      <c r="H378">
        <v>3</v>
      </c>
      <c r="I378">
        <v>230</v>
      </c>
      <c r="J378" t="s">
        <v>16</v>
      </c>
      <c r="K378" t="s">
        <v>17</v>
      </c>
      <c r="L378" t="s">
        <v>46</v>
      </c>
      <c r="M378" s="25">
        <v>1300000</v>
      </c>
    </row>
    <row r="379" spans="1:13" x14ac:dyDescent="0.2">
      <c r="A379" s="1">
        <v>42413</v>
      </c>
      <c r="B379" t="s">
        <v>500</v>
      </c>
      <c r="C379" t="s">
        <v>11</v>
      </c>
      <c r="D379" t="s">
        <v>34</v>
      </c>
      <c r="E379" t="s">
        <v>35</v>
      </c>
      <c r="F379" t="s">
        <v>14</v>
      </c>
      <c r="G379" t="s">
        <v>15</v>
      </c>
      <c r="H379">
        <v>2</v>
      </c>
      <c r="I379">
        <v>63</v>
      </c>
      <c r="J379" t="s">
        <v>16</v>
      </c>
      <c r="K379" t="s">
        <v>17</v>
      </c>
      <c r="L379" t="s">
        <v>60</v>
      </c>
      <c r="M379" s="25">
        <v>450000</v>
      </c>
    </row>
    <row r="380" spans="1:13" x14ac:dyDescent="0.2">
      <c r="A380" s="1">
        <v>42414</v>
      </c>
      <c r="B380" t="s">
        <v>501</v>
      </c>
      <c r="C380" t="s">
        <v>11</v>
      </c>
      <c r="D380" t="s">
        <v>12</v>
      </c>
      <c r="E380" t="s">
        <v>31</v>
      </c>
      <c r="F380" t="s">
        <v>14</v>
      </c>
      <c r="G380" t="s">
        <v>15</v>
      </c>
      <c r="H380">
        <v>3</v>
      </c>
      <c r="I380">
        <v>125</v>
      </c>
      <c r="J380" t="s">
        <v>16</v>
      </c>
      <c r="K380" t="s">
        <v>17</v>
      </c>
      <c r="L380" t="s">
        <v>21</v>
      </c>
      <c r="M380" s="25">
        <v>460000</v>
      </c>
    </row>
    <row r="381" spans="1:13" x14ac:dyDescent="0.2">
      <c r="A381" s="1">
        <v>42415</v>
      </c>
      <c r="B381" t="s">
        <v>502</v>
      </c>
      <c r="C381" t="s">
        <v>11</v>
      </c>
      <c r="D381" t="s">
        <v>12</v>
      </c>
      <c r="E381" t="s">
        <v>33</v>
      </c>
      <c r="F381" t="s">
        <v>14</v>
      </c>
      <c r="G381" t="s">
        <v>15</v>
      </c>
      <c r="H381">
        <v>3</v>
      </c>
      <c r="I381">
        <v>99</v>
      </c>
      <c r="J381" t="s">
        <v>16</v>
      </c>
      <c r="K381" t="s">
        <v>17</v>
      </c>
      <c r="L381" t="s">
        <v>60</v>
      </c>
      <c r="M381" s="25">
        <v>360000</v>
      </c>
    </row>
    <row r="382" spans="1:13" x14ac:dyDescent="0.2">
      <c r="A382" s="1">
        <v>42416</v>
      </c>
      <c r="B382" t="s">
        <v>503</v>
      </c>
      <c r="C382" t="s">
        <v>11</v>
      </c>
      <c r="D382" t="s">
        <v>34</v>
      </c>
      <c r="E382" t="s">
        <v>35</v>
      </c>
      <c r="F382" t="s">
        <v>14</v>
      </c>
      <c r="G382" t="s">
        <v>32</v>
      </c>
      <c r="H382">
        <v>6</v>
      </c>
      <c r="I382">
        <v>496</v>
      </c>
      <c r="J382" t="s">
        <v>16</v>
      </c>
      <c r="K382" t="s">
        <v>17</v>
      </c>
      <c r="L382" t="s">
        <v>36</v>
      </c>
      <c r="M382" s="25">
        <v>3300000</v>
      </c>
    </row>
    <row r="383" spans="1:13" x14ac:dyDescent="0.2">
      <c r="A383" s="1">
        <v>42417</v>
      </c>
      <c r="B383" t="s">
        <v>504</v>
      </c>
      <c r="C383" t="s">
        <v>11</v>
      </c>
      <c r="D383" t="s">
        <v>37</v>
      </c>
      <c r="E383" t="s">
        <v>49</v>
      </c>
      <c r="F383" t="s">
        <v>14</v>
      </c>
      <c r="G383" t="s">
        <v>15</v>
      </c>
      <c r="H383">
        <v>3</v>
      </c>
      <c r="I383">
        <v>65</v>
      </c>
      <c r="J383" t="s">
        <v>16</v>
      </c>
      <c r="K383" t="s">
        <v>17</v>
      </c>
      <c r="L383" t="s">
        <v>18</v>
      </c>
      <c r="M383" s="25">
        <v>250000</v>
      </c>
    </row>
    <row r="384" spans="1:13" x14ac:dyDescent="0.2">
      <c r="A384" s="1">
        <v>42418</v>
      </c>
      <c r="B384" t="s">
        <v>505</v>
      </c>
      <c r="C384" t="s">
        <v>11</v>
      </c>
      <c r="D384" t="s">
        <v>47</v>
      </c>
      <c r="E384" t="s">
        <v>98</v>
      </c>
      <c r="F384" t="s">
        <v>14</v>
      </c>
      <c r="G384" t="s">
        <v>15</v>
      </c>
      <c r="H384">
        <v>3</v>
      </c>
      <c r="I384">
        <v>70</v>
      </c>
      <c r="J384" t="s">
        <v>16</v>
      </c>
      <c r="K384" t="s">
        <v>67</v>
      </c>
      <c r="L384" t="s">
        <v>57</v>
      </c>
      <c r="M384" s="25">
        <v>219000</v>
      </c>
    </row>
    <row r="385" spans="1:13" x14ac:dyDescent="0.2">
      <c r="A385" s="1">
        <v>42419</v>
      </c>
      <c r="B385" t="s">
        <v>506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>
        <v>3</v>
      </c>
      <c r="I385">
        <v>180</v>
      </c>
      <c r="J385" t="s">
        <v>16</v>
      </c>
      <c r="K385" t="s">
        <v>17</v>
      </c>
      <c r="L385" t="s">
        <v>58</v>
      </c>
      <c r="M385" s="25">
        <v>895000</v>
      </c>
    </row>
    <row r="386" spans="1:13" x14ac:dyDescent="0.2">
      <c r="A386" s="1">
        <v>42420</v>
      </c>
      <c r="B386" t="s">
        <v>507</v>
      </c>
      <c r="C386" t="s">
        <v>11</v>
      </c>
      <c r="D386" t="s">
        <v>19</v>
      </c>
      <c r="E386" t="s">
        <v>68</v>
      </c>
      <c r="F386" t="s">
        <v>14</v>
      </c>
      <c r="G386" t="s">
        <v>15</v>
      </c>
      <c r="H386">
        <v>4</v>
      </c>
      <c r="I386">
        <v>120</v>
      </c>
      <c r="J386" t="s">
        <v>28</v>
      </c>
      <c r="K386" t="s">
        <v>17</v>
      </c>
      <c r="L386" t="s">
        <v>40</v>
      </c>
      <c r="M386" s="25">
        <v>760000</v>
      </c>
    </row>
    <row r="387" spans="1:13" x14ac:dyDescent="0.2">
      <c r="A387" s="1">
        <v>42421</v>
      </c>
      <c r="B387" t="s">
        <v>508</v>
      </c>
      <c r="C387" t="s">
        <v>11</v>
      </c>
      <c r="D387" t="s">
        <v>37</v>
      </c>
      <c r="E387" t="s">
        <v>38</v>
      </c>
      <c r="F387" t="s">
        <v>14</v>
      </c>
      <c r="G387" t="s">
        <v>15</v>
      </c>
      <c r="H387">
        <v>2</v>
      </c>
      <c r="I387">
        <v>94</v>
      </c>
      <c r="J387" t="s">
        <v>28</v>
      </c>
      <c r="K387" t="s">
        <v>17</v>
      </c>
      <c r="L387" t="s">
        <v>40</v>
      </c>
      <c r="M387" s="25">
        <v>319000</v>
      </c>
    </row>
    <row r="388" spans="1:13" x14ac:dyDescent="0.2">
      <c r="A388" s="1">
        <v>42422</v>
      </c>
      <c r="B388" t="s">
        <v>509</v>
      </c>
      <c r="C388" t="s">
        <v>11</v>
      </c>
      <c r="D388" t="s">
        <v>19</v>
      </c>
      <c r="E388" t="s">
        <v>45</v>
      </c>
      <c r="F388" t="s">
        <v>14</v>
      </c>
      <c r="G388" t="s">
        <v>69</v>
      </c>
      <c r="H388">
        <v>11</v>
      </c>
      <c r="I388">
        <v>773</v>
      </c>
      <c r="J388" t="s">
        <v>28</v>
      </c>
      <c r="K388" t="s">
        <v>17</v>
      </c>
      <c r="L388" t="s">
        <v>29</v>
      </c>
      <c r="M388" s="25">
        <v>5700000</v>
      </c>
    </row>
    <row r="389" spans="1:13" x14ac:dyDescent="0.2">
      <c r="A389" s="1">
        <v>42423</v>
      </c>
      <c r="B389" t="s">
        <v>510</v>
      </c>
      <c r="C389" t="s">
        <v>11</v>
      </c>
      <c r="D389" t="s">
        <v>12</v>
      </c>
      <c r="E389" t="s">
        <v>22</v>
      </c>
      <c r="F389" t="s">
        <v>14</v>
      </c>
      <c r="G389" t="s">
        <v>15</v>
      </c>
      <c r="H389">
        <v>3</v>
      </c>
      <c r="I389">
        <v>94</v>
      </c>
      <c r="J389" t="s">
        <v>16</v>
      </c>
      <c r="K389" t="s">
        <v>17</v>
      </c>
      <c r="L389" t="s">
        <v>58</v>
      </c>
      <c r="M389" s="25">
        <v>448000</v>
      </c>
    </row>
    <row r="390" spans="1:13" x14ac:dyDescent="0.2">
      <c r="A390" s="1">
        <v>42424</v>
      </c>
      <c r="B390" t="s">
        <v>511</v>
      </c>
      <c r="C390" t="s">
        <v>11</v>
      </c>
      <c r="D390" t="s">
        <v>37</v>
      </c>
      <c r="E390" t="s">
        <v>38</v>
      </c>
      <c r="F390" t="s">
        <v>14</v>
      </c>
      <c r="G390" t="s">
        <v>15</v>
      </c>
      <c r="H390">
        <v>3</v>
      </c>
      <c r="I390">
        <v>144</v>
      </c>
      <c r="J390" t="s">
        <v>16</v>
      </c>
      <c r="K390" t="s">
        <v>17</v>
      </c>
      <c r="L390" t="s">
        <v>40</v>
      </c>
      <c r="M390" s="25">
        <v>599000</v>
      </c>
    </row>
    <row r="391" spans="1:13" x14ac:dyDescent="0.2">
      <c r="A391" s="1">
        <v>42425</v>
      </c>
      <c r="B391" t="s">
        <v>512</v>
      </c>
      <c r="C391" t="s">
        <v>11</v>
      </c>
      <c r="D391" t="s">
        <v>12</v>
      </c>
      <c r="E391" t="s">
        <v>41</v>
      </c>
      <c r="F391" t="s">
        <v>14</v>
      </c>
      <c r="G391" t="s">
        <v>15</v>
      </c>
      <c r="H391">
        <v>2</v>
      </c>
      <c r="I391">
        <v>121</v>
      </c>
      <c r="J391" t="s">
        <v>16</v>
      </c>
      <c r="K391" t="s">
        <v>17</v>
      </c>
      <c r="L391" t="s">
        <v>40</v>
      </c>
      <c r="M391" s="25">
        <v>485000</v>
      </c>
    </row>
    <row r="392" spans="1:13" x14ac:dyDescent="0.2">
      <c r="A392" s="1">
        <v>42426</v>
      </c>
      <c r="B392" t="s">
        <v>513</v>
      </c>
      <c r="C392" t="s">
        <v>11</v>
      </c>
      <c r="D392" t="s">
        <v>12</v>
      </c>
      <c r="E392" t="s">
        <v>41</v>
      </c>
      <c r="F392" t="s">
        <v>14</v>
      </c>
      <c r="G392" t="s">
        <v>15</v>
      </c>
      <c r="H392">
        <v>2</v>
      </c>
      <c r="I392">
        <v>150</v>
      </c>
      <c r="J392" t="s">
        <v>16</v>
      </c>
      <c r="K392" t="s">
        <v>17</v>
      </c>
      <c r="L392" t="s">
        <v>18</v>
      </c>
      <c r="M392" s="25">
        <v>1100000</v>
      </c>
    </row>
    <row r="393" spans="1:13" x14ac:dyDescent="0.2">
      <c r="A393" s="1">
        <v>42427</v>
      </c>
      <c r="B393" t="s">
        <v>514</v>
      </c>
      <c r="C393" t="s">
        <v>11</v>
      </c>
      <c r="D393" t="s">
        <v>12</v>
      </c>
      <c r="E393" t="s">
        <v>41</v>
      </c>
      <c r="F393" t="s">
        <v>14</v>
      </c>
      <c r="G393" t="s">
        <v>15</v>
      </c>
      <c r="H393">
        <v>2</v>
      </c>
      <c r="I393">
        <v>157</v>
      </c>
      <c r="J393" t="s">
        <v>16</v>
      </c>
      <c r="K393" t="s">
        <v>17</v>
      </c>
      <c r="L393" t="s">
        <v>18</v>
      </c>
      <c r="M393" s="25">
        <v>1100000</v>
      </c>
    </row>
    <row r="394" spans="1:13" x14ac:dyDescent="0.2">
      <c r="A394" s="1">
        <v>42428</v>
      </c>
      <c r="B394" t="s">
        <v>515</v>
      </c>
      <c r="C394" t="s">
        <v>11</v>
      </c>
      <c r="D394" t="s">
        <v>12</v>
      </c>
      <c r="E394" t="s">
        <v>33</v>
      </c>
      <c r="F394" t="s">
        <v>14</v>
      </c>
      <c r="G394" t="s">
        <v>15</v>
      </c>
      <c r="H394">
        <v>3</v>
      </c>
      <c r="I394">
        <v>110</v>
      </c>
      <c r="J394" t="s">
        <v>16</v>
      </c>
      <c r="K394" t="s">
        <v>17</v>
      </c>
      <c r="L394" t="s">
        <v>18</v>
      </c>
      <c r="M394" s="25">
        <v>598000</v>
      </c>
    </row>
    <row r="395" spans="1:13" x14ac:dyDescent="0.2">
      <c r="A395" s="1">
        <v>42429</v>
      </c>
      <c r="B395" t="s">
        <v>516</v>
      </c>
      <c r="C395" t="s">
        <v>11</v>
      </c>
      <c r="D395" t="s">
        <v>19</v>
      </c>
      <c r="E395" t="s">
        <v>45</v>
      </c>
      <c r="F395" t="s">
        <v>14</v>
      </c>
      <c r="G395" t="s">
        <v>15</v>
      </c>
      <c r="H395">
        <v>2</v>
      </c>
      <c r="I395">
        <v>138</v>
      </c>
      <c r="J395" t="s">
        <v>28</v>
      </c>
      <c r="K395" t="s">
        <v>17</v>
      </c>
      <c r="L395" t="s">
        <v>52</v>
      </c>
      <c r="M395" s="25">
        <v>349000</v>
      </c>
    </row>
    <row r="396" spans="1:13" x14ac:dyDescent="0.2">
      <c r="A396" s="1">
        <v>42430</v>
      </c>
      <c r="B396" t="s">
        <v>517</v>
      </c>
      <c r="C396" t="s">
        <v>11</v>
      </c>
      <c r="D396" t="s">
        <v>37</v>
      </c>
      <c r="E396" t="s">
        <v>38</v>
      </c>
      <c r="F396" t="s">
        <v>14</v>
      </c>
      <c r="G396" t="s">
        <v>15</v>
      </c>
      <c r="H396">
        <v>3</v>
      </c>
      <c r="I396">
        <v>131</v>
      </c>
      <c r="J396" t="s">
        <v>16</v>
      </c>
      <c r="K396" t="s">
        <v>17</v>
      </c>
      <c r="L396" t="s">
        <v>18</v>
      </c>
      <c r="M396" s="25">
        <v>970000</v>
      </c>
    </row>
    <row r="397" spans="1:13" x14ac:dyDescent="0.2">
      <c r="A397" s="1">
        <v>42431</v>
      </c>
      <c r="B397" t="s">
        <v>518</v>
      </c>
      <c r="C397" t="s">
        <v>11</v>
      </c>
      <c r="D397" t="s">
        <v>12</v>
      </c>
      <c r="E397" t="s">
        <v>30</v>
      </c>
      <c r="F397" t="s">
        <v>14</v>
      </c>
      <c r="G397" t="s">
        <v>15</v>
      </c>
      <c r="H397">
        <v>4</v>
      </c>
      <c r="I397">
        <v>150</v>
      </c>
      <c r="J397" t="s">
        <v>16</v>
      </c>
      <c r="K397" t="s">
        <v>17</v>
      </c>
      <c r="L397" t="s">
        <v>18</v>
      </c>
      <c r="M397" s="25">
        <v>695000</v>
      </c>
    </row>
    <row r="398" spans="1:13" x14ac:dyDescent="0.2">
      <c r="A398" s="1">
        <v>42432</v>
      </c>
      <c r="B398" t="s">
        <v>519</v>
      </c>
      <c r="C398" t="s">
        <v>11</v>
      </c>
      <c r="D398" t="s">
        <v>47</v>
      </c>
      <c r="E398" t="s">
        <v>96</v>
      </c>
      <c r="F398" t="s">
        <v>14</v>
      </c>
      <c r="G398" t="s">
        <v>15</v>
      </c>
      <c r="H398">
        <v>3</v>
      </c>
      <c r="I398">
        <v>94</v>
      </c>
      <c r="J398" t="s">
        <v>16</v>
      </c>
      <c r="K398" t="s">
        <v>17</v>
      </c>
      <c r="L398" t="s">
        <v>18</v>
      </c>
      <c r="M398" s="25">
        <v>239000</v>
      </c>
    </row>
    <row r="399" spans="1:13" x14ac:dyDescent="0.2">
      <c r="A399" s="1">
        <v>42433</v>
      </c>
      <c r="B399" t="s">
        <v>520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>
        <v>1</v>
      </c>
      <c r="I399">
        <v>77</v>
      </c>
      <c r="J399" t="s">
        <v>16</v>
      </c>
      <c r="K399" t="s">
        <v>17</v>
      </c>
      <c r="L399" t="s">
        <v>58</v>
      </c>
      <c r="M399" s="25">
        <v>690000</v>
      </c>
    </row>
    <row r="400" spans="1:13" x14ac:dyDescent="0.2">
      <c r="A400" s="1">
        <v>42434</v>
      </c>
      <c r="B400" t="s">
        <v>521</v>
      </c>
      <c r="C400" t="s">
        <v>11</v>
      </c>
      <c r="D400" t="s">
        <v>12</v>
      </c>
      <c r="E400" t="s">
        <v>41</v>
      </c>
      <c r="F400" t="s">
        <v>14</v>
      </c>
      <c r="G400" t="s">
        <v>15</v>
      </c>
      <c r="H400">
        <v>3</v>
      </c>
      <c r="I400">
        <v>180</v>
      </c>
      <c r="J400" t="s">
        <v>16</v>
      </c>
      <c r="K400" t="s">
        <v>17</v>
      </c>
      <c r="L400" t="s">
        <v>40</v>
      </c>
      <c r="M400" s="25">
        <v>530000</v>
      </c>
    </row>
    <row r="401" spans="1:13" x14ac:dyDescent="0.2">
      <c r="A401" s="1">
        <v>42435</v>
      </c>
      <c r="B401" t="s">
        <v>522</v>
      </c>
      <c r="C401" t="s">
        <v>11</v>
      </c>
      <c r="D401" t="s">
        <v>47</v>
      </c>
      <c r="E401" t="s">
        <v>98</v>
      </c>
      <c r="F401" t="s">
        <v>14</v>
      </c>
      <c r="G401" t="s">
        <v>15</v>
      </c>
      <c r="H401">
        <v>2</v>
      </c>
      <c r="I401">
        <v>73</v>
      </c>
      <c r="J401" t="s">
        <v>28</v>
      </c>
      <c r="K401" t="s">
        <v>17</v>
      </c>
      <c r="L401" t="s">
        <v>18</v>
      </c>
      <c r="M401" s="25">
        <v>375000</v>
      </c>
    </row>
    <row r="402" spans="1:13" x14ac:dyDescent="0.2">
      <c r="A402" s="1">
        <v>42436</v>
      </c>
      <c r="B402" t="s">
        <v>523</v>
      </c>
      <c r="C402" t="s">
        <v>11</v>
      </c>
      <c r="D402" t="s">
        <v>54</v>
      </c>
      <c r="E402" t="s">
        <v>97</v>
      </c>
      <c r="F402" t="s">
        <v>14</v>
      </c>
      <c r="G402" t="s">
        <v>15</v>
      </c>
      <c r="H402">
        <v>4</v>
      </c>
      <c r="I402">
        <v>91</v>
      </c>
      <c r="J402" t="s">
        <v>16</v>
      </c>
      <c r="K402" t="s">
        <v>17</v>
      </c>
      <c r="L402" t="s">
        <v>40</v>
      </c>
      <c r="M402" s="25">
        <v>330000</v>
      </c>
    </row>
    <row r="403" spans="1:13" x14ac:dyDescent="0.2">
      <c r="A403" s="1">
        <v>42437</v>
      </c>
      <c r="B403" t="s">
        <v>524</v>
      </c>
      <c r="C403" t="s">
        <v>11</v>
      </c>
      <c r="D403" t="s">
        <v>12</v>
      </c>
      <c r="E403" t="s">
        <v>33</v>
      </c>
      <c r="F403" t="s">
        <v>14</v>
      </c>
      <c r="G403" t="s">
        <v>15</v>
      </c>
      <c r="H403">
        <v>4</v>
      </c>
      <c r="I403">
        <v>109</v>
      </c>
      <c r="J403" t="s">
        <v>16</v>
      </c>
      <c r="K403" t="s">
        <v>17</v>
      </c>
      <c r="L403" t="s">
        <v>18</v>
      </c>
      <c r="M403" s="25">
        <v>500000</v>
      </c>
    </row>
    <row r="404" spans="1:13" x14ac:dyDescent="0.2">
      <c r="A404" s="1">
        <v>42438</v>
      </c>
      <c r="B404" t="s">
        <v>525</v>
      </c>
      <c r="C404" t="s">
        <v>11</v>
      </c>
      <c r="D404" t="s">
        <v>12</v>
      </c>
      <c r="E404" t="s">
        <v>30</v>
      </c>
      <c r="F404" t="s">
        <v>14</v>
      </c>
      <c r="G404" t="s">
        <v>15</v>
      </c>
      <c r="H404">
        <v>3</v>
      </c>
      <c r="I404">
        <v>100</v>
      </c>
      <c r="J404" t="s">
        <v>16</v>
      </c>
      <c r="K404" t="s">
        <v>17</v>
      </c>
      <c r="L404" t="s">
        <v>36</v>
      </c>
      <c r="M404" s="25">
        <v>335000</v>
      </c>
    </row>
    <row r="405" spans="1:13" x14ac:dyDescent="0.2">
      <c r="A405" s="1">
        <v>42439</v>
      </c>
      <c r="B405" t="s">
        <v>526</v>
      </c>
      <c r="C405" t="s">
        <v>11</v>
      </c>
      <c r="D405" t="s">
        <v>12</v>
      </c>
      <c r="E405" t="s">
        <v>30</v>
      </c>
      <c r="F405" t="s">
        <v>14</v>
      </c>
      <c r="G405" t="s">
        <v>15</v>
      </c>
      <c r="H405">
        <v>3</v>
      </c>
      <c r="I405">
        <v>85</v>
      </c>
      <c r="J405" t="s">
        <v>16</v>
      </c>
      <c r="K405" t="s">
        <v>17</v>
      </c>
      <c r="L405" t="s">
        <v>36</v>
      </c>
      <c r="M405" s="25">
        <v>475000</v>
      </c>
    </row>
    <row r="406" spans="1:13" x14ac:dyDescent="0.2">
      <c r="A406" s="1">
        <v>42440</v>
      </c>
      <c r="B406" t="s">
        <v>527</v>
      </c>
      <c r="C406" t="s">
        <v>11</v>
      </c>
      <c r="D406" t="s">
        <v>19</v>
      </c>
      <c r="E406" t="s">
        <v>20</v>
      </c>
      <c r="F406" t="s">
        <v>14</v>
      </c>
      <c r="G406" t="s">
        <v>15</v>
      </c>
      <c r="H406">
        <v>4</v>
      </c>
      <c r="I406">
        <v>145</v>
      </c>
      <c r="J406" t="s">
        <v>16</v>
      </c>
      <c r="K406" t="s">
        <v>17</v>
      </c>
      <c r="L406" t="s">
        <v>40</v>
      </c>
      <c r="M406" s="25">
        <v>850000</v>
      </c>
    </row>
    <row r="407" spans="1:13" x14ac:dyDescent="0.2">
      <c r="A407" s="1">
        <v>42441</v>
      </c>
      <c r="B407" t="s">
        <v>528</v>
      </c>
      <c r="C407" t="s">
        <v>11</v>
      </c>
      <c r="D407" t="s">
        <v>12</v>
      </c>
      <c r="E407" t="s">
        <v>33</v>
      </c>
      <c r="F407" t="s">
        <v>14</v>
      </c>
      <c r="G407" t="s">
        <v>15</v>
      </c>
      <c r="H407">
        <v>6</v>
      </c>
      <c r="I407">
        <v>149</v>
      </c>
      <c r="J407" t="s">
        <v>16</v>
      </c>
      <c r="K407" t="s">
        <v>17</v>
      </c>
      <c r="L407" t="s">
        <v>18</v>
      </c>
      <c r="M407" s="25">
        <v>575000</v>
      </c>
    </row>
    <row r="408" spans="1:13" x14ac:dyDescent="0.2">
      <c r="A408" s="1">
        <v>42442</v>
      </c>
      <c r="B408" t="s">
        <v>529</v>
      </c>
      <c r="C408" t="s">
        <v>11</v>
      </c>
      <c r="D408" t="s">
        <v>19</v>
      </c>
      <c r="E408" t="s">
        <v>20</v>
      </c>
      <c r="F408" t="s">
        <v>14</v>
      </c>
      <c r="G408" t="s">
        <v>23</v>
      </c>
      <c r="H408">
        <v>3</v>
      </c>
      <c r="I408">
        <v>102</v>
      </c>
      <c r="J408" t="s">
        <v>16</v>
      </c>
      <c r="K408" t="s">
        <v>17</v>
      </c>
      <c r="L408" t="s">
        <v>24</v>
      </c>
      <c r="M408" s="25">
        <v>695000</v>
      </c>
    </row>
    <row r="409" spans="1:13" x14ac:dyDescent="0.2">
      <c r="A409" s="1">
        <v>42443</v>
      </c>
      <c r="B409" t="s">
        <v>530</v>
      </c>
      <c r="C409" t="s">
        <v>11</v>
      </c>
      <c r="D409" t="s">
        <v>19</v>
      </c>
      <c r="E409" t="s">
        <v>45</v>
      </c>
      <c r="F409" t="s">
        <v>14</v>
      </c>
      <c r="G409" t="s">
        <v>69</v>
      </c>
      <c r="H409">
        <v>7</v>
      </c>
      <c r="I409">
        <v>488</v>
      </c>
      <c r="J409" t="s">
        <v>28</v>
      </c>
      <c r="K409" t="s">
        <v>17</v>
      </c>
      <c r="L409" t="s">
        <v>29</v>
      </c>
      <c r="M409" s="25">
        <v>2600000</v>
      </c>
    </row>
    <row r="410" spans="1:13" x14ac:dyDescent="0.2">
      <c r="A410" s="1">
        <v>42444</v>
      </c>
      <c r="B410" t="s">
        <v>531</v>
      </c>
      <c r="C410" t="s">
        <v>11</v>
      </c>
      <c r="D410" t="s">
        <v>19</v>
      </c>
      <c r="E410" t="s">
        <v>68</v>
      </c>
      <c r="F410" t="s">
        <v>14</v>
      </c>
      <c r="G410" t="s">
        <v>69</v>
      </c>
      <c r="H410">
        <v>5</v>
      </c>
      <c r="I410">
        <v>310</v>
      </c>
      <c r="J410" t="s">
        <v>28</v>
      </c>
      <c r="K410" t="s">
        <v>17</v>
      </c>
      <c r="L410" t="s">
        <v>29</v>
      </c>
      <c r="M410" s="25">
        <v>1590000</v>
      </c>
    </row>
    <row r="411" spans="1:13" x14ac:dyDescent="0.2">
      <c r="A411" s="1">
        <v>42445</v>
      </c>
      <c r="B411" t="s">
        <v>532</v>
      </c>
      <c r="C411" t="s">
        <v>11</v>
      </c>
      <c r="D411" t="s">
        <v>42</v>
      </c>
      <c r="E411" t="s">
        <v>43</v>
      </c>
      <c r="F411" t="s">
        <v>14</v>
      </c>
      <c r="G411" t="s">
        <v>23</v>
      </c>
      <c r="H411">
        <v>2</v>
      </c>
      <c r="I411">
        <v>134</v>
      </c>
      <c r="J411" t="s">
        <v>16</v>
      </c>
      <c r="K411" t="s">
        <v>17</v>
      </c>
      <c r="L411" t="s">
        <v>104</v>
      </c>
      <c r="M411" s="25">
        <v>1900000</v>
      </c>
    </row>
    <row r="412" spans="1:13" x14ac:dyDescent="0.2">
      <c r="A412" s="1">
        <v>42446</v>
      </c>
      <c r="B412" t="s">
        <v>533</v>
      </c>
      <c r="C412" t="s">
        <v>11</v>
      </c>
      <c r="D412" t="s">
        <v>42</v>
      </c>
      <c r="E412" t="s">
        <v>83</v>
      </c>
      <c r="F412" t="s">
        <v>14</v>
      </c>
      <c r="G412" t="s">
        <v>15</v>
      </c>
      <c r="H412">
        <v>4</v>
      </c>
      <c r="I412">
        <v>130</v>
      </c>
      <c r="J412" t="s">
        <v>16</v>
      </c>
      <c r="K412" t="s">
        <v>67</v>
      </c>
      <c r="L412" t="s">
        <v>107</v>
      </c>
      <c r="M412" s="25">
        <v>1950000</v>
      </c>
    </row>
    <row r="413" spans="1:13" x14ac:dyDescent="0.2">
      <c r="A413" s="1">
        <v>42447</v>
      </c>
      <c r="B413" t="s">
        <v>534</v>
      </c>
      <c r="C413" t="s">
        <v>11</v>
      </c>
      <c r="D413" t="s">
        <v>34</v>
      </c>
      <c r="E413" t="s">
        <v>35</v>
      </c>
      <c r="F413" t="s">
        <v>14</v>
      </c>
      <c r="G413" t="s">
        <v>15</v>
      </c>
      <c r="H413">
        <v>5</v>
      </c>
      <c r="I413">
        <v>212</v>
      </c>
      <c r="J413" t="s">
        <v>16</v>
      </c>
      <c r="K413" t="s">
        <v>17</v>
      </c>
      <c r="L413" t="s">
        <v>21</v>
      </c>
      <c r="M413" s="25">
        <v>1595000</v>
      </c>
    </row>
    <row r="414" spans="1:13" x14ac:dyDescent="0.2">
      <c r="A414" s="1">
        <v>42448</v>
      </c>
      <c r="B414" t="s">
        <v>535</v>
      </c>
      <c r="C414" t="s">
        <v>11</v>
      </c>
      <c r="D414" t="s">
        <v>19</v>
      </c>
      <c r="E414" t="s">
        <v>68</v>
      </c>
      <c r="F414" t="s">
        <v>14</v>
      </c>
      <c r="G414" t="s">
        <v>69</v>
      </c>
      <c r="H414">
        <v>3</v>
      </c>
      <c r="I414">
        <v>256</v>
      </c>
      <c r="J414" t="s">
        <v>28</v>
      </c>
      <c r="K414" t="s">
        <v>17</v>
      </c>
      <c r="L414" t="s">
        <v>29</v>
      </c>
      <c r="M414" s="25">
        <v>2300000</v>
      </c>
    </row>
    <row r="415" spans="1:13" x14ac:dyDescent="0.2">
      <c r="A415" s="1">
        <v>42449</v>
      </c>
      <c r="B415" t="s">
        <v>536</v>
      </c>
      <c r="C415" t="s">
        <v>11</v>
      </c>
      <c r="D415" t="s">
        <v>37</v>
      </c>
      <c r="E415" t="s">
        <v>49</v>
      </c>
      <c r="F415" t="s">
        <v>14</v>
      </c>
      <c r="G415" t="s">
        <v>15</v>
      </c>
      <c r="H415">
        <v>4</v>
      </c>
      <c r="I415">
        <v>222</v>
      </c>
      <c r="J415" t="s">
        <v>28</v>
      </c>
      <c r="K415" t="s">
        <v>17</v>
      </c>
      <c r="L415" t="s">
        <v>36</v>
      </c>
      <c r="M415" s="25">
        <v>1690000</v>
      </c>
    </row>
    <row r="416" spans="1:13" x14ac:dyDescent="0.2">
      <c r="A416" s="1">
        <v>42450</v>
      </c>
      <c r="B416" t="s">
        <v>537</v>
      </c>
      <c r="C416" t="s">
        <v>11</v>
      </c>
      <c r="D416" t="s">
        <v>19</v>
      </c>
      <c r="E416" t="s">
        <v>45</v>
      </c>
      <c r="F416" t="s">
        <v>14</v>
      </c>
      <c r="G416" t="s">
        <v>69</v>
      </c>
      <c r="H416">
        <v>4</v>
      </c>
      <c r="I416">
        <v>284</v>
      </c>
      <c r="J416" t="s">
        <v>28</v>
      </c>
      <c r="K416" t="s">
        <v>17</v>
      </c>
      <c r="L416" t="s">
        <v>29</v>
      </c>
      <c r="M416" s="25">
        <v>1950000</v>
      </c>
    </row>
    <row r="417" spans="1:13" x14ac:dyDescent="0.2">
      <c r="A417" s="1">
        <v>42451</v>
      </c>
      <c r="B417" t="s">
        <v>538</v>
      </c>
      <c r="C417" t="s">
        <v>11</v>
      </c>
      <c r="D417" t="s">
        <v>19</v>
      </c>
      <c r="E417" t="s">
        <v>20</v>
      </c>
      <c r="F417" t="s">
        <v>14</v>
      </c>
      <c r="G417" t="s">
        <v>23</v>
      </c>
      <c r="H417">
        <v>4</v>
      </c>
      <c r="I417">
        <v>185</v>
      </c>
      <c r="J417" t="s">
        <v>16</v>
      </c>
      <c r="K417" t="s">
        <v>17</v>
      </c>
      <c r="L417" t="s">
        <v>36</v>
      </c>
      <c r="M417" s="25">
        <v>1190000</v>
      </c>
    </row>
    <row r="418" spans="1:13" x14ac:dyDescent="0.2">
      <c r="A418" s="1">
        <v>42452</v>
      </c>
      <c r="B418" t="s">
        <v>539</v>
      </c>
      <c r="C418" t="s">
        <v>11</v>
      </c>
      <c r="D418" t="s">
        <v>34</v>
      </c>
      <c r="E418" t="s">
        <v>71</v>
      </c>
      <c r="F418" t="s">
        <v>14</v>
      </c>
      <c r="G418" t="s">
        <v>15</v>
      </c>
      <c r="H418">
        <v>4</v>
      </c>
      <c r="I418">
        <v>80</v>
      </c>
      <c r="J418" t="s">
        <v>16</v>
      </c>
      <c r="K418" t="s">
        <v>17</v>
      </c>
      <c r="L418" t="s">
        <v>18</v>
      </c>
      <c r="M418" s="25">
        <v>290000</v>
      </c>
    </row>
    <row r="419" spans="1:13" x14ac:dyDescent="0.2">
      <c r="A419" s="1">
        <v>42453</v>
      </c>
      <c r="B419" t="s">
        <v>540</v>
      </c>
      <c r="C419" t="s">
        <v>11</v>
      </c>
      <c r="D419" t="s">
        <v>50</v>
      </c>
      <c r="E419" t="s">
        <v>51</v>
      </c>
      <c r="F419" t="s">
        <v>14</v>
      </c>
      <c r="G419" t="s">
        <v>15</v>
      </c>
      <c r="H419">
        <v>2</v>
      </c>
      <c r="I419">
        <v>192</v>
      </c>
      <c r="J419" t="s">
        <v>16</v>
      </c>
      <c r="K419" t="s">
        <v>17</v>
      </c>
      <c r="L419" t="s">
        <v>52</v>
      </c>
      <c r="M419" s="25">
        <v>622000</v>
      </c>
    </row>
    <row r="420" spans="1:13" x14ac:dyDescent="0.2">
      <c r="A420" s="1">
        <v>42454</v>
      </c>
      <c r="B420" t="s">
        <v>541</v>
      </c>
      <c r="C420" t="s">
        <v>11</v>
      </c>
      <c r="D420" t="s">
        <v>50</v>
      </c>
      <c r="E420" t="s">
        <v>51</v>
      </c>
      <c r="F420" t="s">
        <v>14</v>
      </c>
      <c r="G420" t="s">
        <v>15</v>
      </c>
      <c r="H420">
        <v>1</v>
      </c>
      <c r="I420">
        <v>52</v>
      </c>
      <c r="J420" t="s">
        <v>16</v>
      </c>
      <c r="K420" t="s">
        <v>17</v>
      </c>
      <c r="L420" t="s">
        <v>18</v>
      </c>
      <c r="M420" s="25">
        <v>315000</v>
      </c>
    </row>
    <row r="421" spans="1:13" x14ac:dyDescent="0.2">
      <c r="A421" s="1">
        <v>42455</v>
      </c>
      <c r="B421" t="s">
        <v>542</v>
      </c>
      <c r="C421" t="s">
        <v>11</v>
      </c>
      <c r="D421" t="s">
        <v>47</v>
      </c>
      <c r="E421" t="s">
        <v>96</v>
      </c>
      <c r="F421" t="s">
        <v>14</v>
      </c>
      <c r="G421" t="s">
        <v>15</v>
      </c>
      <c r="H421">
        <v>3</v>
      </c>
      <c r="I421">
        <v>86</v>
      </c>
      <c r="J421" t="s">
        <v>16</v>
      </c>
      <c r="K421" t="s">
        <v>17</v>
      </c>
      <c r="L421" t="s">
        <v>40</v>
      </c>
      <c r="M421" s="25">
        <v>299000</v>
      </c>
    </row>
    <row r="422" spans="1:13" x14ac:dyDescent="0.2">
      <c r="A422" s="1">
        <v>42456</v>
      </c>
      <c r="B422" t="s">
        <v>543</v>
      </c>
      <c r="C422" t="s">
        <v>11</v>
      </c>
      <c r="D422" t="s">
        <v>47</v>
      </c>
      <c r="E422" t="s">
        <v>63</v>
      </c>
      <c r="F422" t="s">
        <v>14</v>
      </c>
      <c r="G422" t="s">
        <v>15</v>
      </c>
      <c r="H422">
        <v>3</v>
      </c>
      <c r="I422">
        <v>106</v>
      </c>
      <c r="J422" t="s">
        <v>16</v>
      </c>
      <c r="K422" t="s">
        <v>17</v>
      </c>
      <c r="L422" t="s">
        <v>60</v>
      </c>
      <c r="M422" s="25">
        <v>299000</v>
      </c>
    </row>
    <row r="423" spans="1:13" x14ac:dyDescent="0.2">
      <c r="A423" s="1">
        <v>42457</v>
      </c>
      <c r="B423" t="s">
        <v>544</v>
      </c>
      <c r="C423" t="s">
        <v>11</v>
      </c>
      <c r="D423" t="s">
        <v>37</v>
      </c>
      <c r="E423" t="s">
        <v>38</v>
      </c>
      <c r="F423" t="s">
        <v>14</v>
      </c>
      <c r="G423" t="s">
        <v>15</v>
      </c>
      <c r="H423">
        <v>2</v>
      </c>
      <c r="I423">
        <v>100</v>
      </c>
      <c r="J423" t="s">
        <v>28</v>
      </c>
      <c r="K423" t="s">
        <v>17</v>
      </c>
      <c r="L423" t="s">
        <v>18</v>
      </c>
      <c r="M423" s="25">
        <v>495000</v>
      </c>
    </row>
    <row r="424" spans="1:13" x14ac:dyDescent="0.2">
      <c r="A424" s="1">
        <v>42458</v>
      </c>
      <c r="B424" t="s">
        <v>545</v>
      </c>
      <c r="C424" t="s">
        <v>11</v>
      </c>
      <c r="D424" t="s">
        <v>47</v>
      </c>
      <c r="E424" t="s">
        <v>96</v>
      </c>
      <c r="F424" t="s">
        <v>14</v>
      </c>
      <c r="G424" t="s">
        <v>15</v>
      </c>
      <c r="H424">
        <v>3</v>
      </c>
      <c r="I424">
        <v>93</v>
      </c>
      <c r="J424" t="s">
        <v>16</v>
      </c>
      <c r="K424" t="s">
        <v>17</v>
      </c>
      <c r="L424" t="s">
        <v>60</v>
      </c>
      <c r="M424" s="25">
        <v>299000</v>
      </c>
    </row>
    <row r="425" spans="1:13" x14ac:dyDescent="0.2">
      <c r="A425" s="1">
        <v>42459</v>
      </c>
      <c r="B425" t="s">
        <v>546</v>
      </c>
      <c r="C425" t="s">
        <v>11</v>
      </c>
      <c r="D425" t="s">
        <v>47</v>
      </c>
      <c r="E425" t="s">
        <v>48</v>
      </c>
      <c r="F425" t="s">
        <v>14</v>
      </c>
      <c r="G425" t="s">
        <v>15</v>
      </c>
      <c r="H425">
        <v>1</v>
      </c>
      <c r="I425">
        <v>57</v>
      </c>
      <c r="J425" t="s">
        <v>28</v>
      </c>
      <c r="K425" t="s">
        <v>17</v>
      </c>
      <c r="L425" t="s">
        <v>40</v>
      </c>
      <c r="M425" s="25">
        <v>268000</v>
      </c>
    </row>
    <row r="426" spans="1:13" x14ac:dyDescent="0.2">
      <c r="A426" s="1">
        <v>42460</v>
      </c>
      <c r="B426" t="s">
        <v>547</v>
      </c>
      <c r="C426" t="s">
        <v>11</v>
      </c>
      <c r="D426" t="s">
        <v>47</v>
      </c>
      <c r="E426" t="s">
        <v>86</v>
      </c>
      <c r="F426" t="s">
        <v>14</v>
      </c>
      <c r="G426" t="s">
        <v>15</v>
      </c>
      <c r="H426">
        <v>3</v>
      </c>
      <c r="I426">
        <v>78</v>
      </c>
      <c r="J426" t="s">
        <v>16</v>
      </c>
      <c r="K426" t="s">
        <v>17</v>
      </c>
      <c r="L426" t="s">
        <v>18</v>
      </c>
      <c r="M426" s="25">
        <v>360000</v>
      </c>
    </row>
    <row r="427" spans="1:13" x14ac:dyDescent="0.2">
      <c r="A427" s="1">
        <v>42461</v>
      </c>
      <c r="B427" t="s">
        <v>548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>
        <v>3</v>
      </c>
      <c r="I427">
        <v>110</v>
      </c>
      <c r="J427" t="s">
        <v>16</v>
      </c>
      <c r="K427" t="s">
        <v>17</v>
      </c>
      <c r="L427" t="s">
        <v>58</v>
      </c>
      <c r="M427" s="25">
        <v>445000</v>
      </c>
    </row>
    <row r="428" spans="1:13" x14ac:dyDescent="0.2">
      <c r="A428" s="1">
        <v>42462</v>
      </c>
      <c r="B428" t="s">
        <v>549</v>
      </c>
      <c r="C428" t="s">
        <v>11</v>
      </c>
      <c r="D428" t="s">
        <v>19</v>
      </c>
      <c r="E428" t="s">
        <v>68</v>
      </c>
      <c r="F428" t="s">
        <v>14</v>
      </c>
      <c r="G428" t="s">
        <v>15</v>
      </c>
      <c r="H428">
        <v>4</v>
      </c>
      <c r="I428">
        <v>235</v>
      </c>
      <c r="J428" t="s">
        <v>16</v>
      </c>
      <c r="K428" t="s">
        <v>17</v>
      </c>
      <c r="L428" t="s">
        <v>58</v>
      </c>
      <c r="M428" s="25">
        <v>1336000</v>
      </c>
    </row>
    <row r="429" spans="1:13" x14ac:dyDescent="0.2">
      <c r="A429" s="1">
        <v>42463</v>
      </c>
      <c r="B429" t="s">
        <v>550</v>
      </c>
      <c r="C429" t="s">
        <v>11</v>
      </c>
      <c r="D429" t="s">
        <v>12</v>
      </c>
      <c r="E429" t="s">
        <v>33</v>
      </c>
      <c r="F429" t="s">
        <v>14</v>
      </c>
      <c r="G429" t="s">
        <v>15</v>
      </c>
      <c r="H429">
        <v>3</v>
      </c>
      <c r="I429">
        <v>100</v>
      </c>
      <c r="J429" t="s">
        <v>16</v>
      </c>
      <c r="K429" t="s">
        <v>17</v>
      </c>
      <c r="L429" t="s">
        <v>40</v>
      </c>
      <c r="M429" s="25">
        <v>435000</v>
      </c>
    </row>
    <row r="430" spans="1:13" x14ac:dyDescent="0.2">
      <c r="A430" s="1">
        <v>42464</v>
      </c>
      <c r="B430" t="s">
        <v>551</v>
      </c>
      <c r="C430" t="s">
        <v>11</v>
      </c>
      <c r="D430" t="s">
        <v>19</v>
      </c>
      <c r="E430" t="s">
        <v>20</v>
      </c>
      <c r="F430" t="s">
        <v>14</v>
      </c>
      <c r="G430" t="s">
        <v>15</v>
      </c>
      <c r="H430">
        <v>3</v>
      </c>
      <c r="I430">
        <v>99</v>
      </c>
      <c r="J430" t="s">
        <v>16</v>
      </c>
      <c r="K430" t="s">
        <v>17</v>
      </c>
      <c r="L430" t="s">
        <v>60</v>
      </c>
      <c r="M430" s="25">
        <v>635000</v>
      </c>
    </row>
    <row r="431" spans="1:13" x14ac:dyDescent="0.2">
      <c r="A431" s="1">
        <v>42465</v>
      </c>
      <c r="B431" t="s">
        <v>552</v>
      </c>
      <c r="C431" t="s">
        <v>11</v>
      </c>
      <c r="D431" t="s">
        <v>19</v>
      </c>
      <c r="E431" t="s">
        <v>20</v>
      </c>
      <c r="F431" t="s">
        <v>14</v>
      </c>
      <c r="G431" t="s">
        <v>23</v>
      </c>
      <c r="H431">
        <v>5</v>
      </c>
      <c r="I431">
        <v>277</v>
      </c>
      <c r="J431" t="s">
        <v>16</v>
      </c>
      <c r="K431" t="s">
        <v>17</v>
      </c>
      <c r="L431" t="s">
        <v>36</v>
      </c>
      <c r="M431" s="25">
        <v>1900000</v>
      </c>
    </row>
    <row r="432" spans="1:13" x14ac:dyDescent="0.2">
      <c r="A432" s="1">
        <v>42466</v>
      </c>
      <c r="B432" t="s">
        <v>553</v>
      </c>
      <c r="C432" t="s">
        <v>11</v>
      </c>
      <c r="D432" t="s">
        <v>19</v>
      </c>
      <c r="E432" t="s">
        <v>20</v>
      </c>
      <c r="F432" t="s">
        <v>14</v>
      </c>
      <c r="G432" t="s">
        <v>23</v>
      </c>
      <c r="H432">
        <v>5</v>
      </c>
      <c r="I432">
        <v>185</v>
      </c>
      <c r="J432" t="s">
        <v>16</v>
      </c>
      <c r="K432" t="s">
        <v>17</v>
      </c>
      <c r="L432" t="s">
        <v>46</v>
      </c>
      <c r="M432" s="25">
        <v>1475000</v>
      </c>
    </row>
    <row r="433" spans="1:13" x14ac:dyDescent="0.2">
      <c r="A433" s="1">
        <v>42467</v>
      </c>
      <c r="B433" t="s">
        <v>554</v>
      </c>
      <c r="C433" t="s">
        <v>11</v>
      </c>
      <c r="D433" t="s">
        <v>19</v>
      </c>
      <c r="E433" t="s">
        <v>45</v>
      </c>
      <c r="F433" t="s">
        <v>14</v>
      </c>
      <c r="G433" t="s">
        <v>15</v>
      </c>
      <c r="H433">
        <v>5</v>
      </c>
      <c r="I433">
        <v>250</v>
      </c>
      <c r="J433" t="s">
        <v>16</v>
      </c>
      <c r="K433" t="s">
        <v>17</v>
      </c>
      <c r="L433" t="s">
        <v>40</v>
      </c>
      <c r="M433" s="25">
        <v>1100000</v>
      </c>
    </row>
    <row r="434" spans="1:13" x14ac:dyDescent="0.2">
      <c r="A434" s="1">
        <v>42468</v>
      </c>
      <c r="B434" t="s">
        <v>555</v>
      </c>
      <c r="C434" t="s">
        <v>11</v>
      </c>
      <c r="D434" t="s">
        <v>19</v>
      </c>
      <c r="E434" t="s">
        <v>20</v>
      </c>
      <c r="F434" t="s">
        <v>14</v>
      </c>
      <c r="G434" t="s">
        <v>15</v>
      </c>
      <c r="H434">
        <v>5</v>
      </c>
      <c r="I434">
        <v>270</v>
      </c>
      <c r="J434" t="s">
        <v>16</v>
      </c>
      <c r="K434" t="s">
        <v>17</v>
      </c>
      <c r="L434" t="s">
        <v>18</v>
      </c>
      <c r="M434" s="25">
        <v>1045000</v>
      </c>
    </row>
    <row r="435" spans="1:13" x14ac:dyDescent="0.2">
      <c r="A435" s="1">
        <v>42469</v>
      </c>
      <c r="B435" t="s">
        <v>556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>
        <v>3</v>
      </c>
      <c r="I435">
        <v>90</v>
      </c>
      <c r="J435" t="s">
        <v>16</v>
      </c>
      <c r="K435" t="s">
        <v>17</v>
      </c>
      <c r="L435" t="s">
        <v>58</v>
      </c>
      <c r="M435" s="25">
        <v>680000</v>
      </c>
    </row>
    <row r="436" spans="1:13" x14ac:dyDescent="0.2">
      <c r="A436" s="1">
        <v>42470</v>
      </c>
      <c r="B436" t="s">
        <v>557</v>
      </c>
      <c r="C436" t="s">
        <v>11</v>
      </c>
      <c r="D436" t="s">
        <v>19</v>
      </c>
      <c r="E436" t="s">
        <v>45</v>
      </c>
      <c r="F436" t="s">
        <v>14</v>
      </c>
      <c r="G436" t="s">
        <v>15</v>
      </c>
      <c r="H436">
        <v>3</v>
      </c>
      <c r="I436">
        <v>80</v>
      </c>
      <c r="J436" t="s">
        <v>16</v>
      </c>
      <c r="K436" t="s">
        <v>17</v>
      </c>
      <c r="L436" t="s">
        <v>36</v>
      </c>
      <c r="M436" s="25">
        <v>415000</v>
      </c>
    </row>
    <row r="437" spans="1:13" x14ac:dyDescent="0.2">
      <c r="A437" s="1">
        <v>42471</v>
      </c>
      <c r="B437" t="s">
        <v>558</v>
      </c>
      <c r="C437" t="s">
        <v>11</v>
      </c>
      <c r="D437" t="s">
        <v>50</v>
      </c>
      <c r="E437" t="s">
        <v>66</v>
      </c>
      <c r="F437" t="s">
        <v>14</v>
      </c>
      <c r="G437" t="s">
        <v>15</v>
      </c>
      <c r="H437">
        <v>4</v>
      </c>
      <c r="I437">
        <v>77</v>
      </c>
      <c r="J437" t="s">
        <v>16</v>
      </c>
      <c r="K437" t="s">
        <v>67</v>
      </c>
      <c r="L437" t="s">
        <v>21</v>
      </c>
      <c r="M437" s="25">
        <v>180000</v>
      </c>
    </row>
    <row r="438" spans="1:13" x14ac:dyDescent="0.2">
      <c r="A438" s="1">
        <v>42472</v>
      </c>
      <c r="B438" t="s">
        <v>559</v>
      </c>
      <c r="C438" t="s">
        <v>11</v>
      </c>
      <c r="D438" t="s">
        <v>42</v>
      </c>
      <c r="E438" t="s">
        <v>81</v>
      </c>
      <c r="F438" t="s">
        <v>14</v>
      </c>
      <c r="G438" t="s">
        <v>15</v>
      </c>
      <c r="H438">
        <v>4</v>
      </c>
      <c r="I438">
        <v>79</v>
      </c>
      <c r="J438" t="s">
        <v>16</v>
      </c>
      <c r="K438" t="s">
        <v>17</v>
      </c>
      <c r="L438" t="s">
        <v>58</v>
      </c>
      <c r="M438" s="25">
        <v>195000</v>
      </c>
    </row>
    <row r="439" spans="1:13" x14ac:dyDescent="0.2">
      <c r="A439" s="1">
        <v>42473</v>
      </c>
      <c r="B439" t="s">
        <v>560</v>
      </c>
      <c r="C439" t="s">
        <v>11</v>
      </c>
      <c r="D439" t="s">
        <v>25</v>
      </c>
      <c r="E439" t="s">
        <v>99</v>
      </c>
      <c r="F439" t="s">
        <v>14</v>
      </c>
      <c r="G439" t="s">
        <v>15</v>
      </c>
      <c r="H439">
        <v>4</v>
      </c>
      <c r="I439">
        <v>70</v>
      </c>
      <c r="J439" t="s">
        <v>16</v>
      </c>
      <c r="K439" t="s">
        <v>17</v>
      </c>
      <c r="L439" t="s">
        <v>21</v>
      </c>
      <c r="M439" s="25">
        <v>198000</v>
      </c>
    </row>
    <row r="440" spans="1:13" x14ac:dyDescent="0.2">
      <c r="A440" s="1">
        <v>42474</v>
      </c>
      <c r="B440" t="s">
        <v>561</v>
      </c>
      <c r="C440" t="s">
        <v>11</v>
      </c>
      <c r="D440" t="s">
        <v>19</v>
      </c>
      <c r="E440" t="s">
        <v>75</v>
      </c>
      <c r="F440" t="s">
        <v>14</v>
      </c>
      <c r="G440" t="s">
        <v>15</v>
      </c>
      <c r="H440">
        <v>4</v>
      </c>
      <c r="I440">
        <v>124</v>
      </c>
      <c r="J440" t="s">
        <v>16</v>
      </c>
      <c r="K440" t="s">
        <v>17</v>
      </c>
      <c r="L440" t="s">
        <v>40</v>
      </c>
      <c r="M440" s="25">
        <v>590000</v>
      </c>
    </row>
    <row r="441" spans="1:13" x14ac:dyDescent="0.2">
      <c r="A441" s="1">
        <v>42475</v>
      </c>
      <c r="B441" t="s">
        <v>562</v>
      </c>
      <c r="C441" t="s">
        <v>11</v>
      </c>
      <c r="D441" t="s">
        <v>50</v>
      </c>
      <c r="E441" t="s">
        <v>82</v>
      </c>
      <c r="F441" t="s">
        <v>14</v>
      </c>
      <c r="G441" t="s">
        <v>23</v>
      </c>
      <c r="H441">
        <v>3</v>
      </c>
      <c r="I441">
        <v>140</v>
      </c>
      <c r="J441" t="s">
        <v>16</v>
      </c>
      <c r="K441" t="s">
        <v>17</v>
      </c>
      <c r="L441" t="s">
        <v>21</v>
      </c>
      <c r="M441" s="25">
        <v>595000</v>
      </c>
    </row>
    <row r="442" spans="1:13" x14ac:dyDescent="0.2">
      <c r="A442" s="1">
        <v>42476</v>
      </c>
      <c r="B442" t="s">
        <v>563</v>
      </c>
      <c r="C442" t="s">
        <v>11</v>
      </c>
      <c r="D442" t="s">
        <v>19</v>
      </c>
      <c r="E442" t="s">
        <v>20</v>
      </c>
      <c r="F442" t="s">
        <v>14</v>
      </c>
      <c r="G442" t="s">
        <v>15</v>
      </c>
      <c r="H442">
        <v>6</v>
      </c>
      <c r="I442">
        <v>325</v>
      </c>
      <c r="J442" t="s">
        <v>16</v>
      </c>
      <c r="K442" t="s">
        <v>17</v>
      </c>
      <c r="L442" t="s">
        <v>40</v>
      </c>
      <c r="M442" s="25">
        <v>1500000</v>
      </c>
    </row>
    <row r="443" spans="1:13" x14ac:dyDescent="0.2">
      <c r="A443" s="1">
        <v>42477</v>
      </c>
      <c r="B443" t="s">
        <v>564</v>
      </c>
      <c r="C443" t="s">
        <v>11</v>
      </c>
      <c r="D443" t="s">
        <v>54</v>
      </c>
      <c r="E443" t="s">
        <v>97</v>
      </c>
      <c r="F443" t="s">
        <v>14</v>
      </c>
      <c r="G443" t="s">
        <v>15</v>
      </c>
      <c r="H443">
        <v>3</v>
      </c>
      <c r="I443">
        <v>79</v>
      </c>
      <c r="J443" t="s">
        <v>16</v>
      </c>
      <c r="K443" t="s">
        <v>17</v>
      </c>
      <c r="L443" t="s">
        <v>40</v>
      </c>
      <c r="M443" s="25">
        <v>199500</v>
      </c>
    </row>
    <row r="444" spans="1:13" x14ac:dyDescent="0.2">
      <c r="A444" s="1">
        <v>42478</v>
      </c>
      <c r="B444" t="s">
        <v>565</v>
      </c>
      <c r="C444" t="s">
        <v>11</v>
      </c>
      <c r="D444" t="s">
        <v>37</v>
      </c>
      <c r="E444" t="s">
        <v>74</v>
      </c>
      <c r="F444" t="s">
        <v>14</v>
      </c>
      <c r="G444" t="s">
        <v>15</v>
      </c>
      <c r="H444">
        <v>2</v>
      </c>
      <c r="I444">
        <v>65</v>
      </c>
      <c r="J444" t="s">
        <v>16</v>
      </c>
      <c r="K444" t="s">
        <v>17</v>
      </c>
      <c r="L444" t="s">
        <v>18</v>
      </c>
      <c r="M444" s="25">
        <v>195000</v>
      </c>
    </row>
    <row r="445" spans="1:13" x14ac:dyDescent="0.2">
      <c r="A445" s="1">
        <v>42479</v>
      </c>
      <c r="B445" t="s">
        <v>566</v>
      </c>
      <c r="C445" t="s">
        <v>11</v>
      </c>
      <c r="D445" t="s">
        <v>42</v>
      </c>
      <c r="E445" t="s">
        <v>62</v>
      </c>
      <c r="F445" t="s">
        <v>14</v>
      </c>
      <c r="G445" t="s">
        <v>15</v>
      </c>
      <c r="H445">
        <v>3</v>
      </c>
      <c r="I445">
        <v>65</v>
      </c>
      <c r="J445" t="s">
        <v>16</v>
      </c>
      <c r="K445" t="s">
        <v>17</v>
      </c>
      <c r="L445" t="s">
        <v>58</v>
      </c>
      <c r="M445" s="25">
        <v>225000</v>
      </c>
    </row>
    <row r="446" spans="1:13" x14ac:dyDescent="0.2">
      <c r="A446" s="1">
        <v>42480</v>
      </c>
      <c r="B446" t="s">
        <v>567</v>
      </c>
      <c r="C446" t="s">
        <v>11</v>
      </c>
      <c r="D446" t="s">
        <v>42</v>
      </c>
      <c r="E446" t="s">
        <v>43</v>
      </c>
      <c r="F446" t="s">
        <v>14</v>
      </c>
      <c r="G446" t="s">
        <v>15</v>
      </c>
      <c r="H446">
        <v>2</v>
      </c>
      <c r="I446">
        <v>65</v>
      </c>
      <c r="J446" t="s">
        <v>16</v>
      </c>
      <c r="K446" t="s">
        <v>17</v>
      </c>
      <c r="L446" t="s">
        <v>58</v>
      </c>
      <c r="M446" s="25">
        <v>247000</v>
      </c>
    </row>
    <row r="447" spans="1:13" x14ac:dyDescent="0.2">
      <c r="A447" s="1">
        <v>42481</v>
      </c>
      <c r="B447" t="s">
        <v>568</v>
      </c>
      <c r="C447" t="s">
        <v>11</v>
      </c>
      <c r="D447" t="s">
        <v>50</v>
      </c>
      <c r="E447" t="s">
        <v>66</v>
      </c>
      <c r="F447" t="s">
        <v>14</v>
      </c>
      <c r="G447" t="s">
        <v>15</v>
      </c>
      <c r="H447">
        <v>3</v>
      </c>
      <c r="I447">
        <v>93</v>
      </c>
      <c r="J447" t="s">
        <v>16</v>
      </c>
      <c r="K447" t="s">
        <v>17</v>
      </c>
      <c r="L447" t="s">
        <v>60</v>
      </c>
      <c r="M447" s="25">
        <v>385000</v>
      </c>
    </row>
    <row r="448" spans="1:13" x14ac:dyDescent="0.2">
      <c r="A448" s="1">
        <v>42482</v>
      </c>
      <c r="B448" t="s">
        <v>569</v>
      </c>
      <c r="C448" t="s">
        <v>11</v>
      </c>
      <c r="D448" t="s">
        <v>37</v>
      </c>
      <c r="E448" t="s">
        <v>49</v>
      </c>
      <c r="F448" t="s">
        <v>14</v>
      </c>
      <c r="G448" t="s">
        <v>23</v>
      </c>
      <c r="H448">
        <v>3</v>
      </c>
      <c r="I448">
        <v>200</v>
      </c>
      <c r="J448" t="s">
        <v>16</v>
      </c>
      <c r="K448" t="s">
        <v>17</v>
      </c>
      <c r="L448" t="s">
        <v>58</v>
      </c>
      <c r="M448" s="25">
        <v>2500000</v>
      </c>
    </row>
    <row r="449" spans="1:13" x14ac:dyDescent="0.2">
      <c r="A449" s="1">
        <v>42483</v>
      </c>
      <c r="B449" t="s">
        <v>570</v>
      </c>
      <c r="C449" t="s">
        <v>11</v>
      </c>
      <c r="D449" t="s">
        <v>37</v>
      </c>
      <c r="E449" t="s">
        <v>74</v>
      </c>
      <c r="F449" t="s">
        <v>14</v>
      </c>
      <c r="G449" t="s">
        <v>15</v>
      </c>
      <c r="H449">
        <v>2</v>
      </c>
      <c r="I449">
        <v>45</v>
      </c>
      <c r="J449" t="s">
        <v>28</v>
      </c>
      <c r="K449" t="s">
        <v>17</v>
      </c>
      <c r="L449" t="s">
        <v>40</v>
      </c>
      <c r="M449" s="25">
        <v>162000</v>
      </c>
    </row>
    <row r="450" spans="1:13" x14ac:dyDescent="0.2">
      <c r="A450" s="1">
        <v>42484</v>
      </c>
      <c r="B450" t="s">
        <v>571</v>
      </c>
      <c r="C450" t="s">
        <v>11</v>
      </c>
      <c r="D450" t="s">
        <v>50</v>
      </c>
      <c r="E450" t="s">
        <v>66</v>
      </c>
      <c r="F450" t="s">
        <v>14</v>
      </c>
      <c r="G450" t="s">
        <v>15</v>
      </c>
      <c r="H450">
        <v>3</v>
      </c>
      <c r="I450">
        <v>96</v>
      </c>
      <c r="J450" t="s">
        <v>16</v>
      </c>
      <c r="K450" t="s">
        <v>17</v>
      </c>
      <c r="L450" t="s">
        <v>21</v>
      </c>
      <c r="M450" s="25">
        <v>375000</v>
      </c>
    </row>
    <row r="451" spans="1:13" x14ac:dyDescent="0.2">
      <c r="A451" s="1">
        <v>42485</v>
      </c>
      <c r="B451" t="s">
        <v>572</v>
      </c>
      <c r="C451" t="s">
        <v>11</v>
      </c>
      <c r="D451" t="s">
        <v>34</v>
      </c>
      <c r="E451" t="s">
        <v>35</v>
      </c>
      <c r="F451" t="s">
        <v>14</v>
      </c>
      <c r="G451" t="s">
        <v>15</v>
      </c>
      <c r="H451">
        <v>3</v>
      </c>
      <c r="I451">
        <v>210</v>
      </c>
      <c r="J451" t="s">
        <v>16</v>
      </c>
      <c r="K451" t="s">
        <v>17</v>
      </c>
      <c r="L451" t="s">
        <v>40</v>
      </c>
      <c r="M451" s="25">
        <v>1620000</v>
      </c>
    </row>
    <row r="452" spans="1:13" x14ac:dyDescent="0.2">
      <c r="A452" s="1">
        <v>42486</v>
      </c>
      <c r="B452" t="s">
        <v>573</v>
      </c>
      <c r="C452" t="s">
        <v>11</v>
      </c>
      <c r="D452" t="s">
        <v>19</v>
      </c>
      <c r="E452" t="s">
        <v>20</v>
      </c>
      <c r="F452" t="s">
        <v>14</v>
      </c>
      <c r="G452" t="s">
        <v>15</v>
      </c>
      <c r="H452">
        <v>4</v>
      </c>
      <c r="I452">
        <v>181</v>
      </c>
      <c r="J452" t="s">
        <v>16</v>
      </c>
      <c r="K452" t="s">
        <v>17</v>
      </c>
      <c r="L452" t="s">
        <v>18</v>
      </c>
      <c r="M452" s="25">
        <v>1095000</v>
      </c>
    </row>
    <row r="453" spans="1:13" x14ac:dyDescent="0.2">
      <c r="A453" s="1">
        <v>42487</v>
      </c>
      <c r="B453" t="s">
        <v>574</v>
      </c>
      <c r="C453" t="s">
        <v>11</v>
      </c>
      <c r="D453" t="s">
        <v>19</v>
      </c>
      <c r="E453" t="s">
        <v>68</v>
      </c>
      <c r="F453" t="s">
        <v>14</v>
      </c>
      <c r="G453" t="s">
        <v>15</v>
      </c>
      <c r="H453">
        <v>4</v>
      </c>
      <c r="I453">
        <v>182</v>
      </c>
      <c r="J453" t="s">
        <v>16</v>
      </c>
      <c r="K453" t="s">
        <v>17</v>
      </c>
      <c r="L453" t="s">
        <v>40</v>
      </c>
      <c r="M453" s="25">
        <v>1400000</v>
      </c>
    </row>
    <row r="454" spans="1:13" x14ac:dyDescent="0.2">
      <c r="A454" s="1">
        <v>42488</v>
      </c>
      <c r="B454" t="s">
        <v>575</v>
      </c>
      <c r="C454" t="s">
        <v>11</v>
      </c>
      <c r="D454" t="s">
        <v>34</v>
      </c>
      <c r="E454" t="s">
        <v>44</v>
      </c>
      <c r="F454" t="s">
        <v>14</v>
      </c>
      <c r="G454" t="s">
        <v>23</v>
      </c>
      <c r="H454">
        <v>3</v>
      </c>
      <c r="I454">
        <v>97</v>
      </c>
      <c r="J454" t="s">
        <v>16</v>
      </c>
      <c r="K454" t="s">
        <v>17</v>
      </c>
      <c r="L454" t="s">
        <v>60</v>
      </c>
      <c r="M454" s="25">
        <v>398000</v>
      </c>
    </row>
    <row r="455" spans="1:13" x14ac:dyDescent="0.2">
      <c r="A455" s="1">
        <v>42489</v>
      </c>
      <c r="B455" t="s">
        <v>576</v>
      </c>
      <c r="C455" t="s">
        <v>11</v>
      </c>
      <c r="D455" t="s">
        <v>50</v>
      </c>
      <c r="E455" t="s">
        <v>66</v>
      </c>
      <c r="F455" t="s">
        <v>14</v>
      </c>
      <c r="G455" t="s">
        <v>23</v>
      </c>
      <c r="H455">
        <v>3</v>
      </c>
      <c r="I455">
        <v>125</v>
      </c>
      <c r="J455" t="s">
        <v>16</v>
      </c>
      <c r="K455" t="s">
        <v>17</v>
      </c>
      <c r="L455" t="s">
        <v>58</v>
      </c>
      <c r="M455" s="25">
        <v>625000</v>
      </c>
    </row>
    <row r="456" spans="1:13" x14ac:dyDescent="0.2">
      <c r="A456" s="1">
        <v>42490</v>
      </c>
      <c r="B456" t="s">
        <v>577</v>
      </c>
      <c r="C456" t="s">
        <v>11</v>
      </c>
      <c r="D456" t="s">
        <v>42</v>
      </c>
      <c r="E456" t="s">
        <v>81</v>
      </c>
      <c r="F456" t="s">
        <v>14</v>
      </c>
      <c r="G456" t="s">
        <v>15</v>
      </c>
      <c r="H456">
        <v>3</v>
      </c>
      <c r="I456">
        <v>73</v>
      </c>
      <c r="J456" t="s">
        <v>16</v>
      </c>
      <c r="K456" t="s">
        <v>17</v>
      </c>
      <c r="L456" t="s">
        <v>18</v>
      </c>
      <c r="M456" s="25">
        <v>218000</v>
      </c>
    </row>
    <row r="457" spans="1:13" x14ac:dyDescent="0.2">
      <c r="A457" s="1">
        <v>42491</v>
      </c>
      <c r="B457" t="s">
        <v>578</v>
      </c>
      <c r="C457" t="s">
        <v>11</v>
      </c>
      <c r="D457" t="s">
        <v>42</v>
      </c>
      <c r="E457" t="s">
        <v>61</v>
      </c>
      <c r="F457" t="s">
        <v>14</v>
      </c>
      <c r="G457" t="s">
        <v>15</v>
      </c>
      <c r="H457">
        <v>3</v>
      </c>
      <c r="I457">
        <v>58</v>
      </c>
      <c r="J457" t="s">
        <v>16</v>
      </c>
      <c r="K457" t="s">
        <v>17</v>
      </c>
      <c r="L457" t="s">
        <v>21</v>
      </c>
      <c r="M457" s="25">
        <v>245000</v>
      </c>
    </row>
    <row r="458" spans="1:13" x14ac:dyDescent="0.2">
      <c r="A458" s="1">
        <v>42492</v>
      </c>
      <c r="B458" t="s">
        <v>579</v>
      </c>
      <c r="C458" t="s">
        <v>11</v>
      </c>
      <c r="D458" t="s">
        <v>54</v>
      </c>
      <c r="E458" t="s">
        <v>108</v>
      </c>
      <c r="F458" t="s">
        <v>14</v>
      </c>
      <c r="G458" t="s">
        <v>15</v>
      </c>
      <c r="H458">
        <v>2</v>
      </c>
      <c r="I458">
        <v>65</v>
      </c>
      <c r="J458" t="s">
        <v>16</v>
      </c>
      <c r="K458" t="s">
        <v>17</v>
      </c>
      <c r="L458" t="s">
        <v>52</v>
      </c>
      <c r="M458" s="25">
        <v>155000</v>
      </c>
    </row>
    <row r="459" spans="1:13" x14ac:dyDescent="0.2">
      <c r="A459" s="1">
        <v>42493</v>
      </c>
      <c r="B459" t="s">
        <v>580</v>
      </c>
      <c r="C459" t="s">
        <v>11</v>
      </c>
      <c r="D459" t="s">
        <v>37</v>
      </c>
      <c r="E459" t="s">
        <v>49</v>
      </c>
      <c r="F459" t="s">
        <v>14</v>
      </c>
      <c r="G459" t="s">
        <v>15</v>
      </c>
      <c r="H459">
        <v>3</v>
      </c>
      <c r="I459">
        <v>95</v>
      </c>
      <c r="J459" t="s">
        <v>16</v>
      </c>
      <c r="K459" t="s">
        <v>17</v>
      </c>
      <c r="L459" t="s">
        <v>58</v>
      </c>
      <c r="M459" s="25">
        <v>375000</v>
      </c>
    </row>
    <row r="460" spans="1:13" x14ac:dyDescent="0.2">
      <c r="A460" s="1">
        <v>42494</v>
      </c>
      <c r="B460" t="s">
        <v>581</v>
      </c>
      <c r="C460" t="s">
        <v>11</v>
      </c>
      <c r="D460" t="s">
        <v>54</v>
      </c>
      <c r="E460" t="s">
        <v>54</v>
      </c>
      <c r="F460" t="s">
        <v>14</v>
      </c>
      <c r="G460" t="s">
        <v>15</v>
      </c>
      <c r="H460">
        <v>2</v>
      </c>
      <c r="I460">
        <v>73</v>
      </c>
      <c r="J460" t="s">
        <v>16</v>
      </c>
      <c r="K460" t="s">
        <v>17</v>
      </c>
      <c r="L460" t="s">
        <v>18</v>
      </c>
      <c r="M460" s="25">
        <v>270000</v>
      </c>
    </row>
    <row r="461" spans="1:13" x14ac:dyDescent="0.2">
      <c r="A461" s="1">
        <v>42495</v>
      </c>
      <c r="B461" t="s">
        <v>582</v>
      </c>
      <c r="C461" t="s">
        <v>11</v>
      </c>
      <c r="D461" t="s">
        <v>42</v>
      </c>
      <c r="E461" t="s">
        <v>78</v>
      </c>
      <c r="F461" t="s">
        <v>14</v>
      </c>
      <c r="G461" t="s">
        <v>15</v>
      </c>
      <c r="H461">
        <v>3</v>
      </c>
      <c r="I461">
        <v>90</v>
      </c>
      <c r="J461" t="s">
        <v>16</v>
      </c>
      <c r="K461" t="s">
        <v>17</v>
      </c>
      <c r="L461" t="s">
        <v>24</v>
      </c>
      <c r="M461" s="25">
        <v>359000</v>
      </c>
    </row>
    <row r="462" spans="1:13" x14ac:dyDescent="0.2">
      <c r="A462" s="1">
        <v>42496</v>
      </c>
      <c r="B462" t="s">
        <v>583</v>
      </c>
      <c r="C462" t="s">
        <v>11</v>
      </c>
      <c r="D462" t="s">
        <v>42</v>
      </c>
      <c r="E462" t="s">
        <v>88</v>
      </c>
      <c r="F462" t="s">
        <v>14</v>
      </c>
      <c r="G462" t="s">
        <v>15</v>
      </c>
      <c r="H462">
        <v>2</v>
      </c>
      <c r="I462">
        <v>71</v>
      </c>
      <c r="J462" t="s">
        <v>16</v>
      </c>
      <c r="K462" t="s">
        <v>17</v>
      </c>
      <c r="L462" t="s">
        <v>57</v>
      </c>
      <c r="M462" s="25">
        <v>292000</v>
      </c>
    </row>
    <row r="463" spans="1:13" x14ac:dyDescent="0.2">
      <c r="A463" s="1">
        <v>42497</v>
      </c>
      <c r="B463" t="s">
        <v>584</v>
      </c>
      <c r="C463" t="s">
        <v>11</v>
      </c>
      <c r="D463" t="s">
        <v>42</v>
      </c>
      <c r="E463" t="s">
        <v>88</v>
      </c>
      <c r="F463" t="s">
        <v>14</v>
      </c>
      <c r="G463" t="s">
        <v>15</v>
      </c>
      <c r="H463">
        <v>1</v>
      </c>
      <c r="I463">
        <v>51</v>
      </c>
      <c r="J463" t="s">
        <v>16</v>
      </c>
      <c r="K463" t="s">
        <v>17</v>
      </c>
      <c r="L463" t="s">
        <v>18</v>
      </c>
      <c r="M463" s="25">
        <v>269000</v>
      </c>
    </row>
    <row r="464" spans="1:13" x14ac:dyDescent="0.2">
      <c r="A464" s="1">
        <v>42498</v>
      </c>
      <c r="B464" t="s">
        <v>585</v>
      </c>
      <c r="C464" t="s">
        <v>11</v>
      </c>
      <c r="D464" t="s">
        <v>42</v>
      </c>
      <c r="E464" t="s">
        <v>88</v>
      </c>
      <c r="F464" t="s">
        <v>14</v>
      </c>
      <c r="G464" t="s">
        <v>15</v>
      </c>
      <c r="H464">
        <v>1</v>
      </c>
      <c r="I464">
        <v>51</v>
      </c>
      <c r="J464" t="s">
        <v>16</v>
      </c>
      <c r="K464" t="s">
        <v>17</v>
      </c>
      <c r="L464" t="s">
        <v>40</v>
      </c>
      <c r="M464" s="25">
        <v>295000</v>
      </c>
    </row>
    <row r="465" spans="1:13" x14ac:dyDescent="0.2">
      <c r="A465" s="1">
        <v>42499</v>
      </c>
      <c r="B465" t="s">
        <v>586</v>
      </c>
      <c r="C465" t="s">
        <v>11</v>
      </c>
      <c r="D465" t="s">
        <v>42</v>
      </c>
      <c r="E465" t="s">
        <v>88</v>
      </c>
      <c r="F465" t="s">
        <v>14</v>
      </c>
      <c r="G465" t="s">
        <v>15</v>
      </c>
      <c r="H465">
        <v>1</v>
      </c>
      <c r="I465">
        <v>64</v>
      </c>
      <c r="J465" t="s">
        <v>16</v>
      </c>
      <c r="K465" t="s">
        <v>17</v>
      </c>
      <c r="L465" t="s">
        <v>18</v>
      </c>
      <c r="M465" s="25">
        <v>400000</v>
      </c>
    </row>
    <row r="466" spans="1:13" x14ac:dyDescent="0.2">
      <c r="A466" s="1">
        <v>42500</v>
      </c>
      <c r="B466" t="s">
        <v>587</v>
      </c>
      <c r="C466" t="s">
        <v>11</v>
      </c>
      <c r="D466" t="s">
        <v>12</v>
      </c>
      <c r="E466" t="s">
        <v>22</v>
      </c>
      <c r="F466" t="s">
        <v>14</v>
      </c>
      <c r="G466" t="s">
        <v>15</v>
      </c>
      <c r="H466">
        <v>3</v>
      </c>
      <c r="I466">
        <v>135</v>
      </c>
      <c r="J466" t="s">
        <v>16</v>
      </c>
      <c r="K466" t="s">
        <v>17</v>
      </c>
      <c r="L466" t="s">
        <v>18</v>
      </c>
      <c r="M466" s="25">
        <v>745000</v>
      </c>
    </row>
    <row r="467" spans="1:13" x14ac:dyDescent="0.2">
      <c r="A467" s="1">
        <v>42501</v>
      </c>
      <c r="B467" t="s">
        <v>588</v>
      </c>
      <c r="C467" t="s">
        <v>11</v>
      </c>
      <c r="D467" t="s">
        <v>42</v>
      </c>
      <c r="E467" t="s">
        <v>43</v>
      </c>
      <c r="F467" t="s">
        <v>14</v>
      </c>
      <c r="G467" t="s">
        <v>15</v>
      </c>
      <c r="H467">
        <v>4</v>
      </c>
      <c r="I467">
        <v>139</v>
      </c>
      <c r="J467" t="s">
        <v>16</v>
      </c>
      <c r="K467" t="s">
        <v>17</v>
      </c>
      <c r="L467" t="s">
        <v>58</v>
      </c>
      <c r="M467" s="25">
        <v>990000</v>
      </c>
    </row>
    <row r="468" spans="1:13" x14ac:dyDescent="0.2">
      <c r="A468" s="1">
        <v>42502</v>
      </c>
      <c r="B468" t="s">
        <v>589</v>
      </c>
      <c r="C468" t="s">
        <v>11</v>
      </c>
      <c r="D468" t="s">
        <v>12</v>
      </c>
      <c r="E468" t="s">
        <v>30</v>
      </c>
      <c r="F468" t="s">
        <v>14</v>
      </c>
      <c r="G468" t="s">
        <v>23</v>
      </c>
      <c r="H468">
        <v>5</v>
      </c>
      <c r="I468">
        <v>175</v>
      </c>
      <c r="J468" t="s">
        <v>16</v>
      </c>
      <c r="K468" t="s">
        <v>17</v>
      </c>
      <c r="L468" t="s">
        <v>46</v>
      </c>
      <c r="M468" s="25">
        <v>699000</v>
      </c>
    </row>
    <row r="469" spans="1:13" x14ac:dyDescent="0.2">
      <c r="A469" s="1">
        <v>42503</v>
      </c>
      <c r="B469" t="s">
        <v>590</v>
      </c>
      <c r="C469" t="s">
        <v>11</v>
      </c>
      <c r="D469" t="s">
        <v>42</v>
      </c>
      <c r="E469" t="s">
        <v>61</v>
      </c>
      <c r="F469" t="s">
        <v>14</v>
      </c>
      <c r="G469" t="s">
        <v>15</v>
      </c>
      <c r="H469">
        <v>3</v>
      </c>
      <c r="I469">
        <v>78</v>
      </c>
      <c r="J469" t="s">
        <v>16</v>
      </c>
      <c r="K469" t="s">
        <v>17</v>
      </c>
      <c r="L469" t="s">
        <v>36</v>
      </c>
      <c r="M469" s="25">
        <v>238000</v>
      </c>
    </row>
    <row r="470" spans="1:13" x14ac:dyDescent="0.2">
      <c r="A470" s="1">
        <v>42504</v>
      </c>
      <c r="B470" t="s">
        <v>591</v>
      </c>
      <c r="C470" t="s">
        <v>11</v>
      </c>
      <c r="D470" t="s">
        <v>19</v>
      </c>
      <c r="E470" t="s">
        <v>73</v>
      </c>
      <c r="F470" t="s">
        <v>14</v>
      </c>
      <c r="G470" t="s">
        <v>69</v>
      </c>
      <c r="H470">
        <v>4</v>
      </c>
      <c r="I470">
        <v>178</v>
      </c>
      <c r="J470" t="s">
        <v>28</v>
      </c>
      <c r="K470" t="s">
        <v>17</v>
      </c>
      <c r="L470" t="s">
        <v>29</v>
      </c>
      <c r="M470" s="25">
        <v>995000</v>
      </c>
    </row>
    <row r="471" spans="1:13" x14ac:dyDescent="0.2">
      <c r="A471" s="1">
        <v>42505</v>
      </c>
      <c r="B471" t="s">
        <v>592</v>
      </c>
      <c r="C471" t="s">
        <v>11</v>
      </c>
      <c r="D471" t="s">
        <v>54</v>
      </c>
      <c r="E471" t="s">
        <v>54</v>
      </c>
      <c r="F471" t="s">
        <v>14</v>
      </c>
      <c r="G471" t="s">
        <v>69</v>
      </c>
      <c r="H471">
        <v>3</v>
      </c>
      <c r="I471">
        <v>75</v>
      </c>
      <c r="J471" t="s">
        <v>28</v>
      </c>
      <c r="K471" t="s">
        <v>17</v>
      </c>
      <c r="L471" t="s">
        <v>29</v>
      </c>
      <c r="M471" s="25">
        <v>298000</v>
      </c>
    </row>
    <row r="472" spans="1:13" x14ac:dyDescent="0.2">
      <c r="A472" s="1">
        <v>42506</v>
      </c>
      <c r="B472" t="s">
        <v>593</v>
      </c>
      <c r="C472" t="s">
        <v>11</v>
      </c>
      <c r="D472" t="s">
        <v>42</v>
      </c>
      <c r="E472" t="s">
        <v>62</v>
      </c>
      <c r="F472" t="s">
        <v>14</v>
      </c>
      <c r="G472" t="s">
        <v>15</v>
      </c>
      <c r="H472">
        <v>3</v>
      </c>
      <c r="I472">
        <v>67</v>
      </c>
      <c r="J472" t="s">
        <v>16</v>
      </c>
      <c r="K472" t="s">
        <v>67</v>
      </c>
      <c r="L472" t="s">
        <v>18</v>
      </c>
      <c r="M472" s="25">
        <v>230000</v>
      </c>
    </row>
    <row r="473" spans="1:13" x14ac:dyDescent="0.2">
      <c r="A473" s="1">
        <v>42507</v>
      </c>
      <c r="B473" t="s">
        <v>594</v>
      </c>
      <c r="C473" t="s">
        <v>11</v>
      </c>
      <c r="D473" t="s">
        <v>42</v>
      </c>
      <c r="E473" t="s">
        <v>78</v>
      </c>
      <c r="F473" t="s">
        <v>14</v>
      </c>
      <c r="G473" t="s">
        <v>15</v>
      </c>
      <c r="H473">
        <v>4</v>
      </c>
      <c r="I473">
        <v>91</v>
      </c>
      <c r="J473" t="s">
        <v>16</v>
      </c>
      <c r="K473" t="s">
        <v>17</v>
      </c>
      <c r="L473" t="s">
        <v>36</v>
      </c>
      <c r="M473" s="25">
        <v>249000</v>
      </c>
    </row>
    <row r="474" spans="1:13" x14ac:dyDescent="0.2">
      <c r="A474" s="1">
        <v>42508</v>
      </c>
      <c r="B474" t="s">
        <v>595</v>
      </c>
      <c r="C474" t="s">
        <v>11</v>
      </c>
      <c r="D474" t="s">
        <v>19</v>
      </c>
      <c r="E474" t="s">
        <v>68</v>
      </c>
      <c r="F474" t="s">
        <v>14</v>
      </c>
      <c r="G474" t="s">
        <v>15</v>
      </c>
      <c r="H474">
        <v>4</v>
      </c>
      <c r="I474">
        <v>143</v>
      </c>
      <c r="J474" t="s">
        <v>16</v>
      </c>
      <c r="K474" t="s">
        <v>17</v>
      </c>
      <c r="L474" t="s">
        <v>18</v>
      </c>
      <c r="M474" s="25">
        <v>700000</v>
      </c>
    </row>
    <row r="475" spans="1:13" x14ac:dyDescent="0.2">
      <c r="A475" s="1">
        <v>42509</v>
      </c>
      <c r="B475" t="s">
        <v>596</v>
      </c>
      <c r="C475" t="s">
        <v>11</v>
      </c>
      <c r="D475" t="s">
        <v>12</v>
      </c>
      <c r="E475" t="s">
        <v>33</v>
      </c>
      <c r="F475" t="s">
        <v>14</v>
      </c>
      <c r="G475" t="s">
        <v>15</v>
      </c>
      <c r="H475">
        <v>4</v>
      </c>
      <c r="I475">
        <v>100</v>
      </c>
      <c r="J475" t="s">
        <v>16</v>
      </c>
      <c r="K475" t="s">
        <v>17</v>
      </c>
      <c r="L475" t="s">
        <v>40</v>
      </c>
      <c r="M475" s="25">
        <v>350000</v>
      </c>
    </row>
    <row r="476" spans="1:13" x14ac:dyDescent="0.2">
      <c r="A476" s="1">
        <v>42510</v>
      </c>
      <c r="B476" t="s">
        <v>597</v>
      </c>
      <c r="C476" t="s">
        <v>11</v>
      </c>
      <c r="D476" t="s">
        <v>19</v>
      </c>
      <c r="E476" t="s">
        <v>68</v>
      </c>
      <c r="F476" t="s">
        <v>14</v>
      </c>
      <c r="G476" t="s">
        <v>15</v>
      </c>
      <c r="H476">
        <v>2</v>
      </c>
      <c r="I476">
        <v>60</v>
      </c>
      <c r="J476" t="s">
        <v>16</v>
      </c>
      <c r="K476" t="s">
        <v>17</v>
      </c>
      <c r="L476" t="s">
        <v>40</v>
      </c>
      <c r="M476" s="25">
        <v>350000</v>
      </c>
    </row>
    <row r="477" spans="1:13" x14ac:dyDescent="0.2">
      <c r="A477" s="1">
        <v>42511</v>
      </c>
      <c r="B477" t="s">
        <v>598</v>
      </c>
      <c r="C477" t="s">
        <v>11</v>
      </c>
      <c r="D477" t="s">
        <v>34</v>
      </c>
      <c r="E477" t="s">
        <v>35</v>
      </c>
      <c r="F477" t="s">
        <v>14</v>
      </c>
      <c r="G477" t="s">
        <v>15</v>
      </c>
      <c r="H477">
        <v>2</v>
      </c>
      <c r="I477">
        <v>70</v>
      </c>
      <c r="J477" t="s">
        <v>16</v>
      </c>
      <c r="K477" t="s">
        <v>17</v>
      </c>
      <c r="L477" t="s">
        <v>60</v>
      </c>
      <c r="M477" s="25">
        <v>440000</v>
      </c>
    </row>
    <row r="478" spans="1:13" x14ac:dyDescent="0.2">
      <c r="A478" s="1">
        <v>42512</v>
      </c>
      <c r="B478" t="s">
        <v>599</v>
      </c>
      <c r="C478" t="s">
        <v>11</v>
      </c>
      <c r="D478" t="s">
        <v>50</v>
      </c>
      <c r="E478" t="s">
        <v>51</v>
      </c>
      <c r="F478" t="s">
        <v>14</v>
      </c>
      <c r="G478" t="s">
        <v>15</v>
      </c>
      <c r="H478">
        <v>3</v>
      </c>
      <c r="I478">
        <v>190</v>
      </c>
      <c r="J478" t="s">
        <v>16</v>
      </c>
      <c r="K478" t="s">
        <v>17</v>
      </c>
      <c r="L478" t="s">
        <v>21</v>
      </c>
      <c r="M478" s="25">
        <v>1080000</v>
      </c>
    </row>
    <row r="479" spans="1:13" x14ac:dyDescent="0.2">
      <c r="A479" s="1">
        <v>42513</v>
      </c>
      <c r="B479" t="s">
        <v>600</v>
      </c>
      <c r="C479" t="s">
        <v>11</v>
      </c>
      <c r="D479" t="s">
        <v>47</v>
      </c>
      <c r="E479" t="s">
        <v>102</v>
      </c>
      <c r="F479" t="s">
        <v>14</v>
      </c>
      <c r="G479" t="s">
        <v>15</v>
      </c>
      <c r="H479">
        <v>2</v>
      </c>
      <c r="I479">
        <v>62</v>
      </c>
      <c r="J479" t="s">
        <v>28</v>
      </c>
      <c r="K479" t="s">
        <v>17</v>
      </c>
      <c r="L479" t="s">
        <v>52</v>
      </c>
      <c r="M479" s="25">
        <v>244000</v>
      </c>
    </row>
    <row r="480" spans="1:13" x14ac:dyDescent="0.2">
      <c r="A480" s="1">
        <v>42514</v>
      </c>
      <c r="B480" t="s">
        <v>601</v>
      </c>
      <c r="C480" t="s">
        <v>11</v>
      </c>
      <c r="D480" t="s">
        <v>19</v>
      </c>
      <c r="E480" t="s">
        <v>45</v>
      </c>
      <c r="F480" t="s">
        <v>14</v>
      </c>
      <c r="G480" t="s">
        <v>15</v>
      </c>
      <c r="H480">
        <v>5</v>
      </c>
      <c r="I480">
        <v>350</v>
      </c>
      <c r="J480" t="s">
        <v>16</v>
      </c>
      <c r="K480" t="s">
        <v>17</v>
      </c>
      <c r="L480" t="s">
        <v>18</v>
      </c>
      <c r="M480" s="25">
        <v>1595000</v>
      </c>
    </row>
    <row r="481" spans="1:13" x14ac:dyDescent="0.2">
      <c r="A481" s="1">
        <v>42515</v>
      </c>
      <c r="B481" t="s">
        <v>602</v>
      </c>
      <c r="C481" t="s">
        <v>11</v>
      </c>
      <c r="D481" t="s">
        <v>12</v>
      </c>
      <c r="E481" t="s">
        <v>41</v>
      </c>
      <c r="F481" t="s">
        <v>14</v>
      </c>
      <c r="G481" t="s">
        <v>15</v>
      </c>
      <c r="H481">
        <v>4</v>
      </c>
      <c r="I481">
        <v>113</v>
      </c>
      <c r="J481" t="s">
        <v>16</v>
      </c>
      <c r="K481" t="s">
        <v>17</v>
      </c>
      <c r="L481" t="s">
        <v>58</v>
      </c>
      <c r="M481" s="25">
        <v>535000</v>
      </c>
    </row>
    <row r="482" spans="1:13" x14ac:dyDescent="0.2">
      <c r="A482" s="1">
        <v>42516</v>
      </c>
      <c r="B482" t="s">
        <v>603</v>
      </c>
      <c r="C482" t="s">
        <v>11</v>
      </c>
      <c r="D482" t="s">
        <v>37</v>
      </c>
      <c r="E482" t="s">
        <v>74</v>
      </c>
      <c r="F482" t="s">
        <v>14</v>
      </c>
      <c r="G482" t="s">
        <v>15</v>
      </c>
      <c r="H482">
        <v>1</v>
      </c>
      <c r="I482">
        <v>38</v>
      </c>
      <c r="J482" t="s">
        <v>28</v>
      </c>
      <c r="K482" t="s">
        <v>17</v>
      </c>
      <c r="L482" t="s">
        <v>58</v>
      </c>
      <c r="M482" s="25">
        <v>139000</v>
      </c>
    </row>
    <row r="483" spans="1:13" x14ac:dyDescent="0.2">
      <c r="A483" s="1">
        <v>42517</v>
      </c>
      <c r="B483" t="s">
        <v>604</v>
      </c>
      <c r="C483" t="s">
        <v>11</v>
      </c>
      <c r="D483" t="s">
        <v>42</v>
      </c>
      <c r="E483" t="s">
        <v>87</v>
      </c>
      <c r="F483" t="s">
        <v>14</v>
      </c>
      <c r="G483" t="s">
        <v>15</v>
      </c>
      <c r="H483">
        <v>3</v>
      </c>
      <c r="I483">
        <v>76</v>
      </c>
      <c r="J483" t="s">
        <v>16</v>
      </c>
      <c r="K483" t="s">
        <v>17</v>
      </c>
      <c r="L483" t="s">
        <v>40</v>
      </c>
      <c r="M483" s="25">
        <v>135000</v>
      </c>
    </row>
    <row r="484" spans="1:13" x14ac:dyDescent="0.2">
      <c r="A484" s="1">
        <v>42518</v>
      </c>
      <c r="B484" t="s">
        <v>605</v>
      </c>
      <c r="C484" t="s">
        <v>11</v>
      </c>
      <c r="D484" t="s">
        <v>19</v>
      </c>
      <c r="E484" t="s">
        <v>20</v>
      </c>
      <c r="F484" t="s">
        <v>14</v>
      </c>
      <c r="G484" t="s">
        <v>23</v>
      </c>
      <c r="H484">
        <v>4</v>
      </c>
      <c r="I484">
        <v>325</v>
      </c>
      <c r="J484" t="s">
        <v>16</v>
      </c>
      <c r="K484" t="s">
        <v>17</v>
      </c>
      <c r="L484" t="s">
        <v>46</v>
      </c>
      <c r="M484" s="25">
        <v>1886000</v>
      </c>
    </row>
    <row r="485" spans="1:13" x14ac:dyDescent="0.2">
      <c r="A485" s="1">
        <v>42519</v>
      </c>
      <c r="B485" t="s">
        <v>606</v>
      </c>
      <c r="C485" t="s">
        <v>11</v>
      </c>
      <c r="D485" t="s">
        <v>19</v>
      </c>
      <c r="E485" t="s">
        <v>20</v>
      </c>
      <c r="F485" t="s">
        <v>14</v>
      </c>
      <c r="G485" t="s">
        <v>23</v>
      </c>
      <c r="H485">
        <v>5</v>
      </c>
      <c r="I485">
        <v>665</v>
      </c>
      <c r="J485" t="s">
        <v>16</v>
      </c>
      <c r="K485" t="s">
        <v>17</v>
      </c>
      <c r="L485" t="s">
        <v>60</v>
      </c>
      <c r="M485" s="25">
        <v>6250000</v>
      </c>
    </row>
    <row r="486" spans="1:13" x14ac:dyDescent="0.2">
      <c r="A486" s="1">
        <v>42520</v>
      </c>
      <c r="B486" t="s">
        <v>607</v>
      </c>
      <c r="C486" t="s">
        <v>11</v>
      </c>
      <c r="D486" t="s">
        <v>19</v>
      </c>
      <c r="E486" t="s">
        <v>68</v>
      </c>
      <c r="F486" t="s">
        <v>14</v>
      </c>
      <c r="G486" t="s">
        <v>15</v>
      </c>
      <c r="H486">
        <v>5</v>
      </c>
      <c r="I486">
        <v>331</v>
      </c>
      <c r="J486" t="s">
        <v>16</v>
      </c>
      <c r="K486" t="s">
        <v>17</v>
      </c>
      <c r="L486" t="s">
        <v>18</v>
      </c>
      <c r="M486" s="25">
        <v>1290000</v>
      </c>
    </row>
    <row r="487" spans="1:13" x14ac:dyDescent="0.2">
      <c r="A487" s="1">
        <v>42521</v>
      </c>
      <c r="B487" t="s">
        <v>608</v>
      </c>
      <c r="C487" t="s">
        <v>11</v>
      </c>
      <c r="D487" t="s">
        <v>37</v>
      </c>
      <c r="E487" t="s">
        <v>49</v>
      </c>
      <c r="F487" t="s">
        <v>14</v>
      </c>
      <c r="G487" t="s">
        <v>15</v>
      </c>
      <c r="H487">
        <v>2</v>
      </c>
      <c r="I487">
        <v>86</v>
      </c>
      <c r="J487" t="s">
        <v>16</v>
      </c>
      <c r="K487" t="s">
        <v>17</v>
      </c>
      <c r="L487" t="s">
        <v>21</v>
      </c>
      <c r="M487" s="25">
        <v>470000</v>
      </c>
    </row>
    <row r="488" spans="1:13" x14ac:dyDescent="0.2">
      <c r="A488" s="1">
        <v>42522</v>
      </c>
      <c r="B488" t="s">
        <v>609</v>
      </c>
      <c r="C488" t="s">
        <v>11</v>
      </c>
      <c r="D488" t="s">
        <v>12</v>
      </c>
      <c r="E488" t="s">
        <v>41</v>
      </c>
      <c r="F488" t="s">
        <v>14</v>
      </c>
      <c r="G488" t="s">
        <v>15</v>
      </c>
      <c r="H488">
        <v>3</v>
      </c>
      <c r="I488">
        <v>85</v>
      </c>
      <c r="J488" t="s">
        <v>16</v>
      </c>
      <c r="K488" t="s">
        <v>17</v>
      </c>
      <c r="L488" t="s">
        <v>21</v>
      </c>
      <c r="M488" s="25">
        <v>485000</v>
      </c>
    </row>
    <row r="489" spans="1:13" x14ac:dyDescent="0.2">
      <c r="A489" s="1">
        <v>42523</v>
      </c>
      <c r="B489" t="s">
        <v>610</v>
      </c>
      <c r="C489" t="s">
        <v>11</v>
      </c>
      <c r="D489" t="s">
        <v>34</v>
      </c>
      <c r="E489" t="s">
        <v>35</v>
      </c>
      <c r="F489" t="s">
        <v>14</v>
      </c>
      <c r="G489" t="s">
        <v>23</v>
      </c>
      <c r="H489">
        <v>5</v>
      </c>
      <c r="I489">
        <v>371</v>
      </c>
      <c r="J489" t="s">
        <v>16</v>
      </c>
      <c r="K489" t="s">
        <v>17</v>
      </c>
      <c r="L489" t="s">
        <v>24</v>
      </c>
      <c r="M489" s="25">
        <v>2000000</v>
      </c>
    </row>
    <row r="490" spans="1:13" x14ac:dyDescent="0.2">
      <c r="A490" s="1">
        <v>42524</v>
      </c>
      <c r="B490" t="s">
        <v>611</v>
      </c>
      <c r="C490" t="s">
        <v>11</v>
      </c>
      <c r="D490" t="s">
        <v>37</v>
      </c>
      <c r="E490" t="s">
        <v>38</v>
      </c>
      <c r="F490" t="s">
        <v>14</v>
      </c>
      <c r="G490" t="s">
        <v>15</v>
      </c>
      <c r="H490">
        <v>3</v>
      </c>
      <c r="I490">
        <v>72</v>
      </c>
      <c r="J490" t="s">
        <v>16</v>
      </c>
      <c r="K490" t="s">
        <v>17</v>
      </c>
      <c r="L490" t="s">
        <v>18</v>
      </c>
      <c r="M490" s="25">
        <v>415000</v>
      </c>
    </row>
    <row r="491" spans="1:13" x14ac:dyDescent="0.2">
      <c r="A491" s="1">
        <v>42525</v>
      </c>
      <c r="B491" t="s">
        <v>612</v>
      </c>
      <c r="C491" t="s">
        <v>11</v>
      </c>
      <c r="D491" t="s">
        <v>37</v>
      </c>
      <c r="E491" t="s">
        <v>74</v>
      </c>
      <c r="F491" t="s">
        <v>14</v>
      </c>
      <c r="G491" t="s">
        <v>15</v>
      </c>
      <c r="H491">
        <v>3</v>
      </c>
      <c r="I491">
        <v>85</v>
      </c>
      <c r="J491" t="s">
        <v>16</v>
      </c>
      <c r="K491" t="s">
        <v>17</v>
      </c>
      <c r="L491" t="s">
        <v>21</v>
      </c>
      <c r="M491" s="25">
        <v>485000</v>
      </c>
    </row>
    <row r="492" spans="1:13" x14ac:dyDescent="0.2">
      <c r="A492" s="1">
        <v>42526</v>
      </c>
      <c r="B492" t="s">
        <v>613</v>
      </c>
      <c r="C492" t="s">
        <v>11</v>
      </c>
      <c r="D492" t="s">
        <v>19</v>
      </c>
      <c r="E492" t="s">
        <v>68</v>
      </c>
      <c r="F492" t="s">
        <v>14</v>
      </c>
      <c r="G492" t="s">
        <v>64</v>
      </c>
      <c r="H492">
        <v>8</v>
      </c>
      <c r="I492">
        <v>520</v>
      </c>
      <c r="J492" t="s">
        <v>28</v>
      </c>
      <c r="K492" t="s">
        <v>17</v>
      </c>
      <c r="L492" t="s">
        <v>29</v>
      </c>
      <c r="M492" s="25">
        <v>3900000</v>
      </c>
    </row>
    <row r="493" spans="1:13" x14ac:dyDescent="0.2">
      <c r="A493" s="1">
        <v>42527</v>
      </c>
      <c r="B493" t="s">
        <v>614</v>
      </c>
      <c r="C493" t="s">
        <v>11</v>
      </c>
      <c r="D493" t="s">
        <v>12</v>
      </c>
      <c r="E493" t="s">
        <v>31</v>
      </c>
      <c r="F493" t="s">
        <v>14</v>
      </c>
      <c r="G493" t="s">
        <v>15</v>
      </c>
      <c r="H493">
        <v>4</v>
      </c>
      <c r="I493">
        <v>95</v>
      </c>
      <c r="J493" t="s">
        <v>16</v>
      </c>
      <c r="K493" t="s">
        <v>17</v>
      </c>
      <c r="L493" t="s">
        <v>40</v>
      </c>
      <c r="M493" s="25">
        <v>485000</v>
      </c>
    </row>
    <row r="494" spans="1:13" x14ac:dyDescent="0.2">
      <c r="A494" s="1">
        <v>42528</v>
      </c>
      <c r="B494" t="s">
        <v>615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>
        <v>4</v>
      </c>
      <c r="I494">
        <v>140</v>
      </c>
      <c r="J494" t="s">
        <v>16</v>
      </c>
      <c r="K494" t="s">
        <v>17</v>
      </c>
      <c r="L494" t="s">
        <v>18</v>
      </c>
      <c r="M494" s="25">
        <v>795000</v>
      </c>
    </row>
    <row r="495" spans="1:13" x14ac:dyDescent="0.2">
      <c r="A495" s="1">
        <v>42529</v>
      </c>
      <c r="B495" t="s">
        <v>616</v>
      </c>
      <c r="C495" t="s">
        <v>11</v>
      </c>
      <c r="D495" t="s">
        <v>37</v>
      </c>
      <c r="E495" t="s">
        <v>38</v>
      </c>
      <c r="F495" t="s">
        <v>14</v>
      </c>
      <c r="G495" t="s">
        <v>15</v>
      </c>
      <c r="H495">
        <v>3</v>
      </c>
      <c r="I495">
        <v>318</v>
      </c>
      <c r="J495" t="s">
        <v>16</v>
      </c>
      <c r="K495" t="s">
        <v>17</v>
      </c>
      <c r="L495" t="s">
        <v>58</v>
      </c>
      <c r="M495" s="25">
        <v>2500000</v>
      </c>
    </row>
    <row r="496" spans="1:13" x14ac:dyDescent="0.2">
      <c r="A496" s="1">
        <v>42530</v>
      </c>
      <c r="B496" t="s">
        <v>617</v>
      </c>
      <c r="C496" t="s">
        <v>11</v>
      </c>
      <c r="D496" t="s">
        <v>50</v>
      </c>
      <c r="E496" t="s">
        <v>51</v>
      </c>
      <c r="F496" t="s">
        <v>14</v>
      </c>
      <c r="G496" t="s">
        <v>15</v>
      </c>
      <c r="H496">
        <v>3</v>
      </c>
      <c r="I496">
        <v>69</v>
      </c>
      <c r="J496" t="s">
        <v>16</v>
      </c>
      <c r="K496" t="s">
        <v>17</v>
      </c>
      <c r="L496" t="s">
        <v>40</v>
      </c>
      <c r="M496" s="25">
        <v>240000</v>
      </c>
    </row>
    <row r="497" spans="1:13" x14ac:dyDescent="0.2">
      <c r="A497" s="1">
        <v>42531</v>
      </c>
      <c r="B497" t="s">
        <v>618</v>
      </c>
      <c r="C497" t="s">
        <v>11</v>
      </c>
      <c r="D497" t="s">
        <v>37</v>
      </c>
      <c r="E497" t="s">
        <v>74</v>
      </c>
      <c r="F497" t="s">
        <v>14</v>
      </c>
      <c r="G497" t="s">
        <v>15</v>
      </c>
      <c r="H497">
        <v>2</v>
      </c>
      <c r="I497">
        <v>56</v>
      </c>
      <c r="J497" t="s">
        <v>28</v>
      </c>
      <c r="K497" t="s">
        <v>67</v>
      </c>
      <c r="L497" t="s">
        <v>21</v>
      </c>
      <c r="M497" s="25">
        <v>200000</v>
      </c>
    </row>
    <row r="498" spans="1:13" x14ac:dyDescent="0.2">
      <c r="A498" s="1">
        <v>42532</v>
      </c>
      <c r="B498" t="s">
        <v>619</v>
      </c>
      <c r="C498" t="s">
        <v>11</v>
      </c>
      <c r="D498" t="s">
        <v>54</v>
      </c>
      <c r="E498" t="s">
        <v>108</v>
      </c>
      <c r="F498" t="s">
        <v>14</v>
      </c>
      <c r="G498" t="s">
        <v>15</v>
      </c>
      <c r="H498">
        <v>3</v>
      </c>
      <c r="I498">
        <v>65</v>
      </c>
      <c r="J498" t="s">
        <v>28</v>
      </c>
      <c r="K498" t="s">
        <v>17</v>
      </c>
      <c r="L498" t="s">
        <v>40</v>
      </c>
      <c r="M498" s="25">
        <v>195000</v>
      </c>
    </row>
    <row r="499" spans="1:13" x14ac:dyDescent="0.2">
      <c r="A499" s="1">
        <v>42533</v>
      </c>
      <c r="B499" t="s">
        <v>620</v>
      </c>
      <c r="C499" t="s">
        <v>11</v>
      </c>
      <c r="D499" t="s">
        <v>47</v>
      </c>
      <c r="E499" t="s">
        <v>96</v>
      </c>
      <c r="F499" t="s">
        <v>14</v>
      </c>
      <c r="G499" t="s">
        <v>15</v>
      </c>
      <c r="H499">
        <v>4</v>
      </c>
      <c r="I499">
        <v>110</v>
      </c>
      <c r="J499" t="s">
        <v>16</v>
      </c>
      <c r="K499" t="s">
        <v>17</v>
      </c>
      <c r="L499" t="s">
        <v>18</v>
      </c>
      <c r="M499" s="25">
        <v>279000</v>
      </c>
    </row>
    <row r="500" spans="1:13" x14ac:dyDescent="0.2">
      <c r="A500" s="1">
        <v>42534</v>
      </c>
      <c r="B500" t="s">
        <v>621</v>
      </c>
      <c r="C500" t="s">
        <v>11</v>
      </c>
      <c r="D500" t="s">
        <v>47</v>
      </c>
      <c r="E500" t="s">
        <v>102</v>
      </c>
      <c r="F500" t="s">
        <v>14</v>
      </c>
      <c r="G500" t="s">
        <v>15</v>
      </c>
      <c r="H500">
        <v>2</v>
      </c>
      <c r="I500">
        <v>70</v>
      </c>
      <c r="J500" t="s">
        <v>16</v>
      </c>
      <c r="K500" t="s">
        <v>17</v>
      </c>
      <c r="L500" t="s">
        <v>18</v>
      </c>
      <c r="M500" s="25">
        <v>239000</v>
      </c>
    </row>
    <row r="501" spans="1:13" x14ac:dyDescent="0.2">
      <c r="A501" s="1">
        <v>42535</v>
      </c>
      <c r="B501" t="s">
        <v>622</v>
      </c>
      <c r="C501" t="s">
        <v>11</v>
      </c>
      <c r="D501" t="s">
        <v>25</v>
      </c>
      <c r="E501" t="s">
        <v>79</v>
      </c>
      <c r="F501" t="s">
        <v>14</v>
      </c>
      <c r="G501" t="s">
        <v>15</v>
      </c>
      <c r="H501">
        <v>4</v>
      </c>
      <c r="I501">
        <v>275</v>
      </c>
      <c r="J501" t="s">
        <v>16</v>
      </c>
      <c r="K501" t="s">
        <v>17</v>
      </c>
      <c r="L501" t="s">
        <v>18</v>
      </c>
      <c r="M501" s="25">
        <v>450000</v>
      </c>
    </row>
    <row r="502" spans="1:13" x14ac:dyDescent="0.2">
      <c r="A502" s="1">
        <v>42536</v>
      </c>
      <c r="B502" t="s">
        <v>623</v>
      </c>
      <c r="C502" t="s">
        <v>11</v>
      </c>
      <c r="D502" t="s">
        <v>19</v>
      </c>
      <c r="E502" t="s">
        <v>68</v>
      </c>
      <c r="F502" t="s">
        <v>14</v>
      </c>
      <c r="G502" t="s">
        <v>15</v>
      </c>
      <c r="H502">
        <v>4</v>
      </c>
      <c r="I502">
        <v>196</v>
      </c>
      <c r="J502" t="s">
        <v>16</v>
      </c>
      <c r="K502" t="s">
        <v>17</v>
      </c>
      <c r="L502" t="s">
        <v>58</v>
      </c>
      <c r="M502" s="25">
        <v>1150000</v>
      </c>
    </row>
    <row r="503" spans="1:13" x14ac:dyDescent="0.2">
      <c r="A503" s="1">
        <v>42537</v>
      </c>
      <c r="B503" t="s">
        <v>624</v>
      </c>
      <c r="C503" t="s">
        <v>11</v>
      </c>
      <c r="D503" t="s">
        <v>12</v>
      </c>
      <c r="E503" t="s">
        <v>33</v>
      </c>
      <c r="F503" t="s">
        <v>14</v>
      </c>
      <c r="G503" t="s">
        <v>15</v>
      </c>
      <c r="H503">
        <v>4</v>
      </c>
      <c r="I503">
        <v>94</v>
      </c>
      <c r="J503" t="s">
        <v>16</v>
      </c>
      <c r="K503" t="s">
        <v>17</v>
      </c>
      <c r="L503" t="s">
        <v>58</v>
      </c>
      <c r="M503" s="25">
        <v>389000</v>
      </c>
    </row>
    <row r="504" spans="1:13" x14ac:dyDescent="0.2">
      <c r="A504" s="1">
        <v>42538</v>
      </c>
      <c r="B504" t="s">
        <v>625</v>
      </c>
      <c r="C504" t="s">
        <v>11</v>
      </c>
      <c r="D504" t="s">
        <v>34</v>
      </c>
      <c r="E504" t="s">
        <v>71</v>
      </c>
      <c r="F504" t="s">
        <v>14</v>
      </c>
      <c r="G504" t="s">
        <v>15</v>
      </c>
      <c r="H504">
        <v>3</v>
      </c>
      <c r="I504">
        <v>64</v>
      </c>
      <c r="J504" t="s">
        <v>16</v>
      </c>
      <c r="K504" t="s">
        <v>17</v>
      </c>
      <c r="L504" t="s">
        <v>40</v>
      </c>
      <c r="M504" s="25">
        <v>260000</v>
      </c>
    </row>
    <row r="505" spans="1:13" x14ac:dyDescent="0.2">
      <c r="A505" s="1">
        <v>42539</v>
      </c>
      <c r="B505" t="s">
        <v>626</v>
      </c>
      <c r="C505" t="s">
        <v>11</v>
      </c>
      <c r="D505" t="s">
        <v>19</v>
      </c>
      <c r="E505" t="s">
        <v>73</v>
      </c>
      <c r="F505" t="s">
        <v>14</v>
      </c>
      <c r="G505" t="s">
        <v>32</v>
      </c>
      <c r="H505">
        <v>3</v>
      </c>
      <c r="I505">
        <v>105</v>
      </c>
      <c r="J505" t="s">
        <v>16</v>
      </c>
      <c r="K505" t="s">
        <v>17</v>
      </c>
      <c r="L505" t="s">
        <v>52</v>
      </c>
      <c r="M505" s="25">
        <v>580000</v>
      </c>
    </row>
    <row r="506" spans="1:13" x14ac:dyDescent="0.2">
      <c r="A506" s="1">
        <v>42540</v>
      </c>
      <c r="B506" t="s">
        <v>627</v>
      </c>
      <c r="C506" t="s">
        <v>11</v>
      </c>
      <c r="D506" t="s">
        <v>50</v>
      </c>
      <c r="E506" t="s">
        <v>66</v>
      </c>
      <c r="F506" t="s">
        <v>14</v>
      </c>
      <c r="G506" t="s">
        <v>15</v>
      </c>
      <c r="H506">
        <v>2</v>
      </c>
      <c r="I506">
        <v>56</v>
      </c>
      <c r="J506" t="s">
        <v>28</v>
      </c>
      <c r="K506" t="s">
        <v>17</v>
      </c>
      <c r="L506" t="s">
        <v>36</v>
      </c>
      <c r="M506" s="25">
        <v>312000</v>
      </c>
    </row>
    <row r="507" spans="1:13" x14ac:dyDescent="0.2">
      <c r="A507" s="1">
        <v>42541</v>
      </c>
      <c r="B507" t="s">
        <v>628</v>
      </c>
      <c r="C507" t="s">
        <v>11</v>
      </c>
      <c r="D507" t="s">
        <v>34</v>
      </c>
      <c r="E507" t="s">
        <v>35</v>
      </c>
      <c r="F507" t="s">
        <v>14</v>
      </c>
      <c r="G507" t="s">
        <v>15</v>
      </c>
      <c r="H507">
        <v>5</v>
      </c>
      <c r="I507">
        <v>309</v>
      </c>
      <c r="J507" t="s">
        <v>16</v>
      </c>
      <c r="K507" t="s">
        <v>17</v>
      </c>
      <c r="L507" t="s">
        <v>58</v>
      </c>
      <c r="M507" s="25">
        <v>2000000</v>
      </c>
    </row>
    <row r="508" spans="1:13" x14ac:dyDescent="0.2">
      <c r="A508" s="1">
        <v>42542</v>
      </c>
      <c r="B508" t="s">
        <v>629</v>
      </c>
      <c r="C508" t="s">
        <v>11</v>
      </c>
      <c r="D508" t="s">
        <v>34</v>
      </c>
      <c r="E508" t="s">
        <v>44</v>
      </c>
      <c r="F508" t="s">
        <v>14</v>
      </c>
      <c r="G508" t="s">
        <v>23</v>
      </c>
      <c r="H508">
        <v>2</v>
      </c>
      <c r="I508">
        <v>72</v>
      </c>
      <c r="J508" t="s">
        <v>16</v>
      </c>
      <c r="K508" t="s">
        <v>67</v>
      </c>
      <c r="L508" t="s">
        <v>60</v>
      </c>
      <c r="M508" s="25">
        <v>290000</v>
      </c>
    </row>
    <row r="509" spans="1:13" x14ac:dyDescent="0.2">
      <c r="A509" s="1">
        <v>42543</v>
      </c>
      <c r="B509" t="s">
        <v>630</v>
      </c>
      <c r="C509" t="s">
        <v>11</v>
      </c>
      <c r="D509" t="s">
        <v>89</v>
      </c>
      <c r="E509" t="s">
        <v>92</v>
      </c>
      <c r="F509" t="s">
        <v>14</v>
      </c>
      <c r="G509" t="s">
        <v>15</v>
      </c>
      <c r="H509">
        <v>3</v>
      </c>
      <c r="I509">
        <v>77</v>
      </c>
      <c r="J509" t="s">
        <v>28</v>
      </c>
      <c r="K509" t="s">
        <v>17</v>
      </c>
      <c r="L509" t="s">
        <v>21</v>
      </c>
      <c r="M509" s="25">
        <v>139900</v>
      </c>
    </row>
    <row r="510" spans="1:13" x14ac:dyDescent="0.2">
      <c r="A510" s="1">
        <v>42544</v>
      </c>
      <c r="B510" t="s">
        <v>631</v>
      </c>
      <c r="C510" t="s">
        <v>11</v>
      </c>
      <c r="D510" t="s">
        <v>25</v>
      </c>
      <c r="E510" t="s">
        <v>91</v>
      </c>
      <c r="F510" t="s">
        <v>14</v>
      </c>
      <c r="G510" t="s">
        <v>23</v>
      </c>
      <c r="H510">
        <v>1</v>
      </c>
      <c r="I510">
        <v>50</v>
      </c>
      <c r="J510" t="s">
        <v>28</v>
      </c>
      <c r="K510" t="s">
        <v>17</v>
      </c>
      <c r="L510" t="s">
        <v>21</v>
      </c>
      <c r="M510" s="25">
        <v>230000</v>
      </c>
    </row>
    <row r="511" spans="1:13" x14ac:dyDescent="0.2">
      <c r="A511" s="1">
        <v>42545</v>
      </c>
      <c r="B511" t="s">
        <v>632</v>
      </c>
      <c r="C511" t="s">
        <v>11</v>
      </c>
      <c r="D511" t="s">
        <v>19</v>
      </c>
      <c r="E511" t="s">
        <v>45</v>
      </c>
      <c r="F511" t="s">
        <v>14</v>
      </c>
      <c r="G511" t="s">
        <v>15</v>
      </c>
      <c r="H511">
        <v>3</v>
      </c>
      <c r="I511">
        <v>149</v>
      </c>
      <c r="J511" t="s">
        <v>16</v>
      </c>
      <c r="K511" t="s">
        <v>17</v>
      </c>
      <c r="L511" t="s">
        <v>18</v>
      </c>
      <c r="M511" s="25">
        <v>1400000</v>
      </c>
    </row>
    <row r="512" spans="1:13" x14ac:dyDescent="0.2">
      <c r="A512" s="1">
        <v>42546</v>
      </c>
      <c r="B512" t="s">
        <v>633</v>
      </c>
      <c r="C512" t="s">
        <v>11</v>
      </c>
      <c r="D512" t="s">
        <v>89</v>
      </c>
      <c r="E512" t="s">
        <v>103</v>
      </c>
      <c r="F512" t="s">
        <v>14</v>
      </c>
      <c r="G512" t="s">
        <v>15</v>
      </c>
      <c r="H512">
        <v>3</v>
      </c>
      <c r="I512">
        <v>65</v>
      </c>
      <c r="J512" t="s">
        <v>16</v>
      </c>
      <c r="K512" t="s">
        <v>67</v>
      </c>
      <c r="L512" t="s">
        <v>58</v>
      </c>
      <c r="M512" s="25">
        <v>185000</v>
      </c>
    </row>
    <row r="513" spans="1:13" x14ac:dyDescent="0.2">
      <c r="A513" s="1">
        <v>42547</v>
      </c>
      <c r="B513" t="s">
        <v>634</v>
      </c>
      <c r="C513" t="s">
        <v>11</v>
      </c>
      <c r="D513" t="s">
        <v>34</v>
      </c>
      <c r="E513" t="s">
        <v>71</v>
      </c>
      <c r="F513" t="s">
        <v>14</v>
      </c>
      <c r="G513" t="s">
        <v>15</v>
      </c>
      <c r="H513">
        <v>3</v>
      </c>
      <c r="I513">
        <v>85</v>
      </c>
      <c r="J513" t="s">
        <v>16</v>
      </c>
      <c r="K513" t="s">
        <v>67</v>
      </c>
      <c r="L513" t="s">
        <v>18</v>
      </c>
      <c r="M513" s="25">
        <v>265000</v>
      </c>
    </row>
    <row r="514" spans="1:13" x14ac:dyDescent="0.2">
      <c r="A514" s="1">
        <v>42548</v>
      </c>
      <c r="B514" t="s">
        <v>635</v>
      </c>
      <c r="C514" t="s">
        <v>11</v>
      </c>
      <c r="D514" t="s">
        <v>12</v>
      </c>
      <c r="E514" t="s">
        <v>33</v>
      </c>
      <c r="F514" t="s">
        <v>14</v>
      </c>
      <c r="G514" t="s">
        <v>15</v>
      </c>
      <c r="H514">
        <v>4</v>
      </c>
      <c r="I514">
        <v>190</v>
      </c>
      <c r="J514" t="s">
        <v>16</v>
      </c>
      <c r="K514" t="s">
        <v>17</v>
      </c>
      <c r="L514" t="s">
        <v>36</v>
      </c>
      <c r="M514" s="25">
        <v>895000</v>
      </c>
    </row>
    <row r="515" spans="1:13" x14ac:dyDescent="0.2">
      <c r="A515" s="1">
        <v>42549</v>
      </c>
      <c r="B515" t="s">
        <v>636</v>
      </c>
      <c r="C515" t="s">
        <v>11</v>
      </c>
      <c r="D515" t="s">
        <v>37</v>
      </c>
      <c r="E515" t="s">
        <v>85</v>
      </c>
      <c r="F515" t="s">
        <v>14</v>
      </c>
      <c r="G515" t="s">
        <v>15</v>
      </c>
      <c r="H515">
        <v>2</v>
      </c>
      <c r="I515">
        <v>39</v>
      </c>
      <c r="J515" t="s">
        <v>16</v>
      </c>
      <c r="K515" t="s">
        <v>17</v>
      </c>
      <c r="L515" t="s">
        <v>52</v>
      </c>
      <c r="M515" s="25">
        <v>159900</v>
      </c>
    </row>
    <row r="516" spans="1:13" x14ac:dyDescent="0.2">
      <c r="A516" s="1">
        <v>42550</v>
      </c>
      <c r="B516" t="s">
        <v>637</v>
      </c>
      <c r="C516" t="s">
        <v>11</v>
      </c>
      <c r="D516" t="s">
        <v>19</v>
      </c>
      <c r="E516" t="s">
        <v>20</v>
      </c>
      <c r="F516" t="s">
        <v>14</v>
      </c>
      <c r="G516" t="s">
        <v>15</v>
      </c>
      <c r="H516">
        <v>3</v>
      </c>
      <c r="I516">
        <v>86</v>
      </c>
      <c r="J516" t="s">
        <v>16</v>
      </c>
      <c r="K516" t="s">
        <v>17</v>
      </c>
      <c r="L516" t="s">
        <v>18</v>
      </c>
      <c r="M516" s="25">
        <v>365000</v>
      </c>
    </row>
    <row r="517" spans="1:13" x14ac:dyDescent="0.2">
      <c r="A517" s="1">
        <v>42551</v>
      </c>
      <c r="B517" t="s">
        <v>638</v>
      </c>
      <c r="C517" t="s">
        <v>11</v>
      </c>
      <c r="D517" t="s">
        <v>12</v>
      </c>
      <c r="E517" t="s">
        <v>30</v>
      </c>
      <c r="F517" t="s">
        <v>14</v>
      </c>
      <c r="G517" t="s">
        <v>15</v>
      </c>
      <c r="H517">
        <v>4</v>
      </c>
      <c r="I517">
        <v>60</v>
      </c>
      <c r="J517" t="s">
        <v>16</v>
      </c>
      <c r="K517" t="s">
        <v>67</v>
      </c>
      <c r="L517" t="s">
        <v>18</v>
      </c>
      <c r="M517" s="25">
        <v>210000</v>
      </c>
    </row>
    <row r="518" spans="1:13" x14ac:dyDescent="0.2">
      <c r="A518" s="1">
        <v>42552</v>
      </c>
      <c r="B518" t="s">
        <v>639</v>
      </c>
      <c r="C518" t="s">
        <v>11</v>
      </c>
      <c r="D518" t="s">
        <v>37</v>
      </c>
      <c r="E518" t="s">
        <v>49</v>
      </c>
      <c r="F518" t="s">
        <v>14</v>
      </c>
      <c r="G518" t="s">
        <v>15</v>
      </c>
      <c r="H518">
        <v>2</v>
      </c>
      <c r="I518">
        <v>70</v>
      </c>
      <c r="J518" t="s">
        <v>16</v>
      </c>
      <c r="K518" t="s">
        <v>17</v>
      </c>
      <c r="L518" t="s">
        <v>40</v>
      </c>
      <c r="M518" s="25">
        <v>375000</v>
      </c>
    </row>
    <row r="519" spans="1:13" x14ac:dyDescent="0.2">
      <c r="A519" s="1">
        <v>42553</v>
      </c>
      <c r="B519" t="s">
        <v>640</v>
      </c>
      <c r="C519" t="s">
        <v>11</v>
      </c>
      <c r="D519" t="s">
        <v>37</v>
      </c>
      <c r="E519" t="s">
        <v>74</v>
      </c>
      <c r="F519" t="s">
        <v>14</v>
      </c>
      <c r="G519" t="s">
        <v>15</v>
      </c>
      <c r="H519">
        <v>1</v>
      </c>
      <c r="I519">
        <v>52</v>
      </c>
      <c r="J519" t="s">
        <v>16</v>
      </c>
      <c r="K519" t="s">
        <v>17</v>
      </c>
      <c r="L519" t="s">
        <v>40</v>
      </c>
      <c r="M519" s="25">
        <v>200000</v>
      </c>
    </row>
    <row r="520" spans="1:13" x14ac:dyDescent="0.2">
      <c r="A520" s="1">
        <v>42554</v>
      </c>
      <c r="B520" t="s">
        <v>641</v>
      </c>
      <c r="C520" t="s">
        <v>11</v>
      </c>
      <c r="D520" t="s">
        <v>19</v>
      </c>
      <c r="E520" t="s">
        <v>20</v>
      </c>
      <c r="F520" t="s">
        <v>14</v>
      </c>
      <c r="G520" t="s">
        <v>23</v>
      </c>
      <c r="H520">
        <v>3</v>
      </c>
      <c r="I520">
        <v>183</v>
      </c>
      <c r="J520" t="s">
        <v>16</v>
      </c>
      <c r="K520" t="s">
        <v>17</v>
      </c>
      <c r="L520" t="s">
        <v>60</v>
      </c>
      <c r="M520" s="25">
        <v>1790000</v>
      </c>
    </row>
    <row r="521" spans="1:13" x14ac:dyDescent="0.2">
      <c r="A521" s="1">
        <v>42555</v>
      </c>
      <c r="B521" t="s">
        <v>642</v>
      </c>
      <c r="C521" t="s">
        <v>11</v>
      </c>
      <c r="D521" t="s">
        <v>19</v>
      </c>
      <c r="E521" t="s">
        <v>20</v>
      </c>
      <c r="F521" t="s">
        <v>14</v>
      </c>
      <c r="G521" t="s">
        <v>15</v>
      </c>
      <c r="H521">
        <v>5</v>
      </c>
      <c r="I521">
        <v>270</v>
      </c>
      <c r="J521" t="s">
        <v>16</v>
      </c>
      <c r="K521" t="s">
        <v>17</v>
      </c>
      <c r="L521" t="s">
        <v>21</v>
      </c>
      <c r="M521" s="25">
        <v>1395000</v>
      </c>
    </row>
    <row r="522" spans="1:13" x14ac:dyDescent="0.2">
      <c r="A522" s="1">
        <v>42556</v>
      </c>
      <c r="B522" t="s">
        <v>643</v>
      </c>
      <c r="C522" t="s">
        <v>11</v>
      </c>
      <c r="D522" t="s">
        <v>19</v>
      </c>
      <c r="E522" t="s">
        <v>75</v>
      </c>
      <c r="F522" t="s">
        <v>14</v>
      </c>
      <c r="G522" t="s">
        <v>15</v>
      </c>
      <c r="H522">
        <v>4</v>
      </c>
      <c r="I522">
        <v>128</v>
      </c>
      <c r="J522" t="s">
        <v>16</v>
      </c>
      <c r="K522" t="s">
        <v>17</v>
      </c>
      <c r="L522" t="s">
        <v>21</v>
      </c>
      <c r="M522" s="25">
        <v>649000</v>
      </c>
    </row>
    <row r="523" spans="1:13" x14ac:dyDescent="0.2">
      <c r="A523" s="1">
        <v>42557</v>
      </c>
      <c r="B523" t="s">
        <v>644</v>
      </c>
      <c r="C523" t="s">
        <v>11</v>
      </c>
      <c r="D523" t="s">
        <v>47</v>
      </c>
      <c r="E523" t="s">
        <v>48</v>
      </c>
      <c r="F523" t="s">
        <v>14</v>
      </c>
      <c r="G523" t="s">
        <v>23</v>
      </c>
      <c r="H523">
        <v>3</v>
      </c>
      <c r="I523">
        <v>95</v>
      </c>
      <c r="J523" t="s">
        <v>16</v>
      </c>
      <c r="K523" t="s">
        <v>17</v>
      </c>
      <c r="L523" t="s">
        <v>21</v>
      </c>
      <c r="M523" s="25">
        <v>365000</v>
      </c>
    </row>
    <row r="524" spans="1:13" x14ac:dyDescent="0.2">
      <c r="A524" s="1">
        <v>42558</v>
      </c>
      <c r="B524" t="s">
        <v>645</v>
      </c>
      <c r="C524" t="s">
        <v>11</v>
      </c>
      <c r="D524" t="s">
        <v>19</v>
      </c>
      <c r="E524" t="s">
        <v>20</v>
      </c>
      <c r="F524" t="s">
        <v>14</v>
      </c>
      <c r="G524" t="s">
        <v>15</v>
      </c>
      <c r="H524">
        <v>3</v>
      </c>
      <c r="I524">
        <v>113</v>
      </c>
      <c r="J524" t="s">
        <v>16</v>
      </c>
      <c r="K524" t="s">
        <v>17</v>
      </c>
      <c r="L524" t="s">
        <v>36</v>
      </c>
      <c r="M524" s="25">
        <v>750000</v>
      </c>
    </row>
    <row r="525" spans="1:13" x14ac:dyDescent="0.2">
      <c r="A525" s="1">
        <v>42559</v>
      </c>
      <c r="B525" t="s">
        <v>646</v>
      </c>
      <c r="C525" t="s">
        <v>11</v>
      </c>
      <c r="D525" t="s">
        <v>89</v>
      </c>
      <c r="E525" t="s">
        <v>109</v>
      </c>
      <c r="F525" t="s">
        <v>14</v>
      </c>
      <c r="G525" t="s">
        <v>15</v>
      </c>
      <c r="H525">
        <v>3</v>
      </c>
      <c r="I525">
        <v>60</v>
      </c>
      <c r="J525" t="s">
        <v>16</v>
      </c>
      <c r="K525" t="s">
        <v>67</v>
      </c>
      <c r="L525" t="s">
        <v>40</v>
      </c>
      <c r="M525" s="25">
        <v>149500</v>
      </c>
    </row>
    <row r="526" spans="1:13" x14ac:dyDescent="0.2">
      <c r="A526" s="1">
        <v>42560</v>
      </c>
      <c r="B526" t="s">
        <v>647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>
        <v>4</v>
      </c>
      <c r="I526">
        <v>107</v>
      </c>
      <c r="J526" t="s">
        <v>16</v>
      </c>
      <c r="K526" t="s">
        <v>17</v>
      </c>
      <c r="L526" t="s">
        <v>58</v>
      </c>
      <c r="M526" s="25">
        <v>435000</v>
      </c>
    </row>
    <row r="527" spans="1:13" x14ac:dyDescent="0.2">
      <c r="A527" s="1">
        <v>42561</v>
      </c>
      <c r="B527" t="s">
        <v>648</v>
      </c>
      <c r="C527" t="s">
        <v>11</v>
      </c>
      <c r="D527" t="s">
        <v>37</v>
      </c>
      <c r="E527" t="s">
        <v>49</v>
      </c>
      <c r="F527" t="s">
        <v>14</v>
      </c>
      <c r="G527" t="s">
        <v>15</v>
      </c>
      <c r="H527">
        <v>2</v>
      </c>
      <c r="I527">
        <v>92</v>
      </c>
      <c r="J527" t="s">
        <v>28</v>
      </c>
      <c r="K527" t="s">
        <v>17</v>
      </c>
      <c r="L527" t="s">
        <v>18</v>
      </c>
      <c r="M527" s="25">
        <v>380000</v>
      </c>
    </row>
    <row r="528" spans="1:13" x14ac:dyDescent="0.2">
      <c r="A528" s="1">
        <v>42562</v>
      </c>
      <c r="B528" t="s">
        <v>649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>
        <v>2</v>
      </c>
      <c r="I528">
        <v>103</v>
      </c>
      <c r="J528" t="s">
        <v>16</v>
      </c>
      <c r="K528" t="s">
        <v>17</v>
      </c>
      <c r="L528" t="s">
        <v>18</v>
      </c>
      <c r="M528" s="25">
        <v>399000</v>
      </c>
    </row>
    <row r="529" spans="1:13" x14ac:dyDescent="0.2">
      <c r="A529" s="1">
        <v>42563</v>
      </c>
      <c r="B529" t="s">
        <v>650</v>
      </c>
      <c r="C529" t="s">
        <v>11</v>
      </c>
      <c r="D529" t="s">
        <v>37</v>
      </c>
      <c r="E529" t="s">
        <v>38</v>
      </c>
      <c r="F529" t="s">
        <v>14</v>
      </c>
      <c r="G529" t="s">
        <v>15</v>
      </c>
      <c r="H529">
        <v>1</v>
      </c>
      <c r="I529">
        <v>50</v>
      </c>
      <c r="J529" t="s">
        <v>16</v>
      </c>
      <c r="K529" t="s">
        <v>17</v>
      </c>
      <c r="L529" t="s">
        <v>57</v>
      </c>
      <c r="M529" s="25">
        <v>290000</v>
      </c>
    </row>
    <row r="530" spans="1:13" x14ac:dyDescent="0.2">
      <c r="A530" s="1">
        <v>42564</v>
      </c>
      <c r="B530" t="s">
        <v>651</v>
      </c>
      <c r="C530" t="s">
        <v>11</v>
      </c>
      <c r="D530" t="s">
        <v>12</v>
      </c>
      <c r="E530" t="s">
        <v>22</v>
      </c>
      <c r="F530" t="s">
        <v>14</v>
      </c>
      <c r="G530" t="s">
        <v>15</v>
      </c>
      <c r="H530">
        <v>3</v>
      </c>
      <c r="I530">
        <v>72</v>
      </c>
      <c r="J530" t="s">
        <v>16</v>
      </c>
      <c r="K530" t="s">
        <v>17</v>
      </c>
      <c r="L530" t="s">
        <v>36</v>
      </c>
      <c r="M530" s="25">
        <v>360000</v>
      </c>
    </row>
    <row r="531" spans="1:13" x14ac:dyDescent="0.2">
      <c r="A531" s="1">
        <v>42565</v>
      </c>
      <c r="B531" t="s">
        <v>652</v>
      </c>
      <c r="C531" t="s">
        <v>11</v>
      </c>
      <c r="D531" t="s">
        <v>37</v>
      </c>
      <c r="E531" t="s">
        <v>38</v>
      </c>
      <c r="F531" t="s">
        <v>14</v>
      </c>
      <c r="G531" t="s">
        <v>15</v>
      </c>
      <c r="H531">
        <v>3</v>
      </c>
      <c r="I531">
        <v>73</v>
      </c>
      <c r="J531" t="s">
        <v>28</v>
      </c>
      <c r="K531" t="s">
        <v>17</v>
      </c>
      <c r="L531" t="s">
        <v>18</v>
      </c>
      <c r="M531" s="25">
        <v>245000</v>
      </c>
    </row>
    <row r="532" spans="1:13" x14ac:dyDescent="0.2">
      <c r="A532" s="1">
        <v>42566</v>
      </c>
      <c r="B532" t="s">
        <v>653</v>
      </c>
      <c r="C532" t="s">
        <v>11</v>
      </c>
      <c r="D532" t="s">
        <v>42</v>
      </c>
      <c r="E532" t="s">
        <v>59</v>
      </c>
      <c r="F532" t="s">
        <v>14</v>
      </c>
      <c r="G532" t="s">
        <v>15</v>
      </c>
      <c r="H532">
        <v>2</v>
      </c>
      <c r="I532">
        <v>75</v>
      </c>
      <c r="J532" t="s">
        <v>16</v>
      </c>
      <c r="K532" t="s">
        <v>17</v>
      </c>
      <c r="L532" t="s">
        <v>46</v>
      </c>
      <c r="M532" s="25">
        <v>235000</v>
      </c>
    </row>
    <row r="533" spans="1:13" x14ac:dyDescent="0.2">
      <c r="A533" s="1">
        <v>42567</v>
      </c>
      <c r="B533" t="s">
        <v>654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3</v>
      </c>
      <c r="I533">
        <v>146</v>
      </c>
      <c r="J533" t="s">
        <v>16</v>
      </c>
      <c r="K533" t="s">
        <v>17</v>
      </c>
      <c r="L533" t="s">
        <v>57</v>
      </c>
      <c r="M533" s="25">
        <v>1430000</v>
      </c>
    </row>
    <row r="534" spans="1:13" x14ac:dyDescent="0.2">
      <c r="A534" s="1">
        <v>42568</v>
      </c>
      <c r="B534" t="s">
        <v>655</v>
      </c>
      <c r="C534" t="s">
        <v>11</v>
      </c>
      <c r="D534" t="s">
        <v>42</v>
      </c>
      <c r="E534" t="s">
        <v>62</v>
      </c>
      <c r="F534" t="s">
        <v>14</v>
      </c>
      <c r="G534" t="s">
        <v>27</v>
      </c>
      <c r="H534">
        <v>4</v>
      </c>
      <c r="I534">
        <v>170</v>
      </c>
      <c r="J534" t="s">
        <v>28</v>
      </c>
      <c r="K534" t="s">
        <v>17</v>
      </c>
      <c r="L534" t="s">
        <v>29</v>
      </c>
      <c r="M534" s="25">
        <v>453000</v>
      </c>
    </row>
    <row r="535" spans="1:13" x14ac:dyDescent="0.2">
      <c r="A535" s="1">
        <v>42569</v>
      </c>
      <c r="B535" t="s">
        <v>656</v>
      </c>
      <c r="C535" t="s">
        <v>11</v>
      </c>
      <c r="D535" t="s">
        <v>42</v>
      </c>
      <c r="E535" t="s">
        <v>43</v>
      </c>
      <c r="F535" t="s">
        <v>14</v>
      </c>
      <c r="G535" t="s">
        <v>15</v>
      </c>
      <c r="H535">
        <v>3</v>
      </c>
      <c r="I535">
        <v>129</v>
      </c>
      <c r="J535" t="s">
        <v>16</v>
      </c>
      <c r="K535" t="s">
        <v>17</v>
      </c>
      <c r="L535" t="s">
        <v>52</v>
      </c>
      <c r="M535" s="25">
        <v>470000</v>
      </c>
    </row>
    <row r="536" spans="1:13" x14ac:dyDescent="0.2">
      <c r="A536" s="1">
        <v>42570</v>
      </c>
      <c r="B536" t="s">
        <v>657</v>
      </c>
      <c r="C536" t="s">
        <v>11</v>
      </c>
      <c r="D536" t="s">
        <v>42</v>
      </c>
      <c r="E536" t="s">
        <v>43</v>
      </c>
      <c r="F536" t="s">
        <v>14</v>
      </c>
      <c r="G536" t="s">
        <v>15</v>
      </c>
      <c r="H536">
        <v>4</v>
      </c>
      <c r="I536">
        <v>90</v>
      </c>
      <c r="J536" t="s">
        <v>16</v>
      </c>
      <c r="K536" t="s">
        <v>17</v>
      </c>
      <c r="L536" t="s">
        <v>60</v>
      </c>
      <c r="M536" s="25">
        <v>380000</v>
      </c>
    </row>
    <row r="537" spans="1:13" x14ac:dyDescent="0.2">
      <c r="A537" s="1">
        <v>42571</v>
      </c>
      <c r="B537" t="s">
        <v>658</v>
      </c>
      <c r="C537" t="s">
        <v>11</v>
      </c>
      <c r="D537" t="s">
        <v>42</v>
      </c>
      <c r="E537" t="s">
        <v>61</v>
      </c>
      <c r="F537" t="s">
        <v>14</v>
      </c>
      <c r="G537" t="s">
        <v>15</v>
      </c>
      <c r="H537">
        <v>2</v>
      </c>
      <c r="I537">
        <v>50</v>
      </c>
      <c r="J537" t="s">
        <v>16</v>
      </c>
      <c r="K537" t="s">
        <v>17</v>
      </c>
      <c r="L537" t="s">
        <v>21</v>
      </c>
      <c r="M537" s="25">
        <v>209000</v>
      </c>
    </row>
    <row r="538" spans="1:13" x14ac:dyDescent="0.2">
      <c r="A538" s="1">
        <v>42572</v>
      </c>
      <c r="B538" t="s">
        <v>659</v>
      </c>
      <c r="C538" t="s">
        <v>11</v>
      </c>
      <c r="D538" t="s">
        <v>12</v>
      </c>
      <c r="E538" t="s">
        <v>22</v>
      </c>
      <c r="F538" t="s">
        <v>14</v>
      </c>
      <c r="G538" t="s">
        <v>32</v>
      </c>
      <c r="H538">
        <v>2</v>
      </c>
      <c r="I538">
        <v>230</v>
      </c>
      <c r="J538" t="s">
        <v>16</v>
      </c>
      <c r="K538" t="s">
        <v>17</v>
      </c>
      <c r="L538" t="s">
        <v>36</v>
      </c>
      <c r="M538" s="25">
        <v>1295000</v>
      </c>
    </row>
    <row r="539" spans="1:13" x14ac:dyDescent="0.2">
      <c r="A539" s="1">
        <v>42573</v>
      </c>
      <c r="B539" t="s">
        <v>660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>
        <v>5</v>
      </c>
      <c r="I539">
        <v>209</v>
      </c>
      <c r="J539" t="s">
        <v>16</v>
      </c>
      <c r="K539" t="s">
        <v>17</v>
      </c>
      <c r="L539" t="s">
        <v>21</v>
      </c>
      <c r="M539" s="25">
        <v>859000</v>
      </c>
    </row>
    <row r="540" spans="1:13" x14ac:dyDescent="0.2">
      <c r="A540" s="1">
        <v>42574</v>
      </c>
      <c r="B540" t="s">
        <v>661</v>
      </c>
      <c r="C540" t="s">
        <v>11</v>
      </c>
      <c r="D540" t="s">
        <v>47</v>
      </c>
      <c r="E540" t="s">
        <v>96</v>
      </c>
      <c r="F540" t="s">
        <v>14</v>
      </c>
      <c r="G540" t="s">
        <v>15</v>
      </c>
      <c r="H540">
        <v>3</v>
      </c>
      <c r="I540">
        <v>59</v>
      </c>
      <c r="J540" t="s">
        <v>16</v>
      </c>
      <c r="K540" t="s">
        <v>17</v>
      </c>
      <c r="L540" t="s">
        <v>52</v>
      </c>
      <c r="M540" s="25">
        <v>178000</v>
      </c>
    </row>
    <row r="541" spans="1:13" x14ac:dyDescent="0.2">
      <c r="A541" s="1">
        <v>42575</v>
      </c>
      <c r="B541" t="s">
        <v>662</v>
      </c>
      <c r="C541" t="s">
        <v>11</v>
      </c>
      <c r="D541" t="s">
        <v>19</v>
      </c>
      <c r="E541" t="s">
        <v>20</v>
      </c>
      <c r="F541" t="s">
        <v>14</v>
      </c>
      <c r="G541" t="s">
        <v>23</v>
      </c>
      <c r="H541">
        <v>5</v>
      </c>
      <c r="I541">
        <v>188</v>
      </c>
      <c r="J541" t="s">
        <v>16</v>
      </c>
      <c r="K541" t="s">
        <v>17</v>
      </c>
      <c r="L541" t="s">
        <v>58</v>
      </c>
      <c r="M541" s="25">
        <v>880000</v>
      </c>
    </row>
    <row r="542" spans="1:13" x14ac:dyDescent="0.2">
      <c r="A542" s="1">
        <v>42576</v>
      </c>
      <c r="B542" t="s">
        <v>663</v>
      </c>
      <c r="C542" t="s">
        <v>11</v>
      </c>
      <c r="D542" t="s">
        <v>50</v>
      </c>
      <c r="E542" t="s">
        <v>66</v>
      </c>
      <c r="F542" t="s">
        <v>14</v>
      </c>
      <c r="G542" t="s">
        <v>15</v>
      </c>
      <c r="H542">
        <v>4</v>
      </c>
      <c r="I542">
        <v>90</v>
      </c>
      <c r="J542" t="s">
        <v>16</v>
      </c>
      <c r="K542" t="s">
        <v>17</v>
      </c>
      <c r="L542" t="s">
        <v>18</v>
      </c>
      <c r="M542" s="25">
        <v>349000</v>
      </c>
    </row>
    <row r="543" spans="1:13" x14ac:dyDescent="0.2">
      <c r="A543" s="1">
        <v>42577</v>
      </c>
      <c r="B543" t="s">
        <v>664</v>
      </c>
      <c r="C543" t="s">
        <v>11</v>
      </c>
      <c r="D543" t="s">
        <v>34</v>
      </c>
      <c r="E543" t="s">
        <v>35</v>
      </c>
      <c r="F543" t="s">
        <v>14</v>
      </c>
      <c r="G543" t="s">
        <v>23</v>
      </c>
      <c r="H543">
        <v>5</v>
      </c>
      <c r="I543">
        <v>300</v>
      </c>
      <c r="J543" t="s">
        <v>16</v>
      </c>
      <c r="K543" t="s">
        <v>17</v>
      </c>
      <c r="L543" t="s">
        <v>100</v>
      </c>
      <c r="M543" s="25">
        <v>1950000</v>
      </c>
    </row>
    <row r="544" spans="1:13" x14ac:dyDescent="0.2">
      <c r="A544" s="1">
        <v>42578</v>
      </c>
      <c r="B544" t="s">
        <v>665</v>
      </c>
      <c r="C544" t="s">
        <v>11</v>
      </c>
      <c r="D544" t="s">
        <v>37</v>
      </c>
      <c r="E544" t="s">
        <v>49</v>
      </c>
      <c r="F544" t="s">
        <v>14</v>
      </c>
      <c r="G544" t="s">
        <v>15</v>
      </c>
      <c r="H544">
        <v>5</v>
      </c>
      <c r="I544">
        <v>161</v>
      </c>
      <c r="J544" t="s">
        <v>16</v>
      </c>
      <c r="K544" t="s">
        <v>17</v>
      </c>
      <c r="L544" t="s">
        <v>18</v>
      </c>
      <c r="M544" s="25">
        <v>690000</v>
      </c>
    </row>
    <row r="545" spans="1:13" x14ac:dyDescent="0.2">
      <c r="A545" s="1">
        <v>42579</v>
      </c>
      <c r="B545" t="s">
        <v>666</v>
      </c>
      <c r="C545" t="s">
        <v>11</v>
      </c>
      <c r="D545" t="s">
        <v>19</v>
      </c>
      <c r="E545" t="s">
        <v>45</v>
      </c>
      <c r="F545" t="s">
        <v>14</v>
      </c>
      <c r="G545" t="s">
        <v>15</v>
      </c>
      <c r="H545">
        <v>6</v>
      </c>
      <c r="I545">
        <v>304</v>
      </c>
      <c r="J545" t="s">
        <v>16</v>
      </c>
      <c r="K545" t="s">
        <v>17</v>
      </c>
      <c r="L545" t="s">
        <v>36</v>
      </c>
      <c r="M545" s="25">
        <v>1670000</v>
      </c>
    </row>
    <row r="546" spans="1:13" x14ac:dyDescent="0.2">
      <c r="A546" s="1">
        <v>42580</v>
      </c>
      <c r="B546" t="s">
        <v>667</v>
      </c>
      <c r="C546" t="s">
        <v>11</v>
      </c>
      <c r="D546" t="s">
        <v>89</v>
      </c>
      <c r="E546" t="s">
        <v>110</v>
      </c>
      <c r="F546" t="s">
        <v>14</v>
      </c>
      <c r="G546" t="s">
        <v>15</v>
      </c>
      <c r="H546">
        <v>4</v>
      </c>
      <c r="I546">
        <v>70</v>
      </c>
      <c r="J546" t="s">
        <v>16</v>
      </c>
      <c r="K546" t="s">
        <v>17</v>
      </c>
      <c r="L546" t="s">
        <v>46</v>
      </c>
      <c r="M546" s="25">
        <v>270000</v>
      </c>
    </row>
    <row r="547" spans="1:13" x14ac:dyDescent="0.2">
      <c r="A547" s="1">
        <v>42581</v>
      </c>
      <c r="B547" t="s">
        <v>668</v>
      </c>
      <c r="C547" t="s">
        <v>11</v>
      </c>
      <c r="D547" t="s">
        <v>42</v>
      </c>
      <c r="E547" t="s">
        <v>87</v>
      </c>
      <c r="F547" t="s">
        <v>14</v>
      </c>
      <c r="G547" t="s">
        <v>15</v>
      </c>
      <c r="H547">
        <v>4</v>
      </c>
      <c r="I547">
        <v>100</v>
      </c>
      <c r="J547" t="s">
        <v>16</v>
      </c>
      <c r="K547" t="s">
        <v>17</v>
      </c>
      <c r="L547" t="s">
        <v>60</v>
      </c>
      <c r="M547" s="25">
        <v>270000</v>
      </c>
    </row>
    <row r="548" spans="1:13" x14ac:dyDescent="0.2">
      <c r="A548" s="1">
        <v>42582</v>
      </c>
      <c r="B548" t="s">
        <v>669</v>
      </c>
      <c r="C548" t="s">
        <v>11</v>
      </c>
      <c r="D548" t="s">
        <v>34</v>
      </c>
      <c r="E548" t="s">
        <v>35</v>
      </c>
      <c r="F548" t="s">
        <v>14</v>
      </c>
      <c r="G548" t="s">
        <v>15</v>
      </c>
      <c r="H548">
        <v>5</v>
      </c>
      <c r="I548">
        <v>269</v>
      </c>
      <c r="J548" t="s">
        <v>16</v>
      </c>
      <c r="K548" t="s">
        <v>17</v>
      </c>
      <c r="L548" t="s">
        <v>40</v>
      </c>
      <c r="M548" s="25">
        <v>1550000</v>
      </c>
    </row>
    <row r="549" spans="1:13" x14ac:dyDescent="0.2">
      <c r="A549" s="1">
        <v>42583</v>
      </c>
      <c r="B549" t="s">
        <v>670</v>
      </c>
      <c r="C549" t="s">
        <v>11</v>
      </c>
      <c r="D549" t="s">
        <v>37</v>
      </c>
      <c r="E549" t="s">
        <v>74</v>
      </c>
      <c r="F549" t="s">
        <v>14</v>
      </c>
      <c r="G549" t="s">
        <v>15</v>
      </c>
      <c r="H549">
        <v>3</v>
      </c>
      <c r="I549">
        <v>49</v>
      </c>
      <c r="J549" t="s">
        <v>28</v>
      </c>
      <c r="K549" t="s">
        <v>17</v>
      </c>
      <c r="L549" t="s">
        <v>58</v>
      </c>
      <c r="M549" s="25">
        <v>147000</v>
      </c>
    </row>
    <row r="550" spans="1:13" x14ac:dyDescent="0.2">
      <c r="A550" s="1">
        <v>42584</v>
      </c>
      <c r="B550" t="s">
        <v>671</v>
      </c>
      <c r="C550" t="s">
        <v>11</v>
      </c>
      <c r="D550" t="s">
        <v>19</v>
      </c>
      <c r="E550" t="s">
        <v>68</v>
      </c>
      <c r="F550" t="s">
        <v>14</v>
      </c>
      <c r="G550" t="s">
        <v>23</v>
      </c>
      <c r="H550">
        <v>4</v>
      </c>
      <c r="I550">
        <v>230</v>
      </c>
      <c r="J550" t="s">
        <v>16</v>
      </c>
      <c r="K550" t="s">
        <v>17</v>
      </c>
      <c r="L550" t="s">
        <v>60</v>
      </c>
      <c r="M550" s="25">
        <v>2050000</v>
      </c>
    </row>
    <row r="551" spans="1:13" x14ac:dyDescent="0.2">
      <c r="A551" s="1">
        <v>42585</v>
      </c>
      <c r="B551" t="s">
        <v>672</v>
      </c>
      <c r="C551" t="s">
        <v>11</v>
      </c>
      <c r="D551" t="s">
        <v>34</v>
      </c>
      <c r="E551" t="s">
        <v>35</v>
      </c>
      <c r="F551" t="s">
        <v>14</v>
      </c>
      <c r="G551" t="s">
        <v>76</v>
      </c>
      <c r="H551">
        <v>4</v>
      </c>
      <c r="I551">
        <v>185</v>
      </c>
      <c r="J551" t="s">
        <v>28</v>
      </c>
      <c r="K551" t="s">
        <v>17</v>
      </c>
      <c r="L551" t="s">
        <v>29</v>
      </c>
      <c r="M551" s="25">
        <v>860000</v>
      </c>
    </row>
    <row r="552" spans="1:13" x14ac:dyDescent="0.2">
      <c r="A552" s="1">
        <v>42586</v>
      </c>
      <c r="B552" t="s">
        <v>673</v>
      </c>
      <c r="C552" t="s">
        <v>11</v>
      </c>
      <c r="D552" t="s">
        <v>12</v>
      </c>
      <c r="E552" t="s">
        <v>31</v>
      </c>
      <c r="F552" t="s">
        <v>14</v>
      </c>
      <c r="G552" t="s">
        <v>15</v>
      </c>
      <c r="H552">
        <v>3</v>
      </c>
      <c r="I552">
        <v>153</v>
      </c>
      <c r="J552" t="s">
        <v>28</v>
      </c>
      <c r="K552" t="s">
        <v>17</v>
      </c>
      <c r="L552" t="s">
        <v>52</v>
      </c>
      <c r="M552" s="25">
        <v>790000</v>
      </c>
    </row>
    <row r="553" spans="1:13" x14ac:dyDescent="0.2">
      <c r="A553" s="1">
        <v>42587</v>
      </c>
      <c r="B553" t="s">
        <v>674</v>
      </c>
      <c r="C553" t="s">
        <v>11</v>
      </c>
      <c r="D553" t="s">
        <v>34</v>
      </c>
      <c r="E553" t="s">
        <v>44</v>
      </c>
      <c r="F553" t="s">
        <v>14</v>
      </c>
      <c r="G553" t="s">
        <v>15</v>
      </c>
      <c r="H553">
        <v>3</v>
      </c>
      <c r="I553">
        <v>85</v>
      </c>
      <c r="J553" t="s">
        <v>16</v>
      </c>
      <c r="K553" t="s">
        <v>17</v>
      </c>
      <c r="L553" t="s">
        <v>40</v>
      </c>
      <c r="M553" s="25">
        <v>349000</v>
      </c>
    </row>
    <row r="554" spans="1:13" x14ac:dyDescent="0.2">
      <c r="A554" s="1">
        <v>42588</v>
      </c>
      <c r="B554" t="s">
        <v>675</v>
      </c>
      <c r="C554" t="s">
        <v>11</v>
      </c>
      <c r="D554" t="s">
        <v>54</v>
      </c>
      <c r="E554" t="s">
        <v>111</v>
      </c>
      <c r="F554" t="s">
        <v>14</v>
      </c>
      <c r="G554" t="s">
        <v>15</v>
      </c>
      <c r="H554">
        <v>3</v>
      </c>
      <c r="I554">
        <v>64</v>
      </c>
      <c r="J554" t="s">
        <v>28</v>
      </c>
      <c r="K554" t="s">
        <v>17</v>
      </c>
      <c r="L554" t="s">
        <v>18</v>
      </c>
      <c r="M554" s="25">
        <v>134900</v>
      </c>
    </row>
    <row r="555" spans="1:13" x14ac:dyDescent="0.2">
      <c r="A555" s="1">
        <v>42589</v>
      </c>
      <c r="B555" t="s">
        <v>676</v>
      </c>
      <c r="C555" t="s">
        <v>11</v>
      </c>
      <c r="D555" t="s">
        <v>54</v>
      </c>
      <c r="E555" t="s">
        <v>54</v>
      </c>
      <c r="F555" t="s">
        <v>14</v>
      </c>
      <c r="G555" t="s">
        <v>15</v>
      </c>
      <c r="H555">
        <v>3</v>
      </c>
      <c r="I555">
        <v>95</v>
      </c>
      <c r="J555" t="s">
        <v>16</v>
      </c>
      <c r="K555" t="s">
        <v>17</v>
      </c>
      <c r="L555" t="s">
        <v>36</v>
      </c>
      <c r="M555" s="25">
        <v>298000</v>
      </c>
    </row>
    <row r="556" spans="1:13" x14ac:dyDescent="0.2">
      <c r="A556" s="1">
        <v>42590</v>
      </c>
      <c r="B556" t="s">
        <v>677</v>
      </c>
      <c r="C556" t="s">
        <v>11</v>
      </c>
      <c r="D556" t="s">
        <v>47</v>
      </c>
      <c r="E556" t="s">
        <v>102</v>
      </c>
      <c r="F556" t="s">
        <v>14</v>
      </c>
      <c r="G556" t="s">
        <v>15</v>
      </c>
      <c r="H556">
        <v>3</v>
      </c>
      <c r="I556">
        <v>60</v>
      </c>
      <c r="J556" t="s">
        <v>16</v>
      </c>
      <c r="K556" t="s">
        <v>17</v>
      </c>
      <c r="L556" t="s">
        <v>36</v>
      </c>
      <c r="M556" s="25">
        <v>175000</v>
      </c>
    </row>
    <row r="557" spans="1:13" x14ac:dyDescent="0.2">
      <c r="A557" s="1">
        <v>42591</v>
      </c>
      <c r="B557" t="s">
        <v>678</v>
      </c>
      <c r="C557" t="s">
        <v>11</v>
      </c>
      <c r="D557" t="s">
        <v>42</v>
      </c>
      <c r="E557" t="s">
        <v>59</v>
      </c>
      <c r="F557" t="s">
        <v>14</v>
      </c>
      <c r="G557" t="s">
        <v>15</v>
      </c>
      <c r="H557">
        <v>4</v>
      </c>
      <c r="I557">
        <v>100</v>
      </c>
      <c r="J557" t="s">
        <v>16</v>
      </c>
      <c r="K557" t="s">
        <v>17</v>
      </c>
      <c r="L557" t="s">
        <v>60</v>
      </c>
      <c r="M557" s="25">
        <v>270000</v>
      </c>
    </row>
    <row r="558" spans="1:13" x14ac:dyDescent="0.2">
      <c r="A558" s="1">
        <v>42592</v>
      </c>
      <c r="B558" t="s">
        <v>679</v>
      </c>
      <c r="C558" t="s">
        <v>11</v>
      </c>
      <c r="D558" t="s">
        <v>47</v>
      </c>
      <c r="E558" t="s">
        <v>112</v>
      </c>
      <c r="F558" t="s">
        <v>14</v>
      </c>
      <c r="G558" t="s">
        <v>15</v>
      </c>
      <c r="H558">
        <v>4</v>
      </c>
      <c r="I558">
        <v>110</v>
      </c>
      <c r="J558" t="s">
        <v>16</v>
      </c>
      <c r="K558" t="s">
        <v>17</v>
      </c>
      <c r="L558" t="s">
        <v>58</v>
      </c>
      <c r="M558" s="25">
        <v>360000</v>
      </c>
    </row>
    <row r="559" spans="1:13" x14ac:dyDescent="0.2">
      <c r="A559" s="1">
        <v>42593</v>
      </c>
      <c r="B559" t="s">
        <v>680</v>
      </c>
      <c r="C559" t="s">
        <v>11</v>
      </c>
      <c r="D559" t="s">
        <v>19</v>
      </c>
      <c r="E559" t="s">
        <v>77</v>
      </c>
      <c r="F559" t="s">
        <v>14</v>
      </c>
      <c r="G559" t="s">
        <v>32</v>
      </c>
      <c r="H559">
        <v>6</v>
      </c>
      <c r="I559">
        <v>412</v>
      </c>
      <c r="J559" t="s">
        <v>16</v>
      </c>
      <c r="K559" t="s">
        <v>17</v>
      </c>
      <c r="L559" t="s">
        <v>58</v>
      </c>
      <c r="M559" s="25">
        <v>1850000</v>
      </c>
    </row>
    <row r="560" spans="1:13" x14ac:dyDescent="0.2">
      <c r="A560" s="1">
        <v>42594</v>
      </c>
      <c r="B560" t="s">
        <v>681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>
        <v>3</v>
      </c>
      <c r="I560">
        <v>179</v>
      </c>
      <c r="J560" t="s">
        <v>16</v>
      </c>
      <c r="K560" t="s">
        <v>17</v>
      </c>
      <c r="L560" t="s">
        <v>60</v>
      </c>
      <c r="M560" s="25">
        <v>1650000</v>
      </c>
    </row>
    <row r="561" spans="1:13" x14ac:dyDescent="0.2">
      <c r="A561" s="1">
        <v>42595</v>
      </c>
      <c r="B561" t="s">
        <v>682</v>
      </c>
      <c r="C561" t="s">
        <v>11</v>
      </c>
      <c r="D561" t="s">
        <v>12</v>
      </c>
      <c r="E561" t="s">
        <v>31</v>
      </c>
      <c r="F561" t="s">
        <v>14</v>
      </c>
      <c r="G561" t="s">
        <v>15</v>
      </c>
      <c r="H561">
        <v>2</v>
      </c>
      <c r="I561">
        <v>76</v>
      </c>
      <c r="J561" t="s">
        <v>28</v>
      </c>
      <c r="K561" t="s">
        <v>17</v>
      </c>
      <c r="L561" t="s">
        <v>58</v>
      </c>
      <c r="M561" s="25">
        <v>189000</v>
      </c>
    </row>
    <row r="562" spans="1:13" x14ac:dyDescent="0.2">
      <c r="A562" s="1">
        <v>42596</v>
      </c>
      <c r="B562" t="s">
        <v>683</v>
      </c>
      <c r="C562" t="s">
        <v>11</v>
      </c>
      <c r="D562" t="s">
        <v>12</v>
      </c>
      <c r="E562" t="s">
        <v>31</v>
      </c>
      <c r="F562" t="s">
        <v>14</v>
      </c>
      <c r="G562" t="s">
        <v>23</v>
      </c>
      <c r="H562">
        <v>3</v>
      </c>
      <c r="I562">
        <v>100</v>
      </c>
      <c r="J562" t="s">
        <v>28</v>
      </c>
      <c r="K562" t="s">
        <v>17</v>
      </c>
      <c r="L562" t="s">
        <v>40</v>
      </c>
      <c r="M562" s="25">
        <v>320000</v>
      </c>
    </row>
    <row r="563" spans="1:13" x14ac:dyDescent="0.2">
      <c r="A563" s="1">
        <v>42597</v>
      </c>
      <c r="B563" t="s">
        <v>684</v>
      </c>
      <c r="C563" t="s">
        <v>11</v>
      </c>
      <c r="D563" t="s">
        <v>12</v>
      </c>
      <c r="E563" t="s">
        <v>41</v>
      </c>
      <c r="F563" t="s">
        <v>14</v>
      </c>
      <c r="G563" t="s">
        <v>15</v>
      </c>
      <c r="H563">
        <v>2</v>
      </c>
      <c r="I563">
        <v>85</v>
      </c>
      <c r="J563" t="s">
        <v>16</v>
      </c>
      <c r="K563" t="s">
        <v>17</v>
      </c>
      <c r="L563" t="s">
        <v>24</v>
      </c>
      <c r="M563" s="25">
        <v>345000</v>
      </c>
    </row>
    <row r="564" spans="1:13" x14ac:dyDescent="0.2">
      <c r="A564" s="1">
        <v>42598</v>
      </c>
      <c r="B564" t="s">
        <v>685</v>
      </c>
      <c r="C564" t="s">
        <v>11</v>
      </c>
      <c r="D564" t="s">
        <v>19</v>
      </c>
      <c r="E564" t="s">
        <v>20</v>
      </c>
      <c r="F564" t="s">
        <v>14</v>
      </c>
      <c r="G564" t="s">
        <v>15</v>
      </c>
      <c r="H564">
        <v>4</v>
      </c>
      <c r="I564">
        <v>177</v>
      </c>
      <c r="J564" t="s">
        <v>16</v>
      </c>
      <c r="K564" t="s">
        <v>17</v>
      </c>
      <c r="L564" t="s">
        <v>58</v>
      </c>
      <c r="M564" s="25">
        <v>895000</v>
      </c>
    </row>
    <row r="565" spans="1:13" x14ac:dyDescent="0.2">
      <c r="A565" s="1">
        <v>42599</v>
      </c>
      <c r="B565" t="s">
        <v>686</v>
      </c>
      <c r="C565" t="s">
        <v>11</v>
      </c>
      <c r="D565" t="s">
        <v>89</v>
      </c>
      <c r="E565" t="s">
        <v>109</v>
      </c>
      <c r="F565" t="s">
        <v>14</v>
      </c>
      <c r="G565" t="s">
        <v>15</v>
      </c>
      <c r="H565">
        <v>2</v>
      </c>
      <c r="I565">
        <v>55</v>
      </c>
      <c r="J565" t="s">
        <v>16</v>
      </c>
      <c r="K565" t="s">
        <v>17</v>
      </c>
      <c r="L565" t="s">
        <v>21</v>
      </c>
      <c r="M565" s="25">
        <v>133900</v>
      </c>
    </row>
    <row r="566" spans="1:13" x14ac:dyDescent="0.2">
      <c r="A566" s="1">
        <v>42600</v>
      </c>
      <c r="B566" t="s">
        <v>687</v>
      </c>
      <c r="C566" t="s">
        <v>11</v>
      </c>
      <c r="D566" t="s">
        <v>42</v>
      </c>
      <c r="E566" t="s">
        <v>61</v>
      </c>
      <c r="F566" t="s">
        <v>14</v>
      </c>
      <c r="G566" t="s">
        <v>15</v>
      </c>
      <c r="H566">
        <v>5</v>
      </c>
      <c r="I566">
        <v>120</v>
      </c>
      <c r="J566" t="s">
        <v>16</v>
      </c>
      <c r="K566" t="s">
        <v>17</v>
      </c>
      <c r="L566" t="s">
        <v>18</v>
      </c>
      <c r="M566" s="25">
        <v>375000</v>
      </c>
    </row>
    <row r="567" spans="1:13" x14ac:dyDescent="0.2">
      <c r="A567" s="1">
        <v>42601</v>
      </c>
      <c r="B567" t="s">
        <v>688</v>
      </c>
      <c r="C567" t="s">
        <v>11</v>
      </c>
      <c r="D567" t="s">
        <v>47</v>
      </c>
      <c r="E567" t="s">
        <v>102</v>
      </c>
      <c r="F567" t="s">
        <v>14</v>
      </c>
      <c r="G567" t="s">
        <v>15</v>
      </c>
      <c r="H567">
        <v>1</v>
      </c>
      <c r="I567">
        <v>41</v>
      </c>
      <c r="J567" t="s">
        <v>28</v>
      </c>
      <c r="K567" t="s">
        <v>17</v>
      </c>
      <c r="L567" t="s">
        <v>52</v>
      </c>
      <c r="M567" s="25">
        <v>199000</v>
      </c>
    </row>
    <row r="568" spans="1:13" x14ac:dyDescent="0.2">
      <c r="A568" s="1">
        <v>42602</v>
      </c>
      <c r="B568" t="s">
        <v>689</v>
      </c>
      <c r="C568" t="s">
        <v>11</v>
      </c>
      <c r="D568" t="s">
        <v>12</v>
      </c>
      <c r="E568" t="s">
        <v>41</v>
      </c>
      <c r="F568" t="s">
        <v>14</v>
      </c>
      <c r="G568" t="s">
        <v>15</v>
      </c>
      <c r="H568">
        <v>4</v>
      </c>
      <c r="I568">
        <v>90</v>
      </c>
      <c r="J568" t="s">
        <v>16</v>
      </c>
      <c r="K568" t="s">
        <v>17</v>
      </c>
      <c r="L568" t="s">
        <v>18</v>
      </c>
      <c r="M568" s="25">
        <v>550000</v>
      </c>
    </row>
    <row r="569" spans="1:13" x14ac:dyDescent="0.2">
      <c r="A569" s="1">
        <v>42603</v>
      </c>
      <c r="B569" t="s">
        <v>690</v>
      </c>
      <c r="C569" t="s">
        <v>11</v>
      </c>
      <c r="D569" t="s">
        <v>19</v>
      </c>
      <c r="E569" t="s">
        <v>45</v>
      </c>
      <c r="F569" t="s">
        <v>14</v>
      </c>
      <c r="G569" t="s">
        <v>64</v>
      </c>
      <c r="H569">
        <v>13</v>
      </c>
      <c r="I569">
        <v>491</v>
      </c>
      <c r="J569" t="s">
        <v>28</v>
      </c>
      <c r="K569" t="s">
        <v>17</v>
      </c>
      <c r="L569" t="s">
        <v>29</v>
      </c>
      <c r="M569" s="25">
        <v>3500000</v>
      </c>
    </row>
    <row r="570" spans="1:13" x14ac:dyDescent="0.2">
      <c r="A570" s="1">
        <v>42604</v>
      </c>
      <c r="B570" t="s">
        <v>691</v>
      </c>
      <c r="C570" t="s">
        <v>11</v>
      </c>
      <c r="D570" t="s">
        <v>19</v>
      </c>
      <c r="E570" t="s">
        <v>20</v>
      </c>
      <c r="F570" t="s">
        <v>14</v>
      </c>
      <c r="G570" t="s">
        <v>15</v>
      </c>
      <c r="H570">
        <v>3</v>
      </c>
      <c r="I570">
        <v>100</v>
      </c>
      <c r="J570" t="s">
        <v>16</v>
      </c>
      <c r="K570" t="s">
        <v>17</v>
      </c>
      <c r="L570" t="s">
        <v>21</v>
      </c>
      <c r="M570" s="25">
        <v>650000</v>
      </c>
    </row>
    <row r="571" spans="1:13" x14ac:dyDescent="0.2">
      <c r="A571" s="1">
        <v>42605</v>
      </c>
      <c r="B571" t="s">
        <v>692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>
        <v>3</v>
      </c>
      <c r="I571">
        <v>131</v>
      </c>
      <c r="J571" t="s">
        <v>16</v>
      </c>
      <c r="K571" t="s">
        <v>17</v>
      </c>
      <c r="L571" t="s">
        <v>60</v>
      </c>
      <c r="M571" s="25">
        <v>619000</v>
      </c>
    </row>
    <row r="572" spans="1:13" x14ac:dyDescent="0.2">
      <c r="A572" s="1">
        <v>42606</v>
      </c>
      <c r="B572" t="s">
        <v>693</v>
      </c>
      <c r="C572" t="s">
        <v>11</v>
      </c>
      <c r="D572" t="s">
        <v>25</v>
      </c>
      <c r="E572" t="s">
        <v>99</v>
      </c>
      <c r="F572" t="s">
        <v>14</v>
      </c>
      <c r="G572" t="s">
        <v>15</v>
      </c>
      <c r="H572">
        <v>3</v>
      </c>
      <c r="I572">
        <v>65</v>
      </c>
      <c r="J572" t="s">
        <v>28</v>
      </c>
      <c r="K572" t="s">
        <v>17</v>
      </c>
      <c r="L572" t="s">
        <v>40</v>
      </c>
      <c r="M572" s="25">
        <v>170000</v>
      </c>
    </row>
    <row r="573" spans="1:13" x14ac:dyDescent="0.2">
      <c r="A573" s="1">
        <v>42607</v>
      </c>
      <c r="B573" t="s">
        <v>694</v>
      </c>
      <c r="C573" t="s">
        <v>11</v>
      </c>
      <c r="D573" t="s">
        <v>47</v>
      </c>
      <c r="E573" t="s">
        <v>86</v>
      </c>
      <c r="F573" t="s">
        <v>14</v>
      </c>
      <c r="G573" t="s">
        <v>15</v>
      </c>
      <c r="H573">
        <v>3</v>
      </c>
      <c r="I573">
        <v>68</v>
      </c>
      <c r="J573" t="s">
        <v>16</v>
      </c>
      <c r="K573" t="s">
        <v>17</v>
      </c>
      <c r="L573" t="s">
        <v>21</v>
      </c>
      <c r="M573" s="25">
        <v>249000</v>
      </c>
    </row>
    <row r="574" spans="1:13" x14ac:dyDescent="0.2">
      <c r="A574" s="1">
        <v>42608</v>
      </c>
      <c r="B574" t="s">
        <v>695</v>
      </c>
      <c r="C574" t="s">
        <v>11</v>
      </c>
      <c r="D574" t="s">
        <v>37</v>
      </c>
      <c r="E574" t="s">
        <v>49</v>
      </c>
      <c r="F574" t="s">
        <v>14</v>
      </c>
      <c r="G574" t="s">
        <v>23</v>
      </c>
      <c r="H574">
        <v>2</v>
      </c>
      <c r="I574">
        <v>65</v>
      </c>
      <c r="J574" t="s">
        <v>16</v>
      </c>
      <c r="K574" t="s">
        <v>17</v>
      </c>
      <c r="L574" t="s">
        <v>36</v>
      </c>
      <c r="M574" s="25">
        <v>330000</v>
      </c>
    </row>
    <row r="575" spans="1:13" x14ac:dyDescent="0.2">
      <c r="A575" s="1">
        <v>42609</v>
      </c>
      <c r="B575" t="s">
        <v>696</v>
      </c>
      <c r="C575" t="s">
        <v>11</v>
      </c>
      <c r="D575" t="s">
        <v>19</v>
      </c>
      <c r="E575" t="s">
        <v>73</v>
      </c>
      <c r="F575" t="s">
        <v>14</v>
      </c>
      <c r="G575" t="s">
        <v>15</v>
      </c>
      <c r="H575">
        <v>2</v>
      </c>
      <c r="I575">
        <v>87</v>
      </c>
      <c r="J575" t="s">
        <v>16</v>
      </c>
      <c r="K575" t="s">
        <v>17</v>
      </c>
      <c r="L575" t="s">
        <v>18</v>
      </c>
      <c r="M575" s="25">
        <v>600000</v>
      </c>
    </row>
    <row r="576" spans="1:13" x14ac:dyDescent="0.2">
      <c r="A576" s="1">
        <v>42610</v>
      </c>
      <c r="B576" t="s">
        <v>697</v>
      </c>
      <c r="C576" t="s">
        <v>11</v>
      </c>
      <c r="D576" t="s">
        <v>42</v>
      </c>
      <c r="E576" t="s">
        <v>43</v>
      </c>
      <c r="F576" t="s">
        <v>14</v>
      </c>
      <c r="G576" t="s">
        <v>15</v>
      </c>
      <c r="H576">
        <v>1</v>
      </c>
      <c r="I576">
        <v>56</v>
      </c>
      <c r="J576" t="s">
        <v>28</v>
      </c>
      <c r="K576" t="s">
        <v>17</v>
      </c>
      <c r="L576" t="s">
        <v>18</v>
      </c>
      <c r="M576" s="25">
        <v>220000</v>
      </c>
    </row>
    <row r="577" spans="1:13" x14ac:dyDescent="0.2">
      <c r="A577" s="1">
        <v>42611</v>
      </c>
      <c r="B577" t="s">
        <v>698</v>
      </c>
      <c r="C577" t="s">
        <v>11</v>
      </c>
      <c r="D577" t="s">
        <v>42</v>
      </c>
      <c r="E577" t="s">
        <v>43</v>
      </c>
      <c r="F577" t="s">
        <v>14</v>
      </c>
      <c r="G577" t="s">
        <v>32</v>
      </c>
      <c r="H577">
        <v>2</v>
      </c>
      <c r="I577">
        <v>104</v>
      </c>
      <c r="J577" t="s">
        <v>16</v>
      </c>
      <c r="K577" t="s">
        <v>17</v>
      </c>
      <c r="L577" t="s">
        <v>58</v>
      </c>
      <c r="M577" s="25">
        <v>470000</v>
      </c>
    </row>
    <row r="578" spans="1:13" x14ac:dyDescent="0.2">
      <c r="A578" s="1">
        <v>42612</v>
      </c>
      <c r="B578" t="s">
        <v>699</v>
      </c>
      <c r="C578" t="s">
        <v>11</v>
      </c>
      <c r="D578" t="s">
        <v>42</v>
      </c>
      <c r="E578" t="s">
        <v>87</v>
      </c>
      <c r="F578" t="s">
        <v>14</v>
      </c>
      <c r="G578" t="s">
        <v>15</v>
      </c>
      <c r="H578">
        <v>3</v>
      </c>
      <c r="I578">
        <v>91</v>
      </c>
      <c r="J578" t="s">
        <v>16</v>
      </c>
      <c r="K578" t="s">
        <v>17</v>
      </c>
      <c r="L578" t="s">
        <v>36</v>
      </c>
      <c r="M578" s="25">
        <v>189000</v>
      </c>
    </row>
    <row r="579" spans="1:13" x14ac:dyDescent="0.2">
      <c r="A579" s="1">
        <v>42613</v>
      </c>
      <c r="B579" t="s">
        <v>700</v>
      </c>
      <c r="C579" t="s">
        <v>11</v>
      </c>
      <c r="D579" t="s">
        <v>19</v>
      </c>
      <c r="E579" t="s">
        <v>68</v>
      </c>
      <c r="F579" t="s">
        <v>14</v>
      </c>
      <c r="G579" t="s">
        <v>15</v>
      </c>
      <c r="H579">
        <v>5</v>
      </c>
      <c r="I579">
        <v>160</v>
      </c>
      <c r="J579" t="s">
        <v>16</v>
      </c>
      <c r="K579" t="s">
        <v>17</v>
      </c>
      <c r="L579" t="s">
        <v>40</v>
      </c>
      <c r="M579" s="25">
        <v>770000</v>
      </c>
    </row>
    <row r="580" spans="1:13" x14ac:dyDescent="0.2">
      <c r="A580" s="1">
        <v>42614</v>
      </c>
      <c r="B580" t="s">
        <v>701</v>
      </c>
      <c r="C580" t="s">
        <v>11</v>
      </c>
      <c r="D580" t="s">
        <v>42</v>
      </c>
      <c r="E580" t="s">
        <v>62</v>
      </c>
      <c r="F580" t="s">
        <v>14</v>
      </c>
      <c r="G580" t="s">
        <v>15</v>
      </c>
      <c r="H580">
        <v>1</v>
      </c>
      <c r="I580">
        <v>55</v>
      </c>
      <c r="J580" t="s">
        <v>16</v>
      </c>
      <c r="K580" t="s">
        <v>17</v>
      </c>
      <c r="L580" t="s">
        <v>21</v>
      </c>
      <c r="M580" s="25">
        <v>235000</v>
      </c>
    </row>
    <row r="581" spans="1:13" x14ac:dyDescent="0.2">
      <c r="A581" s="1">
        <v>42615</v>
      </c>
      <c r="B581" t="s">
        <v>702</v>
      </c>
      <c r="C581" t="s">
        <v>11</v>
      </c>
      <c r="D581" t="s">
        <v>37</v>
      </c>
      <c r="E581" t="s">
        <v>38</v>
      </c>
      <c r="F581" t="s">
        <v>14</v>
      </c>
      <c r="G581" t="s">
        <v>15</v>
      </c>
      <c r="H581">
        <v>5</v>
      </c>
      <c r="I581">
        <v>162</v>
      </c>
      <c r="J581" t="s">
        <v>28</v>
      </c>
      <c r="K581" t="s">
        <v>17</v>
      </c>
      <c r="L581" t="s">
        <v>40</v>
      </c>
      <c r="M581" s="25">
        <v>495000</v>
      </c>
    </row>
    <row r="582" spans="1:13" x14ac:dyDescent="0.2">
      <c r="A582" s="1">
        <v>42616</v>
      </c>
      <c r="B582" t="s">
        <v>703</v>
      </c>
      <c r="C582" t="s">
        <v>11</v>
      </c>
      <c r="D582" t="s">
        <v>34</v>
      </c>
      <c r="E582" t="s">
        <v>35</v>
      </c>
      <c r="F582" t="s">
        <v>14</v>
      </c>
      <c r="G582" t="s">
        <v>15</v>
      </c>
      <c r="H582">
        <v>5</v>
      </c>
      <c r="I582">
        <v>212</v>
      </c>
      <c r="J582" t="s">
        <v>16</v>
      </c>
      <c r="K582" t="s">
        <v>17</v>
      </c>
      <c r="L582" t="s">
        <v>58</v>
      </c>
      <c r="M582" s="25">
        <v>1595000</v>
      </c>
    </row>
    <row r="583" spans="1:13" x14ac:dyDescent="0.2">
      <c r="A583" s="1">
        <v>42617</v>
      </c>
      <c r="B583" t="s">
        <v>704</v>
      </c>
      <c r="C583" t="s">
        <v>11</v>
      </c>
      <c r="D583" t="s">
        <v>54</v>
      </c>
      <c r="E583" t="s">
        <v>108</v>
      </c>
      <c r="F583" t="s">
        <v>14</v>
      </c>
      <c r="G583" t="s">
        <v>15</v>
      </c>
      <c r="H583">
        <v>3</v>
      </c>
      <c r="I583">
        <v>57</v>
      </c>
      <c r="J583" t="s">
        <v>16</v>
      </c>
      <c r="K583" t="s">
        <v>17</v>
      </c>
      <c r="L583" t="s">
        <v>36</v>
      </c>
      <c r="M583" s="25">
        <v>165000</v>
      </c>
    </row>
    <row r="584" spans="1:13" x14ac:dyDescent="0.2">
      <c r="A584" s="1">
        <v>42618</v>
      </c>
      <c r="B584" t="s">
        <v>705</v>
      </c>
      <c r="C584" t="s">
        <v>11</v>
      </c>
      <c r="D584" t="s">
        <v>37</v>
      </c>
      <c r="E584" t="s">
        <v>49</v>
      </c>
      <c r="F584" t="s">
        <v>14</v>
      </c>
      <c r="G584" t="s">
        <v>15</v>
      </c>
      <c r="H584">
        <v>3</v>
      </c>
      <c r="I584">
        <v>114</v>
      </c>
      <c r="J584" t="s">
        <v>28</v>
      </c>
      <c r="K584" t="s">
        <v>17</v>
      </c>
      <c r="L584" t="s">
        <v>21</v>
      </c>
      <c r="M584" s="25">
        <v>335000</v>
      </c>
    </row>
    <row r="585" spans="1:13" x14ac:dyDescent="0.2">
      <c r="A585" s="1">
        <v>42619</v>
      </c>
      <c r="B585" t="s">
        <v>706</v>
      </c>
      <c r="C585" t="s">
        <v>11</v>
      </c>
      <c r="D585" t="s">
        <v>19</v>
      </c>
      <c r="E585" t="s">
        <v>68</v>
      </c>
      <c r="F585" t="s">
        <v>14</v>
      </c>
      <c r="G585" t="s">
        <v>64</v>
      </c>
      <c r="H585">
        <v>6</v>
      </c>
      <c r="I585">
        <v>516</v>
      </c>
      <c r="J585" t="s">
        <v>28</v>
      </c>
      <c r="K585" t="s">
        <v>17</v>
      </c>
      <c r="L585" t="s">
        <v>29</v>
      </c>
      <c r="M585" s="25">
        <v>3750000</v>
      </c>
    </row>
    <row r="586" spans="1:13" x14ac:dyDescent="0.2">
      <c r="A586" s="1">
        <v>42620</v>
      </c>
      <c r="B586" t="s">
        <v>707</v>
      </c>
      <c r="C586" t="s">
        <v>11</v>
      </c>
      <c r="D586" t="s">
        <v>42</v>
      </c>
      <c r="E586" t="s">
        <v>62</v>
      </c>
      <c r="F586" t="s">
        <v>14</v>
      </c>
      <c r="G586" t="s">
        <v>15</v>
      </c>
      <c r="H586">
        <v>3</v>
      </c>
      <c r="I586">
        <v>58</v>
      </c>
      <c r="J586" t="s">
        <v>28</v>
      </c>
      <c r="K586" t="s">
        <v>17</v>
      </c>
      <c r="L586" t="s">
        <v>58</v>
      </c>
      <c r="M586" s="25">
        <v>180000</v>
      </c>
    </row>
    <row r="587" spans="1:13" x14ac:dyDescent="0.2">
      <c r="A587" s="1">
        <v>42621</v>
      </c>
      <c r="B587" t="s">
        <v>708</v>
      </c>
      <c r="C587" t="s">
        <v>11</v>
      </c>
      <c r="D587" t="s">
        <v>42</v>
      </c>
      <c r="E587" t="s">
        <v>88</v>
      </c>
      <c r="F587" t="s">
        <v>14</v>
      </c>
      <c r="G587" t="s">
        <v>15</v>
      </c>
      <c r="H587">
        <v>1</v>
      </c>
      <c r="I587">
        <v>64</v>
      </c>
      <c r="J587" t="s">
        <v>16</v>
      </c>
      <c r="K587" t="s">
        <v>17</v>
      </c>
      <c r="L587" t="s">
        <v>18</v>
      </c>
      <c r="M587" s="25">
        <v>400000</v>
      </c>
    </row>
    <row r="588" spans="1:13" x14ac:dyDescent="0.2">
      <c r="A588" s="1">
        <v>42622</v>
      </c>
      <c r="B588" t="s">
        <v>709</v>
      </c>
      <c r="C588" t="s">
        <v>11</v>
      </c>
      <c r="D588" t="s">
        <v>42</v>
      </c>
      <c r="E588" t="s">
        <v>88</v>
      </c>
      <c r="F588" t="s">
        <v>14</v>
      </c>
      <c r="G588" t="s">
        <v>15</v>
      </c>
      <c r="H588">
        <v>1</v>
      </c>
      <c r="I588">
        <v>65</v>
      </c>
      <c r="J588" t="s">
        <v>16</v>
      </c>
      <c r="K588" t="s">
        <v>17</v>
      </c>
      <c r="L588" t="s">
        <v>18</v>
      </c>
      <c r="M588" s="25">
        <v>400000</v>
      </c>
    </row>
    <row r="589" spans="1:13" x14ac:dyDescent="0.2">
      <c r="A589" s="1">
        <v>42623</v>
      </c>
      <c r="B589" t="s">
        <v>710</v>
      </c>
      <c r="C589" t="s">
        <v>11</v>
      </c>
      <c r="D589" t="s">
        <v>42</v>
      </c>
      <c r="E589" t="s">
        <v>43</v>
      </c>
      <c r="F589" t="s">
        <v>14</v>
      </c>
      <c r="G589" t="s">
        <v>15</v>
      </c>
      <c r="H589">
        <v>4</v>
      </c>
      <c r="I589">
        <v>133</v>
      </c>
      <c r="J589" t="s">
        <v>16</v>
      </c>
      <c r="K589" t="s">
        <v>17</v>
      </c>
      <c r="L589" t="s">
        <v>58</v>
      </c>
      <c r="M589" s="25">
        <v>990000</v>
      </c>
    </row>
    <row r="590" spans="1:13" x14ac:dyDescent="0.2">
      <c r="A590" s="1">
        <v>42624</v>
      </c>
      <c r="B590" t="s">
        <v>711</v>
      </c>
      <c r="C590" t="s">
        <v>11</v>
      </c>
      <c r="D590" t="s">
        <v>54</v>
      </c>
      <c r="E590" t="s">
        <v>108</v>
      </c>
      <c r="F590" t="s">
        <v>14</v>
      </c>
      <c r="G590" t="s">
        <v>15</v>
      </c>
      <c r="H590">
        <v>3</v>
      </c>
      <c r="I590">
        <v>82</v>
      </c>
      <c r="J590" t="s">
        <v>16</v>
      </c>
      <c r="K590" t="s">
        <v>17</v>
      </c>
      <c r="L590" t="s">
        <v>21</v>
      </c>
      <c r="M590" s="25">
        <v>229000</v>
      </c>
    </row>
    <row r="591" spans="1:13" x14ac:dyDescent="0.2">
      <c r="A591" s="1">
        <v>42625</v>
      </c>
      <c r="B591" t="s">
        <v>712</v>
      </c>
      <c r="C591" t="s">
        <v>11</v>
      </c>
      <c r="D591" t="s">
        <v>37</v>
      </c>
      <c r="E591" t="s">
        <v>49</v>
      </c>
      <c r="F591" t="s">
        <v>14</v>
      </c>
      <c r="G591" t="s">
        <v>23</v>
      </c>
      <c r="H591">
        <v>3</v>
      </c>
      <c r="I591">
        <v>112</v>
      </c>
      <c r="J591" t="s">
        <v>16</v>
      </c>
      <c r="K591" t="s">
        <v>17</v>
      </c>
      <c r="L591" t="s">
        <v>36</v>
      </c>
      <c r="M591" s="25">
        <v>790000</v>
      </c>
    </row>
    <row r="592" spans="1:13" x14ac:dyDescent="0.2">
      <c r="A592" s="1">
        <v>42626</v>
      </c>
      <c r="B592" t="s">
        <v>713</v>
      </c>
      <c r="C592" t="s">
        <v>11</v>
      </c>
      <c r="D592" t="s">
        <v>12</v>
      </c>
      <c r="E592" t="s">
        <v>41</v>
      </c>
      <c r="F592" t="s">
        <v>14</v>
      </c>
      <c r="G592" t="s">
        <v>15</v>
      </c>
      <c r="H592">
        <v>3</v>
      </c>
      <c r="I592">
        <v>135</v>
      </c>
      <c r="J592" t="s">
        <v>16</v>
      </c>
      <c r="K592" t="s">
        <v>17</v>
      </c>
      <c r="L592" t="s">
        <v>40</v>
      </c>
      <c r="M592" s="25">
        <v>639000</v>
      </c>
    </row>
    <row r="593" spans="1:13" x14ac:dyDescent="0.2">
      <c r="A593" s="1">
        <v>42627</v>
      </c>
      <c r="B593" t="s">
        <v>714</v>
      </c>
      <c r="C593" t="s">
        <v>11</v>
      </c>
      <c r="D593" t="s">
        <v>19</v>
      </c>
      <c r="E593" t="s">
        <v>73</v>
      </c>
      <c r="F593" t="s">
        <v>14</v>
      </c>
      <c r="G593" t="s">
        <v>32</v>
      </c>
      <c r="H593">
        <v>3</v>
      </c>
      <c r="I593">
        <v>190</v>
      </c>
      <c r="J593" t="s">
        <v>16</v>
      </c>
      <c r="K593" t="s">
        <v>17</v>
      </c>
      <c r="L593" t="s">
        <v>52</v>
      </c>
      <c r="M593" s="25">
        <v>890000</v>
      </c>
    </row>
    <row r="594" spans="1:13" x14ac:dyDescent="0.2">
      <c r="A594" s="1">
        <v>42628</v>
      </c>
      <c r="B594" t="s">
        <v>715</v>
      </c>
      <c r="C594" t="s">
        <v>11</v>
      </c>
      <c r="D594" t="s">
        <v>42</v>
      </c>
      <c r="E594" t="s">
        <v>87</v>
      </c>
      <c r="F594" t="s">
        <v>14</v>
      </c>
      <c r="G594" t="s">
        <v>15</v>
      </c>
      <c r="H594">
        <v>3</v>
      </c>
      <c r="I594">
        <v>76</v>
      </c>
      <c r="J594" t="s">
        <v>16</v>
      </c>
      <c r="K594" t="s">
        <v>17</v>
      </c>
      <c r="L594" t="s">
        <v>21</v>
      </c>
      <c r="M594" s="25">
        <v>180000</v>
      </c>
    </row>
    <row r="595" spans="1:13" x14ac:dyDescent="0.2">
      <c r="A595" s="1">
        <v>42629</v>
      </c>
      <c r="B595" t="s">
        <v>716</v>
      </c>
      <c r="C595" t="s">
        <v>11</v>
      </c>
      <c r="D595" t="s">
        <v>25</v>
      </c>
      <c r="E595" t="s">
        <v>39</v>
      </c>
      <c r="F595" t="s">
        <v>14</v>
      </c>
      <c r="G595" t="s">
        <v>15</v>
      </c>
      <c r="H595">
        <v>2</v>
      </c>
      <c r="I595">
        <v>65</v>
      </c>
      <c r="J595" t="s">
        <v>28</v>
      </c>
      <c r="K595" t="s">
        <v>17</v>
      </c>
      <c r="L595" t="s">
        <v>40</v>
      </c>
      <c r="M595" s="25">
        <v>169800</v>
      </c>
    </row>
    <row r="596" spans="1:13" x14ac:dyDescent="0.2">
      <c r="A596" s="1">
        <v>42630</v>
      </c>
      <c r="B596" t="s">
        <v>717</v>
      </c>
      <c r="C596" t="s">
        <v>11</v>
      </c>
      <c r="D596" t="s">
        <v>25</v>
      </c>
      <c r="E596" t="s">
        <v>113</v>
      </c>
      <c r="F596" t="s">
        <v>14</v>
      </c>
      <c r="G596" t="s">
        <v>15</v>
      </c>
      <c r="H596">
        <v>2</v>
      </c>
      <c r="I596">
        <v>80</v>
      </c>
      <c r="J596" t="s">
        <v>16</v>
      </c>
      <c r="K596" t="s">
        <v>17</v>
      </c>
      <c r="L596" t="s">
        <v>46</v>
      </c>
      <c r="M596" s="25">
        <v>299000</v>
      </c>
    </row>
    <row r="597" spans="1:13" x14ac:dyDescent="0.2">
      <c r="A597" s="1">
        <v>42631</v>
      </c>
      <c r="B597" t="s">
        <v>718</v>
      </c>
      <c r="C597" t="s">
        <v>11</v>
      </c>
      <c r="D597" t="s">
        <v>34</v>
      </c>
      <c r="E597" t="s">
        <v>71</v>
      </c>
      <c r="F597" t="s">
        <v>14</v>
      </c>
      <c r="G597" t="s">
        <v>15</v>
      </c>
      <c r="H597">
        <v>2</v>
      </c>
      <c r="I597">
        <v>48</v>
      </c>
      <c r="J597" t="s">
        <v>16</v>
      </c>
      <c r="K597" t="s">
        <v>17</v>
      </c>
      <c r="L597" t="s">
        <v>60</v>
      </c>
      <c r="M597" s="25">
        <v>199000</v>
      </c>
    </row>
    <row r="598" spans="1:13" x14ac:dyDescent="0.2">
      <c r="A598" s="1">
        <v>42632</v>
      </c>
      <c r="B598" t="s">
        <v>719</v>
      </c>
      <c r="C598" t="s">
        <v>11</v>
      </c>
      <c r="D598" t="s">
        <v>12</v>
      </c>
      <c r="E598" t="s">
        <v>33</v>
      </c>
      <c r="F598" t="s">
        <v>14</v>
      </c>
      <c r="G598" t="s">
        <v>15</v>
      </c>
      <c r="H598">
        <v>4</v>
      </c>
      <c r="I598">
        <v>140</v>
      </c>
      <c r="J598" t="s">
        <v>16</v>
      </c>
      <c r="K598" t="s">
        <v>17</v>
      </c>
      <c r="L598" t="s">
        <v>60</v>
      </c>
      <c r="M598" s="25">
        <v>599850</v>
      </c>
    </row>
    <row r="599" spans="1:13" x14ac:dyDescent="0.2">
      <c r="A599" s="1">
        <v>42633</v>
      </c>
      <c r="B599" t="s">
        <v>720</v>
      </c>
      <c r="C599" t="s">
        <v>11</v>
      </c>
      <c r="D599" t="s">
        <v>89</v>
      </c>
      <c r="E599" t="s">
        <v>109</v>
      </c>
      <c r="F599" t="s">
        <v>14</v>
      </c>
      <c r="G599" t="s">
        <v>15</v>
      </c>
      <c r="H599">
        <v>3</v>
      </c>
      <c r="I599">
        <v>60</v>
      </c>
      <c r="J599" t="s">
        <v>16</v>
      </c>
      <c r="K599" t="s">
        <v>67</v>
      </c>
      <c r="L599" t="s">
        <v>40</v>
      </c>
      <c r="M599" s="25">
        <v>149500</v>
      </c>
    </row>
    <row r="600" spans="1:13" x14ac:dyDescent="0.2">
      <c r="A600" s="1">
        <v>42634</v>
      </c>
      <c r="B600" t="s">
        <v>721</v>
      </c>
      <c r="C600" t="s">
        <v>11</v>
      </c>
      <c r="D600" t="s">
        <v>12</v>
      </c>
      <c r="E600" t="s">
        <v>31</v>
      </c>
      <c r="F600" t="s">
        <v>14</v>
      </c>
      <c r="G600" t="s">
        <v>15</v>
      </c>
      <c r="H600">
        <v>4</v>
      </c>
      <c r="I600">
        <v>77</v>
      </c>
      <c r="J600" t="s">
        <v>16</v>
      </c>
      <c r="K600" t="s">
        <v>17</v>
      </c>
      <c r="L600" t="s">
        <v>60</v>
      </c>
      <c r="M600" s="25">
        <v>255000</v>
      </c>
    </row>
    <row r="601" spans="1:13" x14ac:dyDescent="0.2">
      <c r="A601" s="1">
        <v>42635</v>
      </c>
      <c r="B601" t="s">
        <v>722</v>
      </c>
      <c r="C601" t="s">
        <v>11</v>
      </c>
      <c r="D601" t="s">
        <v>37</v>
      </c>
      <c r="E601" t="s">
        <v>38</v>
      </c>
      <c r="F601" t="s">
        <v>14</v>
      </c>
      <c r="G601" t="s">
        <v>15</v>
      </c>
      <c r="H601">
        <v>1</v>
      </c>
      <c r="I601">
        <v>80</v>
      </c>
      <c r="J601" t="s">
        <v>16</v>
      </c>
      <c r="K601" t="s">
        <v>17</v>
      </c>
      <c r="L601" t="s">
        <v>18</v>
      </c>
      <c r="M601" s="25">
        <v>250000</v>
      </c>
    </row>
    <row r="602" spans="1:13" x14ac:dyDescent="0.2">
      <c r="A602" s="1">
        <v>42636</v>
      </c>
      <c r="B602" t="s">
        <v>723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>
        <v>3</v>
      </c>
      <c r="I602">
        <v>90</v>
      </c>
      <c r="J602" t="s">
        <v>16</v>
      </c>
      <c r="K602" t="s">
        <v>17</v>
      </c>
      <c r="L602" t="s">
        <v>18</v>
      </c>
      <c r="M602" s="25">
        <v>499000</v>
      </c>
    </row>
    <row r="603" spans="1:13" x14ac:dyDescent="0.2">
      <c r="A603" s="1">
        <v>42637</v>
      </c>
      <c r="B603" t="s">
        <v>724</v>
      </c>
      <c r="C603" t="s">
        <v>11</v>
      </c>
      <c r="D603" t="s">
        <v>47</v>
      </c>
      <c r="E603" t="s">
        <v>96</v>
      </c>
      <c r="F603" t="s">
        <v>14</v>
      </c>
      <c r="G603" t="s">
        <v>15</v>
      </c>
      <c r="H603">
        <v>3</v>
      </c>
      <c r="I603">
        <v>64</v>
      </c>
      <c r="J603" t="s">
        <v>16</v>
      </c>
      <c r="K603" t="s">
        <v>17</v>
      </c>
      <c r="L603" t="s">
        <v>18</v>
      </c>
      <c r="M603" s="25">
        <v>220000</v>
      </c>
    </row>
    <row r="604" spans="1:13" x14ac:dyDescent="0.2">
      <c r="A604" s="1">
        <v>42638</v>
      </c>
      <c r="B604" t="s">
        <v>725</v>
      </c>
      <c r="C604" t="s">
        <v>11</v>
      </c>
      <c r="D604" t="s">
        <v>37</v>
      </c>
      <c r="E604" t="s">
        <v>49</v>
      </c>
      <c r="F604" t="s">
        <v>14</v>
      </c>
      <c r="G604" t="s">
        <v>23</v>
      </c>
      <c r="H604">
        <v>1</v>
      </c>
      <c r="I604">
        <v>58</v>
      </c>
      <c r="J604" t="s">
        <v>16</v>
      </c>
      <c r="K604" t="s">
        <v>17</v>
      </c>
      <c r="L604" t="s">
        <v>21</v>
      </c>
      <c r="M604" s="25">
        <v>370000</v>
      </c>
    </row>
    <row r="605" spans="1:13" x14ac:dyDescent="0.2">
      <c r="A605" s="1">
        <v>42639</v>
      </c>
      <c r="B605" t="s">
        <v>726</v>
      </c>
      <c r="C605" t="s">
        <v>11</v>
      </c>
      <c r="D605" t="s">
        <v>34</v>
      </c>
      <c r="E605" t="s">
        <v>35</v>
      </c>
      <c r="F605" t="s">
        <v>14</v>
      </c>
      <c r="G605" t="s">
        <v>15</v>
      </c>
      <c r="H605">
        <v>3</v>
      </c>
      <c r="I605">
        <v>271</v>
      </c>
      <c r="J605" t="s">
        <v>16</v>
      </c>
      <c r="K605" t="s">
        <v>17</v>
      </c>
      <c r="L605" t="s">
        <v>60</v>
      </c>
      <c r="M605" s="25">
        <v>2980000</v>
      </c>
    </row>
    <row r="606" spans="1:13" x14ac:dyDescent="0.2">
      <c r="A606" s="1">
        <v>42640</v>
      </c>
      <c r="B606" t="s">
        <v>727</v>
      </c>
      <c r="C606" t="s">
        <v>11</v>
      </c>
      <c r="D606" t="s">
        <v>42</v>
      </c>
      <c r="E606" t="s">
        <v>43</v>
      </c>
      <c r="F606" t="s">
        <v>14</v>
      </c>
      <c r="G606" t="s">
        <v>15</v>
      </c>
      <c r="H606">
        <v>3</v>
      </c>
      <c r="I606">
        <v>70</v>
      </c>
      <c r="J606" t="s">
        <v>16</v>
      </c>
      <c r="K606" t="s">
        <v>17</v>
      </c>
      <c r="L606" t="s">
        <v>60</v>
      </c>
      <c r="M606" s="25">
        <v>321500</v>
      </c>
    </row>
    <row r="607" spans="1:13" x14ac:dyDescent="0.2">
      <c r="A607" s="1">
        <v>42641</v>
      </c>
      <c r="B607" t="s">
        <v>728</v>
      </c>
      <c r="C607" t="s">
        <v>11</v>
      </c>
      <c r="D607" t="s">
        <v>19</v>
      </c>
      <c r="E607" t="s">
        <v>20</v>
      </c>
      <c r="F607" t="s">
        <v>14</v>
      </c>
      <c r="G607" t="s">
        <v>23</v>
      </c>
      <c r="H607">
        <v>3</v>
      </c>
      <c r="I607">
        <v>230</v>
      </c>
      <c r="J607" t="s">
        <v>16</v>
      </c>
      <c r="K607" t="s">
        <v>17</v>
      </c>
      <c r="L607" t="s">
        <v>46</v>
      </c>
      <c r="M607" s="25">
        <v>1980000</v>
      </c>
    </row>
    <row r="608" spans="1:13" x14ac:dyDescent="0.2">
      <c r="A608" s="1">
        <v>42642</v>
      </c>
      <c r="B608" t="s">
        <v>729</v>
      </c>
      <c r="C608" t="s">
        <v>11</v>
      </c>
      <c r="D608" t="s">
        <v>37</v>
      </c>
      <c r="E608" t="s">
        <v>85</v>
      </c>
      <c r="F608" t="s">
        <v>14</v>
      </c>
      <c r="G608" t="s">
        <v>15</v>
      </c>
      <c r="H608">
        <v>2</v>
      </c>
      <c r="I608">
        <v>83</v>
      </c>
      <c r="J608" t="s">
        <v>16</v>
      </c>
      <c r="K608" t="s">
        <v>17</v>
      </c>
      <c r="L608" t="s">
        <v>52</v>
      </c>
      <c r="M608" s="25">
        <v>390000</v>
      </c>
    </row>
    <row r="609" spans="1:13" x14ac:dyDescent="0.2">
      <c r="A609" s="1">
        <v>42643</v>
      </c>
      <c r="B609" t="s">
        <v>730</v>
      </c>
      <c r="C609" t="s">
        <v>11</v>
      </c>
      <c r="D609" t="s">
        <v>47</v>
      </c>
      <c r="E609" t="s">
        <v>48</v>
      </c>
      <c r="F609" t="s">
        <v>14</v>
      </c>
      <c r="G609" t="s">
        <v>15</v>
      </c>
      <c r="H609">
        <v>2</v>
      </c>
      <c r="I609">
        <v>50</v>
      </c>
      <c r="J609" t="s">
        <v>28</v>
      </c>
      <c r="K609" t="s">
        <v>17</v>
      </c>
      <c r="L609" t="s">
        <v>18</v>
      </c>
      <c r="M609" s="25">
        <v>250000</v>
      </c>
    </row>
    <row r="610" spans="1:13" x14ac:dyDescent="0.2">
      <c r="A610" s="1">
        <v>42644</v>
      </c>
      <c r="B610" t="s">
        <v>731</v>
      </c>
      <c r="C610" t="s">
        <v>11</v>
      </c>
      <c r="D610" t="s">
        <v>25</v>
      </c>
      <c r="E610" t="s">
        <v>94</v>
      </c>
      <c r="F610" t="s">
        <v>14</v>
      </c>
      <c r="G610" t="s">
        <v>15</v>
      </c>
      <c r="H610">
        <v>2</v>
      </c>
      <c r="I610">
        <v>158</v>
      </c>
      <c r="J610" t="s">
        <v>16</v>
      </c>
      <c r="K610" t="s">
        <v>17</v>
      </c>
      <c r="L610" t="s">
        <v>21</v>
      </c>
      <c r="M610" s="25">
        <v>365000</v>
      </c>
    </row>
    <row r="611" spans="1:13" x14ac:dyDescent="0.2">
      <c r="A611" s="1">
        <v>42645</v>
      </c>
      <c r="B611" t="s">
        <v>732</v>
      </c>
      <c r="C611" t="s">
        <v>11</v>
      </c>
      <c r="D611" t="s">
        <v>37</v>
      </c>
      <c r="E611" t="s">
        <v>49</v>
      </c>
      <c r="F611" t="s">
        <v>14</v>
      </c>
      <c r="G611" t="s">
        <v>15</v>
      </c>
      <c r="H611">
        <v>2</v>
      </c>
      <c r="I611">
        <v>92</v>
      </c>
      <c r="J611" t="s">
        <v>28</v>
      </c>
      <c r="K611" t="s">
        <v>17</v>
      </c>
      <c r="L611" t="s">
        <v>57</v>
      </c>
      <c r="M611" s="25">
        <v>380000</v>
      </c>
    </row>
    <row r="612" spans="1:13" x14ac:dyDescent="0.2">
      <c r="A612" s="1">
        <v>42646</v>
      </c>
      <c r="B612" t="s">
        <v>733</v>
      </c>
      <c r="C612" t="s">
        <v>11</v>
      </c>
      <c r="D612" t="s">
        <v>19</v>
      </c>
      <c r="E612" t="s">
        <v>73</v>
      </c>
      <c r="F612" t="s">
        <v>14</v>
      </c>
      <c r="G612" t="s">
        <v>15</v>
      </c>
      <c r="H612">
        <v>3</v>
      </c>
      <c r="I612">
        <v>180</v>
      </c>
      <c r="J612" t="s">
        <v>16</v>
      </c>
      <c r="K612" t="s">
        <v>17</v>
      </c>
      <c r="L612" t="s">
        <v>18</v>
      </c>
      <c r="M612" s="25">
        <v>885000</v>
      </c>
    </row>
    <row r="613" spans="1:13" x14ac:dyDescent="0.2">
      <c r="A613" s="1">
        <v>42647</v>
      </c>
      <c r="B613" t="s">
        <v>734</v>
      </c>
      <c r="C613" t="s">
        <v>11</v>
      </c>
      <c r="D613" t="s">
        <v>47</v>
      </c>
      <c r="E613" t="s">
        <v>48</v>
      </c>
      <c r="F613" t="s">
        <v>14</v>
      </c>
      <c r="G613" t="s">
        <v>23</v>
      </c>
      <c r="H613">
        <v>1</v>
      </c>
      <c r="I613">
        <v>50</v>
      </c>
      <c r="J613" t="s">
        <v>16</v>
      </c>
      <c r="K613" t="s">
        <v>17</v>
      </c>
      <c r="L613" t="s">
        <v>58</v>
      </c>
      <c r="M613" s="25">
        <v>243000</v>
      </c>
    </row>
    <row r="614" spans="1:13" x14ac:dyDescent="0.2">
      <c r="A614" s="1">
        <v>42648</v>
      </c>
      <c r="B614" t="s">
        <v>735</v>
      </c>
      <c r="C614" t="s">
        <v>11</v>
      </c>
      <c r="D614" t="s">
        <v>42</v>
      </c>
      <c r="E614" t="s">
        <v>43</v>
      </c>
      <c r="F614" t="s">
        <v>14</v>
      </c>
      <c r="G614" t="s">
        <v>15</v>
      </c>
      <c r="H614">
        <v>2</v>
      </c>
      <c r="I614">
        <v>60</v>
      </c>
      <c r="J614" t="s">
        <v>28</v>
      </c>
      <c r="K614" t="s">
        <v>67</v>
      </c>
      <c r="L614" t="s">
        <v>18</v>
      </c>
      <c r="M614" s="25">
        <v>259999</v>
      </c>
    </row>
    <row r="615" spans="1:13" x14ac:dyDescent="0.2">
      <c r="A615" s="1">
        <v>42649</v>
      </c>
      <c r="B615" t="s">
        <v>736</v>
      </c>
      <c r="C615" t="s">
        <v>11</v>
      </c>
      <c r="D615" t="s">
        <v>12</v>
      </c>
      <c r="E615" t="s">
        <v>22</v>
      </c>
      <c r="F615" t="s">
        <v>14</v>
      </c>
      <c r="G615" t="s">
        <v>23</v>
      </c>
      <c r="H615">
        <v>2</v>
      </c>
      <c r="I615">
        <v>90</v>
      </c>
      <c r="J615" t="s">
        <v>16</v>
      </c>
      <c r="K615" t="s">
        <v>17</v>
      </c>
      <c r="L615" t="s">
        <v>46</v>
      </c>
      <c r="M615" s="25">
        <v>590000</v>
      </c>
    </row>
    <row r="616" spans="1:13" x14ac:dyDescent="0.2">
      <c r="A616" s="1">
        <v>42650</v>
      </c>
      <c r="B616" t="s">
        <v>737</v>
      </c>
      <c r="C616" t="s">
        <v>11</v>
      </c>
      <c r="D616" t="s">
        <v>42</v>
      </c>
      <c r="E616" t="s">
        <v>78</v>
      </c>
      <c r="F616" t="s">
        <v>14</v>
      </c>
      <c r="G616" t="s">
        <v>27</v>
      </c>
      <c r="H616">
        <v>2</v>
      </c>
      <c r="I616">
        <v>81</v>
      </c>
      <c r="J616" t="s">
        <v>28</v>
      </c>
      <c r="K616" t="s">
        <v>17</v>
      </c>
      <c r="L616" t="s">
        <v>29</v>
      </c>
      <c r="M616" s="25">
        <v>225000</v>
      </c>
    </row>
    <row r="617" spans="1:13" x14ac:dyDescent="0.2">
      <c r="A617" s="1">
        <v>42651</v>
      </c>
      <c r="B617" t="s">
        <v>738</v>
      </c>
      <c r="C617" t="s">
        <v>11</v>
      </c>
      <c r="D617" t="s">
        <v>19</v>
      </c>
      <c r="E617" t="s">
        <v>73</v>
      </c>
      <c r="F617" t="s">
        <v>14</v>
      </c>
      <c r="G617" t="s">
        <v>32</v>
      </c>
      <c r="H617">
        <v>4</v>
      </c>
      <c r="I617">
        <v>178</v>
      </c>
      <c r="J617" t="s">
        <v>28</v>
      </c>
      <c r="K617" t="s">
        <v>17</v>
      </c>
      <c r="L617" t="s">
        <v>52</v>
      </c>
      <c r="M617" s="25">
        <v>995000</v>
      </c>
    </row>
    <row r="618" spans="1:13" x14ac:dyDescent="0.2">
      <c r="A618" s="1">
        <v>42652</v>
      </c>
      <c r="B618" t="s">
        <v>739</v>
      </c>
      <c r="C618" t="s">
        <v>11</v>
      </c>
      <c r="D618" t="s">
        <v>34</v>
      </c>
      <c r="E618" t="s">
        <v>35</v>
      </c>
      <c r="F618" t="s">
        <v>14</v>
      </c>
      <c r="G618" t="s">
        <v>15</v>
      </c>
      <c r="H618">
        <v>3</v>
      </c>
      <c r="I618">
        <v>106</v>
      </c>
      <c r="J618" t="s">
        <v>16</v>
      </c>
      <c r="K618" t="s">
        <v>17</v>
      </c>
      <c r="L618" t="s">
        <v>58</v>
      </c>
      <c r="M618" s="25">
        <v>495000</v>
      </c>
    </row>
    <row r="619" spans="1:13" x14ac:dyDescent="0.2">
      <c r="A619" s="1">
        <v>42653</v>
      </c>
      <c r="B619" t="s">
        <v>740</v>
      </c>
      <c r="C619" t="s">
        <v>11</v>
      </c>
      <c r="D619" t="s">
        <v>47</v>
      </c>
      <c r="E619" t="s">
        <v>86</v>
      </c>
      <c r="F619" t="s">
        <v>14</v>
      </c>
      <c r="G619" t="s">
        <v>15</v>
      </c>
      <c r="H619">
        <v>3</v>
      </c>
      <c r="I619">
        <v>92</v>
      </c>
      <c r="J619" t="s">
        <v>16</v>
      </c>
      <c r="K619" t="s">
        <v>17</v>
      </c>
      <c r="L619" t="s">
        <v>21</v>
      </c>
      <c r="M619" s="25">
        <v>269000</v>
      </c>
    </row>
    <row r="620" spans="1:13" x14ac:dyDescent="0.2">
      <c r="A620" s="1">
        <v>42654</v>
      </c>
      <c r="B620" t="s">
        <v>741</v>
      </c>
      <c r="C620" t="s">
        <v>11</v>
      </c>
      <c r="D620" t="s">
        <v>50</v>
      </c>
      <c r="E620" t="s">
        <v>51</v>
      </c>
      <c r="F620" t="s">
        <v>14</v>
      </c>
      <c r="G620" t="s">
        <v>15</v>
      </c>
      <c r="H620">
        <v>2</v>
      </c>
      <c r="I620">
        <v>85</v>
      </c>
      <c r="J620" t="s">
        <v>28</v>
      </c>
      <c r="K620" t="s">
        <v>17</v>
      </c>
      <c r="L620" t="s">
        <v>21</v>
      </c>
      <c r="M620" s="25">
        <v>410000</v>
      </c>
    </row>
    <row r="621" spans="1:13" x14ac:dyDescent="0.2">
      <c r="A621" s="1">
        <v>42655</v>
      </c>
      <c r="B621" t="s">
        <v>742</v>
      </c>
      <c r="C621" t="s">
        <v>11</v>
      </c>
      <c r="D621" t="s">
        <v>19</v>
      </c>
      <c r="E621" t="s">
        <v>73</v>
      </c>
      <c r="F621" t="s">
        <v>14</v>
      </c>
      <c r="G621" t="s">
        <v>23</v>
      </c>
      <c r="H621">
        <v>4</v>
      </c>
      <c r="I621">
        <v>139</v>
      </c>
      <c r="J621" t="s">
        <v>16</v>
      </c>
      <c r="K621" t="s">
        <v>17</v>
      </c>
      <c r="L621" t="s">
        <v>36</v>
      </c>
      <c r="M621" s="25">
        <v>790000</v>
      </c>
    </row>
    <row r="622" spans="1:13" x14ac:dyDescent="0.2">
      <c r="A622" s="1">
        <v>42656</v>
      </c>
      <c r="B622" t="s">
        <v>743</v>
      </c>
      <c r="C622" t="s">
        <v>11</v>
      </c>
      <c r="D622" t="s">
        <v>25</v>
      </c>
      <c r="E622" t="s">
        <v>94</v>
      </c>
      <c r="F622" t="s">
        <v>14</v>
      </c>
      <c r="G622" t="s">
        <v>15</v>
      </c>
      <c r="H622">
        <v>3</v>
      </c>
      <c r="I622">
        <v>81</v>
      </c>
      <c r="J622" t="s">
        <v>28</v>
      </c>
      <c r="K622" t="s">
        <v>17</v>
      </c>
      <c r="L622" t="s">
        <v>40</v>
      </c>
      <c r="M622" s="25">
        <v>199000</v>
      </c>
    </row>
    <row r="623" spans="1:13" x14ac:dyDescent="0.2">
      <c r="A623" s="1">
        <v>42657</v>
      </c>
      <c r="B623" t="s">
        <v>744</v>
      </c>
      <c r="C623" t="s">
        <v>11</v>
      </c>
      <c r="D623" t="s">
        <v>19</v>
      </c>
      <c r="E623" t="s">
        <v>68</v>
      </c>
      <c r="F623" t="s">
        <v>14</v>
      </c>
      <c r="G623" t="s">
        <v>64</v>
      </c>
      <c r="H623">
        <v>4</v>
      </c>
      <c r="I623">
        <v>201</v>
      </c>
      <c r="J623" t="s">
        <v>28</v>
      </c>
      <c r="K623" t="s">
        <v>17</v>
      </c>
      <c r="L623" t="s">
        <v>29</v>
      </c>
      <c r="M623" s="25">
        <v>1590000</v>
      </c>
    </row>
    <row r="624" spans="1:13" x14ac:dyDescent="0.2">
      <c r="A624" s="1">
        <v>42658</v>
      </c>
      <c r="B624" t="s">
        <v>745</v>
      </c>
      <c r="C624" t="s">
        <v>11</v>
      </c>
      <c r="D624" t="s">
        <v>50</v>
      </c>
      <c r="E624" t="s">
        <v>66</v>
      </c>
      <c r="F624" t="s">
        <v>14</v>
      </c>
      <c r="G624" t="s">
        <v>15</v>
      </c>
      <c r="H624">
        <v>4</v>
      </c>
      <c r="I624">
        <v>93</v>
      </c>
      <c r="J624" t="s">
        <v>16</v>
      </c>
      <c r="K624" t="s">
        <v>17</v>
      </c>
      <c r="L624" t="s">
        <v>40</v>
      </c>
      <c r="M624" s="25">
        <v>340000</v>
      </c>
    </row>
    <row r="625" spans="1:13" x14ac:dyDescent="0.2">
      <c r="A625" s="1">
        <v>42659</v>
      </c>
      <c r="B625" t="s">
        <v>746</v>
      </c>
      <c r="C625" t="s">
        <v>11</v>
      </c>
      <c r="D625" t="s">
        <v>34</v>
      </c>
      <c r="E625" t="s">
        <v>44</v>
      </c>
      <c r="F625" t="s">
        <v>14</v>
      </c>
      <c r="G625" t="s">
        <v>15</v>
      </c>
      <c r="H625">
        <v>3</v>
      </c>
      <c r="I625">
        <v>71</v>
      </c>
      <c r="J625" t="s">
        <v>16</v>
      </c>
      <c r="K625" t="s">
        <v>17</v>
      </c>
      <c r="L625" t="s">
        <v>40</v>
      </c>
      <c r="M625" s="25">
        <v>395000</v>
      </c>
    </row>
    <row r="626" spans="1:13" x14ac:dyDescent="0.2">
      <c r="A626" s="1">
        <v>42660</v>
      </c>
      <c r="B626" t="s">
        <v>747</v>
      </c>
      <c r="C626" t="s">
        <v>11</v>
      </c>
      <c r="D626" t="s">
        <v>19</v>
      </c>
      <c r="E626" t="s">
        <v>75</v>
      </c>
      <c r="F626" t="s">
        <v>14</v>
      </c>
      <c r="G626" t="s">
        <v>64</v>
      </c>
      <c r="H626">
        <v>3</v>
      </c>
      <c r="I626">
        <v>300</v>
      </c>
      <c r="J626" t="s">
        <v>28</v>
      </c>
      <c r="K626" t="s">
        <v>17</v>
      </c>
      <c r="L626" t="s">
        <v>29</v>
      </c>
      <c r="M626" s="25">
        <v>1295000</v>
      </c>
    </row>
    <row r="627" spans="1:13" x14ac:dyDescent="0.2">
      <c r="A627" s="1">
        <v>42661</v>
      </c>
      <c r="B627" t="s">
        <v>748</v>
      </c>
      <c r="C627" t="s">
        <v>11</v>
      </c>
      <c r="D627" t="s">
        <v>42</v>
      </c>
      <c r="E627" t="s">
        <v>62</v>
      </c>
      <c r="F627" t="s">
        <v>14</v>
      </c>
      <c r="G627" t="s">
        <v>23</v>
      </c>
      <c r="H627">
        <v>4</v>
      </c>
      <c r="I627">
        <v>94</v>
      </c>
      <c r="J627" t="s">
        <v>16</v>
      </c>
      <c r="K627" t="s">
        <v>17</v>
      </c>
      <c r="L627" t="s">
        <v>46</v>
      </c>
      <c r="M627" s="25">
        <v>515000</v>
      </c>
    </row>
    <row r="628" spans="1:13" x14ac:dyDescent="0.2">
      <c r="A628" s="1">
        <v>42662</v>
      </c>
      <c r="B628" t="s">
        <v>749</v>
      </c>
      <c r="C628" t="s">
        <v>11</v>
      </c>
      <c r="D628" t="s">
        <v>42</v>
      </c>
      <c r="E628" t="s">
        <v>43</v>
      </c>
      <c r="F628" t="s">
        <v>14</v>
      </c>
      <c r="G628" t="s">
        <v>15</v>
      </c>
      <c r="H628">
        <v>3</v>
      </c>
      <c r="I628">
        <v>68</v>
      </c>
      <c r="J628" t="s">
        <v>16</v>
      </c>
      <c r="K628" t="s">
        <v>17</v>
      </c>
      <c r="L628" t="s">
        <v>21</v>
      </c>
      <c r="M628" s="25">
        <v>287000</v>
      </c>
    </row>
    <row r="629" spans="1:13" x14ac:dyDescent="0.2">
      <c r="A629" s="1">
        <v>42663</v>
      </c>
      <c r="B629" t="s">
        <v>750</v>
      </c>
      <c r="C629" t="s">
        <v>11</v>
      </c>
      <c r="D629" t="s">
        <v>19</v>
      </c>
      <c r="E629" t="s">
        <v>68</v>
      </c>
      <c r="F629" t="s">
        <v>14</v>
      </c>
      <c r="G629" t="s">
        <v>15</v>
      </c>
      <c r="H629">
        <v>5</v>
      </c>
      <c r="I629">
        <v>238</v>
      </c>
      <c r="J629" t="s">
        <v>16</v>
      </c>
      <c r="K629" t="s">
        <v>17</v>
      </c>
      <c r="L629" t="s">
        <v>18</v>
      </c>
      <c r="M629" s="25">
        <v>1265000</v>
      </c>
    </row>
    <row r="630" spans="1:13" x14ac:dyDescent="0.2">
      <c r="A630" s="1">
        <v>42664</v>
      </c>
      <c r="B630" t="s">
        <v>751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>
        <v>7</v>
      </c>
      <c r="I630">
        <v>336</v>
      </c>
      <c r="J630" t="s">
        <v>16</v>
      </c>
      <c r="K630" t="s">
        <v>17</v>
      </c>
      <c r="L630" t="s">
        <v>58</v>
      </c>
      <c r="M630" s="25">
        <v>1150000</v>
      </c>
    </row>
    <row r="631" spans="1:13" x14ac:dyDescent="0.2">
      <c r="A631" s="1">
        <v>42665</v>
      </c>
      <c r="B631" t="s">
        <v>752</v>
      </c>
      <c r="C631" t="s">
        <v>11</v>
      </c>
      <c r="D631" t="s">
        <v>42</v>
      </c>
      <c r="E631" t="s">
        <v>83</v>
      </c>
      <c r="F631" t="s">
        <v>14</v>
      </c>
      <c r="G631" t="s">
        <v>15</v>
      </c>
      <c r="H631">
        <v>3</v>
      </c>
      <c r="I631">
        <v>86</v>
      </c>
      <c r="J631" t="s">
        <v>16</v>
      </c>
      <c r="K631" t="s">
        <v>17</v>
      </c>
      <c r="L631" t="s">
        <v>40</v>
      </c>
      <c r="M631" s="25">
        <v>470000</v>
      </c>
    </row>
    <row r="632" spans="1:13" x14ac:dyDescent="0.2">
      <c r="A632" s="1">
        <v>42666</v>
      </c>
      <c r="B632" t="s">
        <v>753</v>
      </c>
      <c r="C632" t="s">
        <v>11</v>
      </c>
      <c r="D632" t="s">
        <v>42</v>
      </c>
      <c r="E632" t="s">
        <v>43</v>
      </c>
      <c r="F632" t="s">
        <v>14</v>
      </c>
      <c r="G632" t="s">
        <v>15</v>
      </c>
      <c r="H632">
        <v>2</v>
      </c>
      <c r="I632">
        <v>90</v>
      </c>
      <c r="J632" t="s">
        <v>28</v>
      </c>
      <c r="K632" t="s">
        <v>17</v>
      </c>
      <c r="L632" t="s">
        <v>52</v>
      </c>
      <c r="M632" s="25">
        <v>390000</v>
      </c>
    </row>
    <row r="633" spans="1:13" x14ac:dyDescent="0.2">
      <c r="A633" s="1">
        <v>42667</v>
      </c>
      <c r="B633" t="s">
        <v>754</v>
      </c>
      <c r="C633" t="s">
        <v>11</v>
      </c>
      <c r="D633" t="s">
        <v>25</v>
      </c>
      <c r="E633" t="s">
        <v>70</v>
      </c>
      <c r="F633" t="s">
        <v>14</v>
      </c>
      <c r="G633" t="s">
        <v>15</v>
      </c>
      <c r="H633">
        <v>3</v>
      </c>
      <c r="I633">
        <v>87</v>
      </c>
      <c r="J633" t="s">
        <v>16</v>
      </c>
      <c r="K633" t="s">
        <v>17</v>
      </c>
      <c r="L633" t="s">
        <v>52</v>
      </c>
      <c r="M633" s="25">
        <v>322000</v>
      </c>
    </row>
    <row r="634" spans="1:13" x14ac:dyDescent="0.2">
      <c r="A634" s="1">
        <v>42668</v>
      </c>
      <c r="B634" t="s">
        <v>755</v>
      </c>
      <c r="C634" t="s">
        <v>11</v>
      </c>
      <c r="D634" t="s">
        <v>50</v>
      </c>
      <c r="E634" t="s">
        <v>51</v>
      </c>
      <c r="F634" t="s">
        <v>14</v>
      </c>
      <c r="G634" t="s">
        <v>15</v>
      </c>
      <c r="H634">
        <v>2</v>
      </c>
      <c r="I634">
        <v>75</v>
      </c>
      <c r="J634" t="s">
        <v>16</v>
      </c>
      <c r="K634" t="s">
        <v>17</v>
      </c>
      <c r="L634" t="s">
        <v>40</v>
      </c>
      <c r="M634" s="25">
        <v>365000</v>
      </c>
    </row>
    <row r="635" spans="1:13" x14ac:dyDescent="0.2">
      <c r="A635" s="1">
        <v>42669</v>
      </c>
      <c r="B635" t="s">
        <v>756</v>
      </c>
      <c r="C635" t="s">
        <v>11</v>
      </c>
      <c r="D635" t="s">
        <v>25</v>
      </c>
      <c r="E635" t="s">
        <v>70</v>
      </c>
      <c r="F635" t="s">
        <v>14</v>
      </c>
      <c r="G635" t="s">
        <v>15</v>
      </c>
      <c r="H635">
        <v>3</v>
      </c>
      <c r="I635">
        <v>98</v>
      </c>
      <c r="J635" t="s">
        <v>16</v>
      </c>
      <c r="K635" t="s">
        <v>17</v>
      </c>
      <c r="L635" t="s">
        <v>40</v>
      </c>
      <c r="M635" s="25">
        <v>397000</v>
      </c>
    </row>
    <row r="636" spans="1:13" x14ac:dyDescent="0.2">
      <c r="A636" s="1">
        <v>42670</v>
      </c>
      <c r="B636" t="s">
        <v>757</v>
      </c>
      <c r="C636" t="s">
        <v>11</v>
      </c>
      <c r="D636" t="s">
        <v>12</v>
      </c>
      <c r="E636" t="s">
        <v>22</v>
      </c>
      <c r="F636" t="s">
        <v>14</v>
      </c>
      <c r="G636" t="s">
        <v>23</v>
      </c>
      <c r="H636">
        <v>4</v>
      </c>
      <c r="I636">
        <v>155</v>
      </c>
      <c r="J636" t="s">
        <v>16</v>
      </c>
      <c r="K636" t="s">
        <v>17</v>
      </c>
      <c r="L636" t="s">
        <v>60</v>
      </c>
      <c r="M636" s="25">
        <v>695000</v>
      </c>
    </row>
    <row r="637" spans="1:13" x14ac:dyDescent="0.2">
      <c r="A637" s="1">
        <v>42671</v>
      </c>
      <c r="B637" t="s">
        <v>758</v>
      </c>
      <c r="C637" t="s">
        <v>11</v>
      </c>
      <c r="D637" t="s">
        <v>12</v>
      </c>
      <c r="E637" t="s">
        <v>13</v>
      </c>
      <c r="F637" t="s">
        <v>14</v>
      </c>
      <c r="G637" t="s">
        <v>23</v>
      </c>
      <c r="H637">
        <v>2</v>
      </c>
      <c r="I637">
        <v>101</v>
      </c>
      <c r="J637" t="s">
        <v>16</v>
      </c>
      <c r="K637" t="s">
        <v>17</v>
      </c>
      <c r="L637" t="s">
        <v>24</v>
      </c>
      <c r="M637" s="25">
        <v>780000</v>
      </c>
    </row>
    <row r="638" spans="1:13" x14ac:dyDescent="0.2">
      <c r="A638" s="1">
        <v>42672</v>
      </c>
      <c r="B638" t="s">
        <v>759</v>
      </c>
      <c r="C638" t="s">
        <v>11</v>
      </c>
      <c r="D638" t="s">
        <v>12</v>
      </c>
      <c r="E638" t="s">
        <v>33</v>
      </c>
      <c r="F638" t="s">
        <v>14</v>
      </c>
      <c r="G638" t="s">
        <v>15</v>
      </c>
      <c r="H638">
        <v>4</v>
      </c>
      <c r="I638">
        <v>133</v>
      </c>
      <c r="J638" t="s">
        <v>16</v>
      </c>
      <c r="K638" t="s">
        <v>17</v>
      </c>
      <c r="L638" t="s">
        <v>40</v>
      </c>
      <c r="M638" s="25">
        <v>539000</v>
      </c>
    </row>
    <row r="639" spans="1:13" x14ac:dyDescent="0.2">
      <c r="A639" s="1">
        <v>42673</v>
      </c>
      <c r="B639" t="s">
        <v>760</v>
      </c>
      <c r="C639" t="s">
        <v>11</v>
      </c>
      <c r="D639" t="s">
        <v>42</v>
      </c>
      <c r="E639" t="s">
        <v>83</v>
      </c>
      <c r="F639" t="s">
        <v>14</v>
      </c>
      <c r="G639" t="s">
        <v>15</v>
      </c>
      <c r="H639">
        <v>3</v>
      </c>
      <c r="I639">
        <v>156</v>
      </c>
      <c r="J639" t="s">
        <v>16</v>
      </c>
      <c r="K639" t="s">
        <v>17</v>
      </c>
      <c r="L639" t="s">
        <v>100</v>
      </c>
      <c r="M639" s="25">
        <v>1050000</v>
      </c>
    </row>
    <row r="640" spans="1:13" x14ac:dyDescent="0.2">
      <c r="A640" s="1">
        <v>42674</v>
      </c>
      <c r="B640" t="s">
        <v>761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>
        <v>4</v>
      </c>
      <c r="I640">
        <v>174</v>
      </c>
      <c r="J640" t="s">
        <v>16</v>
      </c>
      <c r="K640" t="s">
        <v>17</v>
      </c>
      <c r="L640" t="s">
        <v>21</v>
      </c>
      <c r="M640" s="25">
        <v>850000</v>
      </c>
    </row>
    <row r="641" spans="1:13" x14ac:dyDescent="0.2">
      <c r="A641" s="1">
        <v>42675</v>
      </c>
      <c r="B641" t="s">
        <v>762</v>
      </c>
      <c r="C641" t="s">
        <v>11</v>
      </c>
      <c r="D641" t="s">
        <v>54</v>
      </c>
      <c r="E641" t="s">
        <v>54</v>
      </c>
      <c r="F641" t="s">
        <v>14</v>
      </c>
      <c r="G641" t="s">
        <v>15</v>
      </c>
      <c r="H641">
        <v>3</v>
      </c>
      <c r="I641">
        <v>88</v>
      </c>
      <c r="J641" t="s">
        <v>16</v>
      </c>
      <c r="K641" t="s">
        <v>17</v>
      </c>
      <c r="L641" t="s">
        <v>24</v>
      </c>
      <c r="M641" s="25">
        <v>445000</v>
      </c>
    </row>
    <row r="642" spans="1:13" x14ac:dyDescent="0.2">
      <c r="A642" s="1">
        <v>42676</v>
      </c>
      <c r="B642" t="s">
        <v>763</v>
      </c>
      <c r="C642" t="s">
        <v>11</v>
      </c>
      <c r="D642" t="s">
        <v>42</v>
      </c>
      <c r="E642" t="s">
        <v>43</v>
      </c>
      <c r="F642" t="s">
        <v>14</v>
      </c>
      <c r="G642" t="s">
        <v>27</v>
      </c>
      <c r="H642">
        <v>3</v>
      </c>
      <c r="I642">
        <v>200</v>
      </c>
      <c r="J642" t="s">
        <v>28</v>
      </c>
      <c r="K642" t="s">
        <v>17</v>
      </c>
      <c r="L642" t="s">
        <v>29</v>
      </c>
      <c r="M642" s="25">
        <v>1050000</v>
      </c>
    </row>
    <row r="643" spans="1:13" x14ac:dyDescent="0.2">
      <c r="A643" s="1">
        <v>42677</v>
      </c>
      <c r="B643" t="s">
        <v>764</v>
      </c>
      <c r="C643" t="s">
        <v>11</v>
      </c>
      <c r="D643" t="s">
        <v>42</v>
      </c>
      <c r="E643" t="s">
        <v>61</v>
      </c>
      <c r="F643" t="s">
        <v>14</v>
      </c>
      <c r="G643" t="s">
        <v>15</v>
      </c>
      <c r="H643">
        <v>2</v>
      </c>
      <c r="I643">
        <v>75</v>
      </c>
      <c r="J643" t="s">
        <v>16</v>
      </c>
      <c r="K643" t="s">
        <v>17</v>
      </c>
      <c r="L643" t="s">
        <v>21</v>
      </c>
      <c r="M643" s="25">
        <v>239000</v>
      </c>
    </row>
    <row r="644" spans="1:13" x14ac:dyDescent="0.2">
      <c r="A644" s="1">
        <v>42678</v>
      </c>
      <c r="B644" t="s">
        <v>765</v>
      </c>
      <c r="C644" t="s">
        <v>11</v>
      </c>
      <c r="D644" t="s">
        <v>50</v>
      </c>
      <c r="E644" t="s">
        <v>114</v>
      </c>
      <c r="F644" t="s">
        <v>14</v>
      </c>
      <c r="G644" t="s">
        <v>15</v>
      </c>
      <c r="H644">
        <v>2</v>
      </c>
      <c r="I644">
        <v>64</v>
      </c>
      <c r="J644" t="s">
        <v>16</v>
      </c>
      <c r="K644" t="s">
        <v>17</v>
      </c>
      <c r="L644" t="s">
        <v>18</v>
      </c>
      <c r="M644" s="25">
        <v>239000</v>
      </c>
    </row>
    <row r="645" spans="1:13" x14ac:dyDescent="0.2">
      <c r="A645" s="1">
        <v>42679</v>
      </c>
      <c r="B645" t="s">
        <v>766</v>
      </c>
      <c r="C645" t="s">
        <v>11</v>
      </c>
      <c r="D645" t="s">
        <v>47</v>
      </c>
      <c r="E645" t="s">
        <v>96</v>
      </c>
      <c r="F645" t="s">
        <v>14</v>
      </c>
      <c r="G645" t="s">
        <v>15</v>
      </c>
      <c r="H645">
        <v>3</v>
      </c>
      <c r="I645">
        <v>83</v>
      </c>
      <c r="J645" t="s">
        <v>16</v>
      </c>
      <c r="K645" t="s">
        <v>17</v>
      </c>
      <c r="L645" t="s">
        <v>18</v>
      </c>
      <c r="M645" s="25">
        <v>200000</v>
      </c>
    </row>
    <row r="646" spans="1:13" x14ac:dyDescent="0.2">
      <c r="A646" s="1">
        <v>42680</v>
      </c>
      <c r="B646" t="s">
        <v>767</v>
      </c>
      <c r="C646" t="s">
        <v>11</v>
      </c>
      <c r="D646" t="s">
        <v>19</v>
      </c>
      <c r="E646" t="s">
        <v>73</v>
      </c>
      <c r="F646" t="s">
        <v>14</v>
      </c>
      <c r="G646" t="s">
        <v>15</v>
      </c>
      <c r="H646">
        <v>5</v>
      </c>
      <c r="I646">
        <v>210</v>
      </c>
      <c r="J646" t="s">
        <v>16</v>
      </c>
      <c r="K646" t="s">
        <v>17</v>
      </c>
      <c r="L646" t="s">
        <v>18</v>
      </c>
      <c r="M646" s="25">
        <v>1090000</v>
      </c>
    </row>
    <row r="647" spans="1:13" x14ac:dyDescent="0.2">
      <c r="A647" s="1">
        <v>42681</v>
      </c>
      <c r="B647" t="s">
        <v>768</v>
      </c>
      <c r="C647" t="s">
        <v>11</v>
      </c>
      <c r="D647" t="s">
        <v>19</v>
      </c>
      <c r="E647" t="s">
        <v>68</v>
      </c>
      <c r="F647" t="s">
        <v>14</v>
      </c>
      <c r="G647" t="s">
        <v>64</v>
      </c>
      <c r="H647">
        <v>5</v>
      </c>
      <c r="I647">
        <v>554</v>
      </c>
      <c r="J647" t="s">
        <v>28</v>
      </c>
      <c r="K647" t="s">
        <v>17</v>
      </c>
      <c r="L647" t="s">
        <v>29</v>
      </c>
      <c r="M647" s="25">
        <v>2975000</v>
      </c>
    </row>
    <row r="648" spans="1:13" x14ac:dyDescent="0.2">
      <c r="A648" s="1">
        <v>42682</v>
      </c>
      <c r="B648" t="s">
        <v>769</v>
      </c>
      <c r="C648" t="s">
        <v>11</v>
      </c>
      <c r="D648" t="s">
        <v>19</v>
      </c>
      <c r="E648" t="s">
        <v>68</v>
      </c>
      <c r="F648" t="s">
        <v>14</v>
      </c>
      <c r="G648" t="s">
        <v>64</v>
      </c>
      <c r="H648">
        <v>5</v>
      </c>
      <c r="I648">
        <v>600</v>
      </c>
      <c r="J648" t="s">
        <v>28</v>
      </c>
      <c r="K648" t="s">
        <v>17</v>
      </c>
      <c r="L648" t="s">
        <v>29</v>
      </c>
      <c r="M648" s="25">
        <v>1648000</v>
      </c>
    </row>
    <row r="649" spans="1:13" x14ac:dyDescent="0.2">
      <c r="A649" s="1">
        <v>42683</v>
      </c>
      <c r="B649" t="s">
        <v>770</v>
      </c>
      <c r="C649" t="s">
        <v>11</v>
      </c>
      <c r="D649" t="s">
        <v>42</v>
      </c>
      <c r="E649" t="s">
        <v>59</v>
      </c>
      <c r="F649" t="s">
        <v>14</v>
      </c>
      <c r="G649" t="s">
        <v>15</v>
      </c>
      <c r="H649">
        <v>3</v>
      </c>
      <c r="I649">
        <v>67</v>
      </c>
      <c r="J649" t="s">
        <v>16</v>
      </c>
      <c r="K649" t="s">
        <v>17</v>
      </c>
      <c r="L649" t="s">
        <v>36</v>
      </c>
      <c r="M649" s="25">
        <v>169000</v>
      </c>
    </row>
    <row r="650" spans="1:13" x14ac:dyDescent="0.2">
      <c r="A650" s="1">
        <v>42684</v>
      </c>
      <c r="B650" t="s">
        <v>771</v>
      </c>
      <c r="C650" t="s">
        <v>11</v>
      </c>
      <c r="D650" t="s">
        <v>12</v>
      </c>
      <c r="E650" t="s">
        <v>33</v>
      </c>
      <c r="F650" t="s">
        <v>14</v>
      </c>
      <c r="G650" t="s">
        <v>15</v>
      </c>
      <c r="H650">
        <v>6</v>
      </c>
      <c r="I650">
        <v>133</v>
      </c>
      <c r="J650" t="s">
        <v>16</v>
      </c>
      <c r="K650" t="s">
        <v>17</v>
      </c>
      <c r="L650" t="s">
        <v>40</v>
      </c>
      <c r="M650" s="25">
        <v>720000</v>
      </c>
    </row>
    <row r="651" spans="1:13" x14ac:dyDescent="0.2">
      <c r="A651" s="1">
        <v>42685</v>
      </c>
      <c r="B651" t="s">
        <v>772</v>
      </c>
      <c r="C651" t="s">
        <v>11</v>
      </c>
      <c r="D651" t="s">
        <v>19</v>
      </c>
      <c r="E651" t="s">
        <v>45</v>
      </c>
      <c r="F651" t="s">
        <v>14</v>
      </c>
      <c r="G651" t="s">
        <v>15</v>
      </c>
      <c r="H651">
        <v>5</v>
      </c>
      <c r="I651">
        <v>200</v>
      </c>
      <c r="J651" t="s">
        <v>16</v>
      </c>
      <c r="K651" t="s">
        <v>17</v>
      </c>
      <c r="L651" t="s">
        <v>36</v>
      </c>
      <c r="M651" s="25">
        <v>890000</v>
      </c>
    </row>
    <row r="652" spans="1:13" x14ac:dyDescent="0.2">
      <c r="A652" s="1">
        <v>42686</v>
      </c>
      <c r="B652" t="s">
        <v>773</v>
      </c>
      <c r="C652" t="s">
        <v>11</v>
      </c>
      <c r="D652" t="s">
        <v>47</v>
      </c>
      <c r="E652" t="s">
        <v>96</v>
      </c>
      <c r="F652" t="s">
        <v>14</v>
      </c>
      <c r="G652" t="s">
        <v>15</v>
      </c>
      <c r="H652">
        <v>3</v>
      </c>
      <c r="I652">
        <v>110</v>
      </c>
      <c r="J652" t="s">
        <v>16</v>
      </c>
      <c r="K652" t="s">
        <v>17</v>
      </c>
      <c r="L652" t="s">
        <v>100</v>
      </c>
      <c r="M652" s="25">
        <v>360000</v>
      </c>
    </row>
    <row r="653" spans="1:13" x14ac:dyDescent="0.2">
      <c r="A653" s="1">
        <v>42687</v>
      </c>
      <c r="B653" t="s">
        <v>774</v>
      </c>
      <c r="C653" t="s">
        <v>11</v>
      </c>
      <c r="D653" t="s">
        <v>37</v>
      </c>
      <c r="E653" t="s">
        <v>74</v>
      </c>
      <c r="F653" t="s">
        <v>14</v>
      </c>
      <c r="G653" t="s">
        <v>15</v>
      </c>
      <c r="H653">
        <v>2</v>
      </c>
      <c r="I653">
        <v>62</v>
      </c>
      <c r="J653" t="s">
        <v>16</v>
      </c>
      <c r="K653" t="s">
        <v>17</v>
      </c>
      <c r="L653" t="s">
        <v>18</v>
      </c>
      <c r="M653" s="25">
        <v>195000</v>
      </c>
    </row>
    <row r="654" spans="1:13" x14ac:dyDescent="0.2">
      <c r="A654" s="1">
        <v>42688</v>
      </c>
      <c r="B654" t="s">
        <v>775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>
        <v>4</v>
      </c>
      <c r="I654">
        <v>123</v>
      </c>
      <c r="J654" t="s">
        <v>16</v>
      </c>
      <c r="K654" t="s">
        <v>17</v>
      </c>
      <c r="L654" t="s">
        <v>18</v>
      </c>
      <c r="M654" s="25">
        <v>595000</v>
      </c>
    </row>
    <row r="655" spans="1:13" x14ac:dyDescent="0.2">
      <c r="A655" s="1">
        <v>42689</v>
      </c>
      <c r="B655" t="s">
        <v>776</v>
      </c>
      <c r="C655" t="s">
        <v>11</v>
      </c>
      <c r="D655" t="s">
        <v>12</v>
      </c>
      <c r="E655" t="s">
        <v>31</v>
      </c>
      <c r="F655" t="s">
        <v>14</v>
      </c>
      <c r="G655" t="s">
        <v>32</v>
      </c>
      <c r="H655">
        <v>3</v>
      </c>
      <c r="I655">
        <v>121</v>
      </c>
      <c r="J655" t="s">
        <v>16</v>
      </c>
      <c r="K655" t="s">
        <v>17</v>
      </c>
      <c r="L655" t="s">
        <v>21</v>
      </c>
      <c r="M655" s="25">
        <v>595000</v>
      </c>
    </row>
    <row r="656" spans="1:13" x14ac:dyDescent="0.2">
      <c r="A656" s="1">
        <v>42690</v>
      </c>
      <c r="B656" t="s">
        <v>777</v>
      </c>
      <c r="C656" t="s">
        <v>11</v>
      </c>
      <c r="D656" t="s">
        <v>50</v>
      </c>
      <c r="E656" t="s">
        <v>51</v>
      </c>
      <c r="F656" t="s">
        <v>14</v>
      </c>
      <c r="G656" t="s">
        <v>15</v>
      </c>
      <c r="H656">
        <v>4</v>
      </c>
      <c r="I656">
        <v>125</v>
      </c>
      <c r="J656" t="s">
        <v>16</v>
      </c>
      <c r="K656" t="s">
        <v>17</v>
      </c>
      <c r="L656" t="s">
        <v>40</v>
      </c>
      <c r="M656" s="25">
        <v>525000</v>
      </c>
    </row>
    <row r="657" spans="1:13" x14ac:dyDescent="0.2">
      <c r="A657" s="1">
        <v>42691</v>
      </c>
      <c r="B657" t="s">
        <v>778</v>
      </c>
      <c r="C657" t="s">
        <v>11</v>
      </c>
      <c r="D657" t="s">
        <v>19</v>
      </c>
      <c r="E657" t="s">
        <v>73</v>
      </c>
      <c r="F657" t="s">
        <v>14</v>
      </c>
      <c r="G657" t="s">
        <v>15</v>
      </c>
      <c r="H657">
        <v>4</v>
      </c>
      <c r="I657">
        <v>145</v>
      </c>
      <c r="J657" t="s">
        <v>16</v>
      </c>
      <c r="K657" t="s">
        <v>17</v>
      </c>
      <c r="L657" t="s">
        <v>24</v>
      </c>
      <c r="M657" s="25">
        <v>649000</v>
      </c>
    </row>
    <row r="658" spans="1:13" x14ac:dyDescent="0.2">
      <c r="A658" s="1">
        <v>42692</v>
      </c>
      <c r="B658" t="s">
        <v>779</v>
      </c>
      <c r="C658" t="s">
        <v>11</v>
      </c>
      <c r="D658" t="s">
        <v>42</v>
      </c>
      <c r="E658" t="s">
        <v>83</v>
      </c>
      <c r="F658" t="s">
        <v>14</v>
      </c>
      <c r="G658" t="s">
        <v>15</v>
      </c>
      <c r="H658">
        <v>3</v>
      </c>
      <c r="I658">
        <v>176</v>
      </c>
      <c r="J658" t="s">
        <v>16</v>
      </c>
      <c r="K658" t="s">
        <v>17</v>
      </c>
      <c r="L658" t="s">
        <v>100</v>
      </c>
      <c r="M658" s="25">
        <v>1522500</v>
      </c>
    </row>
    <row r="659" spans="1:13" x14ac:dyDescent="0.2">
      <c r="A659" s="1">
        <v>42693</v>
      </c>
      <c r="B659" t="s">
        <v>780</v>
      </c>
      <c r="C659" t="s">
        <v>11</v>
      </c>
      <c r="D659" t="s">
        <v>12</v>
      </c>
      <c r="E659" t="s">
        <v>41</v>
      </c>
      <c r="F659" t="s">
        <v>14</v>
      </c>
      <c r="G659" t="s">
        <v>15</v>
      </c>
      <c r="H659">
        <v>3</v>
      </c>
      <c r="I659">
        <v>111</v>
      </c>
      <c r="J659" t="s">
        <v>16</v>
      </c>
      <c r="K659" t="s">
        <v>17</v>
      </c>
      <c r="L659" t="s">
        <v>60</v>
      </c>
      <c r="M659" s="25">
        <v>490000</v>
      </c>
    </row>
    <row r="660" spans="1:13" x14ac:dyDescent="0.2">
      <c r="A660" s="1">
        <v>42694</v>
      </c>
      <c r="B660" t="s">
        <v>781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>
        <v>5</v>
      </c>
      <c r="I660">
        <v>150</v>
      </c>
      <c r="J660" t="s">
        <v>16</v>
      </c>
      <c r="K660" t="s">
        <v>17</v>
      </c>
      <c r="L660" t="s">
        <v>21</v>
      </c>
      <c r="M660" s="25">
        <v>545000</v>
      </c>
    </row>
    <row r="661" spans="1:13" x14ac:dyDescent="0.2">
      <c r="A661" s="1">
        <v>42695</v>
      </c>
      <c r="B661" t="s">
        <v>782</v>
      </c>
      <c r="C661" t="s">
        <v>11</v>
      </c>
      <c r="D661" t="s">
        <v>12</v>
      </c>
      <c r="E661" t="s">
        <v>41</v>
      </c>
      <c r="F661" t="s">
        <v>14</v>
      </c>
      <c r="G661" t="s">
        <v>15</v>
      </c>
      <c r="H661">
        <v>2</v>
      </c>
      <c r="I661">
        <v>120</v>
      </c>
      <c r="J661" t="s">
        <v>16</v>
      </c>
      <c r="K661" t="s">
        <v>17</v>
      </c>
      <c r="L661" t="s">
        <v>18</v>
      </c>
      <c r="M661" s="25">
        <v>599000</v>
      </c>
    </row>
    <row r="662" spans="1:13" x14ac:dyDescent="0.2">
      <c r="A662" s="1">
        <v>42696</v>
      </c>
      <c r="B662" t="s">
        <v>783</v>
      </c>
      <c r="C662" t="s">
        <v>11</v>
      </c>
      <c r="D662" t="s">
        <v>42</v>
      </c>
      <c r="E662" t="s">
        <v>43</v>
      </c>
      <c r="F662" t="s">
        <v>14</v>
      </c>
      <c r="G662" t="s">
        <v>15</v>
      </c>
      <c r="H662">
        <v>3</v>
      </c>
      <c r="I662">
        <v>83</v>
      </c>
      <c r="J662" t="s">
        <v>16</v>
      </c>
      <c r="K662" t="s">
        <v>17</v>
      </c>
      <c r="L662" t="s">
        <v>40</v>
      </c>
      <c r="M662" s="25">
        <v>360000</v>
      </c>
    </row>
    <row r="663" spans="1:13" x14ac:dyDescent="0.2">
      <c r="A663" s="1">
        <v>42697</v>
      </c>
      <c r="B663" t="s">
        <v>784</v>
      </c>
      <c r="C663" t="s">
        <v>11</v>
      </c>
      <c r="D663" t="s">
        <v>12</v>
      </c>
      <c r="E663" t="s">
        <v>22</v>
      </c>
      <c r="F663" t="s">
        <v>14</v>
      </c>
      <c r="G663" t="s">
        <v>15</v>
      </c>
      <c r="H663">
        <v>4</v>
      </c>
      <c r="I663">
        <v>84</v>
      </c>
      <c r="J663" t="s">
        <v>16</v>
      </c>
      <c r="K663" t="s">
        <v>17</v>
      </c>
      <c r="L663" t="s">
        <v>40</v>
      </c>
      <c r="M663" s="25">
        <v>299000</v>
      </c>
    </row>
    <row r="664" spans="1:13" x14ac:dyDescent="0.2">
      <c r="A664" s="1">
        <v>42698</v>
      </c>
      <c r="B664" t="s">
        <v>785</v>
      </c>
      <c r="C664" t="s">
        <v>11</v>
      </c>
      <c r="D664" t="s">
        <v>47</v>
      </c>
      <c r="E664" t="s">
        <v>48</v>
      </c>
      <c r="F664" t="s">
        <v>14</v>
      </c>
      <c r="G664" t="s">
        <v>69</v>
      </c>
      <c r="H664">
        <v>3</v>
      </c>
      <c r="I664">
        <v>159</v>
      </c>
      <c r="J664" t="s">
        <v>28</v>
      </c>
      <c r="K664" t="s">
        <v>17</v>
      </c>
      <c r="L664" t="s">
        <v>29</v>
      </c>
      <c r="M664" s="25">
        <v>450000</v>
      </c>
    </row>
    <row r="665" spans="1:13" x14ac:dyDescent="0.2">
      <c r="A665" s="1">
        <v>42699</v>
      </c>
      <c r="B665" t="s">
        <v>786</v>
      </c>
      <c r="C665" t="s">
        <v>11</v>
      </c>
      <c r="D665" t="s">
        <v>25</v>
      </c>
      <c r="E665" t="s">
        <v>94</v>
      </c>
      <c r="F665" t="s">
        <v>14</v>
      </c>
      <c r="G665" t="s">
        <v>15</v>
      </c>
      <c r="H665">
        <v>3</v>
      </c>
      <c r="I665">
        <v>90</v>
      </c>
      <c r="J665" t="s">
        <v>16</v>
      </c>
      <c r="K665" t="s">
        <v>17</v>
      </c>
      <c r="L665" t="s">
        <v>52</v>
      </c>
      <c r="M665" s="25">
        <v>435000</v>
      </c>
    </row>
    <row r="666" spans="1:13" x14ac:dyDescent="0.2">
      <c r="A666" s="1">
        <v>42700</v>
      </c>
      <c r="B666" t="s">
        <v>787</v>
      </c>
      <c r="C666" t="s">
        <v>11</v>
      </c>
      <c r="D666" t="s">
        <v>47</v>
      </c>
      <c r="E666" t="s">
        <v>63</v>
      </c>
      <c r="F666" t="s">
        <v>14</v>
      </c>
      <c r="G666" t="s">
        <v>15</v>
      </c>
      <c r="H666">
        <v>2</v>
      </c>
      <c r="I666">
        <v>92</v>
      </c>
      <c r="J666" t="s">
        <v>16</v>
      </c>
      <c r="K666" t="s">
        <v>17</v>
      </c>
      <c r="L666" t="s">
        <v>18</v>
      </c>
      <c r="M666" s="25">
        <v>319000</v>
      </c>
    </row>
    <row r="667" spans="1:13" x14ac:dyDescent="0.2">
      <c r="A667" s="1">
        <v>42701</v>
      </c>
      <c r="B667" t="s">
        <v>788</v>
      </c>
      <c r="C667" t="s">
        <v>11</v>
      </c>
      <c r="D667" t="s">
        <v>12</v>
      </c>
      <c r="E667" t="s">
        <v>31</v>
      </c>
      <c r="F667" t="s">
        <v>14</v>
      </c>
      <c r="G667" t="s">
        <v>15</v>
      </c>
      <c r="H667">
        <v>2</v>
      </c>
      <c r="I667">
        <v>69</v>
      </c>
      <c r="J667" t="s">
        <v>16</v>
      </c>
      <c r="K667" t="s">
        <v>17</v>
      </c>
      <c r="L667" t="s">
        <v>18</v>
      </c>
      <c r="M667" s="25">
        <v>279500</v>
      </c>
    </row>
    <row r="668" spans="1:13" x14ac:dyDescent="0.2">
      <c r="A668" s="1">
        <v>42702</v>
      </c>
      <c r="B668" t="s">
        <v>789</v>
      </c>
      <c r="C668" t="s">
        <v>11</v>
      </c>
      <c r="D668" t="s">
        <v>89</v>
      </c>
      <c r="E668" t="s">
        <v>93</v>
      </c>
      <c r="F668" t="s">
        <v>14</v>
      </c>
      <c r="G668" t="s">
        <v>15</v>
      </c>
      <c r="H668">
        <v>3</v>
      </c>
      <c r="I668">
        <v>72</v>
      </c>
      <c r="J668" t="s">
        <v>16</v>
      </c>
      <c r="K668" t="s">
        <v>17</v>
      </c>
      <c r="L668" t="s">
        <v>40</v>
      </c>
      <c r="M668" s="25">
        <v>240000</v>
      </c>
    </row>
    <row r="669" spans="1:13" x14ac:dyDescent="0.2">
      <c r="A669" s="1">
        <v>42703</v>
      </c>
      <c r="B669" t="s">
        <v>790</v>
      </c>
      <c r="C669" t="s">
        <v>11</v>
      </c>
      <c r="D669" t="s">
        <v>50</v>
      </c>
      <c r="E669" t="s">
        <v>84</v>
      </c>
      <c r="F669" t="s">
        <v>14</v>
      </c>
      <c r="G669" t="s">
        <v>32</v>
      </c>
      <c r="H669">
        <v>2</v>
      </c>
      <c r="I669">
        <v>94</v>
      </c>
      <c r="J669" t="s">
        <v>16</v>
      </c>
      <c r="K669" t="s">
        <v>17</v>
      </c>
      <c r="L669" t="s">
        <v>52</v>
      </c>
      <c r="M669" s="25">
        <v>285000</v>
      </c>
    </row>
    <row r="670" spans="1:13" x14ac:dyDescent="0.2">
      <c r="A670" s="1">
        <v>42704</v>
      </c>
      <c r="B670" t="s">
        <v>791</v>
      </c>
      <c r="C670" t="s">
        <v>11</v>
      </c>
      <c r="D670" t="s">
        <v>42</v>
      </c>
      <c r="E670" t="s">
        <v>62</v>
      </c>
      <c r="F670" t="s">
        <v>14</v>
      </c>
      <c r="G670" t="s">
        <v>15</v>
      </c>
      <c r="H670">
        <v>3</v>
      </c>
      <c r="I670">
        <v>103</v>
      </c>
      <c r="J670" t="s">
        <v>16</v>
      </c>
      <c r="K670" t="s">
        <v>17</v>
      </c>
      <c r="L670" t="s">
        <v>58</v>
      </c>
      <c r="M670" s="25">
        <v>375000</v>
      </c>
    </row>
    <row r="671" spans="1:13" x14ac:dyDescent="0.2">
      <c r="A671" s="1">
        <v>42705</v>
      </c>
      <c r="B671" t="s">
        <v>792</v>
      </c>
      <c r="C671" t="s">
        <v>11</v>
      </c>
      <c r="D671" t="s">
        <v>12</v>
      </c>
      <c r="E671" t="s">
        <v>13</v>
      </c>
      <c r="F671" t="s">
        <v>14</v>
      </c>
      <c r="G671" t="s">
        <v>23</v>
      </c>
      <c r="H671">
        <v>1</v>
      </c>
      <c r="I671">
        <v>150</v>
      </c>
      <c r="J671" t="s">
        <v>16</v>
      </c>
      <c r="K671" t="s">
        <v>17</v>
      </c>
      <c r="L671" t="s">
        <v>46</v>
      </c>
      <c r="M671" s="25">
        <v>850000</v>
      </c>
    </row>
    <row r="672" spans="1:13" x14ac:dyDescent="0.2">
      <c r="A672" s="1">
        <v>42706</v>
      </c>
      <c r="B672" t="s">
        <v>793</v>
      </c>
      <c r="C672" t="s">
        <v>11</v>
      </c>
      <c r="D672" t="s">
        <v>12</v>
      </c>
      <c r="E672" t="s">
        <v>33</v>
      </c>
      <c r="F672" t="s">
        <v>14</v>
      </c>
      <c r="G672" t="s">
        <v>15</v>
      </c>
      <c r="H672">
        <v>4</v>
      </c>
      <c r="I672">
        <v>148</v>
      </c>
      <c r="J672" t="s">
        <v>16</v>
      </c>
      <c r="K672" t="s">
        <v>17</v>
      </c>
      <c r="L672" t="s">
        <v>18</v>
      </c>
      <c r="M672" s="25">
        <v>629000</v>
      </c>
    </row>
    <row r="673" spans="1:13" x14ac:dyDescent="0.2">
      <c r="A673" s="1">
        <v>42707</v>
      </c>
      <c r="B673" t="s">
        <v>794</v>
      </c>
      <c r="C673" t="s">
        <v>11</v>
      </c>
      <c r="D673" t="s">
        <v>19</v>
      </c>
      <c r="E673" t="s">
        <v>75</v>
      </c>
      <c r="F673" t="s">
        <v>14</v>
      </c>
      <c r="G673" t="s">
        <v>64</v>
      </c>
      <c r="H673">
        <v>3</v>
      </c>
      <c r="I673">
        <v>155</v>
      </c>
      <c r="J673" t="s">
        <v>28</v>
      </c>
      <c r="K673" t="s">
        <v>17</v>
      </c>
      <c r="L673" t="s">
        <v>29</v>
      </c>
      <c r="M673" s="25">
        <v>665000</v>
      </c>
    </row>
    <row r="674" spans="1:13" x14ac:dyDescent="0.2">
      <c r="A674" s="1">
        <v>42708</v>
      </c>
      <c r="B674" t="s">
        <v>795</v>
      </c>
      <c r="C674" t="s">
        <v>11</v>
      </c>
      <c r="D674" t="s">
        <v>19</v>
      </c>
      <c r="E674" t="s">
        <v>75</v>
      </c>
      <c r="F674" t="s">
        <v>14</v>
      </c>
      <c r="G674" t="s">
        <v>27</v>
      </c>
      <c r="H674">
        <v>3</v>
      </c>
      <c r="I674">
        <v>116</v>
      </c>
      <c r="J674" t="s">
        <v>28</v>
      </c>
      <c r="K674" t="s">
        <v>17</v>
      </c>
      <c r="L674" t="s">
        <v>29</v>
      </c>
      <c r="M674" s="25">
        <v>395000</v>
      </c>
    </row>
    <row r="675" spans="1:13" x14ac:dyDescent="0.2">
      <c r="A675" s="1">
        <v>42709</v>
      </c>
      <c r="B675" t="s">
        <v>796</v>
      </c>
      <c r="C675" t="s">
        <v>11</v>
      </c>
      <c r="D675" t="s">
        <v>19</v>
      </c>
      <c r="E675" t="s">
        <v>75</v>
      </c>
      <c r="F675" t="s">
        <v>14</v>
      </c>
      <c r="G675" t="s">
        <v>64</v>
      </c>
      <c r="H675">
        <v>5</v>
      </c>
      <c r="I675">
        <v>220</v>
      </c>
      <c r="J675" t="s">
        <v>28</v>
      </c>
      <c r="K675" t="s">
        <v>17</v>
      </c>
      <c r="L675" t="s">
        <v>29</v>
      </c>
      <c r="M675" s="25">
        <v>625000</v>
      </c>
    </row>
    <row r="676" spans="1:13" x14ac:dyDescent="0.2">
      <c r="A676" s="1">
        <v>42710</v>
      </c>
      <c r="B676" t="s">
        <v>797</v>
      </c>
      <c r="C676" t="s">
        <v>11</v>
      </c>
      <c r="D676" t="s">
        <v>19</v>
      </c>
      <c r="E676" t="s">
        <v>75</v>
      </c>
      <c r="F676" t="s">
        <v>14</v>
      </c>
      <c r="G676" t="s">
        <v>64</v>
      </c>
      <c r="H676">
        <v>6</v>
      </c>
      <c r="I676">
        <v>480</v>
      </c>
      <c r="J676" t="s">
        <v>28</v>
      </c>
      <c r="K676" t="s">
        <v>17</v>
      </c>
      <c r="L676" t="s">
        <v>29</v>
      </c>
      <c r="M676" s="25">
        <v>1350000</v>
      </c>
    </row>
    <row r="677" spans="1:13" x14ac:dyDescent="0.2">
      <c r="A677" s="1">
        <v>42711</v>
      </c>
      <c r="B677" t="s">
        <v>798</v>
      </c>
      <c r="C677" t="s">
        <v>11</v>
      </c>
      <c r="D677" t="s">
        <v>37</v>
      </c>
      <c r="E677" t="s">
        <v>74</v>
      </c>
      <c r="F677" t="s">
        <v>14</v>
      </c>
      <c r="G677" t="s">
        <v>15</v>
      </c>
      <c r="H677">
        <v>1</v>
      </c>
      <c r="I677">
        <v>50</v>
      </c>
      <c r="J677" t="s">
        <v>28</v>
      </c>
      <c r="K677" t="s">
        <v>17</v>
      </c>
      <c r="L677" t="s">
        <v>57</v>
      </c>
      <c r="M677" s="25">
        <v>185000</v>
      </c>
    </row>
    <row r="678" spans="1:13" x14ac:dyDescent="0.2">
      <c r="A678" s="1">
        <v>42712</v>
      </c>
      <c r="B678" t="s">
        <v>799</v>
      </c>
      <c r="C678" t="s">
        <v>11</v>
      </c>
      <c r="D678" t="s">
        <v>34</v>
      </c>
      <c r="E678" t="s">
        <v>35</v>
      </c>
      <c r="F678" t="s">
        <v>14</v>
      </c>
      <c r="G678" t="s">
        <v>15</v>
      </c>
      <c r="H678">
        <v>4</v>
      </c>
      <c r="I678">
        <v>180</v>
      </c>
      <c r="J678" t="s">
        <v>16</v>
      </c>
      <c r="K678" t="s">
        <v>17</v>
      </c>
      <c r="L678" t="s">
        <v>58</v>
      </c>
      <c r="M678" s="25">
        <v>990000</v>
      </c>
    </row>
    <row r="679" spans="1:13" x14ac:dyDescent="0.2">
      <c r="A679" s="1">
        <v>42713</v>
      </c>
      <c r="B679" t="s">
        <v>800</v>
      </c>
      <c r="C679" t="s">
        <v>11</v>
      </c>
      <c r="D679" t="s">
        <v>19</v>
      </c>
      <c r="E679" t="s">
        <v>20</v>
      </c>
      <c r="F679" t="s">
        <v>14</v>
      </c>
      <c r="G679" t="s">
        <v>15</v>
      </c>
      <c r="H679">
        <v>6</v>
      </c>
      <c r="I679">
        <v>305</v>
      </c>
      <c r="J679" t="s">
        <v>16</v>
      </c>
      <c r="K679" t="s">
        <v>17</v>
      </c>
      <c r="L679" t="s">
        <v>18</v>
      </c>
      <c r="M679" s="25">
        <v>1600000</v>
      </c>
    </row>
    <row r="680" spans="1:13" x14ac:dyDescent="0.2">
      <c r="A680" s="1">
        <v>42714</v>
      </c>
      <c r="B680" t="s">
        <v>801</v>
      </c>
      <c r="C680" t="s">
        <v>11</v>
      </c>
      <c r="D680" t="s">
        <v>34</v>
      </c>
      <c r="E680" t="s">
        <v>44</v>
      </c>
      <c r="F680" t="s">
        <v>14</v>
      </c>
      <c r="G680" t="s">
        <v>15</v>
      </c>
      <c r="H680">
        <v>4</v>
      </c>
      <c r="I680">
        <v>105</v>
      </c>
      <c r="J680" t="s">
        <v>16</v>
      </c>
      <c r="K680" t="s">
        <v>17</v>
      </c>
      <c r="L680" t="s">
        <v>60</v>
      </c>
      <c r="M680" s="25">
        <v>420000</v>
      </c>
    </row>
    <row r="681" spans="1:13" x14ac:dyDescent="0.2">
      <c r="A681" s="1">
        <v>42715</v>
      </c>
      <c r="B681" t="s">
        <v>802</v>
      </c>
      <c r="C681" t="s">
        <v>11</v>
      </c>
      <c r="D681" t="s">
        <v>37</v>
      </c>
      <c r="E681" t="s">
        <v>38</v>
      </c>
      <c r="F681" t="s">
        <v>14</v>
      </c>
      <c r="G681" t="s">
        <v>15</v>
      </c>
      <c r="H681">
        <v>5</v>
      </c>
      <c r="I681">
        <v>80</v>
      </c>
      <c r="J681" t="s">
        <v>28</v>
      </c>
      <c r="K681" t="s">
        <v>67</v>
      </c>
      <c r="L681" t="s">
        <v>57</v>
      </c>
      <c r="M681" s="25">
        <v>299000</v>
      </c>
    </row>
    <row r="682" spans="1:13" x14ac:dyDescent="0.2">
      <c r="A682" s="1">
        <v>42716</v>
      </c>
      <c r="B682" t="s">
        <v>803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>
        <v>4</v>
      </c>
      <c r="I682">
        <v>231</v>
      </c>
      <c r="J682" t="s">
        <v>16</v>
      </c>
      <c r="K682" t="s">
        <v>17</v>
      </c>
      <c r="L682" t="s">
        <v>21</v>
      </c>
      <c r="M682" s="25">
        <v>2750000</v>
      </c>
    </row>
    <row r="683" spans="1:13" x14ac:dyDescent="0.2">
      <c r="A683" s="1">
        <v>42717</v>
      </c>
      <c r="B683" t="s">
        <v>804</v>
      </c>
      <c r="C683" t="s">
        <v>11</v>
      </c>
      <c r="D683" t="s">
        <v>37</v>
      </c>
      <c r="E683" t="s">
        <v>74</v>
      </c>
      <c r="F683" t="s">
        <v>14</v>
      </c>
      <c r="G683" t="s">
        <v>15</v>
      </c>
      <c r="H683">
        <v>3</v>
      </c>
      <c r="I683">
        <v>109</v>
      </c>
      <c r="J683" t="s">
        <v>16</v>
      </c>
      <c r="K683" t="s">
        <v>17</v>
      </c>
      <c r="L683" t="s">
        <v>40</v>
      </c>
      <c r="M683" s="25">
        <v>685000</v>
      </c>
    </row>
    <row r="684" spans="1:13" x14ac:dyDescent="0.2">
      <c r="A684" s="1">
        <v>42718</v>
      </c>
      <c r="B684" t="s">
        <v>805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>
        <v>4</v>
      </c>
      <c r="I684">
        <v>145</v>
      </c>
      <c r="J684" t="s">
        <v>16</v>
      </c>
      <c r="K684" t="s">
        <v>17</v>
      </c>
      <c r="L684" t="s">
        <v>58</v>
      </c>
      <c r="M684" s="25">
        <v>760000</v>
      </c>
    </row>
    <row r="685" spans="1:13" x14ac:dyDescent="0.2">
      <c r="A685" s="1">
        <v>42719</v>
      </c>
      <c r="B685" t="s">
        <v>806</v>
      </c>
      <c r="C685" t="s">
        <v>11</v>
      </c>
      <c r="D685" t="s">
        <v>37</v>
      </c>
      <c r="E685" t="s">
        <v>38</v>
      </c>
      <c r="F685" t="s">
        <v>14</v>
      </c>
      <c r="G685" t="s">
        <v>32</v>
      </c>
      <c r="H685">
        <v>2</v>
      </c>
      <c r="I685">
        <v>89</v>
      </c>
      <c r="J685" t="s">
        <v>16</v>
      </c>
      <c r="K685" t="s">
        <v>17</v>
      </c>
      <c r="L685" t="s">
        <v>18</v>
      </c>
      <c r="M685" s="25">
        <v>550000</v>
      </c>
    </row>
    <row r="686" spans="1:13" x14ac:dyDescent="0.2">
      <c r="A686" s="1">
        <v>42720</v>
      </c>
      <c r="B686" t="s">
        <v>807</v>
      </c>
      <c r="C686" t="s">
        <v>11</v>
      </c>
      <c r="D686" t="s">
        <v>47</v>
      </c>
      <c r="E686" t="s">
        <v>96</v>
      </c>
      <c r="F686" t="s">
        <v>14</v>
      </c>
      <c r="G686" t="s">
        <v>27</v>
      </c>
      <c r="H686">
        <v>5</v>
      </c>
      <c r="I686">
        <v>295</v>
      </c>
      <c r="J686" t="s">
        <v>28</v>
      </c>
      <c r="K686" t="s">
        <v>17</v>
      </c>
      <c r="L686" t="s">
        <v>29</v>
      </c>
      <c r="M686" s="25">
        <v>1075000</v>
      </c>
    </row>
    <row r="687" spans="1:13" x14ac:dyDescent="0.2">
      <c r="A687" s="1">
        <v>42721</v>
      </c>
      <c r="B687" t="s">
        <v>808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>
        <v>5</v>
      </c>
      <c r="I687">
        <v>182</v>
      </c>
      <c r="J687" t="s">
        <v>16</v>
      </c>
      <c r="K687" t="s">
        <v>17</v>
      </c>
      <c r="L687" t="s">
        <v>57</v>
      </c>
      <c r="M687" s="25">
        <v>990000</v>
      </c>
    </row>
    <row r="688" spans="1:13" x14ac:dyDescent="0.2">
      <c r="A688" s="1">
        <v>42722</v>
      </c>
      <c r="B688" t="s">
        <v>809</v>
      </c>
      <c r="C688" t="s">
        <v>11</v>
      </c>
      <c r="D688" t="s">
        <v>19</v>
      </c>
      <c r="E688" t="s">
        <v>68</v>
      </c>
      <c r="F688" t="s">
        <v>14</v>
      </c>
      <c r="G688" t="s">
        <v>15</v>
      </c>
      <c r="H688">
        <v>5</v>
      </c>
      <c r="I688">
        <v>217</v>
      </c>
      <c r="J688" t="s">
        <v>16</v>
      </c>
      <c r="K688" t="s">
        <v>17</v>
      </c>
      <c r="L688" t="s">
        <v>58</v>
      </c>
      <c r="M688" s="25">
        <v>1150000</v>
      </c>
    </row>
    <row r="689" spans="1:13" x14ac:dyDescent="0.2">
      <c r="A689" s="1">
        <v>42723</v>
      </c>
      <c r="B689" t="s">
        <v>810</v>
      </c>
      <c r="C689" t="s">
        <v>11</v>
      </c>
      <c r="D689" t="s">
        <v>37</v>
      </c>
      <c r="E689" t="s">
        <v>49</v>
      </c>
      <c r="F689" t="s">
        <v>14</v>
      </c>
      <c r="G689" t="s">
        <v>15</v>
      </c>
      <c r="H689">
        <v>4</v>
      </c>
      <c r="I689">
        <v>172</v>
      </c>
      <c r="J689" t="s">
        <v>16</v>
      </c>
      <c r="K689" t="s">
        <v>17</v>
      </c>
      <c r="L689" t="s">
        <v>40</v>
      </c>
      <c r="M689" s="25">
        <v>1145000</v>
      </c>
    </row>
    <row r="690" spans="1:13" x14ac:dyDescent="0.2">
      <c r="A690" s="1">
        <v>42724</v>
      </c>
      <c r="B690" t="s">
        <v>811</v>
      </c>
      <c r="C690" t="s">
        <v>11</v>
      </c>
      <c r="D690" t="s">
        <v>19</v>
      </c>
      <c r="E690" t="s">
        <v>20</v>
      </c>
      <c r="F690" t="s">
        <v>14</v>
      </c>
      <c r="G690" t="s">
        <v>15</v>
      </c>
      <c r="H690">
        <v>3</v>
      </c>
      <c r="I690">
        <v>220</v>
      </c>
      <c r="J690" t="s">
        <v>16</v>
      </c>
      <c r="K690" t="s">
        <v>17</v>
      </c>
      <c r="L690" t="s">
        <v>18</v>
      </c>
      <c r="M690" s="25">
        <v>1100000</v>
      </c>
    </row>
    <row r="691" spans="1:13" x14ac:dyDescent="0.2">
      <c r="A691" s="1">
        <v>42725</v>
      </c>
      <c r="B691" t="s">
        <v>812</v>
      </c>
      <c r="C691" t="s">
        <v>11</v>
      </c>
      <c r="D691" t="s">
        <v>34</v>
      </c>
      <c r="E691" t="s">
        <v>44</v>
      </c>
      <c r="F691" t="s">
        <v>14</v>
      </c>
      <c r="G691" t="s">
        <v>23</v>
      </c>
      <c r="H691">
        <v>2</v>
      </c>
      <c r="I691">
        <v>72</v>
      </c>
      <c r="J691" t="s">
        <v>16</v>
      </c>
      <c r="K691" t="s">
        <v>17</v>
      </c>
      <c r="L691" t="s">
        <v>60</v>
      </c>
      <c r="M691" s="25">
        <v>290000</v>
      </c>
    </row>
    <row r="692" spans="1:13" x14ac:dyDescent="0.2">
      <c r="A692" s="1">
        <v>42726</v>
      </c>
      <c r="B692" t="s">
        <v>813</v>
      </c>
      <c r="C692" t="s">
        <v>11</v>
      </c>
      <c r="D692" t="s">
        <v>19</v>
      </c>
      <c r="E692" t="s">
        <v>20</v>
      </c>
      <c r="F692" t="s">
        <v>14</v>
      </c>
      <c r="G692" t="s">
        <v>15</v>
      </c>
      <c r="H692">
        <v>5</v>
      </c>
      <c r="I692">
        <v>150</v>
      </c>
      <c r="J692" t="s">
        <v>16</v>
      </c>
      <c r="K692" t="s">
        <v>17</v>
      </c>
      <c r="L692" t="s">
        <v>18</v>
      </c>
      <c r="M692" s="25">
        <v>750000</v>
      </c>
    </row>
    <row r="693" spans="1:13" x14ac:dyDescent="0.2">
      <c r="A693" s="1">
        <v>42727</v>
      </c>
      <c r="B693" t="s">
        <v>814</v>
      </c>
      <c r="C693" t="s">
        <v>11</v>
      </c>
      <c r="D693" t="s">
        <v>12</v>
      </c>
      <c r="E693" t="s">
        <v>33</v>
      </c>
      <c r="F693" t="s">
        <v>14</v>
      </c>
      <c r="G693" t="s">
        <v>23</v>
      </c>
      <c r="H693">
        <v>4</v>
      </c>
      <c r="I693">
        <v>197</v>
      </c>
      <c r="J693" t="s">
        <v>16</v>
      </c>
      <c r="K693" t="s">
        <v>17</v>
      </c>
      <c r="L693" t="s">
        <v>58</v>
      </c>
      <c r="M693" s="25">
        <v>550000</v>
      </c>
    </row>
    <row r="694" spans="1:13" x14ac:dyDescent="0.2">
      <c r="A694" s="1">
        <v>42728</v>
      </c>
      <c r="B694" t="s">
        <v>815</v>
      </c>
      <c r="C694" t="s">
        <v>11</v>
      </c>
      <c r="D694" t="s">
        <v>19</v>
      </c>
      <c r="E694" t="s">
        <v>20</v>
      </c>
      <c r="F694" t="s">
        <v>14</v>
      </c>
      <c r="G694" t="s">
        <v>23</v>
      </c>
      <c r="H694">
        <v>5</v>
      </c>
      <c r="I694">
        <v>160</v>
      </c>
      <c r="J694" t="s">
        <v>16</v>
      </c>
      <c r="K694" t="s">
        <v>17</v>
      </c>
      <c r="L694" t="s">
        <v>21</v>
      </c>
      <c r="M694" s="25">
        <v>950000</v>
      </c>
    </row>
    <row r="695" spans="1:13" x14ac:dyDescent="0.2">
      <c r="A695" s="1">
        <v>42729</v>
      </c>
      <c r="B695" t="s">
        <v>816</v>
      </c>
      <c r="C695" t="s">
        <v>11</v>
      </c>
      <c r="D695" t="s">
        <v>12</v>
      </c>
      <c r="E695" t="s">
        <v>30</v>
      </c>
      <c r="F695" t="s">
        <v>14</v>
      </c>
      <c r="G695" t="s">
        <v>15</v>
      </c>
      <c r="H695">
        <v>7</v>
      </c>
      <c r="I695">
        <v>150</v>
      </c>
      <c r="J695" t="s">
        <v>16</v>
      </c>
      <c r="K695" t="s">
        <v>17</v>
      </c>
      <c r="L695" t="s">
        <v>58</v>
      </c>
      <c r="M695" s="25">
        <v>530000</v>
      </c>
    </row>
    <row r="696" spans="1:13" x14ac:dyDescent="0.2">
      <c r="A696" s="1">
        <v>42730</v>
      </c>
      <c r="B696" t="s">
        <v>817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>
        <v>3</v>
      </c>
      <c r="I696">
        <v>80</v>
      </c>
      <c r="J696" t="s">
        <v>16</v>
      </c>
      <c r="K696" t="s">
        <v>17</v>
      </c>
      <c r="L696" t="s">
        <v>40</v>
      </c>
      <c r="M696" s="25">
        <v>245000</v>
      </c>
    </row>
    <row r="697" spans="1:13" x14ac:dyDescent="0.2">
      <c r="A697" s="1">
        <v>42731</v>
      </c>
      <c r="B697" t="s">
        <v>818</v>
      </c>
      <c r="C697" t="s">
        <v>11</v>
      </c>
      <c r="D697" t="s">
        <v>37</v>
      </c>
      <c r="E697" t="s">
        <v>74</v>
      </c>
      <c r="F697" t="s">
        <v>14</v>
      </c>
      <c r="G697" t="s">
        <v>15</v>
      </c>
      <c r="H697">
        <v>1</v>
      </c>
      <c r="I697">
        <v>60</v>
      </c>
      <c r="J697" t="s">
        <v>16</v>
      </c>
      <c r="K697" t="s">
        <v>67</v>
      </c>
      <c r="L697" t="s">
        <v>18</v>
      </c>
      <c r="M697" s="25">
        <v>339000</v>
      </c>
    </row>
    <row r="698" spans="1:13" x14ac:dyDescent="0.2">
      <c r="A698" s="1">
        <v>42732</v>
      </c>
      <c r="B698" t="s">
        <v>819</v>
      </c>
      <c r="C698" t="s">
        <v>11</v>
      </c>
      <c r="D698" t="s">
        <v>12</v>
      </c>
      <c r="E698" t="s">
        <v>41</v>
      </c>
      <c r="F698" t="s">
        <v>14</v>
      </c>
      <c r="G698" t="s">
        <v>15</v>
      </c>
      <c r="H698">
        <v>4</v>
      </c>
      <c r="I698">
        <v>140</v>
      </c>
      <c r="J698" t="s">
        <v>16</v>
      </c>
      <c r="K698" t="s">
        <v>17</v>
      </c>
      <c r="L698" t="s">
        <v>72</v>
      </c>
      <c r="M698" s="25">
        <v>750000</v>
      </c>
    </row>
    <row r="699" spans="1:13" x14ac:dyDescent="0.2">
      <c r="A699" s="1">
        <v>42733</v>
      </c>
      <c r="B699" t="s">
        <v>820</v>
      </c>
      <c r="C699" t="s">
        <v>11</v>
      </c>
      <c r="D699" t="s">
        <v>19</v>
      </c>
      <c r="E699" t="s">
        <v>75</v>
      </c>
      <c r="F699" t="s">
        <v>14</v>
      </c>
      <c r="G699" t="s">
        <v>64</v>
      </c>
      <c r="H699">
        <v>3</v>
      </c>
      <c r="I699">
        <v>83</v>
      </c>
      <c r="J699" t="s">
        <v>28</v>
      </c>
      <c r="K699" t="s">
        <v>17</v>
      </c>
      <c r="L699" t="s">
        <v>29</v>
      </c>
      <c r="M699" s="25">
        <v>335000</v>
      </c>
    </row>
    <row r="700" spans="1:13" x14ac:dyDescent="0.2">
      <c r="A700" s="1">
        <v>42734</v>
      </c>
      <c r="B700" t="s">
        <v>821</v>
      </c>
      <c r="C700" t="s">
        <v>11</v>
      </c>
      <c r="D700" t="s">
        <v>19</v>
      </c>
      <c r="E700" t="s">
        <v>75</v>
      </c>
      <c r="F700" t="s">
        <v>14</v>
      </c>
      <c r="G700" t="s">
        <v>64</v>
      </c>
      <c r="H700">
        <v>6</v>
      </c>
      <c r="I700">
        <v>519</v>
      </c>
      <c r="J700" t="s">
        <v>28</v>
      </c>
      <c r="K700" t="s">
        <v>17</v>
      </c>
      <c r="L700" t="s">
        <v>29</v>
      </c>
      <c r="M700" s="25">
        <v>1350000</v>
      </c>
    </row>
    <row r="701" spans="1:13" x14ac:dyDescent="0.2">
      <c r="A701" s="1">
        <v>42735</v>
      </c>
      <c r="B701" t="s">
        <v>822</v>
      </c>
      <c r="C701" t="s">
        <v>11</v>
      </c>
      <c r="D701" t="s">
        <v>47</v>
      </c>
      <c r="E701" t="s">
        <v>86</v>
      </c>
      <c r="F701" t="s">
        <v>14</v>
      </c>
      <c r="G701" t="s">
        <v>15</v>
      </c>
      <c r="H701">
        <v>3</v>
      </c>
      <c r="I701">
        <v>84</v>
      </c>
      <c r="J701" t="s">
        <v>28</v>
      </c>
      <c r="K701" t="s">
        <v>17</v>
      </c>
      <c r="L701" t="s">
        <v>40</v>
      </c>
      <c r="M701" s="25">
        <v>245000</v>
      </c>
    </row>
    <row r="702" spans="1:13" x14ac:dyDescent="0.2">
      <c r="A702" s="1">
        <v>42736</v>
      </c>
      <c r="B702" t="s">
        <v>823</v>
      </c>
      <c r="C702" t="s">
        <v>11</v>
      </c>
      <c r="D702" t="s">
        <v>37</v>
      </c>
      <c r="E702" t="s">
        <v>49</v>
      </c>
      <c r="F702" t="s">
        <v>14</v>
      </c>
      <c r="G702" t="s">
        <v>15</v>
      </c>
      <c r="H702">
        <v>4</v>
      </c>
      <c r="I702">
        <v>156</v>
      </c>
      <c r="J702" t="s">
        <v>16</v>
      </c>
      <c r="K702" t="s">
        <v>17</v>
      </c>
      <c r="L702" t="s">
        <v>40</v>
      </c>
      <c r="M702" s="25">
        <v>630000</v>
      </c>
    </row>
    <row r="703" spans="1:13" x14ac:dyDescent="0.2">
      <c r="A703" s="1">
        <v>42737</v>
      </c>
      <c r="B703" t="s">
        <v>824</v>
      </c>
      <c r="C703" t="s">
        <v>11</v>
      </c>
      <c r="D703" t="s">
        <v>42</v>
      </c>
      <c r="E703" t="s">
        <v>62</v>
      </c>
      <c r="F703" t="s">
        <v>14</v>
      </c>
      <c r="G703" t="s">
        <v>15</v>
      </c>
      <c r="H703">
        <v>3</v>
      </c>
      <c r="I703">
        <v>68</v>
      </c>
      <c r="J703" t="s">
        <v>16</v>
      </c>
      <c r="K703" t="s">
        <v>17</v>
      </c>
      <c r="L703" t="s">
        <v>57</v>
      </c>
      <c r="M703" s="25">
        <v>192000</v>
      </c>
    </row>
    <row r="704" spans="1:13" x14ac:dyDescent="0.2">
      <c r="A704" s="1">
        <v>42738</v>
      </c>
      <c r="B704" t="s">
        <v>825</v>
      </c>
      <c r="C704" t="s">
        <v>11</v>
      </c>
      <c r="D704" t="s">
        <v>25</v>
      </c>
      <c r="E704" t="s">
        <v>70</v>
      </c>
      <c r="F704" t="s">
        <v>14</v>
      </c>
      <c r="G704" t="s">
        <v>15</v>
      </c>
      <c r="H704">
        <v>2</v>
      </c>
      <c r="I704">
        <v>55</v>
      </c>
      <c r="J704" t="s">
        <v>16</v>
      </c>
      <c r="K704" t="s">
        <v>17</v>
      </c>
      <c r="L704" t="s">
        <v>40</v>
      </c>
      <c r="M704" s="25">
        <v>159000</v>
      </c>
    </row>
    <row r="705" spans="1:13" x14ac:dyDescent="0.2">
      <c r="A705" s="1">
        <v>42739</v>
      </c>
      <c r="B705" t="s">
        <v>826</v>
      </c>
      <c r="C705" t="s">
        <v>11</v>
      </c>
      <c r="D705" t="s">
        <v>54</v>
      </c>
      <c r="E705" t="s">
        <v>55</v>
      </c>
      <c r="F705" t="s">
        <v>14</v>
      </c>
      <c r="G705" t="s">
        <v>15</v>
      </c>
      <c r="H705">
        <v>3</v>
      </c>
      <c r="I705">
        <v>65</v>
      </c>
      <c r="J705" t="s">
        <v>16</v>
      </c>
      <c r="K705" t="s">
        <v>17</v>
      </c>
      <c r="L705" t="s">
        <v>21</v>
      </c>
      <c r="M705" s="25">
        <v>190000</v>
      </c>
    </row>
    <row r="706" spans="1:13" x14ac:dyDescent="0.2">
      <c r="A706" s="1">
        <v>42740</v>
      </c>
      <c r="B706" t="s">
        <v>827</v>
      </c>
      <c r="C706" t="s">
        <v>11</v>
      </c>
      <c r="D706" t="s">
        <v>47</v>
      </c>
      <c r="E706" t="s">
        <v>63</v>
      </c>
      <c r="F706" t="s">
        <v>14</v>
      </c>
      <c r="G706" t="s">
        <v>15</v>
      </c>
      <c r="H706">
        <v>3</v>
      </c>
      <c r="I706">
        <v>75</v>
      </c>
      <c r="J706" t="s">
        <v>16</v>
      </c>
      <c r="K706" t="s">
        <v>67</v>
      </c>
      <c r="L706" t="s">
        <v>40</v>
      </c>
      <c r="M706" s="25">
        <v>215000</v>
      </c>
    </row>
    <row r="707" spans="1:13" x14ac:dyDescent="0.2">
      <c r="A707" s="1">
        <v>42741</v>
      </c>
      <c r="B707" t="s">
        <v>828</v>
      </c>
      <c r="C707" t="s">
        <v>11</v>
      </c>
      <c r="D707" t="s">
        <v>47</v>
      </c>
      <c r="E707" t="s">
        <v>102</v>
      </c>
      <c r="F707" t="s">
        <v>14</v>
      </c>
      <c r="G707" t="s">
        <v>15</v>
      </c>
      <c r="H707">
        <v>3</v>
      </c>
      <c r="I707">
        <v>70</v>
      </c>
      <c r="J707" t="s">
        <v>16</v>
      </c>
      <c r="K707" t="s">
        <v>67</v>
      </c>
      <c r="L707" t="s">
        <v>18</v>
      </c>
      <c r="M707" s="25">
        <v>230000</v>
      </c>
    </row>
    <row r="708" spans="1:13" x14ac:dyDescent="0.2">
      <c r="A708" s="1">
        <v>42742</v>
      </c>
      <c r="B708" t="s">
        <v>829</v>
      </c>
      <c r="C708" t="s">
        <v>11</v>
      </c>
      <c r="D708" t="s">
        <v>47</v>
      </c>
      <c r="E708" t="s">
        <v>102</v>
      </c>
      <c r="F708" t="s">
        <v>14</v>
      </c>
      <c r="G708" t="s">
        <v>15</v>
      </c>
      <c r="H708">
        <v>3</v>
      </c>
      <c r="I708">
        <v>60</v>
      </c>
      <c r="J708" t="s">
        <v>16</v>
      </c>
      <c r="K708" t="s">
        <v>17</v>
      </c>
      <c r="L708" t="s">
        <v>36</v>
      </c>
      <c r="M708" s="25">
        <v>165000</v>
      </c>
    </row>
    <row r="709" spans="1:13" x14ac:dyDescent="0.2">
      <c r="A709" s="1">
        <v>42743</v>
      </c>
      <c r="B709" t="s">
        <v>830</v>
      </c>
      <c r="C709" t="s">
        <v>11</v>
      </c>
      <c r="D709" t="s">
        <v>12</v>
      </c>
      <c r="E709" t="s">
        <v>41</v>
      </c>
      <c r="F709" t="s">
        <v>14</v>
      </c>
      <c r="G709" t="s">
        <v>15</v>
      </c>
      <c r="H709">
        <v>2</v>
      </c>
      <c r="I709">
        <v>84</v>
      </c>
      <c r="J709" t="s">
        <v>16</v>
      </c>
      <c r="K709" t="s">
        <v>17</v>
      </c>
      <c r="L709" t="s">
        <v>18</v>
      </c>
      <c r="M709" s="25">
        <v>630000</v>
      </c>
    </row>
    <row r="710" spans="1:13" x14ac:dyDescent="0.2">
      <c r="A710" s="1">
        <v>42744</v>
      </c>
      <c r="B710" t="s">
        <v>831</v>
      </c>
      <c r="C710" t="s">
        <v>11</v>
      </c>
      <c r="D710" t="s">
        <v>19</v>
      </c>
      <c r="E710" t="s">
        <v>73</v>
      </c>
      <c r="F710" t="s">
        <v>14</v>
      </c>
      <c r="G710" t="s">
        <v>15</v>
      </c>
      <c r="H710">
        <v>3</v>
      </c>
      <c r="I710">
        <v>95</v>
      </c>
      <c r="J710" t="s">
        <v>16</v>
      </c>
      <c r="K710" t="s">
        <v>17</v>
      </c>
      <c r="L710" t="s">
        <v>40</v>
      </c>
      <c r="M710" s="25">
        <v>349000</v>
      </c>
    </row>
    <row r="711" spans="1:13" x14ac:dyDescent="0.2">
      <c r="A711" s="1">
        <v>42745</v>
      </c>
      <c r="B711" t="s">
        <v>832</v>
      </c>
      <c r="C711" t="s">
        <v>11</v>
      </c>
      <c r="D711" t="s">
        <v>42</v>
      </c>
      <c r="E711" t="s">
        <v>81</v>
      </c>
      <c r="F711" t="s">
        <v>14</v>
      </c>
      <c r="G711" t="s">
        <v>15</v>
      </c>
      <c r="H711">
        <v>3</v>
      </c>
      <c r="I711">
        <v>73</v>
      </c>
      <c r="J711" t="s">
        <v>16</v>
      </c>
      <c r="K711" t="s">
        <v>17</v>
      </c>
      <c r="L711" t="s">
        <v>46</v>
      </c>
      <c r="M711" s="25">
        <v>229000</v>
      </c>
    </row>
    <row r="712" spans="1:13" x14ac:dyDescent="0.2">
      <c r="A712" s="1">
        <v>42746</v>
      </c>
      <c r="B712" t="s">
        <v>833</v>
      </c>
      <c r="C712" t="s">
        <v>11</v>
      </c>
      <c r="D712" t="s">
        <v>42</v>
      </c>
      <c r="E712" t="s">
        <v>81</v>
      </c>
      <c r="F712" t="s">
        <v>14</v>
      </c>
      <c r="G712" t="s">
        <v>15</v>
      </c>
      <c r="H712">
        <v>4</v>
      </c>
      <c r="I712">
        <v>79</v>
      </c>
      <c r="J712" t="s">
        <v>16</v>
      </c>
      <c r="K712" t="s">
        <v>17</v>
      </c>
      <c r="L712" t="s">
        <v>58</v>
      </c>
      <c r="M712" s="25">
        <v>195000</v>
      </c>
    </row>
    <row r="713" spans="1:13" x14ac:dyDescent="0.2">
      <c r="A713" s="1">
        <v>42747</v>
      </c>
      <c r="B713" t="s">
        <v>834</v>
      </c>
      <c r="C713" t="s">
        <v>11</v>
      </c>
      <c r="D713" t="s">
        <v>42</v>
      </c>
      <c r="E713" t="s">
        <v>56</v>
      </c>
      <c r="F713" t="s">
        <v>14</v>
      </c>
      <c r="G713" t="s">
        <v>15</v>
      </c>
      <c r="H713">
        <v>4</v>
      </c>
      <c r="I713">
        <v>139</v>
      </c>
      <c r="J713" t="s">
        <v>16</v>
      </c>
      <c r="K713" t="s">
        <v>17</v>
      </c>
      <c r="L713" t="s">
        <v>21</v>
      </c>
      <c r="M713" s="25">
        <v>698000</v>
      </c>
    </row>
    <row r="714" spans="1:13" x14ac:dyDescent="0.2">
      <c r="A714" s="1">
        <v>42748</v>
      </c>
      <c r="B714" t="s">
        <v>835</v>
      </c>
      <c r="C714" t="s">
        <v>11</v>
      </c>
      <c r="D714" t="s">
        <v>25</v>
      </c>
      <c r="E714" t="s">
        <v>79</v>
      </c>
      <c r="F714" t="s">
        <v>14</v>
      </c>
      <c r="G714" t="s">
        <v>76</v>
      </c>
      <c r="H714">
        <v>5</v>
      </c>
      <c r="I714">
        <v>160</v>
      </c>
      <c r="J714" t="s">
        <v>28</v>
      </c>
      <c r="K714" t="s">
        <v>17</v>
      </c>
      <c r="L714" t="s">
        <v>29</v>
      </c>
      <c r="M714" s="25">
        <v>595000</v>
      </c>
    </row>
    <row r="715" spans="1:13" x14ac:dyDescent="0.2">
      <c r="A715" s="1">
        <v>42749</v>
      </c>
      <c r="B715" t="s">
        <v>836</v>
      </c>
      <c r="C715" t="s">
        <v>11</v>
      </c>
      <c r="D715" t="s">
        <v>34</v>
      </c>
      <c r="E715" t="s">
        <v>44</v>
      </c>
      <c r="F715" t="s">
        <v>14</v>
      </c>
      <c r="G715" t="s">
        <v>15</v>
      </c>
      <c r="H715">
        <v>2</v>
      </c>
      <c r="I715">
        <v>88</v>
      </c>
      <c r="J715" t="s">
        <v>16</v>
      </c>
      <c r="K715" t="s">
        <v>17</v>
      </c>
      <c r="L715" t="s">
        <v>21</v>
      </c>
      <c r="M715" s="25">
        <v>360000</v>
      </c>
    </row>
    <row r="716" spans="1:13" x14ac:dyDescent="0.2">
      <c r="A716" s="1">
        <v>42750</v>
      </c>
      <c r="B716" t="s">
        <v>837</v>
      </c>
      <c r="C716" t="s">
        <v>11</v>
      </c>
      <c r="D716" t="s">
        <v>42</v>
      </c>
      <c r="E716" t="s">
        <v>78</v>
      </c>
      <c r="F716" t="s">
        <v>14</v>
      </c>
      <c r="G716" t="s">
        <v>15</v>
      </c>
      <c r="H716">
        <v>2</v>
      </c>
      <c r="I716">
        <v>52</v>
      </c>
      <c r="J716" t="s">
        <v>28</v>
      </c>
      <c r="K716" t="s">
        <v>17</v>
      </c>
      <c r="L716" t="s">
        <v>18</v>
      </c>
      <c r="M716" s="25">
        <v>99000</v>
      </c>
    </row>
    <row r="717" spans="1:13" x14ac:dyDescent="0.2">
      <c r="A717" s="1">
        <v>42751</v>
      </c>
      <c r="B717" t="s">
        <v>838</v>
      </c>
      <c r="C717" t="s">
        <v>11</v>
      </c>
      <c r="D717" t="s">
        <v>12</v>
      </c>
      <c r="E717" t="s">
        <v>33</v>
      </c>
      <c r="F717" t="s">
        <v>14</v>
      </c>
      <c r="G717" t="s">
        <v>15</v>
      </c>
      <c r="H717">
        <v>3</v>
      </c>
      <c r="I717">
        <v>90</v>
      </c>
      <c r="J717" t="s">
        <v>16</v>
      </c>
      <c r="K717" t="s">
        <v>17</v>
      </c>
      <c r="L717" t="s">
        <v>36</v>
      </c>
      <c r="M717" s="25">
        <v>399000</v>
      </c>
    </row>
    <row r="718" spans="1:13" x14ac:dyDescent="0.2">
      <c r="A718" s="1">
        <v>42752</v>
      </c>
      <c r="B718" t="s">
        <v>839</v>
      </c>
      <c r="C718" t="s">
        <v>11</v>
      </c>
      <c r="D718" t="s">
        <v>12</v>
      </c>
      <c r="E718" t="s">
        <v>41</v>
      </c>
      <c r="F718" t="s">
        <v>14</v>
      </c>
      <c r="G718" t="s">
        <v>23</v>
      </c>
      <c r="H718">
        <v>2</v>
      </c>
      <c r="I718">
        <v>62</v>
      </c>
      <c r="J718" t="s">
        <v>16</v>
      </c>
      <c r="K718" t="s">
        <v>17</v>
      </c>
      <c r="L718" t="s">
        <v>60</v>
      </c>
      <c r="M718" s="25">
        <v>280000</v>
      </c>
    </row>
    <row r="719" spans="1:13" x14ac:dyDescent="0.2">
      <c r="A719" s="1">
        <v>42753</v>
      </c>
      <c r="B719" t="s">
        <v>840</v>
      </c>
      <c r="C719" t="s">
        <v>11</v>
      </c>
      <c r="D719" t="s">
        <v>19</v>
      </c>
      <c r="E719" t="s">
        <v>73</v>
      </c>
      <c r="F719" t="s">
        <v>14</v>
      </c>
      <c r="G719" t="s">
        <v>15</v>
      </c>
      <c r="H719">
        <v>2</v>
      </c>
      <c r="I719">
        <v>80</v>
      </c>
      <c r="J719" t="s">
        <v>16</v>
      </c>
      <c r="K719" t="s">
        <v>17</v>
      </c>
      <c r="L719" t="s">
        <v>21</v>
      </c>
      <c r="M719" s="25">
        <v>590000</v>
      </c>
    </row>
    <row r="720" spans="1:13" x14ac:dyDescent="0.2">
      <c r="A720" s="1">
        <v>42754</v>
      </c>
      <c r="B720" t="s">
        <v>841</v>
      </c>
      <c r="C720" t="s">
        <v>11</v>
      </c>
      <c r="D720" t="s">
        <v>37</v>
      </c>
      <c r="E720" t="s">
        <v>74</v>
      </c>
      <c r="F720" t="s">
        <v>14</v>
      </c>
      <c r="G720" t="s">
        <v>15</v>
      </c>
      <c r="H720">
        <v>1</v>
      </c>
      <c r="I720">
        <v>50</v>
      </c>
      <c r="J720" t="s">
        <v>28</v>
      </c>
      <c r="K720" t="s">
        <v>17</v>
      </c>
      <c r="L720" t="s">
        <v>40</v>
      </c>
      <c r="M720" s="25">
        <v>185000</v>
      </c>
    </row>
    <row r="721" spans="1:13" x14ac:dyDescent="0.2">
      <c r="A721" s="1">
        <v>42755</v>
      </c>
      <c r="B721" t="s">
        <v>842</v>
      </c>
      <c r="C721" t="s">
        <v>11</v>
      </c>
      <c r="D721" t="s">
        <v>37</v>
      </c>
      <c r="E721" t="s">
        <v>49</v>
      </c>
      <c r="F721" t="s">
        <v>14</v>
      </c>
      <c r="G721" t="s">
        <v>15</v>
      </c>
      <c r="H721">
        <v>4</v>
      </c>
      <c r="I721">
        <v>114</v>
      </c>
      <c r="J721" t="s">
        <v>28</v>
      </c>
      <c r="K721" t="s">
        <v>17</v>
      </c>
      <c r="L721" t="s">
        <v>40</v>
      </c>
      <c r="M721" s="25">
        <v>295000</v>
      </c>
    </row>
    <row r="722" spans="1:13" x14ac:dyDescent="0.2">
      <c r="A722" s="1">
        <v>42756</v>
      </c>
      <c r="B722" t="s">
        <v>843</v>
      </c>
      <c r="C722" t="s">
        <v>11</v>
      </c>
      <c r="D722" t="s">
        <v>19</v>
      </c>
      <c r="E722" t="s">
        <v>73</v>
      </c>
      <c r="F722" t="s">
        <v>14</v>
      </c>
      <c r="G722" t="s">
        <v>15</v>
      </c>
      <c r="H722">
        <v>4</v>
      </c>
      <c r="I722">
        <v>118</v>
      </c>
      <c r="J722" t="s">
        <v>16</v>
      </c>
      <c r="K722" t="s">
        <v>17</v>
      </c>
      <c r="L722" t="s">
        <v>21</v>
      </c>
      <c r="M722" s="25">
        <v>425000</v>
      </c>
    </row>
    <row r="723" spans="1:13" x14ac:dyDescent="0.2">
      <c r="A723" s="1">
        <v>42757</v>
      </c>
      <c r="B723" t="s">
        <v>844</v>
      </c>
      <c r="C723" t="s">
        <v>11</v>
      </c>
      <c r="D723" t="s">
        <v>12</v>
      </c>
      <c r="E723" t="s">
        <v>22</v>
      </c>
      <c r="F723" t="s">
        <v>14</v>
      </c>
      <c r="G723" t="s">
        <v>15</v>
      </c>
      <c r="H723">
        <v>4</v>
      </c>
      <c r="I723">
        <v>143</v>
      </c>
      <c r="J723" t="s">
        <v>16</v>
      </c>
      <c r="K723" t="s">
        <v>17</v>
      </c>
      <c r="L723" t="s">
        <v>21</v>
      </c>
      <c r="M723" s="25">
        <v>560000</v>
      </c>
    </row>
    <row r="724" spans="1:13" x14ac:dyDescent="0.2">
      <c r="A724" s="1">
        <v>42758</v>
      </c>
      <c r="B724" t="s">
        <v>845</v>
      </c>
      <c r="C724" t="s">
        <v>11</v>
      </c>
      <c r="D724" t="s">
        <v>12</v>
      </c>
      <c r="E724" t="s">
        <v>31</v>
      </c>
      <c r="F724" t="s">
        <v>14</v>
      </c>
      <c r="G724" t="s">
        <v>15</v>
      </c>
      <c r="H724">
        <v>4</v>
      </c>
      <c r="I724">
        <v>95</v>
      </c>
      <c r="J724" t="s">
        <v>16</v>
      </c>
      <c r="K724" t="s">
        <v>17</v>
      </c>
      <c r="L724" t="s">
        <v>58</v>
      </c>
      <c r="M724" s="25">
        <v>610000</v>
      </c>
    </row>
    <row r="725" spans="1:13" x14ac:dyDescent="0.2">
      <c r="A725" s="1">
        <v>42759</v>
      </c>
      <c r="B725" t="s">
        <v>846</v>
      </c>
      <c r="C725" t="s">
        <v>11</v>
      </c>
      <c r="D725" t="s">
        <v>34</v>
      </c>
      <c r="E725" t="s">
        <v>71</v>
      </c>
      <c r="F725" t="s">
        <v>14</v>
      </c>
      <c r="G725" t="s">
        <v>15</v>
      </c>
      <c r="H725">
        <v>3</v>
      </c>
      <c r="I725">
        <v>60</v>
      </c>
      <c r="J725" t="s">
        <v>16</v>
      </c>
      <c r="K725" t="s">
        <v>17</v>
      </c>
      <c r="L725" t="s">
        <v>21</v>
      </c>
      <c r="M725" s="25">
        <v>260000</v>
      </c>
    </row>
    <row r="726" spans="1:13" x14ac:dyDescent="0.2">
      <c r="A726" s="1">
        <v>42760</v>
      </c>
      <c r="B726" t="s">
        <v>847</v>
      </c>
      <c r="C726" t="s">
        <v>11</v>
      </c>
      <c r="D726" t="s">
        <v>19</v>
      </c>
      <c r="E726" t="s">
        <v>20</v>
      </c>
      <c r="F726" t="s">
        <v>14</v>
      </c>
      <c r="G726" t="s">
        <v>15</v>
      </c>
      <c r="H726">
        <v>4</v>
      </c>
      <c r="I726">
        <v>150</v>
      </c>
      <c r="J726" t="s">
        <v>16</v>
      </c>
      <c r="K726" t="s">
        <v>67</v>
      </c>
      <c r="L726" t="s">
        <v>58</v>
      </c>
      <c r="M726" s="25">
        <v>850000</v>
      </c>
    </row>
    <row r="727" spans="1:13" x14ac:dyDescent="0.2">
      <c r="A727" s="1">
        <v>42761</v>
      </c>
      <c r="B727" t="s">
        <v>848</v>
      </c>
      <c r="C727" t="s">
        <v>11</v>
      </c>
      <c r="D727" t="s">
        <v>12</v>
      </c>
      <c r="E727" t="s">
        <v>33</v>
      </c>
      <c r="F727" t="s">
        <v>14</v>
      </c>
      <c r="G727" t="s">
        <v>15</v>
      </c>
      <c r="H727">
        <v>2</v>
      </c>
      <c r="I727">
        <v>88</v>
      </c>
      <c r="J727" t="s">
        <v>16</v>
      </c>
      <c r="K727" t="s">
        <v>17</v>
      </c>
      <c r="L727" t="s">
        <v>21</v>
      </c>
      <c r="M727" s="25">
        <v>360000</v>
      </c>
    </row>
    <row r="728" spans="1:13" x14ac:dyDescent="0.2">
      <c r="A728" s="1">
        <v>42762</v>
      </c>
      <c r="B728" t="s">
        <v>849</v>
      </c>
      <c r="C728" t="s">
        <v>11</v>
      </c>
      <c r="D728" t="s">
        <v>50</v>
      </c>
      <c r="E728" t="s">
        <v>66</v>
      </c>
      <c r="F728" t="s">
        <v>14</v>
      </c>
      <c r="G728" t="s">
        <v>15</v>
      </c>
      <c r="H728">
        <v>2</v>
      </c>
      <c r="I728">
        <v>90</v>
      </c>
      <c r="J728" t="s">
        <v>16</v>
      </c>
      <c r="K728" t="s">
        <v>17</v>
      </c>
      <c r="L728" t="s">
        <v>52</v>
      </c>
      <c r="M728" s="25">
        <v>350000</v>
      </c>
    </row>
    <row r="729" spans="1:13" x14ac:dyDescent="0.2">
      <c r="A729" s="1">
        <v>42763</v>
      </c>
      <c r="B729" t="s">
        <v>850</v>
      </c>
      <c r="C729" t="s">
        <v>11</v>
      </c>
      <c r="D729" t="s">
        <v>47</v>
      </c>
      <c r="E729" t="s">
        <v>102</v>
      </c>
      <c r="F729" t="s">
        <v>14</v>
      </c>
      <c r="G729" t="s">
        <v>15</v>
      </c>
      <c r="H729">
        <v>2</v>
      </c>
      <c r="I729">
        <v>67</v>
      </c>
      <c r="J729" t="s">
        <v>16</v>
      </c>
      <c r="K729" t="s">
        <v>17</v>
      </c>
      <c r="L729" t="s">
        <v>40</v>
      </c>
      <c r="M729" s="25">
        <v>288000</v>
      </c>
    </row>
    <row r="730" spans="1:13" x14ac:dyDescent="0.2">
      <c r="A730" s="1">
        <v>42764</v>
      </c>
      <c r="B730" t="s">
        <v>851</v>
      </c>
      <c r="C730" t="s">
        <v>11</v>
      </c>
      <c r="D730" t="s">
        <v>42</v>
      </c>
      <c r="E730" t="s">
        <v>83</v>
      </c>
      <c r="F730" t="s">
        <v>14</v>
      </c>
      <c r="G730" t="s">
        <v>15</v>
      </c>
      <c r="H730">
        <v>4</v>
      </c>
      <c r="I730">
        <v>170</v>
      </c>
      <c r="J730" t="s">
        <v>16</v>
      </c>
      <c r="K730" t="s">
        <v>17</v>
      </c>
      <c r="L730" t="s">
        <v>60</v>
      </c>
      <c r="M730" s="25">
        <v>1686000</v>
      </c>
    </row>
    <row r="731" spans="1:13" x14ac:dyDescent="0.2">
      <c r="A731" s="1">
        <v>42765</v>
      </c>
      <c r="B731" t="s">
        <v>852</v>
      </c>
      <c r="C731" t="s">
        <v>11</v>
      </c>
      <c r="D731" t="s">
        <v>19</v>
      </c>
      <c r="E731" t="s">
        <v>73</v>
      </c>
      <c r="F731" t="s">
        <v>14</v>
      </c>
      <c r="G731" t="s">
        <v>15</v>
      </c>
      <c r="H731">
        <v>3</v>
      </c>
      <c r="I731">
        <v>145</v>
      </c>
      <c r="J731" t="s">
        <v>16</v>
      </c>
      <c r="K731" t="s">
        <v>17</v>
      </c>
      <c r="L731" t="s">
        <v>21</v>
      </c>
      <c r="M731" s="25">
        <v>720000</v>
      </c>
    </row>
    <row r="732" spans="1:13" x14ac:dyDescent="0.2">
      <c r="A732" s="1">
        <v>42766</v>
      </c>
      <c r="B732" t="s">
        <v>853</v>
      </c>
      <c r="C732" t="s">
        <v>11</v>
      </c>
      <c r="D732" t="s">
        <v>42</v>
      </c>
      <c r="E732" t="s">
        <v>78</v>
      </c>
      <c r="F732" t="s">
        <v>14</v>
      </c>
      <c r="G732" t="s">
        <v>15</v>
      </c>
      <c r="H732">
        <v>2</v>
      </c>
      <c r="I732">
        <v>52</v>
      </c>
      <c r="J732" t="s">
        <v>28</v>
      </c>
      <c r="K732" t="s">
        <v>17</v>
      </c>
      <c r="L732" t="s">
        <v>18</v>
      </c>
      <c r="M732" s="25">
        <v>99000</v>
      </c>
    </row>
    <row r="733" spans="1:13" x14ac:dyDescent="0.2">
      <c r="A733" s="1">
        <v>42767</v>
      </c>
      <c r="B733" t="s">
        <v>854</v>
      </c>
      <c r="C733" t="s">
        <v>11</v>
      </c>
      <c r="D733" t="s">
        <v>19</v>
      </c>
      <c r="E733" t="s">
        <v>75</v>
      </c>
      <c r="F733" t="s">
        <v>14</v>
      </c>
      <c r="G733" t="s">
        <v>64</v>
      </c>
      <c r="H733">
        <v>8</v>
      </c>
      <c r="I733">
        <v>483</v>
      </c>
      <c r="J733" t="s">
        <v>28</v>
      </c>
      <c r="K733" t="s">
        <v>17</v>
      </c>
      <c r="L733" t="s">
        <v>29</v>
      </c>
      <c r="M733" s="25">
        <v>2750000</v>
      </c>
    </row>
    <row r="734" spans="1:13" x14ac:dyDescent="0.2">
      <c r="A734" s="1">
        <v>42768</v>
      </c>
      <c r="B734" t="s">
        <v>855</v>
      </c>
      <c r="C734" t="s">
        <v>11</v>
      </c>
      <c r="D734" t="s">
        <v>19</v>
      </c>
      <c r="E734" t="s">
        <v>75</v>
      </c>
      <c r="F734" t="s">
        <v>14</v>
      </c>
      <c r="G734" t="s">
        <v>64</v>
      </c>
      <c r="H734">
        <v>6</v>
      </c>
      <c r="I734">
        <v>380</v>
      </c>
      <c r="J734" t="s">
        <v>28</v>
      </c>
      <c r="K734" t="s">
        <v>17</v>
      </c>
      <c r="L734" t="s">
        <v>29</v>
      </c>
      <c r="M734" s="25">
        <v>1850000</v>
      </c>
    </row>
    <row r="735" spans="1:13" x14ac:dyDescent="0.2">
      <c r="A735" s="1">
        <v>42769</v>
      </c>
      <c r="B735" t="s">
        <v>856</v>
      </c>
      <c r="C735" t="s">
        <v>11</v>
      </c>
      <c r="D735" t="s">
        <v>50</v>
      </c>
      <c r="E735" t="s">
        <v>51</v>
      </c>
      <c r="F735" t="s">
        <v>14</v>
      </c>
      <c r="G735" t="s">
        <v>15</v>
      </c>
      <c r="H735">
        <v>3</v>
      </c>
      <c r="I735">
        <v>122</v>
      </c>
      <c r="J735" t="s">
        <v>16</v>
      </c>
      <c r="K735" t="s">
        <v>17</v>
      </c>
      <c r="L735" t="s">
        <v>58</v>
      </c>
      <c r="M735" s="25">
        <v>835000</v>
      </c>
    </row>
    <row r="736" spans="1:13" x14ac:dyDescent="0.2">
      <c r="A736" s="1">
        <v>42770</v>
      </c>
      <c r="B736" t="s">
        <v>857</v>
      </c>
      <c r="C736" t="s">
        <v>11</v>
      </c>
      <c r="D736" t="s">
        <v>12</v>
      </c>
      <c r="E736" t="s">
        <v>22</v>
      </c>
      <c r="F736" t="s">
        <v>14</v>
      </c>
      <c r="G736" t="s">
        <v>15</v>
      </c>
      <c r="H736">
        <v>4</v>
      </c>
      <c r="I736">
        <v>148</v>
      </c>
      <c r="J736" t="s">
        <v>16</v>
      </c>
      <c r="K736" t="s">
        <v>17</v>
      </c>
      <c r="L736" t="s">
        <v>18</v>
      </c>
      <c r="M736" s="25">
        <v>629000</v>
      </c>
    </row>
    <row r="737" spans="1:13" x14ac:dyDescent="0.2">
      <c r="A737" s="1">
        <v>42771</v>
      </c>
      <c r="B737" t="s">
        <v>858</v>
      </c>
      <c r="C737" t="s">
        <v>11</v>
      </c>
      <c r="D737" t="s">
        <v>12</v>
      </c>
      <c r="E737" t="s">
        <v>22</v>
      </c>
      <c r="F737" t="s">
        <v>14</v>
      </c>
      <c r="G737" t="s">
        <v>23</v>
      </c>
      <c r="H737">
        <v>1</v>
      </c>
      <c r="I737">
        <v>34</v>
      </c>
      <c r="J737" t="s">
        <v>16</v>
      </c>
      <c r="K737" t="s">
        <v>17</v>
      </c>
      <c r="L737" t="s">
        <v>60</v>
      </c>
      <c r="M737" s="25">
        <v>210000</v>
      </c>
    </row>
    <row r="738" spans="1:13" x14ac:dyDescent="0.2">
      <c r="A738" s="1">
        <v>42772</v>
      </c>
      <c r="B738" t="s">
        <v>859</v>
      </c>
      <c r="C738" t="s">
        <v>11</v>
      </c>
      <c r="D738" t="s">
        <v>42</v>
      </c>
      <c r="E738" t="s">
        <v>62</v>
      </c>
      <c r="F738" t="s">
        <v>14</v>
      </c>
      <c r="G738" t="s">
        <v>15</v>
      </c>
      <c r="H738">
        <v>2</v>
      </c>
      <c r="I738">
        <v>66</v>
      </c>
      <c r="J738" t="s">
        <v>28</v>
      </c>
      <c r="K738" t="s">
        <v>17</v>
      </c>
      <c r="L738" t="s">
        <v>21</v>
      </c>
      <c r="M738" s="25">
        <v>200000</v>
      </c>
    </row>
    <row r="739" spans="1:13" x14ac:dyDescent="0.2">
      <c r="A739" s="1">
        <v>42773</v>
      </c>
      <c r="B739" t="s">
        <v>860</v>
      </c>
      <c r="C739" t="s">
        <v>11</v>
      </c>
      <c r="D739" t="s">
        <v>34</v>
      </c>
      <c r="E739" t="s">
        <v>71</v>
      </c>
      <c r="F739" t="s">
        <v>14</v>
      </c>
      <c r="G739" t="s">
        <v>15</v>
      </c>
      <c r="H739">
        <v>4</v>
      </c>
      <c r="I739">
        <v>90</v>
      </c>
      <c r="J739" t="s">
        <v>16</v>
      </c>
      <c r="K739" t="s">
        <v>17</v>
      </c>
      <c r="L739" t="s">
        <v>24</v>
      </c>
      <c r="M739" s="25">
        <v>420000</v>
      </c>
    </row>
    <row r="740" spans="1:13" x14ac:dyDescent="0.2">
      <c r="A740" s="1">
        <v>42774</v>
      </c>
      <c r="B740" t="s">
        <v>861</v>
      </c>
      <c r="C740" t="s">
        <v>11</v>
      </c>
      <c r="D740" t="s">
        <v>19</v>
      </c>
      <c r="E740" t="s">
        <v>73</v>
      </c>
      <c r="F740" t="s">
        <v>14</v>
      </c>
      <c r="G740" t="s">
        <v>15</v>
      </c>
      <c r="H740">
        <v>3</v>
      </c>
      <c r="I740">
        <v>93</v>
      </c>
      <c r="J740" t="s">
        <v>16</v>
      </c>
      <c r="K740" t="s">
        <v>17</v>
      </c>
      <c r="L740" t="s">
        <v>18</v>
      </c>
      <c r="M740" s="25">
        <v>395000</v>
      </c>
    </row>
    <row r="741" spans="1:13" x14ac:dyDescent="0.2">
      <c r="A741" s="1">
        <v>42775</v>
      </c>
      <c r="B741" t="s">
        <v>862</v>
      </c>
      <c r="C741" t="s">
        <v>11</v>
      </c>
      <c r="D741" t="s">
        <v>42</v>
      </c>
      <c r="E741" t="s">
        <v>43</v>
      </c>
      <c r="F741" t="s">
        <v>14</v>
      </c>
      <c r="G741" t="s">
        <v>23</v>
      </c>
      <c r="H741">
        <v>2</v>
      </c>
      <c r="I741">
        <v>92</v>
      </c>
      <c r="J741" t="s">
        <v>28</v>
      </c>
      <c r="K741" t="s">
        <v>17</v>
      </c>
      <c r="L741" t="s">
        <v>21</v>
      </c>
      <c r="M741" s="25">
        <v>360000</v>
      </c>
    </row>
    <row r="742" spans="1:13" x14ac:dyDescent="0.2">
      <c r="A742" s="1">
        <v>42776</v>
      </c>
      <c r="B742" t="s">
        <v>863</v>
      </c>
      <c r="C742" t="s">
        <v>11</v>
      </c>
      <c r="D742" t="s">
        <v>37</v>
      </c>
      <c r="E742" t="s">
        <v>38</v>
      </c>
      <c r="F742" t="s">
        <v>14</v>
      </c>
      <c r="G742" t="s">
        <v>15</v>
      </c>
      <c r="H742">
        <v>4</v>
      </c>
      <c r="I742">
        <v>84</v>
      </c>
      <c r="J742" t="s">
        <v>28</v>
      </c>
      <c r="K742" t="s">
        <v>17</v>
      </c>
      <c r="L742" t="s">
        <v>52</v>
      </c>
      <c r="M742" s="25">
        <v>299000</v>
      </c>
    </row>
    <row r="743" spans="1:13" x14ac:dyDescent="0.2">
      <c r="A743" s="1">
        <v>42777</v>
      </c>
      <c r="B743" t="s">
        <v>864</v>
      </c>
      <c r="C743" t="s">
        <v>11</v>
      </c>
      <c r="D743" t="s">
        <v>47</v>
      </c>
      <c r="E743" t="s">
        <v>48</v>
      </c>
      <c r="F743" t="s">
        <v>14</v>
      </c>
      <c r="G743" t="s">
        <v>15</v>
      </c>
      <c r="H743">
        <v>2</v>
      </c>
      <c r="I743">
        <v>81</v>
      </c>
      <c r="J743" t="s">
        <v>16</v>
      </c>
      <c r="K743" t="s">
        <v>17</v>
      </c>
      <c r="L743" t="s">
        <v>58</v>
      </c>
      <c r="M743" s="25">
        <v>299000</v>
      </c>
    </row>
    <row r="744" spans="1:13" x14ac:dyDescent="0.2">
      <c r="A744" s="1">
        <v>42778</v>
      </c>
      <c r="B744" t="s">
        <v>865</v>
      </c>
      <c r="C744" t="s">
        <v>11</v>
      </c>
      <c r="D744" t="s">
        <v>34</v>
      </c>
      <c r="E744" t="s">
        <v>44</v>
      </c>
      <c r="F744" t="s">
        <v>14</v>
      </c>
      <c r="G744" t="s">
        <v>15</v>
      </c>
      <c r="H744">
        <v>2</v>
      </c>
      <c r="I744">
        <v>50</v>
      </c>
      <c r="J744" t="s">
        <v>16</v>
      </c>
      <c r="K744" t="s">
        <v>67</v>
      </c>
      <c r="L744" t="s">
        <v>18</v>
      </c>
      <c r="M744" s="25">
        <v>200000</v>
      </c>
    </row>
    <row r="745" spans="1:13" x14ac:dyDescent="0.2">
      <c r="A745" s="1">
        <v>42779</v>
      </c>
      <c r="B745" t="s">
        <v>866</v>
      </c>
      <c r="C745" t="s">
        <v>11</v>
      </c>
      <c r="D745" t="s">
        <v>25</v>
      </c>
      <c r="E745" t="s">
        <v>39</v>
      </c>
      <c r="F745" t="s">
        <v>14</v>
      </c>
      <c r="G745" t="s">
        <v>15</v>
      </c>
      <c r="H745">
        <v>3</v>
      </c>
      <c r="I745">
        <v>95</v>
      </c>
      <c r="J745" t="s">
        <v>16</v>
      </c>
      <c r="K745" t="s">
        <v>17</v>
      </c>
      <c r="L745" t="s">
        <v>60</v>
      </c>
      <c r="M745" s="25">
        <v>449000</v>
      </c>
    </row>
    <row r="746" spans="1:13" x14ac:dyDescent="0.2">
      <c r="A746" s="1">
        <v>42780</v>
      </c>
      <c r="B746" t="s">
        <v>867</v>
      </c>
      <c r="C746" t="s">
        <v>11</v>
      </c>
      <c r="D746" t="s">
        <v>19</v>
      </c>
      <c r="E746" t="s">
        <v>45</v>
      </c>
      <c r="F746" t="s">
        <v>14</v>
      </c>
      <c r="G746" t="s">
        <v>15</v>
      </c>
      <c r="H746">
        <v>4</v>
      </c>
      <c r="I746">
        <v>170</v>
      </c>
      <c r="J746" t="s">
        <v>16</v>
      </c>
      <c r="K746" t="s">
        <v>17</v>
      </c>
      <c r="L746" t="s">
        <v>57</v>
      </c>
      <c r="M746" s="25">
        <v>950000</v>
      </c>
    </row>
    <row r="747" spans="1:13" x14ac:dyDescent="0.2">
      <c r="A747" s="1">
        <v>42781</v>
      </c>
      <c r="B747" t="s">
        <v>868</v>
      </c>
      <c r="C747" t="s">
        <v>11</v>
      </c>
      <c r="D747" t="s">
        <v>42</v>
      </c>
      <c r="E747" t="s">
        <v>87</v>
      </c>
      <c r="F747" t="s">
        <v>14</v>
      </c>
      <c r="G747" t="s">
        <v>15</v>
      </c>
      <c r="H747">
        <v>4</v>
      </c>
      <c r="I747">
        <v>92</v>
      </c>
      <c r="J747" t="s">
        <v>16</v>
      </c>
      <c r="K747" t="s">
        <v>17</v>
      </c>
      <c r="L747" t="s">
        <v>21</v>
      </c>
      <c r="M747" s="25">
        <v>245000</v>
      </c>
    </row>
    <row r="748" spans="1:13" x14ac:dyDescent="0.2">
      <c r="A748" s="1">
        <v>42782</v>
      </c>
      <c r="B748" t="s">
        <v>869</v>
      </c>
      <c r="C748" t="s">
        <v>11</v>
      </c>
      <c r="D748" t="s">
        <v>42</v>
      </c>
      <c r="E748" t="s">
        <v>78</v>
      </c>
      <c r="F748" t="s">
        <v>14</v>
      </c>
      <c r="G748" t="s">
        <v>15</v>
      </c>
      <c r="H748">
        <v>2</v>
      </c>
      <c r="I748">
        <v>49</v>
      </c>
      <c r="J748" t="s">
        <v>28</v>
      </c>
      <c r="K748" t="s">
        <v>17</v>
      </c>
      <c r="L748" t="s">
        <v>18</v>
      </c>
      <c r="M748" s="25">
        <v>99000</v>
      </c>
    </row>
    <row r="749" spans="1:13" x14ac:dyDescent="0.2">
      <c r="A749" s="1">
        <v>42783</v>
      </c>
      <c r="B749" t="s">
        <v>870</v>
      </c>
      <c r="C749" t="s">
        <v>11</v>
      </c>
      <c r="D749" t="s">
        <v>42</v>
      </c>
      <c r="E749" t="s">
        <v>87</v>
      </c>
      <c r="F749" t="s">
        <v>14</v>
      </c>
      <c r="G749" t="s">
        <v>15</v>
      </c>
      <c r="H749">
        <v>4</v>
      </c>
      <c r="I749">
        <v>87</v>
      </c>
      <c r="J749" t="s">
        <v>16</v>
      </c>
      <c r="K749" t="s">
        <v>17</v>
      </c>
      <c r="L749" t="s">
        <v>100</v>
      </c>
      <c r="M749" s="25">
        <v>230000</v>
      </c>
    </row>
    <row r="750" spans="1:13" x14ac:dyDescent="0.2">
      <c r="A750" s="1">
        <v>42784</v>
      </c>
      <c r="B750" t="s">
        <v>871</v>
      </c>
      <c r="C750" t="s">
        <v>11</v>
      </c>
      <c r="D750" t="s">
        <v>12</v>
      </c>
      <c r="E750" t="s">
        <v>33</v>
      </c>
      <c r="F750" t="s">
        <v>14</v>
      </c>
      <c r="G750" t="s">
        <v>15</v>
      </c>
      <c r="H750">
        <v>2</v>
      </c>
      <c r="I750">
        <v>71</v>
      </c>
      <c r="J750" t="s">
        <v>16</v>
      </c>
      <c r="K750" t="s">
        <v>17</v>
      </c>
      <c r="L750" t="s">
        <v>21</v>
      </c>
      <c r="M750" s="25">
        <v>265000</v>
      </c>
    </row>
    <row r="751" spans="1:13" x14ac:dyDescent="0.2">
      <c r="A751" s="1">
        <v>42785</v>
      </c>
      <c r="B751" t="s">
        <v>872</v>
      </c>
      <c r="C751" t="s">
        <v>11</v>
      </c>
      <c r="D751" t="s">
        <v>54</v>
      </c>
      <c r="E751" t="s">
        <v>111</v>
      </c>
      <c r="F751" t="s">
        <v>14</v>
      </c>
      <c r="G751" t="s">
        <v>23</v>
      </c>
      <c r="H751">
        <v>3</v>
      </c>
      <c r="I751">
        <v>130</v>
      </c>
      <c r="J751" t="s">
        <v>16</v>
      </c>
      <c r="K751" t="s">
        <v>17</v>
      </c>
      <c r="L751" t="s">
        <v>60</v>
      </c>
      <c r="M751" s="25">
        <v>466000</v>
      </c>
    </row>
    <row r="752" spans="1:13" x14ac:dyDescent="0.2">
      <c r="A752" s="1">
        <v>42786</v>
      </c>
      <c r="B752" t="s">
        <v>873</v>
      </c>
      <c r="C752" t="s">
        <v>11</v>
      </c>
      <c r="D752" t="s">
        <v>12</v>
      </c>
      <c r="E752" t="s">
        <v>33</v>
      </c>
      <c r="F752" t="s">
        <v>14</v>
      </c>
      <c r="G752" t="s">
        <v>15</v>
      </c>
      <c r="H752">
        <v>4</v>
      </c>
      <c r="I752">
        <v>124</v>
      </c>
      <c r="J752" t="s">
        <v>16</v>
      </c>
      <c r="K752" t="s">
        <v>17</v>
      </c>
      <c r="L752" t="s">
        <v>58</v>
      </c>
      <c r="M752" s="25">
        <v>520000</v>
      </c>
    </row>
    <row r="753" spans="1:13" x14ac:dyDescent="0.2">
      <c r="A753" s="1">
        <v>42787</v>
      </c>
      <c r="B753" t="s">
        <v>874</v>
      </c>
      <c r="C753" t="s">
        <v>11</v>
      </c>
      <c r="D753" t="s">
        <v>89</v>
      </c>
      <c r="E753" t="s">
        <v>103</v>
      </c>
      <c r="F753" t="s">
        <v>14</v>
      </c>
      <c r="G753" t="s">
        <v>15</v>
      </c>
      <c r="H753">
        <v>3</v>
      </c>
      <c r="I753">
        <v>69</v>
      </c>
      <c r="J753" t="s">
        <v>16</v>
      </c>
      <c r="K753" t="s">
        <v>17</v>
      </c>
      <c r="L753" t="s">
        <v>21</v>
      </c>
      <c r="M753" s="25">
        <v>176000</v>
      </c>
    </row>
    <row r="754" spans="1:13" x14ac:dyDescent="0.2">
      <c r="A754" s="1">
        <v>42788</v>
      </c>
      <c r="B754" t="s">
        <v>875</v>
      </c>
      <c r="C754" t="s">
        <v>11</v>
      </c>
      <c r="D754" t="s">
        <v>89</v>
      </c>
      <c r="E754" t="s">
        <v>95</v>
      </c>
      <c r="F754" t="s">
        <v>14</v>
      </c>
      <c r="G754" t="s">
        <v>15</v>
      </c>
      <c r="H754">
        <v>3</v>
      </c>
      <c r="I754">
        <v>65</v>
      </c>
      <c r="J754" t="s">
        <v>28</v>
      </c>
      <c r="K754" t="s">
        <v>17</v>
      </c>
      <c r="L754" t="s">
        <v>21</v>
      </c>
      <c r="M754" s="25">
        <v>119000</v>
      </c>
    </row>
    <row r="755" spans="1:13" x14ac:dyDescent="0.2">
      <c r="A755" s="1">
        <v>42789</v>
      </c>
      <c r="B755" t="s">
        <v>876</v>
      </c>
      <c r="C755" t="s">
        <v>11</v>
      </c>
      <c r="D755" t="s">
        <v>47</v>
      </c>
      <c r="E755" t="s">
        <v>86</v>
      </c>
      <c r="F755" t="s">
        <v>14</v>
      </c>
      <c r="G755" t="s">
        <v>15</v>
      </c>
      <c r="H755">
        <v>3</v>
      </c>
      <c r="I755">
        <v>76</v>
      </c>
      <c r="J755" t="s">
        <v>16</v>
      </c>
      <c r="K755" t="s">
        <v>17</v>
      </c>
      <c r="L755" t="s">
        <v>40</v>
      </c>
      <c r="M755" s="25">
        <v>280000</v>
      </c>
    </row>
    <row r="756" spans="1:13" x14ac:dyDescent="0.2">
      <c r="A756" s="1">
        <v>42790</v>
      </c>
      <c r="B756" t="s">
        <v>877</v>
      </c>
      <c r="C756" t="s">
        <v>11</v>
      </c>
      <c r="D756" t="s">
        <v>47</v>
      </c>
      <c r="E756" t="s">
        <v>98</v>
      </c>
      <c r="F756" t="s">
        <v>14</v>
      </c>
      <c r="G756" t="s">
        <v>15</v>
      </c>
      <c r="H756">
        <v>4</v>
      </c>
      <c r="I756">
        <v>88</v>
      </c>
      <c r="J756" t="s">
        <v>16</v>
      </c>
      <c r="K756" t="s">
        <v>67</v>
      </c>
      <c r="L756" t="s">
        <v>36</v>
      </c>
      <c r="M756" s="25">
        <v>295000</v>
      </c>
    </row>
    <row r="757" spans="1:13" x14ac:dyDescent="0.2">
      <c r="A757" s="1">
        <v>42791</v>
      </c>
      <c r="B757" t="s">
        <v>878</v>
      </c>
      <c r="C757" t="s">
        <v>11</v>
      </c>
      <c r="D757" t="s">
        <v>19</v>
      </c>
      <c r="E757" t="s">
        <v>20</v>
      </c>
      <c r="F757" t="s">
        <v>14</v>
      </c>
      <c r="G757" t="s">
        <v>15</v>
      </c>
      <c r="H757">
        <v>4</v>
      </c>
      <c r="I757">
        <v>149</v>
      </c>
      <c r="J757" t="s">
        <v>16</v>
      </c>
      <c r="K757" t="s">
        <v>17</v>
      </c>
      <c r="L757" t="s">
        <v>18</v>
      </c>
      <c r="M757" s="25">
        <v>640000</v>
      </c>
    </row>
    <row r="758" spans="1:13" x14ac:dyDescent="0.2">
      <c r="A758" s="1">
        <v>42792</v>
      </c>
      <c r="B758" t="s">
        <v>879</v>
      </c>
      <c r="C758" t="s">
        <v>11</v>
      </c>
      <c r="D758" t="s">
        <v>50</v>
      </c>
      <c r="E758" t="s">
        <v>82</v>
      </c>
      <c r="F758" t="s">
        <v>14</v>
      </c>
      <c r="G758" t="s">
        <v>23</v>
      </c>
      <c r="H758">
        <v>1</v>
      </c>
      <c r="I758">
        <v>80</v>
      </c>
      <c r="J758" t="s">
        <v>16</v>
      </c>
      <c r="K758" t="s">
        <v>17</v>
      </c>
      <c r="L758" t="s">
        <v>58</v>
      </c>
      <c r="M758" s="25">
        <v>429000</v>
      </c>
    </row>
    <row r="759" spans="1:13" x14ac:dyDescent="0.2">
      <c r="A759" s="1">
        <v>42793</v>
      </c>
      <c r="B759" t="s">
        <v>880</v>
      </c>
      <c r="C759" t="s">
        <v>11</v>
      </c>
      <c r="D759" t="s">
        <v>47</v>
      </c>
      <c r="E759" t="s">
        <v>48</v>
      </c>
      <c r="F759" t="s">
        <v>14</v>
      </c>
      <c r="G759" t="s">
        <v>15</v>
      </c>
      <c r="H759">
        <v>2</v>
      </c>
      <c r="I759">
        <v>69</v>
      </c>
      <c r="J759" t="s">
        <v>28</v>
      </c>
      <c r="K759" t="s">
        <v>17</v>
      </c>
      <c r="L759" t="s">
        <v>58</v>
      </c>
      <c r="M759" s="25">
        <v>228000</v>
      </c>
    </row>
    <row r="760" spans="1:13" x14ac:dyDescent="0.2">
      <c r="A760" s="1">
        <v>42794</v>
      </c>
      <c r="B760" t="s">
        <v>881</v>
      </c>
      <c r="C760" t="s">
        <v>11</v>
      </c>
      <c r="D760" t="s">
        <v>12</v>
      </c>
      <c r="E760" t="s">
        <v>30</v>
      </c>
      <c r="F760" t="s">
        <v>14</v>
      </c>
      <c r="G760" t="s">
        <v>15</v>
      </c>
      <c r="H760">
        <v>3</v>
      </c>
      <c r="I760">
        <v>87</v>
      </c>
      <c r="J760" t="s">
        <v>16</v>
      </c>
      <c r="K760" t="s">
        <v>17</v>
      </c>
      <c r="L760" t="s">
        <v>18</v>
      </c>
      <c r="M760" s="25">
        <v>395000</v>
      </c>
    </row>
    <row r="761" spans="1:13" x14ac:dyDescent="0.2">
      <c r="A761" s="1">
        <v>42795</v>
      </c>
      <c r="B761" t="s">
        <v>882</v>
      </c>
      <c r="C761" t="s">
        <v>11</v>
      </c>
      <c r="D761" t="s">
        <v>50</v>
      </c>
      <c r="E761" t="s">
        <v>114</v>
      </c>
      <c r="F761" t="s">
        <v>14</v>
      </c>
      <c r="G761" t="s">
        <v>23</v>
      </c>
      <c r="H761">
        <v>2</v>
      </c>
      <c r="I761">
        <v>110</v>
      </c>
      <c r="J761" t="s">
        <v>16</v>
      </c>
      <c r="K761" t="s">
        <v>17</v>
      </c>
      <c r="L761" t="s">
        <v>58</v>
      </c>
      <c r="M761" s="25">
        <v>470000</v>
      </c>
    </row>
    <row r="762" spans="1:13" x14ac:dyDescent="0.2">
      <c r="A762" s="1">
        <v>42796</v>
      </c>
      <c r="B762" t="s">
        <v>883</v>
      </c>
      <c r="C762" t="s">
        <v>11</v>
      </c>
      <c r="D762" t="s">
        <v>12</v>
      </c>
      <c r="E762" t="s">
        <v>22</v>
      </c>
      <c r="F762" t="s">
        <v>14</v>
      </c>
      <c r="G762" t="s">
        <v>15</v>
      </c>
      <c r="H762">
        <v>2</v>
      </c>
      <c r="I762">
        <v>88</v>
      </c>
      <c r="J762" t="s">
        <v>16</v>
      </c>
      <c r="K762" t="s">
        <v>17</v>
      </c>
      <c r="L762" t="s">
        <v>52</v>
      </c>
      <c r="M762" s="25">
        <v>269000</v>
      </c>
    </row>
    <row r="763" spans="1:13" x14ac:dyDescent="0.2">
      <c r="A763" s="1">
        <v>42797</v>
      </c>
      <c r="B763" t="s">
        <v>884</v>
      </c>
      <c r="C763" t="s">
        <v>11</v>
      </c>
      <c r="D763" t="s">
        <v>47</v>
      </c>
      <c r="E763" t="s">
        <v>48</v>
      </c>
      <c r="F763" t="s">
        <v>14</v>
      </c>
      <c r="G763" t="s">
        <v>15</v>
      </c>
      <c r="H763">
        <v>2</v>
      </c>
      <c r="I763">
        <v>70</v>
      </c>
      <c r="J763" t="s">
        <v>16</v>
      </c>
      <c r="K763" t="s">
        <v>17</v>
      </c>
      <c r="L763" t="s">
        <v>57</v>
      </c>
      <c r="M763" s="25">
        <v>275000</v>
      </c>
    </row>
    <row r="764" spans="1:13" x14ac:dyDescent="0.2">
      <c r="A764" s="1">
        <v>42798</v>
      </c>
      <c r="B764" t="s">
        <v>885</v>
      </c>
      <c r="C764" t="s">
        <v>11</v>
      </c>
      <c r="D764" t="s">
        <v>19</v>
      </c>
      <c r="E764" t="s">
        <v>73</v>
      </c>
      <c r="F764" t="s">
        <v>14</v>
      </c>
      <c r="G764" t="s">
        <v>15</v>
      </c>
      <c r="H764">
        <v>3</v>
      </c>
      <c r="I764">
        <v>148</v>
      </c>
      <c r="J764" t="s">
        <v>16</v>
      </c>
      <c r="K764" t="s">
        <v>17</v>
      </c>
      <c r="L764" t="s">
        <v>40</v>
      </c>
      <c r="M764" s="25">
        <v>635000</v>
      </c>
    </row>
    <row r="765" spans="1:13" x14ac:dyDescent="0.2">
      <c r="A765" s="1">
        <v>42799</v>
      </c>
      <c r="B765" t="s">
        <v>886</v>
      </c>
      <c r="C765" t="s">
        <v>11</v>
      </c>
      <c r="D765" t="s">
        <v>47</v>
      </c>
      <c r="E765" t="s">
        <v>48</v>
      </c>
      <c r="F765" t="s">
        <v>14</v>
      </c>
      <c r="G765" t="s">
        <v>15</v>
      </c>
      <c r="H765">
        <v>3</v>
      </c>
      <c r="I765">
        <v>117</v>
      </c>
      <c r="J765" t="s">
        <v>16</v>
      </c>
      <c r="K765" t="s">
        <v>17</v>
      </c>
      <c r="L765" t="s">
        <v>58</v>
      </c>
      <c r="M765" s="25">
        <v>410000</v>
      </c>
    </row>
    <row r="766" spans="1:13" x14ac:dyDescent="0.2">
      <c r="A766" s="1">
        <v>42800</v>
      </c>
      <c r="B766" t="s">
        <v>887</v>
      </c>
      <c r="C766" t="s">
        <v>11</v>
      </c>
      <c r="D766" t="s">
        <v>42</v>
      </c>
      <c r="E766" t="s">
        <v>59</v>
      </c>
      <c r="F766" t="s">
        <v>14</v>
      </c>
      <c r="G766" t="s">
        <v>15</v>
      </c>
      <c r="H766">
        <v>3</v>
      </c>
      <c r="I766">
        <v>74</v>
      </c>
      <c r="J766" t="s">
        <v>28</v>
      </c>
      <c r="K766" t="s">
        <v>17</v>
      </c>
      <c r="L766" t="s">
        <v>40</v>
      </c>
      <c r="M766" s="25">
        <v>185000</v>
      </c>
    </row>
    <row r="767" spans="1:13" x14ac:dyDescent="0.2">
      <c r="A767" s="1">
        <v>42801</v>
      </c>
      <c r="B767" t="s">
        <v>888</v>
      </c>
      <c r="C767" t="s">
        <v>11</v>
      </c>
      <c r="D767" t="s">
        <v>12</v>
      </c>
      <c r="E767" t="s">
        <v>30</v>
      </c>
      <c r="F767" t="s">
        <v>14</v>
      </c>
      <c r="G767" t="s">
        <v>15</v>
      </c>
      <c r="H767">
        <v>2</v>
      </c>
      <c r="I767">
        <v>72</v>
      </c>
      <c r="J767" t="s">
        <v>16</v>
      </c>
      <c r="K767" t="s">
        <v>17</v>
      </c>
      <c r="L767" t="s">
        <v>21</v>
      </c>
      <c r="M767" s="25">
        <v>285000</v>
      </c>
    </row>
    <row r="768" spans="1:13" x14ac:dyDescent="0.2">
      <c r="A768" s="1">
        <v>42802</v>
      </c>
      <c r="B768" t="s">
        <v>889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>
        <v>3</v>
      </c>
      <c r="I768">
        <v>290</v>
      </c>
      <c r="J768" t="s">
        <v>16</v>
      </c>
      <c r="K768" t="s">
        <v>17</v>
      </c>
      <c r="L768" t="s">
        <v>57</v>
      </c>
      <c r="M768" s="25">
        <v>2450000</v>
      </c>
    </row>
    <row r="769" spans="1:13" x14ac:dyDescent="0.2">
      <c r="A769" s="1">
        <v>42803</v>
      </c>
      <c r="B769" t="s">
        <v>890</v>
      </c>
      <c r="C769" t="s">
        <v>11</v>
      </c>
      <c r="D769" t="s">
        <v>12</v>
      </c>
      <c r="E769" t="s">
        <v>31</v>
      </c>
      <c r="F769" t="s">
        <v>14</v>
      </c>
      <c r="G769" t="s">
        <v>15</v>
      </c>
      <c r="H769">
        <v>5</v>
      </c>
      <c r="I769">
        <v>123</v>
      </c>
      <c r="J769" t="s">
        <v>16</v>
      </c>
      <c r="K769" t="s">
        <v>17</v>
      </c>
      <c r="L769" t="s">
        <v>18</v>
      </c>
      <c r="M769" s="25">
        <v>369000</v>
      </c>
    </row>
    <row r="770" spans="1:13" x14ac:dyDescent="0.2">
      <c r="A770" s="1">
        <v>42804</v>
      </c>
      <c r="B770" t="s">
        <v>891</v>
      </c>
      <c r="C770" t="s">
        <v>11</v>
      </c>
      <c r="D770" t="s">
        <v>47</v>
      </c>
      <c r="E770" t="s">
        <v>102</v>
      </c>
      <c r="F770" t="s">
        <v>14</v>
      </c>
      <c r="G770" t="s">
        <v>15</v>
      </c>
      <c r="H770">
        <v>3</v>
      </c>
      <c r="I770">
        <v>83</v>
      </c>
      <c r="J770" t="s">
        <v>16</v>
      </c>
      <c r="K770" t="s">
        <v>17</v>
      </c>
      <c r="L770" t="s">
        <v>58</v>
      </c>
      <c r="M770" s="25">
        <v>250000</v>
      </c>
    </row>
    <row r="771" spans="1:13" x14ac:dyDescent="0.2">
      <c r="A771" s="1">
        <v>42805</v>
      </c>
      <c r="B771" t="s">
        <v>892</v>
      </c>
      <c r="C771" t="s">
        <v>11</v>
      </c>
      <c r="D771" t="s">
        <v>25</v>
      </c>
      <c r="E771" t="s">
        <v>39</v>
      </c>
      <c r="F771" t="s">
        <v>14</v>
      </c>
      <c r="G771" t="s">
        <v>15</v>
      </c>
      <c r="H771">
        <v>3</v>
      </c>
      <c r="I771">
        <v>65</v>
      </c>
      <c r="J771" t="s">
        <v>28</v>
      </c>
      <c r="K771" t="s">
        <v>67</v>
      </c>
      <c r="L771" t="s">
        <v>40</v>
      </c>
      <c r="M771" s="25">
        <v>169800</v>
      </c>
    </row>
    <row r="772" spans="1:13" x14ac:dyDescent="0.2">
      <c r="A772" s="1">
        <v>42806</v>
      </c>
      <c r="B772" t="s">
        <v>893</v>
      </c>
      <c r="C772" t="s">
        <v>11</v>
      </c>
      <c r="D772" t="s">
        <v>89</v>
      </c>
      <c r="E772" t="s">
        <v>103</v>
      </c>
      <c r="F772" t="s">
        <v>14</v>
      </c>
      <c r="G772" t="s">
        <v>15</v>
      </c>
      <c r="H772">
        <v>2</v>
      </c>
      <c r="I772">
        <v>71</v>
      </c>
      <c r="J772" t="s">
        <v>28</v>
      </c>
      <c r="K772" t="s">
        <v>17</v>
      </c>
      <c r="L772" t="s">
        <v>18</v>
      </c>
      <c r="M772" s="25">
        <v>245000</v>
      </c>
    </row>
    <row r="773" spans="1:13" x14ac:dyDescent="0.2">
      <c r="A773" s="1">
        <v>42807</v>
      </c>
      <c r="B773" t="s">
        <v>894</v>
      </c>
      <c r="C773" t="s">
        <v>11</v>
      </c>
      <c r="D773" t="s">
        <v>37</v>
      </c>
      <c r="E773" t="s">
        <v>74</v>
      </c>
      <c r="F773" t="s">
        <v>14</v>
      </c>
      <c r="G773" t="s">
        <v>15</v>
      </c>
      <c r="H773">
        <v>2</v>
      </c>
      <c r="I773">
        <v>76</v>
      </c>
      <c r="J773" t="s">
        <v>28</v>
      </c>
      <c r="K773" t="s">
        <v>67</v>
      </c>
      <c r="L773" t="s">
        <v>40</v>
      </c>
      <c r="M773" s="25">
        <v>200000</v>
      </c>
    </row>
    <row r="774" spans="1:13" x14ac:dyDescent="0.2">
      <c r="A774" s="1">
        <v>42808</v>
      </c>
      <c r="B774" t="s">
        <v>895</v>
      </c>
      <c r="C774" t="s">
        <v>11</v>
      </c>
      <c r="D774" t="s">
        <v>42</v>
      </c>
      <c r="E774" t="s">
        <v>43</v>
      </c>
      <c r="F774" t="s">
        <v>14</v>
      </c>
      <c r="G774" t="s">
        <v>15</v>
      </c>
      <c r="H774">
        <v>2</v>
      </c>
      <c r="I774">
        <v>82</v>
      </c>
      <c r="J774" t="s">
        <v>16</v>
      </c>
      <c r="K774" t="s">
        <v>17</v>
      </c>
      <c r="L774" t="s">
        <v>21</v>
      </c>
      <c r="M774" s="25">
        <v>398000</v>
      </c>
    </row>
    <row r="775" spans="1:13" x14ac:dyDescent="0.2">
      <c r="A775" s="1">
        <v>42809</v>
      </c>
      <c r="B775" t="s">
        <v>896</v>
      </c>
      <c r="C775" t="s">
        <v>11</v>
      </c>
      <c r="D775" t="s">
        <v>47</v>
      </c>
      <c r="E775" t="s">
        <v>102</v>
      </c>
      <c r="F775" t="s">
        <v>14</v>
      </c>
      <c r="G775" t="s">
        <v>15</v>
      </c>
      <c r="H775">
        <v>1</v>
      </c>
      <c r="I775">
        <v>33</v>
      </c>
      <c r="J775" t="s">
        <v>16</v>
      </c>
      <c r="K775" t="s">
        <v>17</v>
      </c>
      <c r="L775" t="s">
        <v>52</v>
      </c>
      <c r="M775" s="25">
        <v>129000</v>
      </c>
    </row>
    <row r="776" spans="1:13" x14ac:dyDescent="0.2">
      <c r="A776" s="1">
        <v>42810</v>
      </c>
      <c r="B776" t="s">
        <v>897</v>
      </c>
      <c r="C776" t="s">
        <v>11</v>
      </c>
      <c r="D776" t="s">
        <v>50</v>
      </c>
      <c r="E776" t="s">
        <v>51</v>
      </c>
      <c r="F776" t="s">
        <v>14</v>
      </c>
      <c r="G776" t="s">
        <v>15</v>
      </c>
      <c r="H776">
        <v>3</v>
      </c>
      <c r="I776">
        <v>60</v>
      </c>
      <c r="J776" t="s">
        <v>28</v>
      </c>
      <c r="K776" t="s">
        <v>17</v>
      </c>
      <c r="L776" t="s">
        <v>18</v>
      </c>
      <c r="M776" s="25">
        <v>310000</v>
      </c>
    </row>
    <row r="777" spans="1:13" x14ac:dyDescent="0.2">
      <c r="A777" s="1">
        <v>42811</v>
      </c>
      <c r="B777" t="s">
        <v>898</v>
      </c>
      <c r="C777" t="s">
        <v>11</v>
      </c>
      <c r="D777" t="s">
        <v>34</v>
      </c>
      <c r="E777" t="s">
        <v>35</v>
      </c>
      <c r="F777" t="s">
        <v>14</v>
      </c>
      <c r="G777" t="s">
        <v>69</v>
      </c>
      <c r="H777">
        <v>5</v>
      </c>
      <c r="I777">
        <v>600</v>
      </c>
      <c r="J777" t="s">
        <v>28</v>
      </c>
      <c r="K777" t="s">
        <v>17</v>
      </c>
      <c r="L777" t="s">
        <v>29</v>
      </c>
      <c r="M777" s="25">
        <v>3990000</v>
      </c>
    </row>
    <row r="778" spans="1:13" x14ac:dyDescent="0.2">
      <c r="A778" s="1">
        <v>42812</v>
      </c>
      <c r="B778" t="s">
        <v>899</v>
      </c>
      <c r="C778" t="s">
        <v>11</v>
      </c>
      <c r="D778" t="s">
        <v>37</v>
      </c>
      <c r="E778" t="s">
        <v>74</v>
      </c>
      <c r="F778" t="s">
        <v>14</v>
      </c>
      <c r="G778" t="s">
        <v>15</v>
      </c>
      <c r="H778">
        <v>3</v>
      </c>
      <c r="I778">
        <v>86</v>
      </c>
      <c r="J778" t="s">
        <v>16</v>
      </c>
      <c r="K778" t="s">
        <v>17</v>
      </c>
      <c r="L778" t="s">
        <v>18</v>
      </c>
      <c r="M778" s="25">
        <v>349000</v>
      </c>
    </row>
    <row r="779" spans="1:13" x14ac:dyDescent="0.2">
      <c r="A779" s="1">
        <v>42813</v>
      </c>
      <c r="B779" t="s">
        <v>900</v>
      </c>
      <c r="C779" t="s">
        <v>11</v>
      </c>
      <c r="D779" t="s">
        <v>19</v>
      </c>
      <c r="E779" t="s">
        <v>45</v>
      </c>
      <c r="F779" t="s">
        <v>14</v>
      </c>
      <c r="G779" t="s">
        <v>15</v>
      </c>
      <c r="H779">
        <v>3</v>
      </c>
      <c r="I779">
        <v>160</v>
      </c>
      <c r="J779" t="s">
        <v>16</v>
      </c>
      <c r="K779" t="s">
        <v>17</v>
      </c>
      <c r="L779" t="s">
        <v>52</v>
      </c>
      <c r="M779" s="25">
        <v>845000</v>
      </c>
    </row>
    <row r="780" spans="1:13" x14ac:dyDescent="0.2">
      <c r="A780" s="1">
        <v>42814</v>
      </c>
      <c r="B780" t="s">
        <v>901</v>
      </c>
      <c r="C780" t="s">
        <v>11</v>
      </c>
      <c r="D780" t="s">
        <v>12</v>
      </c>
      <c r="E780" t="s">
        <v>41</v>
      </c>
      <c r="F780" t="s">
        <v>14</v>
      </c>
      <c r="G780" t="s">
        <v>15</v>
      </c>
      <c r="H780">
        <v>3</v>
      </c>
      <c r="I780">
        <v>122</v>
      </c>
      <c r="J780" t="s">
        <v>16</v>
      </c>
      <c r="K780" t="s">
        <v>17</v>
      </c>
      <c r="L780" t="s">
        <v>57</v>
      </c>
      <c r="M780" s="25">
        <v>570000</v>
      </c>
    </row>
    <row r="781" spans="1:13" x14ac:dyDescent="0.2">
      <c r="A781" s="1">
        <v>42815</v>
      </c>
      <c r="B781" t="s">
        <v>902</v>
      </c>
      <c r="C781" t="s">
        <v>11</v>
      </c>
      <c r="D781" t="s">
        <v>37</v>
      </c>
      <c r="E781" t="s">
        <v>38</v>
      </c>
      <c r="F781" t="s">
        <v>14</v>
      </c>
      <c r="G781" t="s">
        <v>15</v>
      </c>
      <c r="H781">
        <v>3</v>
      </c>
      <c r="I781">
        <v>86</v>
      </c>
      <c r="J781" t="s">
        <v>28</v>
      </c>
      <c r="K781" t="s">
        <v>17</v>
      </c>
      <c r="L781" t="s">
        <v>18</v>
      </c>
      <c r="M781" s="25">
        <v>270000</v>
      </c>
    </row>
    <row r="782" spans="1:13" x14ac:dyDescent="0.2">
      <c r="A782" s="1">
        <v>42816</v>
      </c>
      <c r="B782" t="s">
        <v>903</v>
      </c>
      <c r="C782" t="s">
        <v>11</v>
      </c>
      <c r="D782" t="s">
        <v>89</v>
      </c>
      <c r="E782" t="s">
        <v>92</v>
      </c>
      <c r="F782" t="s">
        <v>14</v>
      </c>
      <c r="G782" t="s">
        <v>15</v>
      </c>
      <c r="H782">
        <v>3</v>
      </c>
      <c r="I782">
        <v>62</v>
      </c>
      <c r="J782" t="s">
        <v>28</v>
      </c>
      <c r="K782" t="s">
        <v>17</v>
      </c>
      <c r="L782" t="s">
        <v>18</v>
      </c>
      <c r="M782" s="25">
        <v>139000</v>
      </c>
    </row>
    <row r="783" spans="1:13" x14ac:dyDescent="0.2">
      <c r="A783" s="1">
        <v>42817</v>
      </c>
      <c r="B783" t="s">
        <v>904</v>
      </c>
      <c r="C783" t="s">
        <v>11</v>
      </c>
      <c r="D783" t="s">
        <v>89</v>
      </c>
      <c r="E783" t="s">
        <v>115</v>
      </c>
      <c r="F783" t="s">
        <v>14</v>
      </c>
      <c r="G783" t="s">
        <v>15</v>
      </c>
      <c r="H783">
        <v>3</v>
      </c>
      <c r="I783">
        <v>96</v>
      </c>
      <c r="J783" t="s">
        <v>16</v>
      </c>
      <c r="K783" t="s">
        <v>17</v>
      </c>
      <c r="L783" t="s">
        <v>106</v>
      </c>
      <c r="M783" s="25">
        <v>215000</v>
      </c>
    </row>
    <row r="784" spans="1:13" x14ac:dyDescent="0.2">
      <c r="A784" s="1">
        <v>42818</v>
      </c>
      <c r="B784" t="s">
        <v>905</v>
      </c>
      <c r="C784" t="s">
        <v>11</v>
      </c>
      <c r="D784" t="s">
        <v>47</v>
      </c>
      <c r="E784" t="s">
        <v>102</v>
      </c>
      <c r="F784" t="s">
        <v>14</v>
      </c>
      <c r="G784" t="s">
        <v>15</v>
      </c>
      <c r="H784">
        <v>3</v>
      </c>
      <c r="I784">
        <v>120</v>
      </c>
      <c r="J784" t="s">
        <v>16</v>
      </c>
      <c r="K784" t="s">
        <v>17</v>
      </c>
      <c r="L784" t="s">
        <v>60</v>
      </c>
      <c r="M784" s="25">
        <v>463000</v>
      </c>
    </row>
    <row r="785" spans="1:13" x14ac:dyDescent="0.2">
      <c r="A785" s="1">
        <v>42819</v>
      </c>
      <c r="B785" t="s">
        <v>906</v>
      </c>
      <c r="C785" t="s">
        <v>11</v>
      </c>
      <c r="D785" t="s">
        <v>47</v>
      </c>
      <c r="E785" t="s">
        <v>86</v>
      </c>
      <c r="F785" t="s">
        <v>14</v>
      </c>
      <c r="G785" t="s">
        <v>15</v>
      </c>
      <c r="H785">
        <v>3</v>
      </c>
      <c r="I785">
        <v>150</v>
      </c>
      <c r="J785" t="s">
        <v>28</v>
      </c>
      <c r="K785" t="s">
        <v>17</v>
      </c>
      <c r="L785" t="s">
        <v>52</v>
      </c>
      <c r="M785" s="25">
        <v>239000</v>
      </c>
    </row>
    <row r="786" spans="1:13" x14ac:dyDescent="0.2">
      <c r="A786" s="1">
        <v>42820</v>
      </c>
      <c r="B786" t="s">
        <v>907</v>
      </c>
      <c r="C786" t="s">
        <v>11</v>
      </c>
      <c r="D786" t="s">
        <v>37</v>
      </c>
      <c r="E786" t="s">
        <v>85</v>
      </c>
      <c r="F786" t="s">
        <v>14</v>
      </c>
      <c r="G786" t="s">
        <v>15</v>
      </c>
      <c r="H786">
        <v>3</v>
      </c>
      <c r="I786">
        <v>56</v>
      </c>
      <c r="J786" t="s">
        <v>28</v>
      </c>
      <c r="K786" t="s">
        <v>17</v>
      </c>
      <c r="L786" t="s">
        <v>21</v>
      </c>
      <c r="M786" s="25">
        <v>283000</v>
      </c>
    </row>
    <row r="787" spans="1:13" x14ac:dyDescent="0.2">
      <c r="A787" s="1">
        <v>42821</v>
      </c>
      <c r="B787" t="s">
        <v>908</v>
      </c>
      <c r="C787" t="s">
        <v>11</v>
      </c>
      <c r="D787" t="s">
        <v>47</v>
      </c>
      <c r="E787" t="s">
        <v>48</v>
      </c>
      <c r="F787" t="s">
        <v>14</v>
      </c>
      <c r="G787" t="s">
        <v>15</v>
      </c>
      <c r="H787">
        <v>4</v>
      </c>
      <c r="I787">
        <v>81</v>
      </c>
      <c r="J787" t="s">
        <v>16</v>
      </c>
      <c r="K787" t="s">
        <v>17</v>
      </c>
      <c r="L787" t="s">
        <v>58</v>
      </c>
      <c r="M787" s="25">
        <v>405000</v>
      </c>
    </row>
    <row r="788" spans="1:13" x14ac:dyDescent="0.2">
      <c r="A788" s="1">
        <v>42822</v>
      </c>
      <c r="B788" t="s">
        <v>909</v>
      </c>
      <c r="C788" t="s">
        <v>11</v>
      </c>
      <c r="D788" t="s">
        <v>12</v>
      </c>
      <c r="E788" t="s">
        <v>33</v>
      </c>
      <c r="F788" t="s">
        <v>14</v>
      </c>
      <c r="G788" t="s">
        <v>15</v>
      </c>
      <c r="H788">
        <v>4</v>
      </c>
      <c r="I788">
        <v>113</v>
      </c>
      <c r="J788" t="s">
        <v>16</v>
      </c>
      <c r="K788" t="s">
        <v>17</v>
      </c>
      <c r="L788" t="s">
        <v>36</v>
      </c>
      <c r="M788" s="25">
        <v>425000</v>
      </c>
    </row>
    <row r="789" spans="1:13" x14ac:dyDescent="0.2">
      <c r="A789" s="1">
        <v>42823</v>
      </c>
      <c r="B789" t="s">
        <v>910</v>
      </c>
      <c r="C789" t="s">
        <v>11</v>
      </c>
      <c r="D789" t="s">
        <v>37</v>
      </c>
      <c r="E789" t="s">
        <v>74</v>
      </c>
      <c r="F789" t="s">
        <v>14</v>
      </c>
      <c r="G789" t="s">
        <v>15</v>
      </c>
      <c r="H789">
        <v>3</v>
      </c>
      <c r="I789">
        <v>83</v>
      </c>
      <c r="J789" t="s">
        <v>16</v>
      </c>
      <c r="K789" t="s">
        <v>17</v>
      </c>
      <c r="L789" t="s">
        <v>21</v>
      </c>
      <c r="M789" s="25">
        <v>320000</v>
      </c>
    </row>
    <row r="790" spans="1:13" x14ac:dyDescent="0.2">
      <c r="A790" s="1">
        <v>42824</v>
      </c>
      <c r="B790" t="s">
        <v>911</v>
      </c>
      <c r="C790" t="s">
        <v>11</v>
      </c>
      <c r="D790" t="s">
        <v>50</v>
      </c>
      <c r="E790" t="s">
        <v>66</v>
      </c>
      <c r="F790" t="s">
        <v>14</v>
      </c>
      <c r="G790" t="s">
        <v>15</v>
      </c>
      <c r="H790">
        <v>4</v>
      </c>
      <c r="I790">
        <v>116</v>
      </c>
      <c r="J790" t="s">
        <v>16</v>
      </c>
      <c r="K790" t="s">
        <v>17</v>
      </c>
      <c r="L790" t="s">
        <v>21</v>
      </c>
      <c r="M790" s="25">
        <v>349000</v>
      </c>
    </row>
    <row r="791" spans="1:13" x14ac:dyDescent="0.2">
      <c r="A791" s="1">
        <v>42825</v>
      </c>
      <c r="B791" t="s">
        <v>912</v>
      </c>
      <c r="C791" t="s">
        <v>11</v>
      </c>
      <c r="D791" t="s">
        <v>89</v>
      </c>
      <c r="E791" t="s">
        <v>93</v>
      </c>
      <c r="F791" t="s">
        <v>14</v>
      </c>
      <c r="G791" t="s">
        <v>15</v>
      </c>
      <c r="H791">
        <v>3</v>
      </c>
      <c r="I791">
        <v>83</v>
      </c>
      <c r="J791" t="s">
        <v>16</v>
      </c>
      <c r="K791" t="s">
        <v>17</v>
      </c>
      <c r="L791" t="s">
        <v>21</v>
      </c>
      <c r="M791" s="25">
        <v>418200</v>
      </c>
    </row>
    <row r="792" spans="1:13" x14ac:dyDescent="0.2">
      <c r="A792" s="1">
        <v>42826</v>
      </c>
      <c r="B792" t="s">
        <v>913</v>
      </c>
      <c r="C792" t="s">
        <v>11</v>
      </c>
      <c r="D792" t="s">
        <v>47</v>
      </c>
      <c r="E792" t="s">
        <v>96</v>
      </c>
      <c r="F792" t="s">
        <v>14</v>
      </c>
      <c r="G792" t="s">
        <v>15</v>
      </c>
      <c r="H792">
        <v>3</v>
      </c>
      <c r="I792">
        <v>101</v>
      </c>
      <c r="J792" t="s">
        <v>28</v>
      </c>
      <c r="K792" t="s">
        <v>17</v>
      </c>
      <c r="L792" t="s">
        <v>21</v>
      </c>
      <c r="M792" s="25">
        <v>260000</v>
      </c>
    </row>
    <row r="793" spans="1:13" x14ac:dyDescent="0.2">
      <c r="A793" s="1">
        <v>42827</v>
      </c>
      <c r="B793" t="s">
        <v>914</v>
      </c>
      <c r="C793" t="s">
        <v>11</v>
      </c>
      <c r="D793" t="s">
        <v>12</v>
      </c>
      <c r="E793" t="s">
        <v>31</v>
      </c>
      <c r="F793" t="s">
        <v>14</v>
      </c>
      <c r="G793" t="s">
        <v>15</v>
      </c>
      <c r="H793">
        <v>4</v>
      </c>
      <c r="I793">
        <v>123</v>
      </c>
      <c r="J793" t="s">
        <v>16</v>
      </c>
      <c r="K793" t="s">
        <v>17</v>
      </c>
      <c r="L793" t="s">
        <v>24</v>
      </c>
      <c r="M793" s="25">
        <v>439000</v>
      </c>
    </row>
    <row r="794" spans="1:13" x14ac:dyDescent="0.2">
      <c r="A794" s="1">
        <v>42828</v>
      </c>
      <c r="B794" t="s">
        <v>915</v>
      </c>
      <c r="C794" t="s">
        <v>11</v>
      </c>
      <c r="D794" t="s">
        <v>34</v>
      </c>
      <c r="E794" t="s">
        <v>44</v>
      </c>
      <c r="F794" t="s">
        <v>14</v>
      </c>
      <c r="G794" t="s">
        <v>15</v>
      </c>
      <c r="H794">
        <v>2</v>
      </c>
      <c r="I794">
        <v>185</v>
      </c>
      <c r="J794" t="s">
        <v>16</v>
      </c>
      <c r="K794" t="s">
        <v>17</v>
      </c>
      <c r="L794" t="s">
        <v>36</v>
      </c>
      <c r="M794" s="25">
        <v>1600000</v>
      </c>
    </row>
    <row r="795" spans="1:13" x14ac:dyDescent="0.2">
      <c r="A795" s="1">
        <v>42829</v>
      </c>
      <c r="B795" t="s">
        <v>916</v>
      </c>
      <c r="C795" t="s">
        <v>11</v>
      </c>
      <c r="D795" t="s">
        <v>54</v>
      </c>
      <c r="E795" t="s">
        <v>55</v>
      </c>
      <c r="F795" t="s">
        <v>14</v>
      </c>
      <c r="G795" t="s">
        <v>15</v>
      </c>
      <c r="H795">
        <v>3</v>
      </c>
      <c r="I795">
        <v>73</v>
      </c>
      <c r="J795" t="s">
        <v>16</v>
      </c>
      <c r="K795" t="s">
        <v>17</v>
      </c>
      <c r="L795" t="s">
        <v>21</v>
      </c>
      <c r="M795" s="25">
        <v>206000</v>
      </c>
    </row>
    <row r="796" spans="1:13" x14ac:dyDescent="0.2">
      <c r="A796" s="1">
        <v>42830</v>
      </c>
      <c r="B796" t="s">
        <v>917</v>
      </c>
      <c r="C796" t="s">
        <v>11</v>
      </c>
      <c r="D796" t="s">
        <v>12</v>
      </c>
      <c r="E796" t="s">
        <v>33</v>
      </c>
      <c r="F796" t="s">
        <v>14</v>
      </c>
      <c r="G796" t="s">
        <v>15</v>
      </c>
      <c r="H796">
        <v>4</v>
      </c>
      <c r="I796">
        <v>98</v>
      </c>
      <c r="J796" t="s">
        <v>16</v>
      </c>
      <c r="K796" t="s">
        <v>17</v>
      </c>
      <c r="L796" t="s">
        <v>18</v>
      </c>
      <c r="M796" s="25">
        <v>360000</v>
      </c>
    </row>
    <row r="797" spans="1:13" x14ac:dyDescent="0.2">
      <c r="A797" s="1">
        <v>42831</v>
      </c>
      <c r="B797" t="s">
        <v>918</v>
      </c>
      <c r="C797" t="s">
        <v>11</v>
      </c>
      <c r="D797" t="s">
        <v>37</v>
      </c>
      <c r="E797" t="s">
        <v>74</v>
      </c>
      <c r="F797" t="s">
        <v>14</v>
      </c>
      <c r="G797" t="s">
        <v>15</v>
      </c>
      <c r="H797">
        <v>3</v>
      </c>
      <c r="I797">
        <v>80</v>
      </c>
      <c r="J797" t="s">
        <v>28</v>
      </c>
      <c r="K797" t="s">
        <v>17</v>
      </c>
      <c r="L797" t="s">
        <v>40</v>
      </c>
      <c r="M797" s="25">
        <v>250000</v>
      </c>
    </row>
    <row r="798" spans="1:13" x14ac:dyDescent="0.2">
      <c r="A798" s="1">
        <v>42832</v>
      </c>
      <c r="B798" t="s">
        <v>919</v>
      </c>
      <c r="C798" t="s">
        <v>11</v>
      </c>
      <c r="D798" t="s">
        <v>37</v>
      </c>
      <c r="E798" t="s">
        <v>38</v>
      </c>
      <c r="F798" t="s">
        <v>14</v>
      </c>
      <c r="G798" t="s">
        <v>15</v>
      </c>
      <c r="H798">
        <v>2</v>
      </c>
      <c r="I798">
        <v>63</v>
      </c>
      <c r="J798" t="s">
        <v>28</v>
      </c>
      <c r="K798" t="s">
        <v>17</v>
      </c>
      <c r="L798" t="s">
        <v>57</v>
      </c>
      <c r="M798" s="25">
        <v>240000</v>
      </c>
    </row>
    <row r="799" spans="1:13" x14ac:dyDescent="0.2">
      <c r="A799" s="1">
        <v>42833</v>
      </c>
      <c r="B799" t="s">
        <v>920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>
        <v>3</v>
      </c>
      <c r="I799">
        <v>114</v>
      </c>
      <c r="J799" t="s">
        <v>16</v>
      </c>
      <c r="K799" t="s">
        <v>17</v>
      </c>
      <c r="L799" t="s">
        <v>57</v>
      </c>
      <c r="M799" s="25">
        <v>1650000</v>
      </c>
    </row>
    <row r="800" spans="1:13" x14ac:dyDescent="0.2">
      <c r="A800" s="1">
        <v>42834</v>
      </c>
      <c r="B800" t="s">
        <v>921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>
        <v>3</v>
      </c>
      <c r="I800">
        <v>217</v>
      </c>
      <c r="J800" t="s">
        <v>16</v>
      </c>
      <c r="K800" t="s">
        <v>17</v>
      </c>
      <c r="L800" t="s">
        <v>21</v>
      </c>
      <c r="M800" s="25">
        <v>2290000</v>
      </c>
    </row>
    <row r="801" spans="1:13" x14ac:dyDescent="0.2">
      <c r="A801" s="1">
        <v>42835</v>
      </c>
      <c r="B801" t="s">
        <v>922</v>
      </c>
      <c r="C801" t="s">
        <v>11</v>
      </c>
      <c r="D801" t="s">
        <v>12</v>
      </c>
      <c r="E801" t="s">
        <v>33</v>
      </c>
      <c r="F801" t="s">
        <v>14</v>
      </c>
      <c r="G801" t="s">
        <v>15</v>
      </c>
      <c r="H801">
        <v>2</v>
      </c>
      <c r="I801">
        <v>72</v>
      </c>
      <c r="J801" t="s">
        <v>16</v>
      </c>
      <c r="K801" t="s">
        <v>17</v>
      </c>
      <c r="L801" t="s">
        <v>18</v>
      </c>
      <c r="M801" s="25">
        <v>360000</v>
      </c>
    </row>
    <row r="802" spans="1:13" x14ac:dyDescent="0.2">
      <c r="A802" s="1">
        <v>42836</v>
      </c>
      <c r="B802" t="s">
        <v>923</v>
      </c>
      <c r="C802" t="s">
        <v>11</v>
      </c>
      <c r="D802" t="s">
        <v>34</v>
      </c>
      <c r="E802" t="s">
        <v>44</v>
      </c>
      <c r="F802" t="s">
        <v>14</v>
      </c>
      <c r="G802" t="s">
        <v>15</v>
      </c>
      <c r="H802">
        <v>4</v>
      </c>
      <c r="I802">
        <v>95</v>
      </c>
      <c r="J802" t="s">
        <v>16</v>
      </c>
      <c r="K802" t="s">
        <v>17</v>
      </c>
      <c r="L802" t="s">
        <v>24</v>
      </c>
      <c r="M802" s="25">
        <v>560000</v>
      </c>
    </row>
    <row r="803" spans="1:13" x14ac:dyDescent="0.2">
      <c r="A803" s="1">
        <v>42837</v>
      </c>
      <c r="B803" t="s">
        <v>924</v>
      </c>
      <c r="C803" t="s">
        <v>11</v>
      </c>
      <c r="D803" t="s">
        <v>34</v>
      </c>
      <c r="E803" t="s">
        <v>44</v>
      </c>
      <c r="F803" t="s">
        <v>14</v>
      </c>
      <c r="G803" t="s">
        <v>15</v>
      </c>
      <c r="H803">
        <v>4</v>
      </c>
      <c r="I803">
        <v>91</v>
      </c>
      <c r="J803" t="s">
        <v>16</v>
      </c>
      <c r="K803" t="s">
        <v>17</v>
      </c>
      <c r="L803" t="s">
        <v>40</v>
      </c>
      <c r="M803" s="25">
        <v>525000</v>
      </c>
    </row>
    <row r="804" spans="1:13" x14ac:dyDescent="0.2">
      <c r="A804" s="1">
        <v>42838</v>
      </c>
      <c r="B804" t="s">
        <v>925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>
        <v>4</v>
      </c>
      <c r="I804">
        <v>225</v>
      </c>
      <c r="J804" t="s">
        <v>16</v>
      </c>
      <c r="K804" t="s">
        <v>17</v>
      </c>
      <c r="L804" t="s">
        <v>40</v>
      </c>
      <c r="M804" s="25">
        <v>1975000</v>
      </c>
    </row>
    <row r="805" spans="1:13" x14ac:dyDescent="0.2">
      <c r="A805" s="1">
        <v>42839</v>
      </c>
      <c r="B805" t="s">
        <v>926</v>
      </c>
      <c r="C805" t="s">
        <v>11</v>
      </c>
      <c r="D805" t="s">
        <v>50</v>
      </c>
      <c r="E805" t="s">
        <v>84</v>
      </c>
      <c r="F805" t="s">
        <v>14</v>
      </c>
      <c r="G805" t="s">
        <v>15</v>
      </c>
      <c r="H805">
        <v>4</v>
      </c>
      <c r="I805">
        <v>122</v>
      </c>
      <c r="J805" t="s">
        <v>16</v>
      </c>
      <c r="K805" t="s">
        <v>17</v>
      </c>
      <c r="L805" t="s">
        <v>36</v>
      </c>
      <c r="M805" s="25">
        <v>595000</v>
      </c>
    </row>
    <row r="806" spans="1:13" x14ac:dyDescent="0.2">
      <c r="A806" s="1">
        <v>42840</v>
      </c>
      <c r="B806" t="s">
        <v>927</v>
      </c>
      <c r="C806" t="s">
        <v>11</v>
      </c>
      <c r="D806" t="s">
        <v>12</v>
      </c>
      <c r="E806" t="s">
        <v>41</v>
      </c>
      <c r="F806" t="s">
        <v>14</v>
      </c>
      <c r="G806" t="s">
        <v>23</v>
      </c>
      <c r="H806">
        <v>3</v>
      </c>
      <c r="I806">
        <v>90</v>
      </c>
      <c r="J806" t="s">
        <v>16</v>
      </c>
      <c r="K806" t="s">
        <v>17</v>
      </c>
      <c r="L806" t="s">
        <v>36</v>
      </c>
      <c r="M806" s="25">
        <v>1430000</v>
      </c>
    </row>
    <row r="807" spans="1:13" x14ac:dyDescent="0.2">
      <c r="A807" s="1">
        <v>42841</v>
      </c>
      <c r="B807" t="s">
        <v>928</v>
      </c>
      <c r="C807" t="s">
        <v>11</v>
      </c>
      <c r="D807" t="s">
        <v>19</v>
      </c>
      <c r="E807" t="s">
        <v>20</v>
      </c>
      <c r="F807" t="s">
        <v>14</v>
      </c>
      <c r="G807" t="s">
        <v>15</v>
      </c>
      <c r="H807">
        <v>6</v>
      </c>
      <c r="I807">
        <v>274</v>
      </c>
      <c r="J807" t="s">
        <v>16</v>
      </c>
      <c r="K807" t="s">
        <v>17</v>
      </c>
      <c r="L807" t="s">
        <v>40</v>
      </c>
      <c r="M807" s="25">
        <v>1190000</v>
      </c>
    </row>
    <row r="808" spans="1:13" x14ac:dyDescent="0.2">
      <c r="A808" s="1">
        <v>42842</v>
      </c>
      <c r="B808" t="s">
        <v>929</v>
      </c>
      <c r="C808" t="s">
        <v>11</v>
      </c>
      <c r="D808" t="s">
        <v>19</v>
      </c>
      <c r="E808" t="s">
        <v>45</v>
      </c>
      <c r="F808" t="s">
        <v>14</v>
      </c>
      <c r="G808" t="s">
        <v>15</v>
      </c>
      <c r="H808">
        <v>6</v>
      </c>
      <c r="I808">
        <v>492</v>
      </c>
      <c r="J808" t="s">
        <v>16</v>
      </c>
      <c r="K808" t="s">
        <v>17</v>
      </c>
      <c r="L808" t="s">
        <v>18</v>
      </c>
      <c r="M808" s="25">
        <v>4000000</v>
      </c>
    </row>
    <row r="809" spans="1:13" x14ac:dyDescent="0.2">
      <c r="A809" s="1">
        <v>42843</v>
      </c>
      <c r="B809" t="s">
        <v>930</v>
      </c>
      <c r="C809" t="s">
        <v>11</v>
      </c>
      <c r="D809" t="s">
        <v>12</v>
      </c>
      <c r="E809" t="s">
        <v>13</v>
      </c>
      <c r="F809" t="s">
        <v>14</v>
      </c>
      <c r="G809" t="s">
        <v>23</v>
      </c>
      <c r="H809">
        <v>1</v>
      </c>
      <c r="I809">
        <v>126</v>
      </c>
      <c r="J809" t="s">
        <v>16</v>
      </c>
      <c r="K809" t="s">
        <v>17</v>
      </c>
      <c r="L809" t="s">
        <v>60</v>
      </c>
      <c r="M809" s="25">
        <v>850000</v>
      </c>
    </row>
    <row r="810" spans="1:13" x14ac:dyDescent="0.2">
      <c r="A810" s="1">
        <v>42844</v>
      </c>
      <c r="B810" t="s">
        <v>931</v>
      </c>
      <c r="C810" t="s">
        <v>11</v>
      </c>
      <c r="D810" t="s">
        <v>42</v>
      </c>
      <c r="E810" t="s">
        <v>88</v>
      </c>
      <c r="F810" t="s">
        <v>14</v>
      </c>
      <c r="G810" t="s">
        <v>15</v>
      </c>
      <c r="H810">
        <v>2</v>
      </c>
      <c r="I810">
        <v>62</v>
      </c>
      <c r="J810" t="s">
        <v>16</v>
      </c>
      <c r="K810" t="s">
        <v>17</v>
      </c>
      <c r="L810" t="s">
        <v>18</v>
      </c>
      <c r="M810" s="25">
        <v>390000</v>
      </c>
    </row>
    <row r="811" spans="1:13" x14ac:dyDescent="0.2">
      <c r="A811" s="1">
        <v>42845</v>
      </c>
      <c r="B811" t="s">
        <v>932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>
        <v>6</v>
      </c>
      <c r="I811">
        <v>237</v>
      </c>
      <c r="J811" t="s">
        <v>16</v>
      </c>
      <c r="K811" t="s">
        <v>17</v>
      </c>
      <c r="L811" t="s">
        <v>57</v>
      </c>
      <c r="M811" s="25">
        <v>1800000</v>
      </c>
    </row>
    <row r="812" spans="1:13" x14ac:dyDescent="0.2">
      <c r="A812" s="1">
        <v>42846</v>
      </c>
      <c r="B812" t="s">
        <v>933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>
        <v>3</v>
      </c>
      <c r="I812">
        <v>200</v>
      </c>
      <c r="J812" t="s">
        <v>16</v>
      </c>
      <c r="K812" t="s">
        <v>17</v>
      </c>
      <c r="L812" t="s">
        <v>36</v>
      </c>
      <c r="M812" s="25">
        <v>1950000</v>
      </c>
    </row>
    <row r="813" spans="1:13" x14ac:dyDescent="0.2">
      <c r="A813" s="1">
        <v>42847</v>
      </c>
      <c r="B813" t="s">
        <v>934</v>
      </c>
      <c r="C813" t="s">
        <v>11</v>
      </c>
      <c r="D813" t="s">
        <v>12</v>
      </c>
      <c r="E813" t="s">
        <v>41</v>
      </c>
      <c r="F813" t="s">
        <v>14</v>
      </c>
      <c r="G813" t="s">
        <v>15</v>
      </c>
      <c r="H813">
        <v>3</v>
      </c>
      <c r="I813">
        <v>134</v>
      </c>
      <c r="J813" t="s">
        <v>16</v>
      </c>
      <c r="K813" t="s">
        <v>17</v>
      </c>
      <c r="L813" t="s">
        <v>21</v>
      </c>
      <c r="M813" s="25">
        <v>890000</v>
      </c>
    </row>
    <row r="814" spans="1:13" x14ac:dyDescent="0.2">
      <c r="A814" s="1">
        <v>42848</v>
      </c>
      <c r="B814" t="s">
        <v>935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>
        <v>7</v>
      </c>
      <c r="I814">
        <v>259</v>
      </c>
      <c r="J814" t="s">
        <v>16</v>
      </c>
      <c r="K814" t="s">
        <v>17</v>
      </c>
      <c r="L814" t="s">
        <v>60</v>
      </c>
      <c r="M814" s="25">
        <v>2450000</v>
      </c>
    </row>
    <row r="815" spans="1:13" x14ac:dyDescent="0.2">
      <c r="A815" s="1">
        <v>42849</v>
      </c>
      <c r="B815" t="s">
        <v>936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>
        <v>4</v>
      </c>
      <c r="I815">
        <v>475</v>
      </c>
      <c r="J815" t="s">
        <v>16</v>
      </c>
      <c r="K815" t="s">
        <v>17</v>
      </c>
      <c r="L815" t="s">
        <v>21</v>
      </c>
      <c r="M815" s="25">
        <v>5000000</v>
      </c>
    </row>
    <row r="816" spans="1:13" x14ac:dyDescent="0.2">
      <c r="A816" s="1">
        <v>42850</v>
      </c>
      <c r="B816" t="s">
        <v>937</v>
      </c>
      <c r="C816" t="s">
        <v>11</v>
      </c>
      <c r="D816" t="s">
        <v>47</v>
      </c>
      <c r="E816" t="s">
        <v>63</v>
      </c>
      <c r="F816" t="s">
        <v>14</v>
      </c>
      <c r="G816" t="s">
        <v>15</v>
      </c>
      <c r="H816">
        <v>4</v>
      </c>
      <c r="I816">
        <v>115</v>
      </c>
      <c r="J816" t="s">
        <v>16</v>
      </c>
      <c r="K816" t="s">
        <v>17</v>
      </c>
      <c r="L816" t="s">
        <v>36</v>
      </c>
      <c r="M816" s="25">
        <v>540000</v>
      </c>
    </row>
    <row r="817" spans="1:13" x14ac:dyDescent="0.2">
      <c r="A817" s="1">
        <v>42851</v>
      </c>
      <c r="B817" t="s">
        <v>938</v>
      </c>
      <c r="C817" t="s">
        <v>11</v>
      </c>
      <c r="D817" t="s">
        <v>19</v>
      </c>
      <c r="E817" t="s">
        <v>73</v>
      </c>
      <c r="F817" t="s">
        <v>14</v>
      </c>
      <c r="G817" t="s">
        <v>15</v>
      </c>
      <c r="H817">
        <v>6</v>
      </c>
      <c r="I817">
        <v>257</v>
      </c>
      <c r="J817" t="s">
        <v>16</v>
      </c>
      <c r="K817" t="s">
        <v>17</v>
      </c>
      <c r="L817" t="s">
        <v>60</v>
      </c>
      <c r="M817" s="25">
        <v>1250000</v>
      </c>
    </row>
    <row r="818" spans="1:13" x14ac:dyDescent="0.2">
      <c r="A818" s="1">
        <v>42852</v>
      </c>
      <c r="B818" t="s">
        <v>939</v>
      </c>
      <c r="C818" t="s">
        <v>11</v>
      </c>
      <c r="D818" t="s">
        <v>37</v>
      </c>
      <c r="E818" t="s">
        <v>38</v>
      </c>
      <c r="F818" t="s">
        <v>14</v>
      </c>
      <c r="G818" t="s">
        <v>15</v>
      </c>
      <c r="H818">
        <v>4</v>
      </c>
      <c r="I818">
        <v>269</v>
      </c>
      <c r="J818" t="s">
        <v>16</v>
      </c>
      <c r="K818" t="s">
        <v>17</v>
      </c>
      <c r="L818" t="s">
        <v>57</v>
      </c>
      <c r="M818" s="25">
        <v>1290000</v>
      </c>
    </row>
    <row r="819" spans="1:13" x14ac:dyDescent="0.2">
      <c r="A819" s="1">
        <v>42853</v>
      </c>
      <c r="B819" t="s">
        <v>940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>
        <v>3</v>
      </c>
      <c r="I819">
        <v>120</v>
      </c>
      <c r="J819" t="s">
        <v>16</v>
      </c>
      <c r="K819" t="s">
        <v>17</v>
      </c>
      <c r="L819" t="s">
        <v>40</v>
      </c>
      <c r="M819" s="25">
        <v>660000</v>
      </c>
    </row>
    <row r="820" spans="1:13" x14ac:dyDescent="0.2">
      <c r="A820" s="1">
        <v>42854</v>
      </c>
      <c r="B820" t="s">
        <v>941</v>
      </c>
      <c r="C820" t="s">
        <v>11</v>
      </c>
      <c r="D820" t="s">
        <v>12</v>
      </c>
      <c r="E820" t="s">
        <v>31</v>
      </c>
      <c r="F820" t="s">
        <v>14</v>
      </c>
      <c r="G820" t="s">
        <v>15</v>
      </c>
      <c r="H820">
        <v>3</v>
      </c>
      <c r="I820">
        <v>94</v>
      </c>
      <c r="J820" t="s">
        <v>16</v>
      </c>
      <c r="K820" t="s">
        <v>17</v>
      </c>
      <c r="L820" t="s">
        <v>40</v>
      </c>
      <c r="M820" s="25">
        <v>439000</v>
      </c>
    </row>
    <row r="821" spans="1:13" x14ac:dyDescent="0.2">
      <c r="A821" s="1">
        <v>42855</v>
      </c>
      <c r="B821" t="s">
        <v>942</v>
      </c>
      <c r="C821" t="s">
        <v>11</v>
      </c>
      <c r="D821" t="s">
        <v>12</v>
      </c>
      <c r="E821" t="s">
        <v>22</v>
      </c>
      <c r="F821" t="s">
        <v>14</v>
      </c>
      <c r="G821" t="s">
        <v>15</v>
      </c>
      <c r="H821">
        <v>3</v>
      </c>
      <c r="I821">
        <v>120</v>
      </c>
      <c r="J821" t="s">
        <v>16</v>
      </c>
      <c r="K821" t="s">
        <v>17</v>
      </c>
      <c r="L821" t="s">
        <v>57</v>
      </c>
      <c r="M821" s="25">
        <v>650000</v>
      </c>
    </row>
    <row r="822" spans="1:13" x14ac:dyDescent="0.2">
      <c r="A822" s="1">
        <v>42856</v>
      </c>
      <c r="B822" t="s">
        <v>943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>
        <v>2</v>
      </c>
      <c r="I822">
        <v>74</v>
      </c>
      <c r="J822" t="s">
        <v>16</v>
      </c>
      <c r="K822" t="s">
        <v>17</v>
      </c>
      <c r="L822" t="s">
        <v>57</v>
      </c>
      <c r="M822" s="25">
        <v>363400</v>
      </c>
    </row>
    <row r="823" spans="1:13" x14ac:dyDescent="0.2">
      <c r="A823" s="1">
        <v>42857</v>
      </c>
      <c r="B823" t="s">
        <v>944</v>
      </c>
      <c r="C823" t="s">
        <v>11</v>
      </c>
      <c r="D823" t="s">
        <v>37</v>
      </c>
      <c r="E823" t="s">
        <v>38</v>
      </c>
      <c r="F823" t="s">
        <v>14</v>
      </c>
      <c r="G823" t="s">
        <v>15</v>
      </c>
      <c r="H823">
        <v>2</v>
      </c>
      <c r="I823">
        <v>129</v>
      </c>
      <c r="J823" t="s">
        <v>16</v>
      </c>
      <c r="K823" t="s">
        <v>17</v>
      </c>
      <c r="L823" t="s">
        <v>57</v>
      </c>
      <c r="M823" s="25">
        <v>840000</v>
      </c>
    </row>
    <row r="824" spans="1:13" x14ac:dyDescent="0.2">
      <c r="A824" s="1">
        <v>42858</v>
      </c>
      <c r="B824" t="s">
        <v>945</v>
      </c>
      <c r="C824" t="s">
        <v>11</v>
      </c>
      <c r="D824" t="s">
        <v>37</v>
      </c>
      <c r="E824" t="s">
        <v>38</v>
      </c>
      <c r="F824" t="s">
        <v>14</v>
      </c>
      <c r="G824" t="s">
        <v>15</v>
      </c>
      <c r="H824">
        <v>2</v>
      </c>
      <c r="I824">
        <v>93</v>
      </c>
      <c r="J824" t="s">
        <v>16</v>
      </c>
      <c r="K824" t="s">
        <v>17</v>
      </c>
      <c r="L824" t="s">
        <v>18</v>
      </c>
      <c r="M824" s="25">
        <v>720000</v>
      </c>
    </row>
    <row r="825" spans="1:13" x14ac:dyDescent="0.2">
      <c r="A825" s="1">
        <v>42859</v>
      </c>
      <c r="B825" t="s">
        <v>946</v>
      </c>
      <c r="C825" t="s">
        <v>11</v>
      </c>
      <c r="D825" t="s">
        <v>37</v>
      </c>
      <c r="E825" t="s">
        <v>38</v>
      </c>
      <c r="F825" t="s">
        <v>14</v>
      </c>
      <c r="G825" t="s">
        <v>15</v>
      </c>
      <c r="H825">
        <v>3</v>
      </c>
      <c r="I825">
        <v>134</v>
      </c>
      <c r="J825" t="s">
        <v>16</v>
      </c>
      <c r="K825" t="s">
        <v>17</v>
      </c>
      <c r="L825" t="s">
        <v>18</v>
      </c>
      <c r="M825" s="25">
        <v>880000</v>
      </c>
    </row>
    <row r="826" spans="1:13" x14ac:dyDescent="0.2">
      <c r="A826" s="1">
        <v>42860</v>
      </c>
      <c r="B826" t="s">
        <v>947</v>
      </c>
      <c r="C826" t="s">
        <v>11</v>
      </c>
      <c r="D826" t="s">
        <v>42</v>
      </c>
      <c r="E826" t="s">
        <v>83</v>
      </c>
      <c r="F826" t="s">
        <v>14</v>
      </c>
      <c r="G826" t="s">
        <v>32</v>
      </c>
      <c r="H826">
        <v>2</v>
      </c>
      <c r="I826">
        <v>91</v>
      </c>
      <c r="J826" t="s">
        <v>28</v>
      </c>
      <c r="K826" t="s">
        <v>17</v>
      </c>
      <c r="L826" t="s">
        <v>52</v>
      </c>
      <c r="M826" s="25">
        <v>360000</v>
      </c>
    </row>
    <row r="827" spans="1:13" x14ac:dyDescent="0.2">
      <c r="A827" s="1">
        <v>42861</v>
      </c>
      <c r="B827" t="s">
        <v>948</v>
      </c>
      <c r="C827" t="s">
        <v>11</v>
      </c>
      <c r="D827" t="s">
        <v>42</v>
      </c>
      <c r="E827" t="s">
        <v>87</v>
      </c>
      <c r="F827" t="s">
        <v>14</v>
      </c>
      <c r="G827" t="s">
        <v>15</v>
      </c>
      <c r="H827">
        <v>3</v>
      </c>
      <c r="I827">
        <v>92</v>
      </c>
      <c r="J827" t="s">
        <v>16</v>
      </c>
      <c r="K827" t="s">
        <v>17</v>
      </c>
      <c r="L827" t="s">
        <v>58</v>
      </c>
      <c r="M827" s="25">
        <v>210000</v>
      </c>
    </row>
    <row r="828" spans="1:13" x14ac:dyDescent="0.2">
      <c r="A828" s="1">
        <v>42862</v>
      </c>
      <c r="B828" t="s">
        <v>949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>
        <v>5</v>
      </c>
      <c r="I828">
        <v>197</v>
      </c>
      <c r="J828" t="s">
        <v>16</v>
      </c>
      <c r="K828" t="s">
        <v>17</v>
      </c>
      <c r="L828" t="s">
        <v>21</v>
      </c>
      <c r="M828" s="25">
        <v>2500000</v>
      </c>
    </row>
    <row r="829" spans="1:13" x14ac:dyDescent="0.2">
      <c r="A829" s="1">
        <v>42863</v>
      </c>
      <c r="B829" t="s">
        <v>950</v>
      </c>
      <c r="C829" t="s">
        <v>11</v>
      </c>
      <c r="D829" t="s">
        <v>37</v>
      </c>
      <c r="E829" t="s">
        <v>38</v>
      </c>
      <c r="F829" t="s">
        <v>14</v>
      </c>
      <c r="G829" t="s">
        <v>15</v>
      </c>
      <c r="H829">
        <v>1</v>
      </c>
      <c r="I829">
        <v>72</v>
      </c>
      <c r="J829" t="s">
        <v>28</v>
      </c>
      <c r="K829" t="s">
        <v>17</v>
      </c>
      <c r="L829" t="s">
        <v>18</v>
      </c>
      <c r="M829" s="25">
        <v>275000</v>
      </c>
    </row>
    <row r="830" spans="1:13" x14ac:dyDescent="0.2">
      <c r="A830" s="1">
        <v>42864</v>
      </c>
      <c r="B830" t="s">
        <v>951</v>
      </c>
      <c r="C830" t="s">
        <v>11</v>
      </c>
      <c r="D830" t="s">
        <v>42</v>
      </c>
      <c r="E830" t="s">
        <v>61</v>
      </c>
      <c r="F830" t="s">
        <v>14</v>
      </c>
      <c r="G830" t="s">
        <v>15</v>
      </c>
      <c r="H830">
        <v>3</v>
      </c>
      <c r="I830">
        <v>125</v>
      </c>
      <c r="J830" t="s">
        <v>16</v>
      </c>
      <c r="K830" t="s">
        <v>17</v>
      </c>
      <c r="L830" t="s">
        <v>21</v>
      </c>
      <c r="M830" s="25">
        <v>498000</v>
      </c>
    </row>
    <row r="831" spans="1:13" x14ac:dyDescent="0.2">
      <c r="A831" s="1">
        <v>42865</v>
      </c>
      <c r="B831" t="s">
        <v>952</v>
      </c>
      <c r="C831" t="s">
        <v>11</v>
      </c>
      <c r="D831" t="s">
        <v>42</v>
      </c>
      <c r="E831" t="s">
        <v>61</v>
      </c>
      <c r="F831" t="s">
        <v>14</v>
      </c>
      <c r="G831" t="s">
        <v>15</v>
      </c>
      <c r="H831">
        <v>3</v>
      </c>
      <c r="I831">
        <v>81</v>
      </c>
      <c r="J831" t="s">
        <v>16</v>
      </c>
      <c r="K831" t="s">
        <v>17</v>
      </c>
      <c r="L831" t="s">
        <v>40</v>
      </c>
      <c r="M831" s="25">
        <v>217000</v>
      </c>
    </row>
    <row r="832" spans="1:13" x14ac:dyDescent="0.2">
      <c r="A832" s="1">
        <v>42866</v>
      </c>
      <c r="B832" t="s">
        <v>953</v>
      </c>
      <c r="C832" t="s">
        <v>11</v>
      </c>
      <c r="D832" t="s">
        <v>25</v>
      </c>
      <c r="E832" t="s">
        <v>39</v>
      </c>
      <c r="F832" t="s">
        <v>14</v>
      </c>
      <c r="G832" t="s">
        <v>15</v>
      </c>
      <c r="H832">
        <v>4</v>
      </c>
      <c r="I832">
        <v>105</v>
      </c>
      <c r="J832" t="s">
        <v>16</v>
      </c>
      <c r="K832" t="s">
        <v>17</v>
      </c>
      <c r="L832" t="s">
        <v>52</v>
      </c>
      <c r="M832" s="25">
        <v>320000</v>
      </c>
    </row>
    <row r="833" spans="1:13" x14ac:dyDescent="0.2">
      <c r="A833" s="1">
        <v>42867</v>
      </c>
      <c r="B833" t="s">
        <v>954</v>
      </c>
      <c r="C833" t="s">
        <v>11</v>
      </c>
      <c r="D833" t="s">
        <v>42</v>
      </c>
      <c r="E833" t="s">
        <v>87</v>
      </c>
      <c r="F833" t="s">
        <v>14</v>
      </c>
      <c r="G833" t="s">
        <v>15</v>
      </c>
      <c r="H833">
        <v>1</v>
      </c>
      <c r="I833">
        <v>70</v>
      </c>
      <c r="J833" t="s">
        <v>16</v>
      </c>
      <c r="K833" t="s">
        <v>17</v>
      </c>
      <c r="L833" t="s">
        <v>18</v>
      </c>
      <c r="M833" s="25">
        <v>180000</v>
      </c>
    </row>
    <row r="834" spans="1:13" x14ac:dyDescent="0.2">
      <c r="A834" s="1">
        <v>42868</v>
      </c>
      <c r="B834" t="s">
        <v>955</v>
      </c>
      <c r="C834" t="s">
        <v>11</v>
      </c>
      <c r="D834" t="s">
        <v>47</v>
      </c>
      <c r="E834" t="s">
        <v>48</v>
      </c>
      <c r="F834" t="s">
        <v>14</v>
      </c>
      <c r="G834" t="s">
        <v>15</v>
      </c>
      <c r="H834">
        <v>2</v>
      </c>
      <c r="I834">
        <v>48</v>
      </c>
      <c r="J834" t="s">
        <v>28</v>
      </c>
      <c r="K834" t="s">
        <v>17</v>
      </c>
      <c r="L834" t="s">
        <v>18</v>
      </c>
      <c r="M834" s="25">
        <v>250000</v>
      </c>
    </row>
    <row r="835" spans="1:13" x14ac:dyDescent="0.2">
      <c r="A835" s="1">
        <v>42869</v>
      </c>
      <c r="B835" t="s">
        <v>956</v>
      </c>
      <c r="C835" t="s">
        <v>11</v>
      </c>
      <c r="D835" t="s">
        <v>47</v>
      </c>
      <c r="E835" t="s">
        <v>48</v>
      </c>
      <c r="F835" t="s">
        <v>14</v>
      </c>
      <c r="G835" t="s">
        <v>15</v>
      </c>
      <c r="H835">
        <v>2</v>
      </c>
      <c r="I835">
        <v>48</v>
      </c>
      <c r="J835" t="s">
        <v>28</v>
      </c>
      <c r="K835" t="s">
        <v>17</v>
      </c>
      <c r="L835" t="s">
        <v>58</v>
      </c>
      <c r="M835" s="25">
        <v>250000</v>
      </c>
    </row>
    <row r="836" spans="1:13" x14ac:dyDescent="0.2">
      <c r="A836" s="1">
        <v>42870</v>
      </c>
      <c r="B836" t="s">
        <v>957</v>
      </c>
      <c r="C836" t="s">
        <v>11</v>
      </c>
      <c r="D836" t="s">
        <v>34</v>
      </c>
      <c r="E836" t="s">
        <v>44</v>
      </c>
      <c r="F836" t="s">
        <v>14</v>
      </c>
      <c r="G836" t="s">
        <v>23</v>
      </c>
      <c r="H836">
        <v>2</v>
      </c>
      <c r="I836">
        <v>68</v>
      </c>
      <c r="J836" t="s">
        <v>16</v>
      </c>
      <c r="K836" t="s">
        <v>17</v>
      </c>
      <c r="L836" t="s">
        <v>46</v>
      </c>
      <c r="M836" s="25">
        <v>340000</v>
      </c>
    </row>
    <row r="837" spans="1:13" x14ac:dyDescent="0.2">
      <c r="A837" s="1">
        <v>42871</v>
      </c>
      <c r="B837" t="s">
        <v>958</v>
      </c>
      <c r="C837" t="s">
        <v>11</v>
      </c>
      <c r="D837" t="s">
        <v>19</v>
      </c>
      <c r="E837" t="s">
        <v>45</v>
      </c>
      <c r="F837" t="s">
        <v>14</v>
      </c>
      <c r="G837" t="s">
        <v>15</v>
      </c>
      <c r="H837">
        <v>3</v>
      </c>
      <c r="I837">
        <v>81</v>
      </c>
      <c r="J837" t="s">
        <v>16</v>
      </c>
      <c r="K837" t="s">
        <v>17</v>
      </c>
      <c r="L837" t="s">
        <v>40</v>
      </c>
      <c r="M837" s="25">
        <v>550000</v>
      </c>
    </row>
    <row r="838" spans="1:13" x14ac:dyDescent="0.2">
      <c r="A838" s="1">
        <v>42872</v>
      </c>
      <c r="B838" t="s">
        <v>959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>
        <v>2</v>
      </c>
      <c r="I838">
        <v>165</v>
      </c>
      <c r="J838" t="s">
        <v>16</v>
      </c>
      <c r="K838" t="s">
        <v>67</v>
      </c>
      <c r="L838" t="s">
        <v>36</v>
      </c>
      <c r="M838" s="25">
        <v>1290000</v>
      </c>
    </row>
    <row r="839" spans="1:13" x14ac:dyDescent="0.2">
      <c r="A839" s="1">
        <v>42873</v>
      </c>
      <c r="B839" t="s">
        <v>960</v>
      </c>
      <c r="C839" t="s">
        <v>11</v>
      </c>
      <c r="D839" t="s">
        <v>12</v>
      </c>
      <c r="E839" t="s">
        <v>41</v>
      </c>
      <c r="F839" t="s">
        <v>14</v>
      </c>
      <c r="G839" t="s">
        <v>15</v>
      </c>
      <c r="H839">
        <v>4</v>
      </c>
      <c r="I839">
        <v>95</v>
      </c>
      <c r="J839" t="s">
        <v>16</v>
      </c>
      <c r="K839" t="s">
        <v>17</v>
      </c>
      <c r="L839" t="s">
        <v>40</v>
      </c>
      <c r="M839" s="25">
        <v>390000</v>
      </c>
    </row>
    <row r="840" spans="1:13" x14ac:dyDescent="0.2">
      <c r="A840" s="1">
        <v>42874</v>
      </c>
      <c r="B840" t="s">
        <v>961</v>
      </c>
      <c r="C840" t="s">
        <v>11</v>
      </c>
      <c r="D840" t="s">
        <v>25</v>
      </c>
      <c r="E840" t="s">
        <v>94</v>
      </c>
      <c r="F840" t="s">
        <v>14</v>
      </c>
      <c r="G840" t="s">
        <v>15</v>
      </c>
      <c r="H840">
        <v>3</v>
      </c>
      <c r="I840">
        <v>61</v>
      </c>
      <c r="J840" t="s">
        <v>28</v>
      </c>
      <c r="K840" t="s">
        <v>17</v>
      </c>
      <c r="L840" t="s">
        <v>40</v>
      </c>
      <c r="M840" s="25">
        <v>125000</v>
      </c>
    </row>
    <row r="841" spans="1:13" x14ac:dyDescent="0.2">
      <c r="A841" s="1">
        <v>42875</v>
      </c>
      <c r="B841" t="s">
        <v>962</v>
      </c>
      <c r="C841" t="s">
        <v>11</v>
      </c>
      <c r="D841" t="s">
        <v>47</v>
      </c>
      <c r="E841" t="s">
        <v>112</v>
      </c>
      <c r="F841" t="s">
        <v>14</v>
      </c>
      <c r="G841" t="s">
        <v>15</v>
      </c>
      <c r="H841">
        <v>1</v>
      </c>
      <c r="I841">
        <v>53</v>
      </c>
      <c r="J841" t="s">
        <v>16</v>
      </c>
      <c r="K841" t="s">
        <v>67</v>
      </c>
      <c r="L841" t="s">
        <v>57</v>
      </c>
      <c r="M841" s="25">
        <v>115000</v>
      </c>
    </row>
    <row r="842" spans="1:13" x14ac:dyDescent="0.2">
      <c r="A842" s="1">
        <v>42876</v>
      </c>
      <c r="B842" t="s">
        <v>963</v>
      </c>
      <c r="C842" t="s">
        <v>11</v>
      </c>
      <c r="D842" t="s">
        <v>12</v>
      </c>
      <c r="E842" t="s">
        <v>13</v>
      </c>
      <c r="F842" t="s">
        <v>14</v>
      </c>
      <c r="G842" t="s">
        <v>23</v>
      </c>
      <c r="H842">
        <v>3</v>
      </c>
      <c r="I842">
        <v>102</v>
      </c>
      <c r="J842" t="s">
        <v>16</v>
      </c>
      <c r="K842" t="s">
        <v>17</v>
      </c>
      <c r="L842" t="s">
        <v>65</v>
      </c>
      <c r="M842" s="25">
        <v>675000</v>
      </c>
    </row>
    <row r="843" spans="1:13" x14ac:dyDescent="0.2">
      <c r="A843" s="1">
        <v>42877</v>
      </c>
      <c r="B843" t="s">
        <v>964</v>
      </c>
      <c r="C843" t="s">
        <v>11</v>
      </c>
      <c r="D843" t="s">
        <v>42</v>
      </c>
      <c r="E843" t="s">
        <v>78</v>
      </c>
      <c r="F843" t="s">
        <v>14</v>
      </c>
      <c r="G843" t="s">
        <v>15</v>
      </c>
      <c r="H843">
        <v>3</v>
      </c>
      <c r="I843">
        <v>97</v>
      </c>
      <c r="J843" t="s">
        <v>16</v>
      </c>
      <c r="K843" t="s">
        <v>17</v>
      </c>
      <c r="L843" t="s">
        <v>24</v>
      </c>
      <c r="M843" s="25">
        <v>359000</v>
      </c>
    </row>
    <row r="844" spans="1:13" x14ac:dyDescent="0.2">
      <c r="A844" s="1">
        <v>42878</v>
      </c>
      <c r="B844" t="s">
        <v>965</v>
      </c>
      <c r="C844" t="s">
        <v>11</v>
      </c>
      <c r="D844" t="s">
        <v>12</v>
      </c>
      <c r="E844" t="s">
        <v>33</v>
      </c>
      <c r="F844" t="s">
        <v>14</v>
      </c>
      <c r="G844" t="s">
        <v>15</v>
      </c>
      <c r="H844">
        <v>3</v>
      </c>
      <c r="I844">
        <v>152</v>
      </c>
      <c r="J844" t="s">
        <v>16</v>
      </c>
      <c r="K844" t="s">
        <v>17</v>
      </c>
      <c r="L844" t="s">
        <v>18</v>
      </c>
      <c r="M844" s="25">
        <v>675000</v>
      </c>
    </row>
    <row r="845" spans="1:13" x14ac:dyDescent="0.2">
      <c r="A845" s="1">
        <v>42879</v>
      </c>
      <c r="B845" t="s">
        <v>966</v>
      </c>
      <c r="C845" t="s">
        <v>11</v>
      </c>
      <c r="D845" t="s">
        <v>34</v>
      </c>
      <c r="E845" t="s">
        <v>35</v>
      </c>
      <c r="F845" t="s">
        <v>14</v>
      </c>
      <c r="G845" t="s">
        <v>23</v>
      </c>
      <c r="H845">
        <v>4</v>
      </c>
      <c r="I845">
        <v>338</v>
      </c>
      <c r="J845" t="s">
        <v>16</v>
      </c>
      <c r="K845" t="s">
        <v>17</v>
      </c>
      <c r="L845" t="s">
        <v>40</v>
      </c>
      <c r="M845" s="25">
        <v>2250000</v>
      </c>
    </row>
    <row r="846" spans="1:13" x14ac:dyDescent="0.2">
      <c r="A846" s="1">
        <v>42880</v>
      </c>
      <c r="B846" t="s">
        <v>967</v>
      </c>
      <c r="C846" t="s">
        <v>11</v>
      </c>
      <c r="D846" t="s">
        <v>12</v>
      </c>
      <c r="E846" t="s">
        <v>33</v>
      </c>
      <c r="F846" t="s">
        <v>14</v>
      </c>
      <c r="G846" t="s">
        <v>15</v>
      </c>
      <c r="H846">
        <v>4</v>
      </c>
      <c r="I846">
        <v>170</v>
      </c>
      <c r="J846" t="s">
        <v>16</v>
      </c>
      <c r="K846" t="s">
        <v>17</v>
      </c>
      <c r="L846" t="s">
        <v>46</v>
      </c>
      <c r="M846" s="25">
        <v>795000</v>
      </c>
    </row>
    <row r="847" spans="1:13" x14ac:dyDescent="0.2">
      <c r="A847" s="1">
        <v>42881</v>
      </c>
      <c r="B847" t="s">
        <v>968</v>
      </c>
      <c r="C847" t="s">
        <v>11</v>
      </c>
      <c r="D847" t="s">
        <v>12</v>
      </c>
      <c r="E847" t="s">
        <v>30</v>
      </c>
      <c r="F847" t="s">
        <v>14</v>
      </c>
      <c r="G847" t="s">
        <v>15</v>
      </c>
      <c r="H847">
        <v>2</v>
      </c>
      <c r="I847">
        <v>106</v>
      </c>
      <c r="J847" t="s">
        <v>16</v>
      </c>
      <c r="K847" t="s">
        <v>17</v>
      </c>
      <c r="L847" t="s">
        <v>57</v>
      </c>
      <c r="M847" s="25">
        <v>400000</v>
      </c>
    </row>
    <row r="848" spans="1:13" x14ac:dyDescent="0.2">
      <c r="A848" s="1">
        <v>42882</v>
      </c>
      <c r="B848" t="s">
        <v>969</v>
      </c>
      <c r="C848" t="s">
        <v>11</v>
      </c>
      <c r="D848" t="s">
        <v>12</v>
      </c>
      <c r="E848" t="s">
        <v>30</v>
      </c>
      <c r="F848" t="s">
        <v>14</v>
      </c>
      <c r="G848" t="s">
        <v>15</v>
      </c>
      <c r="H848">
        <v>3</v>
      </c>
      <c r="I848">
        <v>100</v>
      </c>
      <c r="J848" t="s">
        <v>16</v>
      </c>
      <c r="K848" t="s">
        <v>17</v>
      </c>
      <c r="L848" t="s">
        <v>40</v>
      </c>
      <c r="M848" s="25">
        <v>369000</v>
      </c>
    </row>
    <row r="849" spans="1:13" x14ac:dyDescent="0.2">
      <c r="A849" s="1">
        <v>42883</v>
      </c>
      <c r="B849" t="s">
        <v>970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>
        <v>3</v>
      </c>
      <c r="I849">
        <v>172</v>
      </c>
      <c r="J849" t="s">
        <v>16</v>
      </c>
      <c r="K849" t="s">
        <v>17</v>
      </c>
      <c r="L849" t="s">
        <v>57</v>
      </c>
      <c r="M849" s="25">
        <v>1295000</v>
      </c>
    </row>
    <row r="850" spans="1:13" x14ac:dyDescent="0.2">
      <c r="A850" s="1">
        <v>42884</v>
      </c>
      <c r="B850" t="s">
        <v>971</v>
      </c>
      <c r="C850" t="s">
        <v>11</v>
      </c>
      <c r="D850" t="s">
        <v>12</v>
      </c>
      <c r="E850" t="s">
        <v>13</v>
      </c>
      <c r="F850" t="s">
        <v>14</v>
      </c>
      <c r="G850" t="s">
        <v>15</v>
      </c>
      <c r="H850">
        <v>3</v>
      </c>
      <c r="I850">
        <v>136</v>
      </c>
      <c r="J850" t="s">
        <v>16</v>
      </c>
      <c r="K850" t="s">
        <v>17</v>
      </c>
      <c r="L850" t="s">
        <v>21</v>
      </c>
      <c r="M850" s="25">
        <v>1150000</v>
      </c>
    </row>
    <row r="851" spans="1:13" x14ac:dyDescent="0.2">
      <c r="A851" s="1">
        <v>42885</v>
      </c>
      <c r="B851" t="s">
        <v>972</v>
      </c>
      <c r="C851" t="s">
        <v>11</v>
      </c>
      <c r="D851" t="s">
        <v>42</v>
      </c>
      <c r="E851" t="s">
        <v>83</v>
      </c>
      <c r="F851" t="s">
        <v>14</v>
      </c>
      <c r="G851" t="s">
        <v>23</v>
      </c>
      <c r="H851">
        <v>3</v>
      </c>
      <c r="I851">
        <v>188</v>
      </c>
      <c r="J851" t="s">
        <v>16</v>
      </c>
      <c r="K851" t="s">
        <v>17</v>
      </c>
      <c r="L851" t="s">
        <v>116</v>
      </c>
      <c r="M851" s="25">
        <v>2500000</v>
      </c>
    </row>
    <row r="852" spans="1:13" x14ac:dyDescent="0.2">
      <c r="A852" s="1">
        <v>42886</v>
      </c>
      <c r="B852" t="s">
        <v>973</v>
      </c>
      <c r="C852" t="s">
        <v>11</v>
      </c>
      <c r="D852" t="s">
        <v>37</v>
      </c>
      <c r="E852" t="s">
        <v>74</v>
      </c>
      <c r="F852" t="s">
        <v>14</v>
      </c>
      <c r="G852" t="s">
        <v>15</v>
      </c>
      <c r="H852">
        <v>4</v>
      </c>
      <c r="I852">
        <v>200</v>
      </c>
      <c r="J852" t="s">
        <v>16</v>
      </c>
      <c r="K852" t="s">
        <v>17</v>
      </c>
      <c r="L852" t="s">
        <v>58</v>
      </c>
      <c r="M852" s="25">
        <v>1250000</v>
      </c>
    </row>
    <row r="853" spans="1:13" x14ac:dyDescent="0.2">
      <c r="A853" s="1">
        <v>42887</v>
      </c>
      <c r="B853" t="s">
        <v>974</v>
      </c>
      <c r="C853" t="s">
        <v>11</v>
      </c>
      <c r="D853" t="s">
        <v>12</v>
      </c>
      <c r="E853" t="s">
        <v>33</v>
      </c>
      <c r="F853" t="s">
        <v>14</v>
      </c>
      <c r="G853" t="s">
        <v>15</v>
      </c>
      <c r="H853">
        <v>3</v>
      </c>
      <c r="I853">
        <v>91</v>
      </c>
      <c r="J853" t="s">
        <v>16</v>
      </c>
      <c r="K853" t="s">
        <v>17</v>
      </c>
      <c r="L853" t="s">
        <v>65</v>
      </c>
      <c r="M853" s="25">
        <v>538000</v>
      </c>
    </row>
    <row r="854" spans="1:13" x14ac:dyDescent="0.2">
      <c r="A854" s="1">
        <v>42888</v>
      </c>
      <c r="B854" t="s">
        <v>975</v>
      </c>
      <c r="C854" t="s">
        <v>11</v>
      </c>
      <c r="D854" t="s">
        <v>42</v>
      </c>
      <c r="E854" t="s">
        <v>83</v>
      </c>
      <c r="F854" t="s">
        <v>14</v>
      </c>
      <c r="G854" t="s">
        <v>15</v>
      </c>
      <c r="H854">
        <v>3</v>
      </c>
      <c r="I854">
        <v>145</v>
      </c>
      <c r="J854" t="s">
        <v>16</v>
      </c>
      <c r="K854" t="s">
        <v>17</v>
      </c>
      <c r="L854" t="s">
        <v>100</v>
      </c>
      <c r="M854" s="25">
        <v>1300000</v>
      </c>
    </row>
    <row r="855" spans="1:13" x14ac:dyDescent="0.2">
      <c r="A855" s="1">
        <v>42889</v>
      </c>
      <c r="B855" t="s">
        <v>976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>
        <v>3</v>
      </c>
      <c r="I855">
        <v>169</v>
      </c>
      <c r="J855" t="s">
        <v>16</v>
      </c>
      <c r="K855" t="s">
        <v>17</v>
      </c>
      <c r="L855" t="s">
        <v>57</v>
      </c>
      <c r="M855" s="25">
        <v>995000</v>
      </c>
    </row>
    <row r="856" spans="1:13" x14ac:dyDescent="0.2">
      <c r="A856" s="1">
        <v>42890</v>
      </c>
      <c r="B856" t="s">
        <v>977</v>
      </c>
      <c r="C856" t="s">
        <v>11</v>
      </c>
      <c r="D856" t="s">
        <v>12</v>
      </c>
      <c r="E856" t="s">
        <v>41</v>
      </c>
      <c r="F856" t="s">
        <v>14</v>
      </c>
      <c r="G856" t="s">
        <v>15</v>
      </c>
      <c r="H856">
        <v>2</v>
      </c>
      <c r="I856">
        <v>91</v>
      </c>
      <c r="J856" t="s">
        <v>16</v>
      </c>
      <c r="K856" t="s">
        <v>17</v>
      </c>
      <c r="L856" t="s">
        <v>21</v>
      </c>
      <c r="M856" s="25">
        <v>630000</v>
      </c>
    </row>
    <row r="857" spans="1:13" x14ac:dyDescent="0.2">
      <c r="A857" s="1">
        <v>42891</v>
      </c>
      <c r="B857" t="s">
        <v>978</v>
      </c>
      <c r="C857" t="s">
        <v>11</v>
      </c>
      <c r="D857" t="s">
        <v>37</v>
      </c>
      <c r="E857" t="s">
        <v>49</v>
      </c>
      <c r="F857" t="s">
        <v>14</v>
      </c>
      <c r="G857" t="s">
        <v>15</v>
      </c>
      <c r="H857">
        <v>3</v>
      </c>
      <c r="I857">
        <v>198</v>
      </c>
      <c r="J857" t="s">
        <v>16</v>
      </c>
      <c r="K857" t="s">
        <v>17</v>
      </c>
      <c r="L857" t="s">
        <v>58</v>
      </c>
      <c r="M857" s="25">
        <v>1600000</v>
      </c>
    </row>
    <row r="858" spans="1:13" x14ac:dyDescent="0.2">
      <c r="A858" s="1">
        <v>42892</v>
      </c>
      <c r="B858" t="s">
        <v>979</v>
      </c>
      <c r="C858" t="s">
        <v>11</v>
      </c>
      <c r="D858" t="s">
        <v>12</v>
      </c>
      <c r="E858" t="s">
        <v>33</v>
      </c>
      <c r="F858" t="s">
        <v>14</v>
      </c>
      <c r="G858" t="s">
        <v>15</v>
      </c>
      <c r="H858">
        <v>1</v>
      </c>
      <c r="I858">
        <v>82</v>
      </c>
      <c r="J858" t="s">
        <v>16</v>
      </c>
      <c r="K858" t="s">
        <v>17</v>
      </c>
      <c r="L858" t="s">
        <v>18</v>
      </c>
      <c r="M858" s="25">
        <v>260000</v>
      </c>
    </row>
    <row r="859" spans="1:13" x14ac:dyDescent="0.2">
      <c r="A859" s="1">
        <v>42893</v>
      </c>
      <c r="B859" t="s">
        <v>980</v>
      </c>
      <c r="C859" t="s">
        <v>11</v>
      </c>
      <c r="D859" t="s">
        <v>50</v>
      </c>
      <c r="E859" t="s">
        <v>51</v>
      </c>
      <c r="F859" t="s">
        <v>14</v>
      </c>
      <c r="G859" t="s">
        <v>15</v>
      </c>
      <c r="H859">
        <v>4</v>
      </c>
      <c r="I859">
        <v>191</v>
      </c>
      <c r="J859" t="s">
        <v>16</v>
      </c>
      <c r="K859" t="s">
        <v>17</v>
      </c>
      <c r="L859" t="s">
        <v>36</v>
      </c>
      <c r="M859" s="25">
        <v>2300000</v>
      </c>
    </row>
    <row r="860" spans="1:13" x14ac:dyDescent="0.2">
      <c r="A860" s="1">
        <v>42894</v>
      </c>
      <c r="B860" t="s">
        <v>981</v>
      </c>
      <c r="C860" t="s">
        <v>11</v>
      </c>
      <c r="D860" t="s">
        <v>50</v>
      </c>
      <c r="E860" t="s">
        <v>51</v>
      </c>
      <c r="F860" t="s">
        <v>14</v>
      </c>
      <c r="G860" t="s">
        <v>15</v>
      </c>
      <c r="H860">
        <v>4</v>
      </c>
      <c r="I860">
        <v>109</v>
      </c>
      <c r="J860" t="s">
        <v>16</v>
      </c>
      <c r="K860" t="s">
        <v>17</v>
      </c>
      <c r="L860" t="s">
        <v>18</v>
      </c>
      <c r="M860" s="25">
        <v>529000</v>
      </c>
    </row>
    <row r="861" spans="1:13" x14ac:dyDescent="0.2">
      <c r="A861" s="1">
        <v>42895</v>
      </c>
      <c r="B861" t="s">
        <v>982</v>
      </c>
      <c r="C861" t="s">
        <v>11</v>
      </c>
      <c r="D861" t="s">
        <v>42</v>
      </c>
      <c r="E861" t="s">
        <v>81</v>
      </c>
      <c r="F861" t="s">
        <v>14</v>
      </c>
      <c r="G861" t="s">
        <v>15</v>
      </c>
      <c r="H861">
        <v>2</v>
      </c>
      <c r="I861">
        <v>72</v>
      </c>
      <c r="J861" t="s">
        <v>16</v>
      </c>
      <c r="K861" t="s">
        <v>17</v>
      </c>
      <c r="L861" t="s">
        <v>58</v>
      </c>
      <c r="M861" s="25">
        <v>395000</v>
      </c>
    </row>
    <row r="862" spans="1:13" x14ac:dyDescent="0.2">
      <c r="A862" s="1">
        <v>42896</v>
      </c>
      <c r="B862" t="s">
        <v>983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>
        <v>4</v>
      </c>
      <c r="I862">
        <v>145</v>
      </c>
      <c r="J862" t="s">
        <v>16</v>
      </c>
      <c r="K862" t="s">
        <v>17</v>
      </c>
      <c r="L862" t="s">
        <v>60</v>
      </c>
      <c r="M862" s="25">
        <v>760000</v>
      </c>
    </row>
    <row r="863" spans="1:13" x14ac:dyDescent="0.2">
      <c r="A863" s="1">
        <v>42897</v>
      </c>
      <c r="B863" t="s">
        <v>984</v>
      </c>
      <c r="C863" t="s">
        <v>11</v>
      </c>
      <c r="D863" t="s">
        <v>12</v>
      </c>
      <c r="E863" t="s">
        <v>13</v>
      </c>
      <c r="F863" t="s">
        <v>14</v>
      </c>
      <c r="G863" t="s">
        <v>15</v>
      </c>
      <c r="H863">
        <v>2</v>
      </c>
      <c r="I863">
        <v>74</v>
      </c>
      <c r="J863" t="s">
        <v>16</v>
      </c>
      <c r="K863" t="s">
        <v>17</v>
      </c>
      <c r="L863" t="s">
        <v>18</v>
      </c>
      <c r="M863" s="25">
        <v>495000</v>
      </c>
    </row>
    <row r="864" spans="1:13" x14ac:dyDescent="0.2">
      <c r="A864" s="1">
        <v>42898</v>
      </c>
      <c r="B864" t="s">
        <v>985</v>
      </c>
      <c r="C864" t="s">
        <v>11</v>
      </c>
      <c r="D864" t="s">
        <v>37</v>
      </c>
      <c r="E864" t="s">
        <v>49</v>
      </c>
      <c r="F864" t="s">
        <v>14</v>
      </c>
      <c r="G864" t="s">
        <v>15</v>
      </c>
      <c r="H864">
        <v>2</v>
      </c>
      <c r="I864">
        <v>134</v>
      </c>
      <c r="J864" t="s">
        <v>16</v>
      </c>
      <c r="K864" t="s">
        <v>17</v>
      </c>
      <c r="L864" t="s">
        <v>52</v>
      </c>
      <c r="M864" s="25">
        <v>449000</v>
      </c>
    </row>
    <row r="865" spans="1:13" x14ac:dyDescent="0.2">
      <c r="A865" s="1">
        <v>42899</v>
      </c>
      <c r="B865" t="s">
        <v>986</v>
      </c>
      <c r="C865" t="s">
        <v>11</v>
      </c>
      <c r="D865" t="s">
        <v>12</v>
      </c>
      <c r="E865" t="s">
        <v>33</v>
      </c>
      <c r="F865" t="s">
        <v>14</v>
      </c>
      <c r="G865" t="s">
        <v>15</v>
      </c>
      <c r="H865">
        <v>3</v>
      </c>
      <c r="I865">
        <v>189</v>
      </c>
      <c r="J865" t="s">
        <v>16</v>
      </c>
      <c r="K865" t="s">
        <v>17</v>
      </c>
      <c r="L865" t="s">
        <v>36</v>
      </c>
      <c r="M865" s="25">
        <v>930000</v>
      </c>
    </row>
    <row r="866" spans="1:13" x14ac:dyDescent="0.2">
      <c r="A866" s="1">
        <v>42900</v>
      </c>
      <c r="B866" t="s">
        <v>987</v>
      </c>
      <c r="C866" t="s">
        <v>11</v>
      </c>
      <c r="D866" t="s">
        <v>19</v>
      </c>
      <c r="E866" t="s">
        <v>20</v>
      </c>
      <c r="F866" t="s">
        <v>14</v>
      </c>
      <c r="G866" t="s">
        <v>15</v>
      </c>
      <c r="H866">
        <v>3</v>
      </c>
      <c r="I866">
        <v>139</v>
      </c>
      <c r="J866" t="s">
        <v>16</v>
      </c>
      <c r="K866" t="s">
        <v>17</v>
      </c>
      <c r="L866" t="s">
        <v>40</v>
      </c>
      <c r="M866" s="25">
        <v>1150000</v>
      </c>
    </row>
    <row r="867" spans="1:13" x14ac:dyDescent="0.2">
      <c r="A867" s="1">
        <v>42901</v>
      </c>
      <c r="B867" t="s">
        <v>988</v>
      </c>
      <c r="C867" t="s">
        <v>11</v>
      </c>
      <c r="D867" t="s">
        <v>12</v>
      </c>
      <c r="E867" t="s">
        <v>33</v>
      </c>
      <c r="F867" t="s">
        <v>14</v>
      </c>
      <c r="G867" t="s">
        <v>15</v>
      </c>
      <c r="H867">
        <v>2</v>
      </c>
      <c r="I867">
        <v>57</v>
      </c>
      <c r="J867" t="s">
        <v>28</v>
      </c>
      <c r="K867" t="s">
        <v>17</v>
      </c>
      <c r="L867" t="s">
        <v>40</v>
      </c>
      <c r="M867" s="25">
        <v>345000</v>
      </c>
    </row>
    <row r="868" spans="1:13" x14ac:dyDescent="0.2">
      <c r="A868" s="1">
        <v>42902</v>
      </c>
      <c r="B868" t="s">
        <v>989</v>
      </c>
      <c r="C868" t="s">
        <v>11</v>
      </c>
      <c r="D868" t="s">
        <v>12</v>
      </c>
      <c r="E868" t="s">
        <v>41</v>
      </c>
      <c r="F868" t="s">
        <v>14</v>
      </c>
      <c r="G868" t="s">
        <v>15</v>
      </c>
      <c r="H868">
        <v>3</v>
      </c>
      <c r="I868">
        <v>106</v>
      </c>
      <c r="J868" t="s">
        <v>16</v>
      </c>
      <c r="K868" t="s">
        <v>17</v>
      </c>
      <c r="L868" t="s">
        <v>18</v>
      </c>
      <c r="M868" s="25">
        <v>699000</v>
      </c>
    </row>
    <row r="869" spans="1:13" x14ac:dyDescent="0.2">
      <c r="A869" s="1">
        <v>42903</v>
      </c>
      <c r="B869" t="s">
        <v>990</v>
      </c>
      <c r="C869" t="s">
        <v>11</v>
      </c>
      <c r="D869" t="s">
        <v>12</v>
      </c>
      <c r="E869" t="s">
        <v>31</v>
      </c>
      <c r="F869" t="s">
        <v>14</v>
      </c>
      <c r="G869" t="s">
        <v>15</v>
      </c>
      <c r="H869">
        <v>5</v>
      </c>
      <c r="I869">
        <v>198</v>
      </c>
      <c r="J869" t="s">
        <v>16</v>
      </c>
      <c r="K869" t="s">
        <v>17</v>
      </c>
      <c r="L869" t="s">
        <v>60</v>
      </c>
      <c r="M869" s="25">
        <v>790000</v>
      </c>
    </row>
    <row r="870" spans="1:13" x14ac:dyDescent="0.2">
      <c r="A870" s="1">
        <v>42904</v>
      </c>
      <c r="B870" t="s">
        <v>991</v>
      </c>
      <c r="C870" t="s">
        <v>11</v>
      </c>
      <c r="D870" t="s">
        <v>19</v>
      </c>
      <c r="E870" t="s">
        <v>20</v>
      </c>
      <c r="F870" t="s">
        <v>14</v>
      </c>
      <c r="G870" t="s">
        <v>15</v>
      </c>
      <c r="H870">
        <v>3</v>
      </c>
      <c r="I870">
        <v>120</v>
      </c>
      <c r="J870" t="s">
        <v>16</v>
      </c>
      <c r="K870" t="s">
        <v>17</v>
      </c>
      <c r="L870" t="s">
        <v>36</v>
      </c>
      <c r="M870" s="25">
        <v>649999</v>
      </c>
    </row>
    <row r="871" spans="1:13" x14ac:dyDescent="0.2">
      <c r="A871" s="1">
        <v>42905</v>
      </c>
      <c r="B871" t="s">
        <v>992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>
        <v>5</v>
      </c>
      <c r="I871">
        <v>197</v>
      </c>
      <c r="J871" t="s">
        <v>16</v>
      </c>
      <c r="K871" t="s">
        <v>17</v>
      </c>
      <c r="L871" t="s">
        <v>57</v>
      </c>
      <c r="M871" s="25">
        <v>990000</v>
      </c>
    </row>
    <row r="872" spans="1:13" x14ac:dyDescent="0.2">
      <c r="A872" s="1">
        <v>42906</v>
      </c>
      <c r="B872" t="s">
        <v>993</v>
      </c>
      <c r="C872" t="s">
        <v>11</v>
      </c>
      <c r="D872" t="s">
        <v>12</v>
      </c>
      <c r="E872" t="s">
        <v>31</v>
      </c>
      <c r="F872" t="s">
        <v>14</v>
      </c>
      <c r="G872" t="s">
        <v>15</v>
      </c>
      <c r="H872">
        <v>3</v>
      </c>
      <c r="I872">
        <v>70</v>
      </c>
      <c r="J872" t="s">
        <v>16</v>
      </c>
      <c r="K872" t="s">
        <v>17</v>
      </c>
      <c r="L872" t="s">
        <v>58</v>
      </c>
      <c r="M872" s="25">
        <v>289000</v>
      </c>
    </row>
    <row r="873" spans="1:13" x14ac:dyDescent="0.2">
      <c r="A873" s="1">
        <v>42907</v>
      </c>
      <c r="B873" t="s">
        <v>994</v>
      </c>
      <c r="C873" t="s">
        <v>11</v>
      </c>
      <c r="D873" t="s">
        <v>12</v>
      </c>
      <c r="E873" t="s">
        <v>31</v>
      </c>
      <c r="F873" t="s">
        <v>14</v>
      </c>
      <c r="G873" t="s">
        <v>15</v>
      </c>
      <c r="H873">
        <v>3</v>
      </c>
      <c r="I873">
        <v>83</v>
      </c>
      <c r="J873" t="s">
        <v>16</v>
      </c>
      <c r="K873" t="s">
        <v>17</v>
      </c>
      <c r="L873" t="s">
        <v>40</v>
      </c>
      <c r="M873" s="25">
        <v>330000</v>
      </c>
    </row>
    <row r="874" spans="1:13" x14ac:dyDescent="0.2">
      <c r="A874" s="1">
        <v>42908</v>
      </c>
      <c r="B874" t="s">
        <v>995</v>
      </c>
      <c r="C874" t="s">
        <v>11</v>
      </c>
      <c r="D874" t="s">
        <v>19</v>
      </c>
      <c r="E874" t="s">
        <v>73</v>
      </c>
      <c r="F874" t="s">
        <v>14</v>
      </c>
      <c r="G874" t="s">
        <v>15</v>
      </c>
      <c r="H874">
        <v>3</v>
      </c>
      <c r="I874">
        <v>92</v>
      </c>
      <c r="J874" t="s">
        <v>16</v>
      </c>
      <c r="K874" t="s">
        <v>17</v>
      </c>
      <c r="L874" t="s">
        <v>21</v>
      </c>
      <c r="M874" s="25">
        <v>399000</v>
      </c>
    </row>
    <row r="875" spans="1:13" x14ac:dyDescent="0.2">
      <c r="A875" s="1">
        <v>42909</v>
      </c>
      <c r="B875" t="s">
        <v>996</v>
      </c>
      <c r="C875" t="s">
        <v>11</v>
      </c>
      <c r="D875" t="s">
        <v>25</v>
      </c>
      <c r="E875" t="s">
        <v>39</v>
      </c>
      <c r="F875" t="s">
        <v>14</v>
      </c>
      <c r="G875" t="s">
        <v>15</v>
      </c>
      <c r="H875">
        <v>2</v>
      </c>
      <c r="I875">
        <v>75</v>
      </c>
      <c r="J875" t="s">
        <v>16</v>
      </c>
      <c r="K875" t="s">
        <v>17</v>
      </c>
      <c r="L875" t="s">
        <v>52</v>
      </c>
      <c r="M875" s="25">
        <v>215000</v>
      </c>
    </row>
    <row r="876" spans="1:13" x14ac:dyDescent="0.2">
      <c r="A876" s="1">
        <v>42910</v>
      </c>
      <c r="B876" t="s">
        <v>997</v>
      </c>
      <c r="C876" t="s">
        <v>11</v>
      </c>
      <c r="D876" t="s">
        <v>42</v>
      </c>
      <c r="E876" t="s">
        <v>81</v>
      </c>
      <c r="F876" t="s">
        <v>14</v>
      </c>
      <c r="G876" t="s">
        <v>15</v>
      </c>
      <c r="H876">
        <v>2</v>
      </c>
      <c r="I876">
        <v>100</v>
      </c>
      <c r="J876" t="s">
        <v>16</v>
      </c>
      <c r="K876" t="s">
        <v>17</v>
      </c>
      <c r="L876" t="s">
        <v>21</v>
      </c>
      <c r="M876" s="25">
        <v>499900</v>
      </c>
    </row>
    <row r="877" spans="1:13" x14ac:dyDescent="0.2">
      <c r="A877" s="1">
        <v>42911</v>
      </c>
      <c r="B877" t="s">
        <v>998</v>
      </c>
      <c r="C877" t="s">
        <v>11</v>
      </c>
      <c r="D877" t="s">
        <v>12</v>
      </c>
      <c r="E877" t="s">
        <v>33</v>
      </c>
      <c r="F877" t="s">
        <v>14</v>
      </c>
      <c r="G877" t="s">
        <v>15</v>
      </c>
      <c r="H877">
        <v>4</v>
      </c>
      <c r="I877">
        <v>120</v>
      </c>
      <c r="J877" t="s">
        <v>16</v>
      </c>
      <c r="K877" t="s">
        <v>17</v>
      </c>
      <c r="L877" t="s">
        <v>58</v>
      </c>
      <c r="M877" s="25">
        <v>545000</v>
      </c>
    </row>
    <row r="878" spans="1:13" x14ac:dyDescent="0.2">
      <c r="A878" s="1">
        <v>42912</v>
      </c>
      <c r="B878" t="s">
        <v>999</v>
      </c>
      <c r="C878" t="s">
        <v>11</v>
      </c>
      <c r="D878" t="s">
        <v>42</v>
      </c>
      <c r="E878" t="s">
        <v>78</v>
      </c>
      <c r="F878" t="s">
        <v>14</v>
      </c>
      <c r="G878" t="s">
        <v>15</v>
      </c>
      <c r="H878">
        <v>5</v>
      </c>
      <c r="I878">
        <v>201</v>
      </c>
      <c r="J878" t="s">
        <v>16</v>
      </c>
      <c r="K878" t="s">
        <v>17</v>
      </c>
      <c r="L878" t="s">
        <v>104</v>
      </c>
      <c r="M878" s="25">
        <v>860000</v>
      </c>
    </row>
    <row r="879" spans="1:13" x14ac:dyDescent="0.2">
      <c r="A879" s="1">
        <v>42913</v>
      </c>
      <c r="B879" t="s">
        <v>1000</v>
      </c>
      <c r="C879" t="s">
        <v>11</v>
      </c>
      <c r="D879" t="s">
        <v>54</v>
      </c>
      <c r="E879" t="s">
        <v>111</v>
      </c>
      <c r="F879" t="s">
        <v>14</v>
      </c>
      <c r="G879" t="s">
        <v>15</v>
      </c>
      <c r="H879">
        <v>3</v>
      </c>
      <c r="I879">
        <v>78</v>
      </c>
      <c r="J879" t="s">
        <v>28</v>
      </c>
      <c r="K879" t="s">
        <v>17</v>
      </c>
      <c r="L879" t="s">
        <v>40</v>
      </c>
      <c r="M879" s="25">
        <v>178000</v>
      </c>
    </row>
    <row r="880" spans="1:13" x14ac:dyDescent="0.2">
      <c r="A880" s="1">
        <v>42914</v>
      </c>
      <c r="B880" t="s">
        <v>1001</v>
      </c>
      <c r="C880" t="s">
        <v>11</v>
      </c>
      <c r="D880" t="s">
        <v>25</v>
      </c>
      <c r="E880" t="s">
        <v>99</v>
      </c>
      <c r="F880" t="s">
        <v>14</v>
      </c>
      <c r="G880" t="s">
        <v>15</v>
      </c>
      <c r="H880">
        <v>3</v>
      </c>
      <c r="I880">
        <v>53</v>
      </c>
      <c r="J880" t="s">
        <v>16</v>
      </c>
      <c r="K880" t="s">
        <v>17</v>
      </c>
      <c r="L880" t="s">
        <v>18</v>
      </c>
      <c r="M880" s="25">
        <v>185000</v>
      </c>
    </row>
    <row r="881" spans="1:13" x14ac:dyDescent="0.2">
      <c r="A881" s="1">
        <v>42915</v>
      </c>
      <c r="B881" t="s">
        <v>1002</v>
      </c>
      <c r="C881" t="s">
        <v>11</v>
      </c>
      <c r="D881" t="s">
        <v>25</v>
      </c>
      <c r="E881" t="s">
        <v>39</v>
      </c>
      <c r="F881" t="s">
        <v>14</v>
      </c>
      <c r="G881" t="s">
        <v>15</v>
      </c>
      <c r="H881">
        <v>2</v>
      </c>
      <c r="I881">
        <v>71</v>
      </c>
      <c r="J881" t="s">
        <v>16</v>
      </c>
      <c r="K881" t="s">
        <v>17</v>
      </c>
      <c r="L881" t="s">
        <v>21</v>
      </c>
      <c r="M881" s="25">
        <v>260000</v>
      </c>
    </row>
    <row r="882" spans="1:13" x14ac:dyDescent="0.2">
      <c r="A882" s="1">
        <v>42916</v>
      </c>
      <c r="B882" t="s">
        <v>1003</v>
      </c>
      <c r="C882" t="s">
        <v>11</v>
      </c>
      <c r="D882" t="s">
        <v>12</v>
      </c>
      <c r="E882" t="s">
        <v>30</v>
      </c>
      <c r="F882" t="s">
        <v>14</v>
      </c>
      <c r="G882" t="s">
        <v>15</v>
      </c>
      <c r="H882">
        <v>3</v>
      </c>
      <c r="I882">
        <v>100</v>
      </c>
      <c r="J882" t="s">
        <v>16</v>
      </c>
      <c r="K882" t="s">
        <v>17</v>
      </c>
      <c r="L882" t="s">
        <v>21</v>
      </c>
      <c r="M882" s="25">
        <v>469000</v>
      </c>
    </row>
    <row r="883" spans="1:13" x14ac:dyDescent="0.2">
      <c r="A883" s="1">
        <v>42917</v>
      </c>
      <c r="B883" t="s">
        <v>1004</v>
      </c>
      <c r="C883" t="s">
        <v>11</v>
      </c>
      <c r="D883" t="s">
        <v>54</v>
      </c>
      <c r="E883" t="s">
        <v>108</v>
      </c>
      <c r="F883" t="s">
        <v>14</v>
      </c>
      <c r="G883" t="s">
        <v>15</v>
      </c>
      <c r="H883">
        <v>3</v>
      </c>
      <c r="I883">
        <v>70</v>
      </c>
      <c r="J883" t="s">
        <v>16</v>
      </c>
      <c r="K883" t="s">
        <v>17</v>
      </c>
      <c r="L883" t="s">
        <v>40</v>
      </c>
      <c r="M883" s="25">
        <v>256000</v>
      </c>
    </row>
    <row r="884" spans="1:13" x14ac:dyDescent="0.2">
      <c r="A884" s="1">
        <v>42918</v>
      </c>
      <c r="B884" t="s">
        <v>1005</v>
      </c>
      <c r="C884" t="s">
        <v>11</v>
      </c>
      <c r="D884" t="s">
        <v>47</v>
      </c>
      <c r="E884" t="s">
        <v>86</v>
      </c>
      <c r="F884" t="s">
        <v>14</v>
      </c>
      <c r="G884" t="s">
        <v>69</v>
      </c>
      <c r="H884">
        <v>4</v>
      </c>
      <c r="I884">
        <v>420</v>
      </c>
      <c r="J884" t="s">
        <v>28</v>
      </c>
      <c r="K884" t="s">
        <v>17</v>
      </c>
      <c r="L884" t="s">
        <v>29</v>
      </c>
      <c r="M884" s="25">
        <v>1450000</v>
      </c>
    </row>
    <row r="885" spans="1:13" x14ac:dyDescent="0.2">
      <c r="A885" s="1">
        <v>42919</v>
      </c>
      <c r="B885" t="s">
        <v>1006</v>
      </c>
      <c r="C885" t="s">
        <v>11</v>
      </c>
      <c r="D885" t="s">
        <v>54</v>
      </c>
      <c r="E885" t="s">
        <v>111</v>
      </c>
      <c r="F885" t="s">
        <v>14</v>
      </c>
      <c r="G885" t="s">
        <v>15</v>
      </c>
      <c r="H885">
        <v>2</v>
      </c>
      <c r="I885">
        <v>62</v>
      </c>
      <c r="J885" t="s">
        <v>28</v>
      </c>
      <c r="K885" t="s">
        <v>17</v>
      </c>
      <c r="L885" t="s">
        <v>40</v>
      </c>
      <c r="M885" s="25">
        <v>129000</v>
      </c>
    </row>
    <row r="886" spans="1:13" x14ac:dyDescent="0.2">
      <c r="A886" s="1">
        <v>42920</v>
      </c>
      <c r="B886" t="s">
        <v>1007</v>
      </c>
      <c r="C886" t="s">
        <v>11</v>
      </c>
      <c r="D886" t="s">
        <v>37</v>
      </c>
      <c r="E886" t="s">
        <v>38</v>
      </c>
      <c r="F886" t="s">
        <v>14</v>
      </c>
      <c r="G886" t="s">
        <v>15</v>
      </c>
      <c r="H886">
        <v>3</v>
      </c>
      <c r="I886">
        <v>72</v>
      </c>
      <c r="J886" t="s">
        <v>16</v>
      </c>
      <c r="K886" t="s">
        <v>17</v>
      </c>
      <c r="L886" t="s">
        <v>18</v>
      </c>
      <c r="M886" s="25">
        <v>335000</v>
      </c>
    </row>
    <row r="887" spans="1:13" x14ac:dyDescent="0.2">
      <c r="A887" s="1">
        <v>42921</v>
      </c>
      <c r="B887" t="s">
        <v>1008</v>
      </c>
      <c r="C887" t="s">
        <v>11</v>
      </c>
      <c r="D887" t="s">
        <v>47</v>
      </c>
      <c r="E887" t="s">
        <v>63</v>
      </c>
      <c r="F887" t="s">
        <v>14</v>
      </c>
      <c r="G887" t="s">
        <v>15</v>
      </c>
      <c r="H887">
        <v>4</v>
      </c>
      <c r="I887">
        <v>103</v>
      </c>
      <c r="J887" t="s">
        <v>16</v>
      </c>
      <c r="K887" t="s">
        <v>17</v>
      </c>
      <c r="L887" t="s">
        <v>36</v>
      </c>
      <c r="M887" s="25">
        <v>422000</v>
      </c>
    </row>
    <row r="888" spans="1:13" x14ac:dyDescent="0.2">
      <c r="A888" s="1">
        <v>42922</v>
      </c>
      <c r="B888" t="s">
        <v>1009</v>
      </c>
      <c r="C888" t="s">
        <v>11</v>
      </c>
      <c r="D888" t="s">
        <v>47</v>
      </c>
      <c r="E888" t="s">
        <v>86</v>
      </c>
      <c r="F888" t="s">
        <v>14</v>
      </c>
      <c r="G888" t="s">
        <v>15</v>
      </c>
      <c r="H888">
        <v>3</v>
      </c>
      <c r="I888">
        <v>107</v>
      </c>
      <c r="J888" t="s">
        <v>16</v>
      </c>
      <c r="K888" t="s">
        <v>17</v>
      </c>
      <c r="L888" t="s">
        <v>57</v>
      </c>
      <c r="M888" s="25">
        <v>399000</v>
      </c>
    </row>
    <row r="889" spans="1:13" x14ac:dyDescent="0.2">
      <c r="A889" s="1">
        <v>42923</v>
      </c>
      <c r="B889" t="s">
        <v>1010</v>
      </c>
      <c r="C889" t="s">
        <v>11</v>
      </c>
      <c r="D889" t="s">
        <v>37</v>
      </c>
      <c r="E889" t="s">
        <v>38</v>
      </c>
      <c r="F889" t="s">
        <v>14</v>
      </c>
      <c r="G889" t="s">
        <v>15</v>
      </c>
      <c r="H889">
        <v>1</v>
      </c>
      <c r="I889">
        <v>63</v>
      </c>
      <c r="J889" t="s">
        <v>28</v>
      </c>
      <c r="K889" t="s">
        <v>17</v>
      </c>
      <c r="L889" t="s">
        <v>18</v>
      </c>
      <c r="M889" s="25">
        <v>285000</v>
      </c>
    </row>
    <row r="890" spans="1:13" x14ac:dyDescent="0.2">
      <c r="A890" s="1">
        <v>42924</v>
      </c>
      <c r="B890" t="s">
        <v>1011</v>
      </c>
      <c r="C890" t="s">
        <v>11</v>
      </c>
      <c r="D890" t="s">
        <v>12</v>
      </c>
      <c r="E890" t="s">
        <v>30</v>
      </c>
      <c r="F890" t="s">
        <v>14</v>
      </c>
      <c r="G890" t="s">
        <v>15</v>
      </c>
      <c r="H890">
        <v>4</v>
      </c>
      <c r="I890">
        <v>103</v>
      </c>
      <c r="J890" t="s">
        <v>16</v>
      </c>
      <c r="K890" t="s">
        <v>17</v>
      </c>
      <c r="L890" t="s">
        <v>57</v>
      </c>
      <c r="M890" s="25">
        <v>369000</v>
      </c>
    </row>
    <row r="891" spans="1:13" x14ac:dyDescent="0.2">
      <c r="A891" s="1">
        <v>42925</v>
      </c>
      <c r="B891" t="s">
        <v>1012</v>
      </c>
      <c r="C891" t="s">
        <v>11</v>
      </c>
      <c r="D891" t="s">
        <v>54</v>
      </c>
      <c r="E891" t="s">
        <v>97</v>
      </c>
      <c r="F891" t="s">
        <v>14</v>
      </c>
      <c r="G891" t="s">
        <v>23</v>
      </c>
      <c r="H891">
        <v>3</v>
      </c>
      <c r="I891">
        <v>67</v>
      </c>
      <c r="J891" t="s">
        <v>16</v>
      </c>
      <c r="K891" t="s">
        <v>17</v>
      </c>
      <c r="L891" t="s">
        <v>60</v>
      </c>
      <c r="M891" s="25">
        <v>240000</v>
      </c>
    </row>
    <row r="892" spans="1:13" x14ac:dyDescent="0.2">
      <c r="A892" s="1">
        <v>42926</v>
      </c>
      <c r="B892" t="s">
        <v>1013</v>
      </c>
      <c r="C892" t="s">
        <v>11</v>
      </c>
      <c r="D892" t="s">
        <v>42</v>
      </c>
      <c r="E892" t="s">
        <v>43</v>
      </c>
      <c r="F892" t="s">
        <v>14</v>
      </c>
      <c r="G892" t="s">
        <v>15</v>
      </c>
      <c r="H892">
        <v>3</v>
      </c>
      <c r="I892">
        <v>92</v>
      </c>
      <c r="J892" t="s">
        <v>16</v>
      </c>
      <c r="K892" t="s">
        <v>17</v>
      </c>
      <c r="L892" t="s">
        <v>40</v>
      </c>
      <c r="M892" s="25">
        <v>359000</v>
      </c>
    </row>
    <row r="893" spans="1:13" x14ac:dyDescent="0.2">
      <c r="A893" s="1">
        <v>42927</v>
      </c>
      <c r="B893" t="s">
        <v>1014</v>
      </c>
      <c r="C893" t="s">
        <v>11</v>
      </c>
      <c r="D893" t="s">
        <v>42</v>
      </c>
      <c r="E893" t="s">
        <v>78</v>
      </c>
      <c r="F893" t="s">
        <v>14</v>
      </c>
      <c r="G893" t="s">
        <v>15</v>
      </c>
      <c r="H893">
        <v>5</v>
      </c>
      <c r="I893">
        <v>206</v>
      </c>
      <c r="J893" t="s">
        <v>16</v>
      </c>
      <c r="K893" t="s">
        <v>17</v>
      </c>
      <c r="L893" t="s">
        <v>104</v>
      </c>
      <c r="M893" s="25">
        <v>874800</v>
      </c>
    </row>
    <row r="894" spans="1:13" x14ac:dyDescent="0.2">
      <c r="A894" s="1">
        <v>42928</v>
      </c>
      <c r="B894" t="s">
        <v>1015</v>
      </c>
      <c r="C894" t="s">
        <v>11</v>
      </c>
      <c r="D894" t="s">
        <v>19</v>
      </c>
      <c r="E894" t="s">
        <v>20</v>
      </c>
      <c r="F894" t="s">
        <v>14</v>
      </c>
      <c r="G894" t="s">
        <v>15</v>
      </c>
      <c r="H894">
        <v>4</v>
      </c>
      <c r="I894">
        <v>214</v>
      </c>
      <c r="J894" t="s">
        <v>16</v>
      </c>
      <c r="K894" t="s">
        <v>17</v>
      </c>
      <c r="L894" t="s">
        <v>21</v>
      </c>
      <c r="M894" s="25">
        <v>1750000</v>
      </c>
    </row>
    <row r="895" spans="1:13" x14ac:dyDescent="0.2">
      <c r="A895" s="1">
        <v>42929</v>
      </c>
      <c r="B895" t="s">
        <v>1016</v>
      </c>
      <c r="C895" t="s">
        <v>11</v>
      </c>
      <c r="D895" t="s">
        <v>12</v>
      </c>
      <c r="E895" t="s">
        <v>33</v>
      </c>
      <c r="F895" t="s">
        <v>14</v>
      </c>
      <c r="G895" t="s">
        <v>15</v>
      </c>
      <c r="H895">
        <v>1</v>
      </c>
      <c r="I895">
        <v>58</v>
      </c>
      <c r="J895" t="s">
        <v>16</v>
      </c>
      <c r="K895" t="s">
        <v>67</v>
      </c>
      <c r="L895" t="s">
        <v>40</v>
      </c>
      <c r="M895" s="25">
        <v>145000</v>
      </c>
    </row>
    <row r="896" spans="1:13" x14ac:dyDescent="0.2">
      <c r="A896" s="1">
        <v>42930</v>
      </c>
      <c r="B896" t="s">
        <v>1017</v>
      </c>
      <c r="C896" t="s">
        <v>11</v>
      </c>
      <c r="D896" t="s">
        <v>34</v>
      </c>
      <c r="E896" t="s">
        <v>44</v>
      </c>
      <c r="F896" t="s">
        <v>14</v>
      </c>
      <c r="G896" t="s">
        <v>15</v>
      </c>
      <c r="H896">
        <v>4</v>
      </c>
      <c r="I896">
        <v>96</v>
      </c>
      <c r="J896" t="s">
        <v>16</v>
      </c>
      <c r="K896" t="s">
        <v>17</v>
      </c>
      <c r="L896" t="s">
        <v>58</v>
      </c>
      <c r="M896" s="25">
        <v>385000</v>
      </c>
    </row>
    <row r="897" spans="1:13" x14ac:dyDescent="0.2">
      <c r="A897" s="1">
        <v>42931</v>
      </c>
      <c r="B897" t="s">
        <v>1018</v>
      </c>
      <c r="C897" t="s">
        <v>11</v>
      </c>
      <c r="D897" t="s">
        <v>25</v>
      </c>
      <c r="E897" t="s">
        <v>91</v>
      </c>
      <c r="F897" t="s">
        <v>14</v>
      </c>
      <c r="G897" t="s">
        <v>15</v>
      </c>
      <c r="H897">
        <v>2</v>
      </c>
      <c r="I897">
        <v>69</v>
      </c>
      <c r="J897" t="s">
        <v>16</v>
      </c>
      <c r="K897" t="s">
        <v>17</v>
      </c>
      <c r="L897" t="s">
        <v>40</v>
      </c>
      <c r="M897" s="25">
        <v>270000</v>
      </c>
    </row>
    <row r="898" spans="1:13" x14ac:dyDescent="0.2">
      <c r="A898" s="1">
        <v>42932</v>
      </c>
      <c r="B898" t="s">
        <v>1019</v>
      </c>
      <c r="C898" t="s">
        <v>11</v>
      </c>
      <c r="D898" t="s">
        <v>42</v>
      </c>
      <c r="E898" t="s">
        <v>61</v>
      </c>
      <c r="F898" t="s">
        <v>14</v>
      </c>
      <c r="G898" t="s">
        <v>15</v>
      </c>
      <c r="H898">
        <v>3</v>
      </c>
      <c r="I898">
        <v>94</v>
      </c>
      <c r="J898" t="s">
        <v>16</v>
      </c>
      <c r="K898" t="s">
        <v>17</v>
      </c>
      <c r="L898" t="s">
        <v>18</v>
      </c>
      <c r="M898" s="25">
        <v>295000</v>
      </c>
    </row>
    <row r="899" spans="1:13" x14ac:dyDescent="0.2">
      <c r="A899" s="1">
        <v>42933</v>
      </c>
      <c r="B899" t="s">
        <v>1020</v>
      </c>
      <c r="C899" t="s">
        <v>11</v>
      </c>
      <c r="D899" t="s">
        <v>42</v>
      </c>
      <c r="E899" t="s">
        <v>87</v>
      </c>
      <c r="F899" t="s">
        <v>14</v>
      </c>
      <c r="G899" t="s">
        <v>15</v>
      </c>
      <c r="H899">
        <v>4</v>
      </c>
      <c r="I899">
        <v>92</v>
      </c>
      <c r="J899" t="s">
        <v>16</v>
      </c>
      <c r="K899" t="s">
        <v>17</v>
      </c>
      <c r="L899" t="s">
        <v>57</v>
      </c>
      <c r="M899" s="25">
        <v>210000</v>
      </c>
    </row>
    <row r="900" spans="1:13" x14ac:dyDescent="0.2">
      <c r="A900" s="1">
        <v>42934</v>
      </c>
      <c r="B900" t="s">
        <v>1021</v>
      </c>
      <c r="C900" t="s">
        <v>11</v>
      </c>
      <c r="D900" t="s">
        <v>12</v>
      </c>
      <c r="E900" t="s">
        <v>41</v>
      </c>
      <c r="F900" t="s">
        <v>14</v>
      </c>
      <c r="G900" t="s">
        <v>15</v>
      </c>
      <c r="H900">
        <v>3</v>
      </c>
      <c r="I900">
        <v>105</v>
      </c>
      <c r="J900" t="s">
        <v>16</v>
      </c>
      <c r="K900" t="s">
        <v>67</v>
      </c>
      <c r="L900" t="s">
        <v>24</v>
      </c>
      <c r="M900" s="25">
        <v>499000</v>
      </c>
    </row>
    <row r="901" spans="1:13" x14ac:dyDescent="0.2">
      <c r="A901" s="1">
        <v>42935</v>
      </c>
      <c r="B901" t="s">
        <v>1022</v>
      </c>
      <c r="C901" t="s">
        <v>11</v>
      </c>
      <c r="D901" t="s">
        <v>50</v>
      </c>
      <c r="E901" t="s">
        <v>51</v>
      </c>
      <c r="F901" t="s">
        <v>14</v>
      </c>
      <c r="G901" t="s">
        <v>15</v>
      </c>
      <c r="H901">
        <v>3</v>
      </c>
      <c r="I901">
        <v>76</v>
      </c>
      <c r="J901" t="s">
        <v>16</v>
      </c>
      <c r="K901" t="s">
        <v>17</v>
      </c>
      <c r="L901" t="s">
        <v>36</v>
      </c>
      <c r="M901" s="25">
        <v>295000</v>
      </c>
    </row>
    <row r="902" spans="1:13" x14ac:dyDescent="0.2">
      <c r="A902" s="1">
        <v>42936</v>
      </c>
      <c r="B902" t="s">
        <v>1023</v>
      </c>
      <c r="C902" t="s">
        <v>11</v>
      </c>
      <c r="D902" t="s">
        <v>19</v>
      </c>
      <c r="E902" t="s">
        <v>73</v>
      </c>
      <c r="F902" t="s">
        <v>14</v>
      </c>
      <c r="G902" t="s">
        <v>15</v>
      </c>
      <c r="H902">
        <v>4</v>
      </c>
      <c r="I902">
        <v>140</v>
      </c>
      <c r="J902" t="s">
        <v>16</v>
      </c>
      <c r="K902" t="s">
        <v>17</v>
      </c>
      <c r="L902" t="s">
        <v>24</v>
      </c>
      <c r="M902" s="25">
        <v>670000</v>
      </c>
    </row>
    <row r="903" spans="1:13" x14ac:dyDescent="0.2">
      <c r="A903" s="1">
        <v>42937</v>
      </c>
      <c r="B903" t="s">
        <v>1024</v>
      </c>
      <c r="C903" t="s">
        <v>11</v>
      </c>
      <c r="D903" t="s">
        <v>12</v>
      </c>
      <c r="E903" t="s">
        <v>31</v>
      </c>
      <c r="F903" t="s">
        <v>14</v>
      </c>
      <c r="G903" t="s">
        <v>15</v>
      </c>
      <c r="H903">
        <v>4</v>
      </c>
      <c r="I903">
        <v>93</v>
      </c>
      <c r="J903" t="s">
        <v>16</v>
      </c>
      <c r="K903" t="s">
        <v>17</v>
      </c>
      <c r="L903" t="s">
        <v>60</v>
      </c>
      <c r="M903" s="25">
        <v>345000</v>
      </c>
    </row>
    <row r="904" spans="1:13" x14ac:dyDescent="0.2">
      <c r="A904" s="1">
        <v>42938</v>
      </c>
      <c r="B904" t="s">
        <v>1025</v>
      </c>
      <c r="C904" t="s">
        <v>11</v>
      </c>
      <c r="D904" t="s">
        <v>12</v>
      </c>
      <c r="E904" t="s">
        <v>33</v>
      </c>
      <c r="F904" t="s">
        <v>14</v>
      </c>
      <c r="G904" t="s">
        <v>15</v>
      </c>
      <c r="H904">
        <v>3</v>
      </c>
      <c r="I904">
        <v>70</v>
      </c>
      <c r="J904" t="s">
        <v>16</v>
      </c>
      <c r="K904" t="s">
        <v>17</v>
      </c>
      <c r="L904" t="s">
        <v>18</v>
      </c>
      <c r="M904" s="25">
        <v>280000</v>
      </c>
    </row>
    <row r="905" spans="1:13" x14ac:dyDescent="0.2">
      <c r="A905" s="1">
        <v>42939</v>
      </c>
      <c r="B905" t="s">
        <v>1026</v>
      </c>
      <c r="C905" t="s">
        <v>11</v>
      </c>
      <c r="D905" t="s">
        <v>25</v>
      </c>
      <c r="E905" t="s">
        <v>99</v>
      </c>
      <c r="F905" t="s">
        <v>14</v>
      </c>
      <c r="G905" t="s">
        <v>15</v>
      </c>
      <c r="H905">
        <v>3</v>
      </c>
      <c r="I905">
        <v>65</v>
      </c>
      <c r="J905" t="s">
        <v>16</v>
      </c>
      <c r="K905" t="s">
        <v>17</v>
      </c>
      <c r="L905" t="s">
        <v>57</v>
      </c>
      <c r="M905" s="25">
        <v>199000</v>
      </c>
    </row>
    <row r="906" spans="1:13" x14ac:dyDescent="0.2">
      <c r="A906" s="1">
        <v>42940</v>
      </c>
      <c r="B906" t="s">
        <v>1027</v>
      </c>
      <c r="C906" t="s">
        <v>11</v>
      </c>
      <c r="D906" t="s">
        <v>37</v>
      </c>
      <c r="E906" t="s">
        <v>49</v>
      </c>
      <c r="F906" t="s">
        <v>14</v>
      </c>
      <c r="G906" t="s">
        <v>15</v>
      </c>
      <c r="H906">
        <v>3</v>
      </c>
      <c r="I906">
        <v>78</v>
      </c>
      <c r="J906" t="s">
        <v>28</v>
      </c>
      <c r="K906" t="s">
        <v>17</v>
      </c>
      <c r="L906" t="s">
        <v>58</v>
      </c>
      <c r="M906" s="25">
        <v>266000</v>
      </c>
    </row>
    <row r="907" spans="1:13" x14ac:dyDescent="0.2">
      <c r="A907" s="1">
        <v>42941</v>
      </c>
      <c r="B907" t="s">
        <v>1028</v>
      </c>
      <c r="C907" t="s">
        <v>11</v>
      </c>
      <c r="D907" t="s">
        <v>42</v>
      </c>
      <c r="E907" t="s">
        <v>83</v>
      </c>
      <c r="F907" t="s">
        <v>14</v>
      </c>
      <c r="G907" t="s">
        <v>15</v>
      </c>
      <c r="H907">
        <v>2</v>
      </c>
      <c r="I907">
        <v>80</v>
      </c>
      <c r="J907" t="s">
        <v>16</v>
      </c>
      <c r="K907" t="s">
        <v>17</v>
      </c>
      <c r="L907" t="s">
        <v>72</v>
      </c>
      <c r="M907" s="25">
        <v>560000</v>
      </c>
    </row>
    <row r="908" spans="1:13" x14ac:dyDescent="0.2">
      <c r="A908" s="1">
        <v>42942</v>
      </c>
      <c r="B908" t="s">
        <v>1029</v>
      </c>
      <c r="C908" t="s">
        <v>11</v>
      </c>
      <c r="D908" t="s">
        <v>25</v>
      </c>
      <c r="E908" t="s">
        <v>91</v>
      </c>
      <c r="F908" t="s">
        <v>14</v>
      </c>
      <c r="G908" t="s">
        <v>15</v>
      </c>
      <c r="H908">
        <v>3</v>
      </c>
      <c r="I908">
        <v>88</v>
      </c>
      <c r="J908" t="s">
        <v>16</v>
      </c>
      <c r="K908" t="s">
        <v>17</v>
      </c>
      <c r="L908" t="s">
        <v>18</v>
      </c>
      <c r="M908" s="25">
        <v>230000</v>
      </c>
    </row>
    <row r="909" spans="1:13" x14ac:dyDescent="0.2">
      <c r="A909" s="1">
        <v>42943</v>
      </c>
      <c r="B909" t="s">
        <v>1030</v>
      </c>
      <c r="C909" t="s">
        <v>11</v>
      </c>
      <c r="D909" t="s">
        <v>12</v>
      </c>
      <c r="E909" t="s">
        <v>41</v>
      </c>
      <c r="F909" t="s">
        <v>14</v>
      </c>
      <c r="G909" t="s">
        <v>15</v>
      </c>
      <c r="H909">
        <v>3</v>
      </c>
      <c r="I909">
        <v>128</v>
      </c>
      <c r="J909" t="s">
        <v>16</v>
      </c>
      <c r="K909" t="s">
        <v>17</v>
      </c>
      <c r="L909" t="s">
        <v>60</v>
      </c>
      <c r="M909" s="25">
        <v>850000</v>
      </c>
    </row>
    <row r="910" spans="1:13" x14ac:dyDescent="0.2">
      <c r="A910" s="1">
        <v>42944</v>
      </c>
      <c r="B910" t="s">
        <v>1031</v>
      </c>
      <c r="C910" t="s">
        <v>11</v>
      </c>
      <c r="D910" t="s">
        <v>25</v>
      </c>
      <c r="E910" t="s">
        <v>39</v>
      </c>
      <c r="F910" t="s">
        <v>14</v>
      </c>
      <c r="G910" t="s">
        <v>15</v>
      </c>
      <c r="H910">
        <v>2</v>
      </c>
      <c r="I910">
        <v>85</v>
      </c>
      <c r="J910" t="s">
        <v>28</v>
      </c>
      <c r="K910" t="s">
        <v>17</v>
      </c>
      <c r="L910" t="s">
        <v>18</v>
      </c>
      <c r="M910" s="25">
        <v>210000</v>
      </c>
    </row>
    <row r="911" spans="1:13" x14ac:dyDescent="0.2">
      <c r="A911" s="1">
        <v>42945</v>
      </c>
      <c r="B911" t="s">
        <v>1032</v>
      </c>
      <c r="C911" t="s">
        <v>11</v>
      </c>
      <c r="D911" t="s">
        <v>34</v>
      </c>
      <c r="E911" t="s">
        <v>71</v>
      </c>
      <c r="F911" t="s">
        <v>14</v>
      </c>
      <c r="G911" t="s">
        <v>15</v>
      </c>
      <c r="H911">
        <v>4</v>
      </c>
      <c r="I911">
        <v>86</v>
      </c>
      <c r="J911" t="s">
        <v>16</v>
      </c>
      <c r="K911" t="s">
        <v>17</v>
      </c>
      <c r="L911" t="s">
        <v>46</v>
      </c>
      <c r="M911" s="25">
        <v>420000</v>
      </c>
    </row>
    <row r="912" spans="1:13" x14ac:dyDescent="0.2">
      <c r="A912" s="1">
        <v>42946</v>
      </c>
      <c r="B912" t="s">
        <v>1033</v>
      </c>
      <c r="C912" t="s">
        <v>11</v>
      </c>
      <c r="D912" t="s">
        <v>12</v>
      </c>
      <c r="E912" t="s">
        <v>31</v>
      </c>
      <c r="F912" t="s">
        <v>14</v>
      </c>
      <c r="G912" t="s">
        <v>15</v>
      </c>
      <c r="H912">
        <v>3</v>
      </c>
      <c r="I912">
        <v>115</v>
      </c>
      <c r="J912" t="s">
        <v>16</v>
      </c>
      <c r="K912" t="s">
        <v>17</v>
      </c>
      <c r="L912" t="s">
        <v>18</v>
      </c>
      <c r="M912" s="25">
        <v>995000</v>
      </c>
    </row>
    <row r="913" spans="1:13" x14ac:dyDescent="0.2">
      <c r="A913" s="1">
        <v>42947</v>
      </c>
      <c r="B913" t="s">
        <v>1034</v>
      </c>
      <c r="C913" t="s">
        <v>11</v>
      </c>
      <c r="D913" t="s">
        <v>47</v>
      </c>
      <c r="E913" t="s">
        <v>98</v>
      </c>
      <c r="F913" t="s">
        <v>14</v>
      </c>
      <c r="G913" t="s">
        <v>15</v>
      </c>
      <c r="H913">
        <v>3</v>
      </c>
      <c r="I913">
        <v>75</v>
      </c>
      <c r="J913" t="s">
        <v>16</v>
      </c>
      <c r="K913" t="s">
        <v>67</v>
      </c>
      <c r="L913" t="s">
        <v>40</v>
      </c>
      <c r="M913" s="25">
        <v>215000</v>
      </c>
    </row>
    <row r="914" spans="1:13" x14ac:dyDescent="0.2">
      <c r="A914" s="1">
        <v>42948</v>
      </c>
      <c r="B914" t="s">
        <v>1035</v>
      </c>
      <c r="C914" t="s">
        <v>11</v>
      </c>
      <c r="D914" t="s">
        <v>89</v>
      </c>
      <c r="E914" t="s">
        <v>103</v>
      </c>
      <c r="F914" t="s">
        <v>14</v>
      </c>
      <c r="G914" t="s">
        <v>15</v>
      </c>
      <c r="H914">
        <v>3</v>
      </c>
      <c r="I914">
        <v>68</v>
      </c>
      <c r="J914" t="s">
        <v>16</v>
      </c>
      <c r="K914" t="s">
        <v>17</v>
      </c>
      <c r="L914" t="s">
        <v>60</v>
      </c>
      <c r="M914" s="25">
        <v>200000</v>
      </c>
    </row>
    <row r="915" spans="1:13" x14ac:dyDescent="0.2">
      <c r="A915" s="1">
        <v>42949</v>
      </c>
      <c r="B915" t="s">
        <v>1036</v>
      </c>
      <c r="C915" t="s">
        <v>11</v>
      </c>
      <c r="D915" t="s">
        <v>34</v>
      </c>
      <c r="E915" t="s">
        <v>44</v>
      </c>
      <c r="F915" t="s">
        <v>14</v>
      </c>
      <c r="G915" t="s">
        <v>15</v>
      </c>
      <c r="H915">
        <v>4</v>
      </c>
      <c r="I915">
        <v>95</v>
      </c>
      <c r="J915" t="s">
        <v>16</v>
      </c>
      <c r="K915" t="s">
        <v>17</v>
      </c>
      <c r="L915" t="s">
        <v>24</v>
      </c>
      <c r="M915" s="25">
        <v>570000</v>
      </c>
    </row>
    <row r="916" spans="1:13" x14ac:dyDescent="0.2">
      <c r="A916" s="1">
        <v>42950</v>
      </c>
      <c r="B916" t="s">
        <v>1037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>
        <v>3</v>
      </c>
      <c r="I916">
        <v>118</v>
      </c>
      <c r="J916" t="s">
        <v>16</v>
      </c>
      <c r="K916" t="s">
        <v>17</v>
      </c>
      <c r="L916" t="s">
        <v>58</v>
      </c>
      <c r="M916" s="25">
        <v>610000</v>
      </c>
    </row>
    <row r="917" spans="1:13" x14ac:dyDescent="0.2">
      <c r="A917" s="1">
        <v>42951</v>
      </c>
      <c r="B917" t="s">
        <v>1038</v>
      </c>
      <c r="C917" t="s">
        <v>11</v>
      </c>
      <c r="D917" t="s">
        <v>34</v>
      </c>
      <c r="E917" t="s">
        <v>44</v>
      </c>
      <c r="F917" t="s">
        <v>14</v>
      </c>
      <c r="G917" t="s">
        <v>15</v>
      </c>
      <c r="H917">
        <v>4</v>
      </c>
      <c r="I917">
        <v>131</v>
      </c>
      <c r="J917" t="s">
        <v>16</v>
      </c>
      <c r="K917" t="s">
        <v>17</v>
      </c>
      <c r="L917" t="s">
        <v>40</v>
      </c>
      <c r="M917" s="25">
        <v>449000</v>
      </c>
    </row>
    <row r="918" spans="1:13" x14ac:dyDescent="0.2">
      <c r="A918" s="1">
        <v>42952</v>
      </c>
      <c r="B918" t="s">
        <v>1039</v>
      </c>
      <c r="C918" t="s">
        <v>11</v>
      </c>
      <c r="D918" t="s">
        <v>12</v>
      </c>
      <c r="E918" t="s">
        <v>33</v>
      </c>
      <c r="F918" t="s">
        <v>14</v>
      </c>
      <c r="G918" t="s">
        <v>15</v>
      </c>
      <c r="H918">
        <v>3</v>
      </c>
      <c r="I918">
        <v>140</v>
      </c>
      <c r="J918" t="s">
        <v>16</v>
      </c>
      <c r="K918" t="s">
        <v>17</v>
      </c>
      <c r="L918" t="s">
        <v>24</v>
      </c>
      <c r="M918" s="25">
        <v>675000</v>
      </c>
    </row>
    <row r="919" spans="1:13" x14ac:dyDescent="0.2">
      <c r="A919" s="1">
        <v>42953</v>
      </c>
      <c r="B919" t="s">
        <v>1040</v>
      </c>
      <c r="C919" t="s">
        <v>11</v>
      </c>
      <c r="D919" t="s">
        <v>54</v>
      </c>
      <c r="E919" t="s">
        <v>97</v>
      </c>
      <c r="F919" t="s">
        <v>14</v>
      </c>
      <c r="G919" t="s">
        <v>15</v>
      </c>
      <c r="H919">
        <v>2</v>
      </c>
      <c r="I919">
        <v>74</v>
      </c>
      <c r="J919" t="s">
        <v>28</v>
      </c>
      <c r="K919" t="s">
        <v>17</v>
      </c>
      <c r="L919" t="s">
        <v>57</v>
      </c>
      <c r="M919" s="25">
        <v>200000</v>
      </c>
    </row>
    <row r="920" spans="1:13" x14ac:dyDescent="0.2">
      <c r="A920" s="1">
        <v>42954</v>
      </c>
      <c r="B920" t="s">
        <v>1041</v>
      </c>
      <c r="C920" t="s">
        <v>11</v>
      </c>
      <c r="D920" t="s">
        <v>34</v>
      </c>
      <c r="E920" t="s">
        <v>44</v>
      </c>
      <c r="F920" t="s">
        <v>14</v>
      </c>
      <c r="G920" t="s">
        <v>15</v>
      </c>
      <c r="H920">
        <v>4</v>
      </c>
      <c r="I920">
        <v>100</v>
      </c>
      <c r="J920" t="s">
        <v>16</v>
      </c>
      <c r="K920" t="s">
        <v>17</v>
      </c>
      <c r="L920" t="s">
        <v>24</v>
      </c>
      <c r="M920" s="25">
        <v>560000</v>
      </c>
    </row>
    <row r="921" spans="1:13" x14ac:dyDescent="0.2">
      <c r="A921" s="1">
        <v>42955</v>
      </c>
      <c r="B921" t="s">
        <v>1042</v>
      </c>
      <c r="C921" t="s">
        <v>11</v>
      </c>
      <c r="D921" t="s">
        <v>50</v>
      </c>
      <c r="E921" t="s">
        <v>51</v>
      </c>
      <c r="F921" t="s">
        <v>14</v>
      </c>
      <c r="G921" t="s">
        <v>15</v>
      </c>
      <c r="H921">
        <v>3</v>
      </c>
      <c r="I921">
        <v>107</v>
      </c>
      <c r="J921" t="s">
        <v>16</v>
      </c>
      <c r="K921" t="s">
        <v>17</v>
      </c>
      <c r="L921" t="s">
        <v>40</v>
      </c>
      <c r="M921" s="25">
        <v>500000</v>
      </c>
    </row>
    <row r="922" spans="1:13" x14ac:dyDescent="0.2">
      <c r="A922" s="1">
        <v>42956</v>
      </c>
      <c r="B922" t="s">
        <v>1043</v>
      </c>
      <c r="C922" t="s">
        <v>11</v>
      </c>
      <c r="D922" t="s">
        <v>19</v>
      </c>
      <c r="E922" t="s">
        <v>20</v>
      </c>
      <c r="F922" t="s">
        <v>14</v>
      </c>
      <c r="G922" t="s">
        <v>15</v>
      </c>
      <c r="H922">
        <v>2</v>
      </c>
      <c r="I922">
        <v>101</v>
      </c>
      <c r="J922" t="s">
        <v>16</v>
      </c>
      <c r="K922" t="s">
        <v>17</v>
      </c>
      <c r="L922" t="s">
        <v>46</v>
      </c>
      <c r="M922" s="25">
        <v>800000</v>
      </c>
    </row>
    <row r="923" spans="1:13" x14ac:dyDescent="0.2">
      <c r="A923" s="1">
        <v>42957</v>
      </c>
      <c r="B923" t="s">
        <v>1044</v>
      </c>
      <c r="C923" t="s">
        <v>11</v>
      </c>
      <c r="D923" t="s">
        <v>54</v>
      </c>
      <c r="E923" t="s">
        <v>54</v>
      </c>
      <c r="F923" t="s">
        <v>14</v>
      </c>
      <c r="G923" t="s">
        <v>15</v>
      </c>
      <c r="H923">
        <v>3</v>
      </c>
      <c r="I923">
        <v>75</v>
      </c>
      <c r="J923" t="s">
        <v>16</v>
      </c>
      <c r="K923" t="s">
        <v>17</v>
      </c>
      <c r="L923" t="s">
        <v>36</v>
      </c>
      <c r="M923" s="25">
        <v>199000</v>
      </c>
    </row>
    <row r="924" spans="1:13" x14ac:dyDescent="0.2">
      <c r="A924" s="1">
        <v>42958</v>
      </c>
      <c r="B924" t="s">
        <v>1045</v>
      </c>
      <c r="C924" t="s">
        <v>11</v>
      </c>
      <c r="D924" t="s">
        <v>54</v>
      </c>
      <c r="E924" t="s">
        <v>54</v>
      </c>
      <c r="F924" t="s">
        <v>14</v>
      </c>
      <c r="G924" t="s">
        <v>15</v>
      </c>
      <c r="H924">
        <v>4</v>
      </c>
      <c r="I924">
        <v>119</v>
      </c>
      <c r="J924" t="s">
        <v>16</v>
      </c>
      <c r="K924" t="s">
        <v>17</v>
      </c>
      <c r="L924" t="s">
        <v>18</v>
      </c>
      <c r="M924" s="25">
        <v>279900</v>
      </c>
    </row>
    <row r="925" spans="1:13" x14ac:dyDescent="0.2">
      <c r="A925" s="1">
        <v>42959</v>
      </c>
      <c r="B925" t="s">
        <v>1046</v>
      </c>
      <c r="C925" t="s">
        <v>11</v>
      </c>
      <c r="D925" t="s">
        <v>50</v>
      </c>
      <c r="E925" t="s">
        <v>51</v>
      </c>
      <c r="F925" t="s">
        <v>14</v>
      </c>
      <c r="G925" t="s">
        <v>27</v>
      </c>
      <c r="H925">
        <v>4</v>
      </c>
      <c r="I925">
        <v>200</v>
      </c>
      <c r="J925" t="s">
        <v>28</v>
      </c>
      <c r="K925" t="s">
        <v>17</v>
      </c>
      <c r="L925" t="s">
        <v>29</v>
      </c>
      <c r="M925" s="25">
        <v>770000</v>
      </c>
    </row>
    <row r="926" spans="1:13" x14ac:dyDescent="0.2">
      <c r="A926" s="1">
        <v>42960</v>
      </c>
      <c r="B926" t="s">
        <v>1047</v>
      </c>
      <c r="C926" t="s">
        <v>11</v>
      </c>
      <c r="D926" t="s">
        <v>12</v>
      </c>
      <c r="E926" t="s">
        <v>22</v>
      </c>
      <c r="F926" t="s">
        <v>14</v>
      </c>
      <c r="G926" t="s">
        <v>15</v>
      </c>
      <c r="H926">
        <v>4</v>
      </c>
      <c r="I926">
        <v>97</v>
      </c>
      <c r="J926" t="s">
        <v>16</v>
      </c>
      <c r="K926" t="s">
        <v>17</v>
      </c>
      <c r="L926" t="s">
        <v>18</v>
      </c>
      <c r="M926" s="25">
        <v>375000</v>
      </c>
    </row>
    <row r="927" spans="1:13" x14ac:dyDescent="0.2">
      <c r="A927" s="1">
        <v>42961</v>
      </c>
      <c r="B927" t="s">
        <v>1048</v>
      </c>
      <c r="C927" t="s">
        <v>11</v>
      </c>
      <c r="D927" t="s">
        <v>37</v>
      </c>
      <c r="E927" t="s">
        <v>38</v>
      </c>
      <c r="F927" t="s">
        <v>14</v>
      </c>
      <c r="G927" t="s">
        <v>15</v>
      </c>
      <c r="H927">
        <v>3</v>
      </c>
      <c r="I927">
        <v>145</v>
      </c>
      <c r="J927" t="s">
        <v>28</v>
      </c>
      <c r="K927" t="s">
        <v>17</v>
      </c>
      <c r="L927" t="s">
        <v>21</v>
      </c>
      <c r="M927" s="25">
        <v>450000</v>
      </c>
    </row>
    <row r="928" spans="1:13" x14ac:dyDescent="0.2">
      <c r="A928" s="1">
        <v>42962</v>
      </c>
      <c r="B928" t="s">
        <v>1049</v>
      </c>
      <c r="C928" t="s">
        <v>11</v>
      </c>
      <c r="D928" t="s">
        <v>12</v>
      </c>
      <c r="E928" t="s">
        <v>22</v>
      </c>
      <c r="F928" t="s">
        <v>14</v>
      </c>
      <c r="G928" t="s">
        <v>15</v>
      </c>
      <c r="H928">
        <v>2</v>
      </c>
      <c r="I928">
        <v>86</v>
      </c>
      <c r="J928" t="s">
        <v>16</v>
      </c>
      <c r="K928" t="s">
        <v>17</v>
      </c>
      <c r="L928" t="s">
        <v>18</v>
      </c>
      <c r="M928" s="25">
        <v>420000</v>
      </c>
    </row>
    <row r="929" spans="1:13" x14ac:dyDescent="0.2">
      <c r="A929" s="1">
        <v>42963</v>
      </c>
      <c r="B929" t="s">
        <v>1050</v>
      </c>
      <c r="C929" t="s">
        <v>11</v>
      </c>
      <c r="D929" t="s">
        <v>37</v>
      </c>
      <c r="E929" t="s">
        <v>85</v>
      </c>
      <c r="F929" t="s">
        <v>14</v>
      </c>
      <c r="G929" t="s">
        <v>15</v>
      </c>
      <c r="H929">
        <v>3</v>
      </c>
      <c r="I929">
        <v>89</v>
      </c>
      <c r="J929" t="s">
        <v>16</v>
      </c>
      <c r="K929" t="s">
        <v>17</v>
      </c>
      <c r="L929" t="s">
        <v>40</v>
      </c>
      <c r="M929" s="25">
        <v>450000</v>
      </c>
    </row>
    <row r="930" spans="1:13" x14ac:dyDescent="0.2">
      <c r="A930" s="1">
        <v>42964</v>
      </c>
      <c r="B930" t="s">
        <v>1051</v>
      </c>
      <c r="C930" t="s">
        <v>11</v>
      </c>
      <c r="D930" t="s">
        <v>19</v>
      </c>
      <c r="E930" t="s">
        <v>20</v>
      </c>
      <c r="F930" t="s">
        <v>14</v>
      </c>
      <c r="G930" t="s">
        <v>15</v>
      </c>
      <c r="H930">
        <v>3</v>
      </c>
      <c r="I930">
        <v>120</v>
      </c>
      <c r="J930" t="s">
        <v>16</v>
      </c>
      <c r="K930" t="s">
        <v>67</v>
      </c>
      <c r="L930" t="s">
        <v>18</v>
      </c>
      <c r="M930" s="25">
        <v>660000</v>
      </c>
    </row>
    <row r="931" spans="1:13" x14ac:dyDescent="0.2">
      <c r="A931" s="1">
        <v>42965</v>
      </c>
      <c r="B931" t="s">
        <v>1052</v>
      </c>
      <c r="C931" t="s">
        <v>11</v>
      </c>
      <c r="D931" t="s">
        <v>37</v>
      </c>
      <c r="E931" t="s">
        <v>74</v>
      </c>
      <c r="F931" t="s">
        <v>14</v>
      </c>
      <c r="G931" t="s">
        <v>15</v>
      </c>
      <c r="H931">
        <v>1</v>
      </c>
      <c r="I931">
        <v>29</v>
      </c>
      <c r="J931" t="s">
        <v>28</v>
      </c>
      <c r="K931" t="s">
        <v>17</v>
      </c>
      <c r="L931" t="s">
        <v>18</v>
      </c>
      <c r="M931" s="25">
        <v>119000</v>
      </c>
    </row>
    <row r="932" spans="1:13" x14ac:dyDescent="0.2">
      <c r="A932" s="1">
        <v>42966</v>
      </c>
      <c r="B932" t="s">
        <v>1053</v>
      </c>
      <c r="C932" t="s">
        <v>11</v>
      </c>
      <c r="D932" t="s">
        <v>37</v>
      </c>
      <c r="E932" t="s">
        <v>74</v>
      </c>
      <c r="F932" t="s">
        <v>14</v>
      </c>
      <c r="G932" t="s">
        <v>15</v>
      </c>
      <c r="H932">
        <v>3</v>
      </c>
      <c r="I932">
        <v>67</v>
      </c>
      <c r="J932" t="s">
        <v>16</v>
      </c>
      <c r="K932" t="s">
        <v>17</v>
      </c>
      <c r="L932" t="s">
        <v>36</v>
      </c>
      <c r="M932" s="25">
        <v>230000</v>
      </c>
    </row>
    <row r="933" spans="1:13" x14ac:dyDescent="0.2">
      <c r="A933" s="1">
        <v>42967</v>
      </c>
      <c r="B933" t="s">
        <v>1054</v>
      </c>
      <c r="C933" t="s">
        <v>11</v>
      </c>
      <c r="D933" t="s">
        <v>19</v>
      </c>
      <c r="E933" t="s">
        <v>68</v>
      </c>
      <c r="F933" t="s">
        <v>14</v>
      </c>
      <c r="G933" t="s">
        <v>15</v>
      </c>
      <c r="H933">
        <v>3</v>
      </c>
      <c r="I933">
        <v>85</v>
      </c>
      <c r="J933" t="s">
        <v>16</v>
      </c>
      <c r="K933" t="s">
        <v>17</v>
      </c>
      <c r="L933" t="s">
        <v>18</v>
      </c>
      <c r="M933" s="25">
        <v>445000</v>
      </c>
    </row>
    <row r="934" spans="1:13" x14ac:dyDescent="0.2">
      <c r="A934" s="1">
        <v>42968</v>
      </c>
      <c r="B934" t="s">
        <v>1055</v>
      </c>
      <c r="C934" t="s">
        <v>11</v>
      </c>
      <c r="D934" t="s">
        <v>25</v>
      </c>
      <c r="E934" t="s">
        <v>79</v>
      </c>
      <c r="F934" t="s">
        <v>14</v>
      </c>
      <c r="G934" t="s">
        <v>15</v>
      </c>
      <c r="H934">
        <v>2</v>
      </c>
      <c r="I934">
        <v>58</v>
      </c>
      <c r="J934" t="s">
        <v>16</v>
      </c>
      <c r="K934" t="s">
        <v>17</v>
      </c>
      <c r="L934" t="s">
        <v>18</v>
      </c>
      <c r="M934" s="25">
        <v>284000</v>
      </c>
    </row>
    <row r="935" spans="1:13" x14ac:dyDescent="0.2">
      <c r="A935" s="1">
        <v>42969</v>
      </c>
      <c r="B935" t="s">
        <v>1056</v>
      </c>
      <c r="C935" t="s">
        <v>11</v>
      </c>
      <c r="D935" t="s">
        <v>47</v>
      </c>
      <c r="E935" t="s">
        <v>48</v>
      </c>
      <c r="F935" t="s">
        <v>14</v>
      </c>
      <c r="G935" t="s">
        <v>15</v>
      </c>
      <c r="H935">
        <v>3</v>
      </c>
      <c r="I935">
        <v>69</v>
      </c>
      <c r="J935" t="s">
        <v>16</v>
      </c>
      <c r="K935" t="s">
        <v>17</v>
      </c>
      <c r="L935" t="s">
        <v>52</v>
      </c>
      <c r="M935" s="25">
        <v>310000</v>
      </c>
    </row>
    <row r="936" spans="1:13" x14ac:dyDescent="0.2">
      <c r="A936" s="1">
        <v>42970</v>
      </c>
      <c r="B936" t="s">
        <v>1057</v>
      </c>
      <c r="C936" t="s">
        <v>11</v>
      </c>
      <c r="D936" t="s">
        <v>54</v>
      </c>
      <c r="E936" t="s">
        <v>55</v>
      </c>
      <c r="F936" t="s">
        <v>14</v>
      </c>
      <c r="G936" t="s">
        <v>15</v>
      </c>
      <c r="H936">
        <v>3</v>
      </c>
      <c r="I936">
        <v>69</v>
      </c>
      <c r="J936" t="s">
        <v>28</v>
      </c>
      <c r="K936" t="s">
        <v>17</v>
      </c>
      <c r="L936" t="s">
        <v>18</v>
      </c>
      <c r="M936" s="25">
        <v>259000</v>
      </c>
    </row>
    <row r="937" spans="1:13" x14ac:dyDescent="0.2">
      <c r="A937" s="1">
        <v>42971</v>
      </c>
      <c r="B937" t="s">
        <v>1058</v>
      </c>
      <c r="C937" t="s">
        <v>11</v>
      </c>
      <c r="D937" t="s">
        <v>47</v>
      </c>
      <c r="E937" t="s">
        <v>112</v>
      </c>
      <c r="F937" t="s">
        <v>14</v>
      </c>
      <c r="G937" t="s">
        <v>15</v>
      </c>
      <c r="H937">
        <v>3</v>
      </c>
      <c r="I937">
        <v>62</v>
      </c>
      <c r="J937" t="s">
        <v>16</v>
      </c>
      <c r="K937" t="s">
        <v>17</v>
      </c>
      <c r="L937" t="s">
        <v>36</v>
      </c>
      <c r="M937" s="25">
        <v>215000</v>
      </c>
    </row>
    <row r="938" spans="1:13" x14ac:dyDescent="0.2">
      <c r="A938" s="1">
        <v>42972</v>
      </c>
      <c r="B938" t="s">
        <v>1059</v>
      </c>
      <c r="C938" t="s">
        <v>11</v>
      </c>
      <c r="D938" t="s">
        <v>42</v>
      </c>
      <c r="E938" t="s">
        <v>81</v>
      </c>
      <c r="F938" t="s">
        <v>14</v>
      </c>
      <c r="G938" t="s">
        <v>15</v>
      </c>
      <c r="H938">
        <v>3</v>
      </c>
      <c r="I938">
        <v>56</v>
      </c>
      <c r="J938" t="s">
        <v>28</v>
      </c>
      <c r="K938" t="s">
        <v>17</v>
      </c>
      <c r="L938" t="s">
        <v>40</v>
      </c>
      <c r="M938" s="25">
        <v>199000</v>
      </c>
    </row>
    <row r="939" spans="1:13" x14ac:dyDescent="0.2">
      <c r="A939" s="1">
        <v>42973</v>
      </c>
      <c r="B939" t="s">
        <v>1060</v>
      </c>
      <c r="C939" t="s">
        <v>11</v>
      </c>
      <c r="D939" t="s">
        <v>12</v>
      </c>
      <c r="E939" t="s">
        <v>33</v>
      </c>
      <c r="F939" t="s">
        <v>14</v>
      </c>
      <c r="G939" t="s">
        <v>15</v>
      </c>
      <c r="H939">
        <v>1</v>
      </c>
      <c r="I939">
        <v>53</v>
      </c>
      <c r="J939" t="s">
        <v>16</v>
      </c>
      <c r="K939" t="s">
        <v>17</v>
      </c>
      <c r="L939" t="s">
        <v>36</v>
      </c>
      <c r="M939" s="25">
        <v>260000</v>
      </c>
    </row>
    <row r="940" spans="1:13" x14ac:dyDescent="0.2">
      <c r="A940" s="1">
        <v>42974</v>
      </c>
      <c r="B940" t="s">
        <v>1061</v>
      </c>
      <c r="C940" t="s">
        <v>11</v>
      </c>
      <c r="D940" t="s">
        <v>50</v>
      </c>
      <c r="E940" t="s">
        <v>66</v>
      </c>
      <c r="F940" t="s">
        <v>14</v>
      </c>
      <c r="G940" t="s">
        <v>76</v>
      </c>
      <c r="H940">
        <v>3</v>
      </c>
      <c r="I940">
        <v>220</v>
      </c>
      <c r="J940" t="s">
        <v>28</v>
      </c>
      <c r="K940" t="s">
        <v>17</v>
      </c>
      <c r="L940" t="s">
        <v>29</v>
      </c>
      <c r="M940" s="25">
        <v>950000</v>
      </c>
    </row>
    <row r="941" spans="1:13" x14ac:dyDescent="0.2">
      <c r="A941" s="1">
        <v>42975</v>
      </c>
      <c r="B941" t="s">
        <v>1062</v>
      </c>
      <c r="C941" t="s">
        <v>11</v>
      </c>
      <c r="D941" t="s">
        <v>47</v>
      </c>
      <c r="E941" t="s">
        <v>48</v>
      </c>
      <c r="F941" t="s">
        <v>14</v>
      </c>
      <c r="G941" t="s">
        <v>15</v>
      </c>
      <c r="H941">
        <v>4</v>
      </c>
      <c r="I941">
        <v>112</v>
      </c>
      <c r="J941" t="s">
        <v>16</v>
      </c>
      <c r="K941" t="s">
        <v>17</v>
      </c>
      <c r="L941" t="s">
        <v>18</v>
      </c>
      <c r="M941" s="25">
        <v>379000</v>
      </c>
    </row>
    <row r="942" spans="1:13" x14ac:dyDescent="0.2">
      <c r="A942" s="1">
        <v>42976</v>
      </c>
      <c r="B942" t="s">
        <v>1063</v>
      </c>
      <c r="C942" t="s">
        <v>11</v>
      </c>
      <c r="D942" t="s">
        <v>37</v>
      </c>
      <c r="E942" t="s">
        <v>74</v>
      </c>
      <c r="F942" t="s">
        <v>14</v>
      </c>
      <c r="G942" t="s">
        <v>15</v>
      </c>
      <c r="H942">
        <v>4</v>
      </c>
      <c r="I942">
        <v>143</v>
      </c>
      <c r="J942" t="s">
        <v>28</v>
      </c>
      <c r="K942" t="s">
        <v>17</v>
      </c>
      <c r="L942" t="s">
        <v>40</v>
      </c>
      <c r="M942" s="25">
        <v>410000</v>
      </c>
    </row>
    <row r="943" spans="1:13" x14ac:dyDescent="0.2">
      <c r="A943" s="1">
        <v>42977</v>
      </c>
      <c r="B943" t="s">
        <v>1064</v>
      </c>
      <c r="C943" t="s">
        <v>11</v>
      </c>
      <c r="D943" t="s">
        <v>34</v>
      </c>
      <c r="E943" t="s">
        <v>44</v>
      </c>
      <c r="F943" t="s">
        <v>14</v>
      </c>
      <c r="G943" t="s">
        <v>15</v>
      </c>
      <c r="H943">
        <v>2</v>
      </c>
      <c r="I943">
        <v>95</v>
      </c>
      <c r="J943" t="s">
        <v>16</v>
      </c>
      <c r="K943" t="s">
        <v>17</v>
      </c>
      <c r="L943" t="s">
        <v>18</v>
      </c>
      <c r="M943" s="25">
        <v>530500</v>
      </c>
    </row>
    <row r="944" spans="1:13" x14ac:dyDescent="0.2">
      <c r="A944" s="1">
        <v>42978</v>
      </c>
      <c r="B944" t="s">
        <v>1065</v>
      </c>
      <c r="C944" t="s">
        <v>11</v>
      </c>
      <c r="D944" t="s">
        <v>34</v>
      </c>
      <c r="E944" t="s">
        <v>44</v>
      </c>
      <c r="F944" t="s">
        <v>14</v>
      </c>
      <c r="G944" t="s">
        <v>15</v>
      </c>
      <c r="H944">
        <v>2</v>
      </c>
      <c r="I944">
        <v>100</v>
      </c>
      <c r="J944" t="s">
        <v>16</v>
      </c>
      <c r="K944" t="s">
        <v>17</v>
      </c>
      <c r="L944" t="s">
        <v>58</v>
      </c>
      <c r="M944" s="25">
        <v>630000</v>
      </c>
    </row>
    <row r="945" spans="1:13" x14ac:dyDescent="0.2">
      <c r="A945" s="1">
        <v>42979</v>
      </c>
      <c r="B945" t="s">
        <v>1066</v>
      </c>
      <c r="C945" t="s">
        <v>11</v>
      </c>
      <c r="D945" t="s">
        <v>34</v>
      </c>
      <c r="E945" t="s">
        <v>44</v>
      </c>
      <c r="F945" t="s">
        <v>14</v>
      </c>
      <c r="G945" t="s">
        <v>15</v>
      </c>
      <c r="H945">
        <v>2</v>
      </c>
      <c r="I945">
        <v>102</v>
      </c>
      <c r="J945" t="s">
        <v>16</v>
      </c>
      <c r="K945" t="s">
        <v>17</v>
      </c>
      <c r="L945" t="s">
        <v>18</v>
      </c>
      <c r="M945" s="25">
        <v>550000</v>
      </c>
    </row>
    <row r="946" spans="1:13" x14ac:dyDescent="0.2">
      <c r="A946" s="1">
        <v>42980</v>
      </c>
      <c r="B946" t="s">
        <v>1067</v>
      </c>
      <c r="C946" t="s">
        <v>11</v>
      </c>
      <c r="D946" t="s">
        <v>50</v>
      </c>
      <c r="E946" t="s">
        <v>51</v>
      </c>
      <c r="F946" t="s">
        <v>14</v>
      </c>
      <c r="G946" t="s">
        <v>15</v>
      </c>
      <c r="H946">
        <v>2</v>
      </c>
      <c r="I946">
        <v>88</v>
      </c>
      <c r="J946" t="s">
        <v>16</v>
      </c>
      <c r="K946" t="s">
        <v>17</v>
      </c>
      <c r="L946" t="s">
        <v>40</v>
      </c>
      <c r="M946" s="25">
        <v>646000</v>
      </c>
    </row>
    <row r="947" spans="1:13" x14ac:dyDescent="0.2">
      <c r="A947" s="1">
        <v>42981</v>
      </c>
      <c r="B947" t="s">
        <v>1068</v>
      </c>
      <c r="C947" t="s">
        <v>11</v>
      </c>
      <c r="D947" t="s">
        <v>37</v>
      </c>
      <c r="E947" t="s">
        <v>74</v>
      </c>
      <c r="F947" t="s">
        <v>14</v>
      </c>
      <c r="G947" t="s">
        <v>15</v>
      </c>
      <c r="H947">
        <v>3</v>
      </c>
      <c r="I947">
        <v>153</v>
      </c>
      <c r="J947" t="s">
        <v>28</v>
      </c>
      <c r="K947" t="s">
        <v>17</v>
      </c>
      <c r="L947" t="s">
        <v>18</v>
      </c>
      <c r="M947" s="25">
        <v>570000</v>
      </c>
    </row>
    <row r="948" spans="1:13" x14ac:dyDescent="0.2">
      <c r="A948" s="1">
        <v>42982</v>
      </c>
      <c r="B948" t="s">
        <v>1069</v>
      </c>
      <c r="C948" t="s">
        <v>11</v>
      </c>
      <c r="D948" t="s">
        <v>34</v>
      </c>
      <c r="E948" t="s">
        <v>35</v>
      </c>
      <c r="F948" t="s">
        <v>14</v>
      </c>
      <c r="G948" t="s">
        <v>15</v>
      </c>
      <c r="H948">
        <v>4</v>
      </c>
      <c r="I948">
        <v>215</v>
      </c>
      <c r="J948" t="s">
        <v>16</v>
      </c>
      <c r="K948" t="s">
        <v>17</v>
      </c>
      <c r="L948" t="s">
        <v>24</v>
      </c>
      <c r="M948" s="25">
        <v>1050000</v>
      </c>
    </row>
    <row r="949" spans="1:13" x14ac:dyDescent="0.2">
      <c r="A949" s="1">
        <v>42983</v>
      </c>
      <c r="B949" t="s">
        <v>1070</v>
      </c>
      <c r="C949" t="s">
        <v>11</v>
      </c>
      <c r="D949" t="s">
        <v>50</v>
      </c>
      <c r="E949" t="s">
        <v>51</v>
      </c>
      <c r="F949" t="s">
        <v>14</v>
      </c>
      <c r="G949" t="s">
        <v>15</v>
      </c>
      <c r="H949">
        <v>2</v>
      </c>
      <c r="I949">
        <v>88</v>
      </c>
      <c r="J949" t="s">
        <v>28</v>
      </c>
      <c r="K949" t="s">
        <v>17</v>
      </c>
      <c r="L949" t="s">
        <v>40</v>
      </c>
      <c r="M949" s="25">
        <v>440000</v>
      </c>
    </row>
    <row r="950" spans="1:13" x14ac:dyDescent="0.2">
      <c r="A950" s="1">
        <v>42984</v>
      </c>
      <c r="B950" t="s">
        <v>1071</v>
      </c>
      <c r="C950" t="s">
        <v>11</v>
      </c>
      <c r="D950" t="s">
        <v>19</v>
      </c>
      <c r="E950" t="s">
        <v>73</v>
      </c>
      <c r="F950" t="s">
        <v>14</v>
      </c>
      <c r="G950" t="s">
        <v>69</v>
      </c>
      <c r="H950">
        <v>3</v>
      </c>
      <c r="I950">
        <v>220</v>
      </c>
      <c r="J950" t="s">
        <v>28</v>
      </c>
      <c r="K950" t="s">
        <v>17</v>
      </c>
      <c r="L950" t="s">
        <v>29</v>
      </c>
      <c r="M950" s="25">
        <v>890000</v>
      </c>
    </row>
    <row r="951" spans="1:13" x14ac:dyDescent="0.2">
      <c r="A951" s="1">
        <v>42985</v>
      </c>
      <c r="B951" t="s">
        <v>1072</v>
      </c>
      <c r="C951" t="s">
        <v>11</v>
      </c>
      <c r="D951" t="s">
        <v>12</v>
      </c>
      <c r="E951" t="s">
        <v>30</v>
      </c>
      <c r="F951" t="s">
        <v>14</v>
      </c>
      <c r="G951" t="s">
        <v>15</v>
      </c>
      <c r="H951">
        <v>1</v>
      </c>
      <c r="I951">
        <v>46</v>
      </c>
      <c r="J951" t="s">
        <v>16</v>
      </c>
      <c r="K951" t="s">
        <v>17</v>
      </c>
      <c r="L951" t="s">
        <v>21</v>
      </c>
      <c r="M951" s="25">
        <v>297000</v>
      </c>
    </row>
    <row r="952" spans="1:13" x14ac:dyDescent="0.2">
      <c r="A952" s="1">
        <v>42986</v>
      </c>
      <c r="B952" t="s">
        <v>1073</v>
      </c>
      <c r="C952" t="s">
        <v>11</v>
      </c>
      <c r="D952" t="s">
        <v>19</v>
      </c>
      <c r="E952" t="s">
        <v>45</v>
      </c>
      <c r="F952" t="s">
        <v>14</v>
      </c>
      <c r="G952" t="s">
        <v>15</v>
      </c>
      <c r="H952">
        <v>3</v>
      </c>
      <c r="I952">
        <v>234</v>
      </c>
      <c r="J952" t="s">
        <v>16</v>
      </c>
      <c r="K952" t="s">
        <v>17</v>
      </c>
      <c r="L952" t="s">
        <v>52</v>
      </c>
      <c r="M952" s="25">
        <v>1100000</v>
      </c>
    </row>
    <row r="953" spans="1:13" x14ac:dyDescent="0.2">
      <c r="A953" s="1">
        <v>42987</v>
      </c>
      <c r="B953" t="s">
        <v>1074</v>
      </c>
      <c r="C953" t="s">
        <v>11</v>
      </c>
      <c r="D953" t="s">
        <v>47</v>
      </c>
      <c r="E953" t="s">
        <v>48</v>
      </c>
      <c r="F953" t="s">
        <v>14</v>
      </c>
      <c r="G953" t="s">
        <v>15</v>
      </c>
      <c r="H953">
        <v>2</v>
      </c>
      <c r="I953">
        <v>50</v>
      </c>
      <c r="J953" t="s">
        <v>16</v>
      </c>
      <c r="K953" t="s">
        <v>17</v>
      </c>
      <c r="L953" t="s">
        <v>57</v>
      </c>
      <c r="M953" s="25">
        <v>290000</v>
      </c>
    </row>
    <row r="954" spans="1:13" x14ac:dyDescent="0.2">
      <c r="A954" s="1">
        <v>42988</v>
      </c>
      <c r="B954" t="s">
        <v>1075</v>
      </c>
      <c r="C954" t="s">
        <v>11</v>
      </c>
      <c r="D954" t="s">
        <v>19</v>
      </c>
      <c r="E954" t="s">
        <v>45</v>
      </c>
      <c r="F954" t="s">
        <v>14</v>
      </c>
      <c r="G954" t="s">
        <v>15</v>
      </c>
      <c r="H954">
        <v>4</v>
      </c>
      <c r="I954">
        <v>149</v>
      </c>
      <c r="J954" t="s">
        <v>16</v>
      </c>
      <c r="K954" t="s">
        <v>17</v>
      </c>
      <c r="L954" t="s">
        <v>60</v>
      </c>
      <c r="M954" s="25">
        <v>960000</v>
      </c>
    </row>
    <row r="955" spans="1:13" x14ac:dyDescent="0.2">
      <c r="A955" s="1">
        <v>42989</v>
      </c>
      <c r="B955" t="s">
        <v>1076</v>
      </c>
      <c r="C955" t="s">
        <v>11</v>
      </c>
      <c r="D955" t="s">
        <v>37</v>
      </c>
      <c r="E955" t="s">
        <v>49</v>
      </c>
      <c r="F955" t="s">
        <v>14</v>
      </c>
      <c r="G955" t="s">
        <v>15</v>
      </c>
      <c r="H955">
        <v>3</v>
      </c>
      <c r="I955">
        <v>86</v>
      </c>
      <c r="J955" t="s">
        <v>28</v>
      </c>
      <c r="K955" t="s">
        <v>17</v>
      </c>
      <c r="L955" t="s">
        <v>40</v>
      </c>
      <c r="M955" s="25">
        <v>359000</v>
      </c>
    </row>
    <row r="956" spans="1:13" x14ac:dyDescent="0.2">
      <c r="A956" s="1">
        <v>42990</v>
      </c>
      <c r="B956" t="s">
        <v>1077</v>
      </c>
      <c r="C956" t="s">
        <v>11</v>
      </c>
      <c r="D956" t="s">
        <v>37</v>
      </c>
      <c r="E956" t="s">
        <v>74</v>
      </c>
      <c r="F956" t="s">
        <v>14</v>
      </c>
      <c r="G956" t="s">
        <v>15</v>
      </c>
      <c r="H956">
        <v>2</v>
      </c>
      <c r="I956">
        <v>81</v>
      </c>
      <c r="J956" t="s">
        <v>28</v>
      </c>
      <c r="K956" t="s">
        <v>17</v>
      </c>
      <c r="L956" t="s">
        <v>40</v>
      </c>
      <c r="M956" s="25">
        <v>440000</v>
      </c>
    </row>
    <row r="957" spans="1:13" x14ac:dyDescent="0.2">
      <c r="A957" s="1">
        <v>42991</v>
      </c>
      <c r="B957" t="s">
        <v>1078</v>
      </c>
      <c r="C957" t="s">
        <v>11</v>
      </c>
      <c r="D957" t="s">
        <v>19</v>
      </c>
      <c r="E957" t="s">
        <v>20</v>
      </c>
      <c r="F957" t="s">
        <v>14</v>
      </c>
      <c r="G957" t="s">
        <v>15</v>
      </c>
      <c r="H957">
        <v>4</v>
      </c>
      <c r="I957">
        <v>280</v>
      </c>
      <c r="J957" t="s">
        <v>16</v>
      </c>
      <c r="K957" t="s">
        <v>17</v>
      </c>
      <c r="L957" t="s">
        <v>52</v>
      </c>
      <c r="M957" s="25">
        <v>2750000</v>
      </c>
    </row>
    <row r="958" spans="1:13" x14ac:dyDescent="0.2">
      <c r="A958" s="1">
        <v>42992</v>
      </c>
      <c r="B958" t="s">
        <v>1079</v>
      </c>
      <c r="C958" t="s">
        <v>11</v>
      </c>
      <c r="D958" t="s">
        <v>37</v>
      </c>
      <c r="E958" t="s">
        <v>49</v>
      </c>
      <c r="F958" t="s">
        <v>14</v>
      </c>
      <c r="G958" t="s">
        <v>15</v>
      </c>
      <c r="H958">
        <v>2</v>
      </c>
      <c r="I958">
        <v>219</v>
      </c>
      <c r="J958" t="s">
        <v>16</v>
      </c>
      <c r="K958" t="s">
        <v>17</v>
      </c>
      <c r="L958" t="s">
        <v>18</v>
      </c>
      <c r="M958" s="25">
        <v>1280000</v>
      </c>
    </row>
    <row r="959" spans="1:13" x14ac:dyDescent="0.2">
      <c r="A959" s="1">
        <v>42993</v>
      </c>
      <c r="B959" t="s">
        <v>1080</v>
      </c>
      <c r="C959" t="s">
        <v>11</v>
      </c>
      <c r="D959" t="s">
        <v>19</v>
      </c>
      <c r="E959" t="s">
        <v>73</v>
      </c>
      <c r="F959" t="s">
        <v>14</v>
      </c>
      <c r="G959" t="s">
        <v>69</v>
      </c>
      <c r="H959">
        <v>4</v>
      </c>
      <c r="I959">
        <v>323</v>
      </c>
      <c r="J959" t="s">
        <v>28</v>
      </c>
      <c r="K959" t="s">
        <v>17</v>
      </c>
      <c r="L959" t="s">
        <v>29</v>
      </c>
      <c r="M959" s="25">
        <v>1890000</v>
      </c>
    </row>
    <row r="960" spans="1:13" x14ac:dyDescent="0.2">
      <c r="A960" s="1">
        <v>42994</v>
      </c>
      <c r="B960" t="s">
        <v>1081</v>
      </c>
      <c r="C960" t="s">
        <v>11</v>
      </c>
      <c r="D960" t="s">
        <v>42</v>
      </c>
      <c r="E960" t="s">
        <v>43</v>
      </c>
      <c r="F960" t="s">
        <v>14</v>
      </c>
      <c r="G960" t="s">
        <v>69</v>
      </c>
      <c r="H960">
        <v>3</v>
      </c>
      <c r="I960">
        <v>136</v>
      </c>
      <c r="J960" t="s">
        <v>28</v>
      </c>
      <c r="K960" t="s">
        <v>17</v>
      </c>
      <c r="L960" t="s">
        <v>29</v>
      </c>
      <c r="M960" s="25">
        <v>890000</v>
      </c>
    </row>
    <row r="961" spans="1:13" x14ac:dyDescent="0.2">
      <c r="A961" s="1">
        <v>42995</v>
      </c>
      <c r="B961" t="s">
        <v>1082</v>
      </c>
      <c r="C961" t="s">
        <v>11</v>
      </c>
      <c r="D961" t="s">
        <v>37</v>
      </c>
      <c r="E961" t="s">
        <v>49</v>
      </c>
      <c r="F961" t="s">
        <v>14</v>
      </c>
      <c r="G961" t="s">
        <v>15</v>
      </c>
      <c r="H961">
        <v>2</v>
      </c>
      <c r="I961">
        <v>103</v>
      </c>
      <c r="J961" t="s">
        <v>16</v>
      </c>
      <c r="K961" t="s">
        <v>17</v>
      </c>
      <c r="L961" t="s">
        <v>18</v>
      </c>
      <c r="M961" s="25">
        <v>680000</v>
      </c>
    </row>
    <row r="962" spans="1:13" x14ac:dyDescent="0.2">
      <c r="A962" s="1">
        <v>42996</v>
      </c>
      <c r="B962" t="s">
        <v>1083</v>
      </c>
      <c r="C962" t="s">
        <v>11</v>
      </c>
      <c r="D962" t="s">
        <v>50</v>
      </c>
      <c r="E962" t="s">
        <v>51</v>
      </c>
      <c r="F962" t="s">
        <v>14</v>
      </c>
      <c r="G962" t="s">
        <v>15</v>
      </c>
      <c r="H962">
        <v>4</v>
      </c>
      <c r="I962">
        <v>120</v>
      </c>
      <c r="J962" t="s">
        <v>28</v>
      </c>
      <c r="K962" t="s">
        <v>67</v>
      </c>
      <c r="L962" t="s">
        <v>18</v>
      </c>
      <c r="M962" s="25">
        <v>499000</v>
      </c>
    </row>
    <row r="963" spans="1:13" x14ac:dyDescent="0.2">
      <c r="A963" s="1">
        <v>42997</v>
      </c>
      <c r="B963" t="s">
        <v>1084</v>
      </c>
      <c r="C963" t="s">
        <v>11</v>
      </c>
      <c r="D963" t="s">
        <v>12</v>
      </c>
      <c r="E963" t="s">
        <v>33</v>
      </c>
      <c r="F963" t="s">
        <v>14</v>
      </c>
      <c r="G963" t="s">
        <v>15</v>
      </c>
      <c r="H963">
        <v>2</v>
      </c>
      <c r="I963">
        <v>91</v>
      </c>
      <c r="J963" t="s">
        <v>16</v>
      </c>
      <c r="K963" t="s">
        <v>17</v>
      </c>
      <c r="L963" t="s">
        <v>18</v>
      </c>
      <c r="M963" s="25">
        <v>375000</v>
      </c>
    </row>
    <row r="964" spans="1:13" x14ac:dyDescent="0.2">
      <c r="A964" s="1">
        <v>42998</v>
      </c>
      <c r="B964" t="s">
        <v>1085</v>
      </c>
      <c r="C964" t="s">
        <v>11</v>
      </c>
      <c r="D964" t="s">
        <v>42</v>
      </c>
      <c r="E964" t="s">
        <v>43</v>
      </c>
      <c r="F964" t="s">
        <v>14</v>
      </c>
      <c r="G964" t="s">
        <v>15</v>
      </c>
      <c r="H964">
        <v>1</v>
      </c>
      <c r="I964">
        <v>56</v>
      </c>
      <c r="J964" t="s">
        <v>16</v>
      </c>
      <c r="K964" t="s">
        <v>17</v>
      </c>
      <c r="L964" t="s">
        <v>40</v>
      </c>
      <c r="M964" s="25">
        <v>432000</v>
      </c>
    </row>
    <row r="965" spans="1:13" x14ac:dyDescent="0.2">
      <c r="A965" s="1">
        <v>42999</v>
      </c>
      <c r="B965" t="s">
        <v>1086</v>
      </c>
      <c r="C965" t="s">
        <v>11</v>
      </c>
      <c r="D965" t="s">
        <v>42</v>
      </c>
      <c r="E965" t="s">
        <v>81</v>
      </c>
      <c r="F965" t="s">
        <v>14</v>
      </c>
      <c r="G965" t="s">
        <v>15</v>
      </c>
      <c r="H965">
        <v>2</v>
      </c>
      <c r="I965">
        <v>58</v>
      </c>
      <c r="J965" t="s">
        <v>16</v>
      </c>
      <c r="K965" t="s">
        <v>17</v>
      </c>
      <c r="L965" t="s">
        <v>40</v>
      </c>
      <c r="M965" s="25">
        <v>435000</v>
      </c>
    </row>
    <row r="966" spans="1:13" x14ac:dyDescent="0.2">
      <c r="A966" s="1">
        <v>43000</v>
      </c>
      <c r="B966" t="s">
        <v>1087</v>
      </c>
      <c r="C966" t="s">
        <v>11</v>
      </c>
      <c r="D966" t="s">
        <v>19</v>
      </c>
      <c r="E966" t="s">
        <v>75</v>
      </c>
      <c r="F966" t="s">
        <v>14</v>
      </c>
      <c r="G966" t="s">
        <v>69</v>
      </c>
      <c r="H966">
        <v>6</v>
      </c>
      <c r="I966">
        <v>546</v>
      </c>
      <c r="J966" t="s">
        <v>28</v>
      </c>
      <c r="K966" t="s">
        <v>17</v>
      </c>
      <c r="L966" t="s">
        <v>29</v>
      </c>
      <c r="M966" s="25">
        <v>1750000</v>
      </c>
    </row>
    <row r="967" spans="1:13" x14ac:dyDescent="0.2">
      <c r="A967" s="1">
        <v>43001</v>
      </c>
      <c r="B967" t="s">
        <v>1088</v>
      </c>
      <c r="C967" t="s">
        <v>11</v>
      </c>
      <c r="D967" t="s">
        <v>37</v>
      </c>
      <c r="E967" t="s">
        <v>38</v>
      </c>
      <c r="F967" t="s">
        <v>14</v>
      </c>
      <c r="G967" t="s">
        <v>15</v>
      </c>
      <c r="H967">
        <v>2</v>
      </c>
      <c r="I967">
        <v>318</v>
      </c>
      <c r="J967" t="s">
        <v>16</v>
      </c>
      <c r="K967" t="s">
        <v>17</v>
      </c>
      <c r="L967" t="s">
        <v>58</v>
      </c>
      <c r="M967" s="25">
        <v>2500000</v>
      </c>
    </row>
    <row r="968" spans="1:13" x14ac:dyDescent="0.2">
      <c r="A968" s="1">
        <v>43002</v>
      </c>
      <c r="B968" t="s">
        <v>1089</v>
      </c>
      <c r="C968" t="s">
        <v>11</v>
      </c>
      <c r="D968" t="s">
        <v>19</v>
      </c>
      <c r="E968" t="s">
        <v>77</v>
      </c>
      <c r="F968" t="s">
        <v>14</v>
      </c>
      <c r="G968" t="s">
        <v>69</v>
      </c>
      <c r="H968">
        <v>3</v>
      </c>
      <c r="I968">
        <v>265</v>
      </c>
      <c r="J968" t="s">
        <v>28</v>
      </c>
      <c r="K968" t="s">
        <v>17</v>
      </c>
      <c r="L968" t="s">
        <v>29</v>
      </c>
      <c r="M968" s="25">
        <v>2750000</v>
      </c>
    </row>
    <row r="969" spans="1:13" x14ac:dyDescent="0.2">
      <c r="A969" s="1">
        <v>43003</v>
      </c>
      <c r="B969" t="s">
        <v>1090</v>
      </c>
      <c r="C969" t="s">
        <v>11</v>
      </c>
      <c r="D969" t="s">
        <v>19</v>
      </c>
      <c r="E969" t="s">
        <v>75</v>
      </c>
      <c r="F969" t="s">
        <v>14</v>
      </c>
      <c r="G969" t="s">
        <v>69</v>
      </c>
      <c r="H969">
        <v>6</v>
      </c>
      <c r="I969">
        <v>380</v>
      </c>
      <c r="J969" t="s">
        <v>28</v>
      </c>
      <c r="K969" t="s">
        <v>17</v>
      </c>
      <c r="L969" t="s">
        <v>29</v>
      </c>
      <c r="M969" s="25">
        <v>1850000</v>
      </c>
    </row>
    <row r="970" spans="1:13" x14ac:dyDescent="0.2">
      <c r="A970" s="1">
        <v>43004</v>
      </c>
      <c r="B970" t="s">
        <v>1091</v>
      </c>
      <c r="C970" t="s">
        <v>11</v>
      </c>
      <c r="D970" t="s">
        <v>19</v>
      </c>
      <c r="E970" t="s">
        <v>68</v>
      </c>
      <c r="F970" t="s">
        <v>14</v>
      </c>
      <c r="G970" t="s">
        <v>69</v>
      </c>
      <c r="H970">
        <v>5</v>
      </c>
      <c r="I970">
        <v>376</v>
      </c>
      <c r="J970" t="s">
        <v>28</v>
      </c>
      <c r="K970" t="s">
        <v>17</v>
      </c>
      <c r="L970" t="s">
        <v>29</v>
      </c>
      <c r="M970" s="25">
        <v>1150000</v>
      </c>
    </row>
    <row r="971" spans="1:13" x14ac:dyDescent="0.2">
      <c r="A971" s="1">
        <v>43005</v>
      </c>
      <c r="B971" t="s">
        <v>1092</v>
      </c>
      <c r="C971" t="s">
        <v>11</v>
      </c>
      <c r="D971" t="s">
        <v>34</v>
      </c>
      <c r="E971" t="s">
        <v>35</v>
      </c>
      <c r="F971" t="s">
        <v>14</v>
      </c>
      <c r="G971" t="s">
        <v>69</v>
      </c>
      <c r="H971">
        <v>8</v>
      </c>
      <c r="I971">
        <v>750</v>
      </c>
      <c r="J971" t="s">
        <v>28</v>
      </c>
      <c r="K971" t="s">
        <v>17</v>
      </c>
      <c r="L971" t="s">
        <v>29</v>
      </c>
      <c r="M971" s="25">
        <v>5800000</v>
      </c>
    </row>
    <row r="972" spans="1:13" x14ac:dyDescent="0.2">
      <c r="A972" s="1">
        <v>43006</v>
      </c>
      <c r="B972" t="s">
        <v>1093</v>
      </c>
      <c r="C972" t="s">
        <v>11</v>
      </c>
      <c r="D972" t="s">
        <v>19</v>
      </c>
      <c r="E972" t="s">
        <v>20</v>
      </c>
      <c r="F972" t="s">
        <v>14</v>
      </c>
      <c r="G972" t="s">
        <v>15</v>
      </c>
      <c r="H972">
        <v>4</v>
      </c>
      <c r="I972">
        <v>191</v>
      </c>
      <c r="J972" t="s">
        <v>16</v>
      </c>
      <c r="K972" t="s">
        <v>17</v>
      </c>
      <c r="L972" t="s">
        <v>18</v>
      </c>
      <c r="M972" s="25">
        <v>1175000</v>
      </c>
    </row>
    <row r="973" spans="1:13" x14ac:dyDescent="0.2">
      <c r="A973" s="1">
        <v>43007</v>
      </c>
      <c r="B973" t="s">
        <v>1094</v>
      </c>
      <c r="C973" t="s">
        <v>11</v>
      </c>
      <c r="D973" t="s">
        <v>19</v>
      </c>
      <c r="E973" t="s">
        <v>20</v>
      </c>
      <c r="F973" t="s">
        <v>14</v>
      </c>
      <c r="G973" t="s">
        <v>15</v>
      </c>
      <c r="H973">
        <v>6</v>
      </c>
      <c r="I973">
        <v>300</v>
      </c>
      <c r="J973" t="s">
        <v>16</v>
      </c>
      <c r="K973" t="s">
        <v>17</v>
      </c>
      <c r="L973" t="s">
        <v>36</v>
      </c>
      <c r="M973" s="25">
        <v>1550000</v>
      </c>
    </row>
    <row r="974" spans="1:13" x14ac:dyDescent="0.2">
      <c r="A974" s="1">
        <v>43008</v>
      </c>
      <c r="B974" t="s">
        <v>1095</v>
      </c>
      <c r="C974" t="s">
        <v>11</v>
      </c>
      <c r="D974" t="s">
        <v>47</v>
      </c>
      <c r="E974" t="s">
        <v>112</v>
      </c>
      <c r="F974" t="s">
        <v>14</v>
      </c>
      <c r="G974" t="s">
        <v>15</v>
      </c>
      <c r="H974">
        <v>3</v>
      </c>
      <c r="I974">
        <v>106</v>
      </c>
      <c r="J974" t="s">
        <v>16</v>
      </c>
      <c r="K974" t="s">
        <v>17</v>
      </c>
      <c r="L974" t="s">
        <v>40</v>
      </c>
      <c r="M974" s="25">
        <v>417000</v>
      </c>
    </row>
    <row r="975" spans="1:13" x14ac:dyDescent="0.2">
      <c r="A975" s="1">
        <v>43009</v>
      </c>
      <c r="B975" t="s">
        <v>1096</v>
      </c>
      <c r="C975" t="s">
        <v>11</v>
      </c>
      <c r="D975" t="s">
        <v>42</v>
      </c>
      <c r="E975" t="s">
        <v>83</v>
      </c>
      <c r="F975" t="s">
        <v>14</v>
      </c>
      <c r="G975" t="s">
        <v>15</v>
      </c>
      <c r="H975">
        <v>3</v>
      </c>
      <c r="I975">
        <v>147</v>
      </c>
      <c r="J975" t="s">
        <v>16</v>
      </c>
      <c r="K975" t="s">
        <v>17</v>
      </c>
      <c r="L975" t="s">
        <v>104</v>
      </c>
      <c r="M975" s="25">
        <v>960000</v>
      </c>
    </row>
    <row r="976" spans="1:13" x14ac:dyDescent="0.2">
      <c r="A976" s="1">
        <v>43010</v>
      </c>
      <c r="B976" t="s">
        <v>1097</v>
      </c>
      <c r="C976" t="s">
        <v>11</v>
      </c>
      <c r="D976" t="s">
        <v>37</v>
      </c>
      <c r="E976" t="s">
        <v>74</v>
      </c>
      <c r="F976" t="s">
        <v>14</v>
      </c>
      <c r="G976" t="s">
        <v>15</v>
      </c>
      <c r="H976">
        <v>2</v>
      </c>
      <c r="I976">
        <v>137</v>
      </c>
      <c r="J976" t="s">
        <v>28</v>
      </c>
      <c r="K976" t="s">
        <v>17</v>
      </c>
      <c r="L976" t="s">
        <v>52</v>
      </c>
      <c r="M976" s="25">
        <v>370000</v>
      </c>
    </row>
    <row r="977" spans="1:13" x14ac:dyDescent="0.2">
      <c r="A977" s="1">
        <v>43011</v>
      </c>
      <c r="B977" t="s">
        <v>1098</v>
      </c>
      <c r="C977" t="s">
        <v>11</v>
      </c>
      <c r="D977" t="s">
        <v>19</v>
      </c>
      <c r="E977" t="s">
        <v>45</v>
      </c>
      <c r="F977" t="s">
        <v>14</v>
      </c>
      <c r="G977" t="s">
        <v>15</v>
      </c>
      <c r="H977">
        <v>4</v>
      </c>
      <c r="I977">
        <v>256</v>
      </c>
      <c r="J977" t="s">
        <v>16</v>
      </c>
      <c r="K977" t="s">
        <v>17</v>
      </c>
      <c r="L977" t="s">
        <v>52</v>
      </c>
      <c r="M977" s="25">
        <v>1295000</v>
      </c>
    </row>
    <row r="978" spans="1:13" x14ac:dyDescent="0.2">
      <c r="A978" s="1">
        <v>43012</v>
      </c>
      <c r="B978" t="s">
        <v>1099</v>
      </c>
      <c r="C978" t="s">
        <v>11</v>
      </c>
      <c r="D978" t="s">
        <v>34</v>
      </c>
      <c r="E978" t="s">
        <v>35</v>
      </c>
      <c r="F978" t="s">
        <v>14</v>
      </c>
      <c r="G978" t="s">
        <v>23</v>
      </c>
      <c r="H978">
        <v>5</v>
      </c>
      <c r="I978">
        <v>598</v>
      </c>
      <c r="J978" t="s">
        <v>16</v>
      </c>
      <c r="K978" t="s">
        <v>17</v>
      </c>
      <c r="L978" t="s">
        <v>58</v>
      </c>
      <c r="M978" s="25">
        <v>2490000</v>
      </c>
    </row>
    <row r="979" spans="1:13" x14ac:dyDescent="0.2">
      <c r="A979" s="1">
        <v>43013</v>
      </c>
      <c r="B979" t="s">
        <v>1100</v>
      </c>
      <c r="C979" t="s">
        <v>11</v>
      </c>
      <c r="D979" t="s">
        <v>50</v>
      </c>
      <c r="E979" t="s">
        <v>51</v>
      </c>
      <c r="F979" t="s">
        <v>14</v>
      </c>
      <c r="G979" t="s">
        <v>15</v>
      </c>
      <c r="H979">
        <v>1</v>
      </c>
      <c r="I979">
        <v>95</v>
      </c>
      <c r="J979" t="s">
        <v>16</v>
      </c>
      <c r="K979" t="s">
        <v>17</v>
      </c>
      <c r="L979" t="s">
        <v>52</v>
      </c>
      <c r="M979" s="25">
        <v>575000</v>
      </c>
    </row>
    <row r="980" spans="1:13" x14ac:dyDescent="0.2">
      <c r="A980" s="1">
        <v>43014</v>
      </c>
      <c r="B980" t="s">
        <v>1101</v>
      </c>
      <c r="C980" t="s">
        <v>11</v>
      </c>
      <c r="D980" t="s">
        <v>47</v>
      </c>
      <c r="E980" t="s">
        <v>86</v>
      </c>
      <c r="F980" t="s">
        <v>14</v>
      </c>
      <c r="G980" t="s">
        <v>15</v>
      </c>
      <c r="H980">
        <v>2</v>
      </c>
      <c r="I980">
        <v>87</v>
      </c>
      <c r="J980" t="s">
        <v>28</v>
      </c>
      <c r="K980" t="s">
        <v>17</v>
      </c>
      <c r="L980" t="s">
        <v>57</v>
      </c>
      <c r="M980" s="25">
        <v>460000</v>
      </c>
    </row>
    <row r="981" spans="1:13" x14ac:dyDescent="0.2">
      <c r="A981" s="1">
        <v>43015</v>
      </c>
      <c r="B981" t="s">
        <v>1102</v>
      </c>
      <c r="C981" t="s">
        <v>11</v>
      </c>
      <c r="D981" t="s">
        <v>47</v>
      </c>
      <c r="E981" t="s">
        <v>48</v>
      </c>
      <c r="F981" t="s">
        <v>14</v>
      </c>
      <c r="G981" t="s">
        <v>23</v>
      </c>
      <c r="H981">
        <v>2</v>
      </c>
      <c r="I981">
        <v>100</v>
      </c>
      <c r="J981" t="s">
        <v>16</v>
      </c>
      <c r="K981" t="s">
        <v>17</v>
      </c>
      <c r="L981" t="s">
        <v>40</v>
      </c>
      <c r="M981" s="25">
        <v>649000</v>
      </c>
    </row>
    <row r="982" spans="1:13" x14ac:dyDescent="0.2">
      <c r="A982" s="1">
        <v>43016</v>
      </c>
      <c r="B982" t="s">
        <v>1103</v>
      </c>
      <c r="C982" t="s">
        <v>11</v>
      </c>
      <c r="D982" t="s">
        <v>19</v>
      </c>
      <c r="E982" t="s">
        <v>45</v>
      </c>
      <c r="F982" t="s">
        <v>14</v>
      </c>
      <c r="G982" t="s">
        <v>69</v>
      </c>
      <c r="H982">
        <v>5</v>
      </c>
      <c r="I982">
        <v>585</v>
      </c>
      <c r="J982" t="s">
        <v>28</v>
      </c>
      <c r="K982" t="s">
        <v>17</v>
      </c>
      <c r="L982" t="s">
        <v>29</v>
      </c>
      <c r="M982" s="25">
        <v>2350000</v>
      </c>
    </row>
    <row r="983" spans="1:13" x14ac:dyDescent="0.2">
      <c r="A983" s="1">
        <v>43017</v>
      </c>
      <c r="B983" t="s">
        <v>1104</v>
      </c>
      <c r="C983" t="s">
        <v>11</v>
      </c>
      <c r="D983" t="s">
        <v>12</v>
      </c>
      <c r="E983" t="s">
        <v>33</v>
      </c>
      <c r="F983" t="s">
        <v>14</v>
      </c>
      <c r="G983" t="s">
        <v>15</v>
      </c>
      <c r="H983">
        <v>3</v>
      </c>
      <c r="I983">
        <v>72</v>
      </c>
      <c r="J983" t="s">
        <v>16</v>
      </c>
      <c r="K983" t="s">
        <v>17</v>
      </c>
      <c r="L983" t="s">
        <v>60</v>
      </c>
      <c r="M983" s="25">
        <v>390000</v>
      </c>
    </row>
    <row r="984" spans="1:13" x14ac:dyDescent="0.2">
      <c r="A984" s="1">
        <v>43018</v>
      </c>
      <c r="B984" t="s">
        <v>1105</v>
      </c>
      <c r="C984" t="s">
        <v>11</v>
      </c>
      <c r="D984" t="s">
        <v>19</v>
      </c>
      <c r="E984" t="s">
        <v>77</v>
      </c>
      <c r="F984" t="s">
        <v>14</v>
      </c>
      <c r="G984" t="s">
        <v>23</v>
      </c>
      <c r="H984">
        <v>4</v>
      </c>
      <c r="I984">
        <v>555</v>
      </c>
      <c r="J984" t="s">
        <v>16</v>
      </c>
      <c r="K984" t="s">
        <v>17</v>
      </c>
      <c r="L984" t="s">
        <v>36</v>
      </c>
      <c r="M984" s="25">
        <v>2150000</v>
      </c>
    </row>
    <row r="985" spans="1:13" x14ac:dyDescent="0.2">
      <c r="A985" s="1">
        <v>43019</v>
      </c>
      <c r="B985" t="s">
        <v>1106</v>
      </c>
      <c r="C985" t="s">
        <v>11</v>
      </c>
      <c r="D985" t="s">
        <v>47</v>
      </c>
      <c r="E985" t="s">
        <v>48</v>
      </c>
      <c r="F985" t="s">
        <v>14</v>
      </c>
      <c r="G985" t="s">
        <v>15</v>
      </c>
      <c r="H985">
        <v>2</v>
      </c>
      <c r="I985">
        <v>50</v>
      </c>
      <c r="J985" t="s">
        <v>28</v>
      </c>
      <c r="K985" t="s">
        <v>17</v>
      </c>
      <c r="L985" t="s">
        <v>57</v>
      </c>
      <c r="M985" s="25">
        <v>189000</v>
      </c>
    </row>
    <row r="986" spans="1:13" x14ac:dyDescent="0.2">
      <c r="A986" s="1">
        <v>43020</v>
      </c>
      <c r="B986" t="s">
        <v>1107</v>
      </c>
      <c r="C986" t="s">
        <v>11</v>
      </c>
      <c r="D986" t="s">
        <v>47</v>
      </c>
      <c r="E986" t="s">
        <v>48</v>
      </c>
      <c r="F986" t="s">
        <v>14</v>
      </c>
      <c r="G986" t="s">
        <v>15</v>
      </c>
      <c r="H986">
        <v>2</v>
      </c>
      <c r="I986">
        <v>62</v>
      </c>
      <c r="J986" t="s">
        <v>16</v>
      </c>
      <c r="K986" t="s">
        <v>17</v>
      </c>
      <c r="L986" t="s">
        <v>57</v>
      </c>
      <c r="M986" s="25">
        <v>235000</v>
      </c>
    </row>
    <row r="987" spans="1:13" x14ac:dyDescent="0.2">
      <c r="A987" s="1">
        <v>43021</v>
      </c>
      <c r="B987" t="s">
        <v>1108</v>
      </c>
      <c r="C987" t="s">
        <v>11</v>
      </c>
      <c r="D987" t="s">
        <v>89</v>
      </c>
      <c r="E987" t="s">
        <v>93</v>
      </c>
      <c r="F987" t="s">
        <v>14</v>
      </c>
      <c r="G987" t="s">
        <v>15</v>
      </c>
      <c r="H987">
        <v>2</v>
      </c>
      <c r="I987">
        <v>56</v>
      </c>
      <c r="J987" t="s">
        <v>16</v>
      </c>
      <c r="K987" t="s">
        <v>17</v>
      </c>
      <c r="L987" t="s">
        <v>18</v>
      </c>
      <c r="M987" s="25">
        <v>295800</v>
      </c>
    </row>
    <row r="988" spans="1:13" x14ac:dyDescent="0.2">
      <c r="A988" s="1">
        <v>43022</v>
      </c>
      <c r="B988" t="s">
        <v>1109</v>
      </c>
      <c r="C988" t="s">
        <v>11</v>
      </c>
      <c r="D988" t="s">
        <v>25</v>
      </c>
      <c r="E988" t="s">
        <v>99</v>
      </c>
      <c r="F988" t="s">
        <v>14</v>
      </c>
      <c r="G988" t="s">
        <v>27</v>
      </c>
      <c r="H988">
        <v>4</v>
      </c>
      <c r="I988">
        <v>197</v>
      </c>
      <c r="J988" t="s">
        <v>28</v>
      </c>
      <c r="K988" t="s">
        <v>17</v>
      </c>
      <c r="L988" t="s">
        <v>29</v>
      </c>
      <c r="M988" s="25">
        <v>480000</v>
      </c>
    </row>
    <row r="989" spans="1:13" x14ac:dyDescent="0.2">
      <c r="A989" s="1">
        <v>43023</v>
      </c>
      <c r="B989" t="s">
        <v>1110</v>
      </c>
      <c r="C989" t="s">
        <v>11</v>
      </c>
      <c r="D989" t="s">
        <v>89</v>
      </c>
      <c r="E989" t="s">
        <v>93</v>
      </c>
      <c r="F989" t="s">
        <v>14</v>
      </c>
      <c r="G989" t="s">
        <v>15</v>
      </c>
      <c r="H989">
        <v>3</v>
      </c>
      <c r="I989">
        <v>75</v>
      </c>
      <c r="J989" t="s">
        <v>16</v>
      </c>
      <c r="K989" t="s">
        <v>17</v>
      </c>
      <c r="L989" t="s">
        <v>60</v>
      </c>
      <c r="M989" s="25">
        <v>276000</v>
      </c>
    </row>
    <row r="990" spans="1:13" x14ac:dyDescent="0.2">
      <c r="A990" s="1">
        <v>43024</v>
      </c>
      <c r="B990" t="s">
        <v>1111</v>
      </c>
      <c r="C990" t="s">
        <v>11</v>
      </c>
      <c r="D990" t="s">
        <v>50</v>
      </c>
      <c r="E990" t="s">
        <v>66</v>
      </c>
      <c r="F990" t="s">
        <v>14</v>
      </c>
      <c r="G990" t="s">
        <v>64</v>
      </c>
      <c r="H990">
        <v>5</v>
      </c>
      <c r="I990">
        <v>582</v>
      </c>
      <c r="J990" t="s">
        <v>28</v>
      </c>
      <c r="K990" t="s">
        <v>17</v>
      </c>
      <c r="L990" t="s">
        <v>29</v>
      </c>
      <c r="M990" s="25">
        <v>1690000</v>
      </c>
    </row>
    <row r="991" spans="1:13" x14ac:dyDescent="0.2">
      <c r="A991" s="1">
        <v>43025</v>
      </c>
      <c r="B991" t="s">
        <v>1112</v>
      </c>
      <c r="C991" t="s">
        <v>11</v>
      </c>
      <c r="D991" t="s">
        <v>54</v>
      </c>
      <c r="E991" t="s">
        <v>55</v>
      </c>
      <c r="F991" t="s">
        <v>14</v>
      </c>
      <c r="G991" t="s">
        <v>15</v>
      </c>
      <c r="H991">
        <v>2</v>
      </c>
      <c r="I991">
        <v>80</v>
      </c>
      <c r="J991" t="s">
        <v>16</v>
      </c>
      <c r="K991" t="s">
        <v>17</v>
      </c>
      <c r="L991" t="s">
        <v>18</v>
      </c>
      <c r="M991" s="25">
        <v>340000</v>
      </c>
    </row>
    <row r="992" spans="1:13" x14ac:dyDescent="0.2">
      <c r="A992" s="1">
        <v>43026</v>
      </c>
      <c r="B992" t="s">
        <v>1113</v>
      </c>
      <c r="C992" t="s">
        <v>11</v>
      </c>
      <c r="D992" t="s">
        <v>37</v>
      </c>
      <c r="E992" t="s">
        <v>38</v>
      </c>
      <c r="F992" t="s">
        <v>14</v>
      </c>
      <c r="G992" t="s">
        <v>15</v>
      </c>
      <c r="H992">
        <v>3</v>
      </c>
      <c r="I992">
        <v>95</v>
      </c>
      <c r="J992" t="s">
        <v>28</v>
      </c>
      <c r="K992" t="s">
        <v>17</v>
      </c>
      <c r="L992" t="s">
        <v>18</v>
      </c>
      <c r="M992" s="25">
        <v>345000</v>
      </c>
    </row>
    <row r="993" spans="1:13" x14ac:dyDescent="0.2">
      <c r="A993" s="1">
        <v>43027</v>
      </c>
      <c r="B993" t="s">
        <v>1114</v>
      </c>
      <c r="C993" t="s">
        <v>11</v>
      </c>
      <c r="D993" t="s">
        <v>12</v>
      </c>
      <c r="E993" t="s">
        <v>41</v>
      </c>
      <c r="F993" t="s">
        <v>14</v>
      </c>
      <c r="G993" t="s">
        <v>15</v>
      </c>
      <c r="H993">
        <v>3</v>
      </c>
      <c r="I993">
        <v>90</v>
      </c>
      <c r="J993" t="s">
        <v>16</v>
      </c>
      <c r="K993" t="s">
        <v>67</v>
      </c>
      <c r="L993" t="s">
        <v>36</v>
      </c>
      <c r="M993" s="25">
        <v>350000</v>
      </c>
    </row>
    <row r="994" spans="1:13" x14ac:dyDescent="0.2">
      <c r="A994" s="1">
        <v>43028</v>
      </c>
      <c r="B994" t="s">
        <v>1115</v>
      </c>
      <c r="C994" t="s">
        <v>11</v>
      </c>
      <c r="D994" t="s">
        <v>47</v>
      </c>
      <c r="E994" t="s">
        <v>48</v>
      </c>
      <c r="F994" t="s">
        <v>14</v>
      </c>
      <c r="G994" t="s">
        <v>15</v>
      </c>
      <c r="H994">
        <v>3</v>
      </c>
      <c r="I994">
        <v>95</v>
      </c>
      <c r="J994" t="s">
        <v>16</v>
      </c>
      <c r="K994" t="s">
        <v>17</v>
      </c>
      <c r="L994" t="s">
        <v>18</v>
      </c>
      <c r="M994" s="25">
        <v>299000</v>
      </c>
    </row>
    <row r="995" spans="1:13" x14ac:dyDescent="0.2">
      <c r="A995" s="1">
        <v>43029</v>
      </c>
      <c r="B995" t="s">
        <v>1116</v>
      </c>
      <c r="C995" t="s">
        <v>11</v>
      </c>
      <c r="D995" t="s">
        <v>12</v>
      </c>
      <c r="E995" t="s">
        <v>31</v>
      </c>
      <c r="F995" t="s">
        <v>14</v>
      </c>
      <c r="G995" t="s">
        <v>15</v>
      </c>
      <c r="H995">
        <v>2</v>
      </c>
      <c r="I995">
        <v>80</v>
      </c>
      <c r="J995" t="s">
        <v>16</v>
      </c>
      <c r="K995" t="s">
        <v>17</v>
      </c>
      <c r="L995" t="s">
        <v>57</v>
      </c>
      <c r="M995" s="25">
        <v>255000</v>
      </c>
    </row>
    <row r="996" spans="1:13" x14ac:dyDescent="0.2">
      <c r="A996" s="1">
        <v>43030</v>
      </c>
      <c r="B996" t="s">
        <v>1117</v>
      </c>
      <c r="C996" t="s">
        <v>11</v>
      </c>
      <c r="D996" t="s">
        <v>34</v>
      </c>
      <c r="E996" t="s">
        <v>44</v>
      </c>
      <c r="F996" t="s">
        <v>14</v>
      </c>
      <c r="G996" t="s">
        <v>15</v>
      </c>
      <c r="H996">
        <v>3</v>
      </c>
      <c r="I996">
        <v>131</v>
      </c>
      <c r="J996" t="s">
        <v>16</v>
      </c>
      <c r="K996" t="s">
        <v>17</v>
      </c>
      <c r="L996" t="s">
        <v>21</v>
      </c>
      <c r="M996" s="25">
        <v>564900</v>
      </c>
    </row>
    <row r="997" spans="1:13" x14ac:dyDescent="0.2">
      <c r="A997" s="1">
        <v>43031</v>
      </c>
      <c r="B997" t="s">
        <v>1118</v>
      </c>
      <c r="C997" t="s">
        <v>11</v>
      </c>
      <c r="D997" t="s">
        <v>47</v>
      </c>
      <c r="E997" t="s">
        <v>86</v>
      </c>
      <c r="F997" t="s">
        <v>14</v>
      </c>
      <c r="G997" t="s">
        <v>15</v>
      </c>
      <c r="H997">
        <v>2</v>
      </c>
      <c r="I997">
        <v>87</v>
      </c>
      <c r="J997" t="s">
        <v>16</v>
      </c>
      <c r="K997" t="s">
        <v>17</v>
      </c>
      <c r="L997" t="s">
        <v>18</v>
      </c>
      <c r="M997" s="25">
        <v>315000</v>
      </c>
    </row>
    <row r="998" spans="1:13" x14ac:dyDescent="0.2">
      <c r="A998" s="1">
        <v>43032</v>
      </c>
      <c r="B998" t="s">
        <v>1119</v>
      </c>
      <c r="C998" t="s">
        <v>11</v>
      </c>
      <c r="D998" t="s">
        <v>12</v>
      </c>
      <c r="E998" t="s">
        <v>33</v>
      </c>
      <c r="F998" t="s">
        <v>14</v>
      </c>
      <c r="G998" t="s">
        <v>23</v>
      </c>
      <c r="H998">
        <v>4</v>
      </c>
      <c r="I998">
        <v>82</v>
      </c>
      <c r="J998" t="s">
        <v>16</v>
      </c>
      <c r="K998" t="s">
        <v>17</v>
      </c>
      <c r="L998" t="s">
        <v>24</v>
      </c>
      <c r="M998" s="25">
        <v>310000</v>
      </c>
    </row>
    <row r="999" spans="1:13" x14ac:dyDescent="0.2">
      <c r="A999" s="1">
        <v>43033</v>
      </c>
      <c r="B999" t="s">
        <v>1120</v>
      </c>
      <c r="C999" t="s">
        <v>11</v>
      </c>
      <c r="D999" t="s">
        <v>50</v>
      </c>
      <c r="E999" t="s">
        <v>51</v>
      </c>
      <c r="F999" t="s">
        <v>14</v>
      </c>
      <c r="G999" t="s">
        <v>15</v>
      </c>
      <c r="H999">
        <v>4</v>
      </c>
      <c r="I999">
        <v>95</v>
      </c>
      <c r="J999" t="s">
        <v>16</v>
      </c>
      <c r="K999" t="s">
        <v>17</v>
      </c>
      <c r="L999" t="s">
        <v>40</v>
      </c>
      <c r="M999" s="25">
        <v>359900</v>
      </c>
    </row>
    <row r="1000" spans="1:13" x14ac:dyDescent="0.2">
      <c r="A1000" s="1">
        <v>43034</v>
      </c>
      <c r="B1000" t="s">
        <v>1121</v>
      </c>
      <c r="C1000" t="s">
        <v>11</v>
      </c>
      <c r="D1000" t="s">
        <v>37</v>
      </c>
      <c r="E1000" t="s">
        <v>74</v>
      </c>
      <c r="F1000" t="s">
        <v>14</v>
      </c>
      <c r="G1000" t="s">
        <v>15</v>
      </c>
      <c r="H1000">
        <v>3</v>
      </c>
      <c r="I1000">
        <v>63</v>
      </c>
      <c r="J1000" t="s">
        <v>16</v>
      </c>
      <c r="K1000" t="s">
        <v>17</v>
      </c>
      <c r="L1000" t="s">
        <v>60</v>
      </c>
      <c r="M1000" s="25">
        <v>235000</v>
      </c>
    </row>
    <row r="1001" spans="1:13" x14ac:dyDescent="0.2">
      <c r="A1001" s="1">
        <v>43035</v>
      </c>
      <c r="B1001" t="s">
        <v>1122</v>
      </c>
      <c r="C1001" t="s">
        <v>11</v>
      </c>
      <c r="D1001" t="s">
        <v>54</v>
      </c>
      <c r="E1001" t="s">
        <v>97</v>
      </c>
      <c r="F1001" t="s">
        <v>14</v>
      </c>
      <c r="G1001" t="s">
        <v>15</v>
      </c>
      <c r="H1001">
        <v>4</v>
      </c>
      <c r="I1001">
        <v>93</v>
      </c>
      <c r="J1001" t="s">
        <v>16</v>
      </c>
      <c r="K1001" t="s">
        <v>17</v>
      </c>
      <c r="L1001" t="s">
        <v>40</v>
      </c>
      <c r="M1001" s="25">
        <v>329000</v>
      </c>
    </row>
    <row r="1002" spans="1:13" x14ac:dyDescent="0.2">
      <c r="A1002" s="1">
        <v>43036</v>
      </c>
      <c r="B1002" t="s">
        <v>1123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>
        <v>4</v>
      </c>
      <c r="I1002">
        <v>117</v>
      </c>
      <c r="J1002" t="s">
        <v>16</v>
      </c>
      <c r="K1002" t="s">
        <v>17</v>
      </c>
      <c r="L1002" t="s">
        <v>18</v>
      </c>
      <c r="M1002" s="25">
        <v>280000</v>
      </c>
    </row>
    <row r="1003" spans="1:13" x14ac:dyDescent="0.2">
      <c r="A1003" s="1">
        <v>43037</v>
      </c>
      <c r="B1003" t="s">
        <v>1124</v>
      </c>
      <c r="C1003" t="s">
        <v>11</v>
      </c>
      <c r="D1003" t="s">
        <v>47</v>
      </c>
      <c r="E1003" t="s">
        <v>48</v>
      </c>
      <c r="F1003" t="s">
        <v>14</v>
      </c>
      <c r="G1003" t="s">
        <v>15</v>
      </c>
      <c r="H1003">
        <v>4</v>
      </c>
      <c r="I1003">
        <v>100</v>
      </c>
      <c r="J1003" t="s">
        <v>16</v>
      </c>
      <c r="K1003" t="s">
        <v>17</v>
      </c>
      <c r="L1003" t="s">
        <v>36</v>
      </c>
      <c r="M1003" s="25">
        <v>300000</v>
      </c>
    </row>
    <row r="1004" spans="1:13" x14ac:dyDescent="0.2">
      <c r="A1004" s="1">
        <v>43038</v>
      </c>
      <c r="B1004" t="s">
        <v>1125</v>
      </c>
      <c r="C1004" t="s">
        <v>11</v>
      </c>
      <c r="D1004" t="s">
        <v>47</v>
      </c>
      <c r="E1004" t="s">
        <v>112</v>
      </c>
      <c r="F1004" t="s">
        <v>14</v>
      </c>
      <c r="G1004" t="s">
        <v>15</v>
      </c>
      <c r="H1004">
        <v>4</v>
      </c>
      <c r="I1004">
        <v>93</v>
      </c>
      <c r="J1004" t="s">
        <v>16</v>
      </c>
      <c r="K1004" t="s">
        <v>17</v>
      </c>
      <c r="L1004" t="s">
        <v>60</v>
      </c>
      <c r="M1004" s="25">
        <v>335000</v>
      </c>
    </row>
    <row r="1005" spans="1:13" x14ac:dyDescent="0.2">
      <c r="A1005" s="1">
        <v>43039</v>
      </c>
      <c r="B1005" t="s">
        <v>1126</v>
      </c>
      <c r="C1005" t="s">
        <v>11</v>
      </c>
      <c r="D1005" t="s">
        <v>12</v>
      </c>
      <c r="E1005" t="s">
        <v>22</v>
      </c>
      <c r="F1005" t="s">
        <v>14</v>
      </c>
      <c r="G1005" t="s">
        <v>15</v>
      </c>
      <c r="H1005">
        <v>3</v>
      </c>
      <c r="I1005">
        <v>61</v>
      </c>
      <c r="J1005" t="s">
        <v>16</v>
      </c>
      <c r="K1005" t="s">
        <v>17</v>
      </c>
      <c r="L1005" t="s">
        <v>58</v>
      </c>
      <c r="M1005" s="25">
        <v>299000</v>
      </c>
    </row>
    <row r="1006" spans="1:13" x14ac:dyDescent="0.2">
      <c r="A1006" s="1">
        <v>43040</v>
      </c>
      <c r="B1006" t="s">
        <v>1127</v>
      </c>
      <c r="C1006" t="s">
        <v>11</v>
      </c>
      <c r="D1006" t="s">
        <v>25</v>
      </c>
      <c r="E1006" t="s">
        <v>94</v>
      </c>
      <c r="F1006" t="s">
        <v>14</v>
      </c>
      <c r="G1006" t="s">
        <v>15</v>
      </c>
      <c r="H1006">
        <v>3</v>
      </c>
      <c r="I1006">
        <v>90</v>
      </c>
      <c r="J1006" t="s">
        <v>28</v>
      </c>
      <c r="K1006" t="s">
        <v>17</v>
      </c>
      <c r="L1006" t="s">
        <v>40</v>
      </c>
      <c r="M1006" s="25">
        <v>230000</v>
      </c>
    </row>
    <row r="1007" spans="1:13" x14ac:dyDescent="0.2">
      <c r="A1007" s="1">
        <v>43041</v>
      </c>
      <c r="B1007" t="s">
        <v>1128</v>
      </c>
      <c r="C1007" t="s">
        <v>11</v>
      </c>
      <c r="D1007" t="s">
        <v>25</v>
      </c>
      <c r="E1007" t="s">
        <v>99</v>
      </c>
      <c r="F1007" t="s">
        <v>14</v>
      </c>
      <c r="G1007" t="s">
        <v>15</v>
      </c>
      <c r="H1007">
        <v>3</v>
      </c>
      <c r="I1007">
        <v>91</v>
      </c>
      <c r="J1007" t="s">
        <v>16</v>
      </c>
      <c r="K1007" t="s">
        <v>17</v>
      </c>
      <c r="L1007" t="s">
        <v>18</v>
      </c>
      <c r="M1007" s="25">
        <v>415000</v>
      </c>
    </row>
    <row r="1008" spans="1:13" x14ac:dyDescent="0.2">
      <c r="A1008" s="1">
        <v>43042</v>
      </c>
      <c r="B1008" t="s">
        <v>1129</v>
      </c>
      <c r="C1008" t="s">
        <v>11</v>
      </c>
      <c r="D1008" t="s">
        <v>47</v>
      </c>
      <c r="E1008" t="s">
        <v>102</v>
      </c>
      <c r="F1008" t="s">
        <v>14</v>
      </c>
      <c r="G1008" t="s">
        <v>15</v>
      </c>
      <c r="H1008">
        <v>1</v>
      </c>
      <c r="I1008">
        <v>41</v>
      </c>
      <c r="J1008" t="s">
        <v>28</v>
      </c>
      <c r="K1008" t="s">
        <v>17</v>
      </c>
      <c r="L1008" t="s">
        <v>52</v>
      </c>
      <c r="M1008" s="25">
        <v>215000</v>
      </c>
    </row>
    <row r="1009" spans="1:13" x14ac:dyDescent="0.2">
      <c r="A1009" s="1">
        <v>43043</v>
      </c>
      <c r="B1009" t="s">
        <v>1130</v>
      </c>
      <c r="C1009" t="s">
        <v>11</v>
      </c>
      <c r="D1009" t="s">
        <v>19</v>
      </c>
      <c r="E1009" t="s">
        <v>20</v>
      </c>
      <c r="F1009" t="s">
        <v>14</v>
      </c>
      <c r="G1009" t="s">
        <v>15</v>
      </c>
      <c r="H1009">
        <v>3</v>
      </c>
      <c r="I1009">
        <v>71</v>
      </c>
      <c r="J1009" t="s">
        <v>16</v>
      </c>
      <c r="K1009" t="s">
        <v>17</v>
      </c>
      <c r="L1009" t="s">
        <v>21</v>
      </c>
      <c r="M1009" s="25">
        <v>359000</v>
      </c>
    </row>
    <row r="1010" spans="1:13" x14ac:dyDescent="0.2">
      <c r="A1010" s="1">
        <v>43044</v>
      </c>
      <c r="B1010" t="s">
        <v>1131</v>
      </c>
      <c r="C1010" t="s">
        <v>11</v>
      </c>
      <c r="D1010" t="s">
        <v>47</v>
      </c>
      <c r="E1010" t="s">
        <v>86</v>
      </c>
      <c r="F1010" t="s">
        <v>14</v>
      </c>
      <c r="G1010" t="s">
        <v>15</v>
      </c>
      <c r="H1010">
        <v>1</v>
      </c>
      <c r="I1010">
        <v>47</v>
      </c>
      <c r="J1010" t="s">
        <v>28</v>
      </c>
      <c r="K1010" t="s">
        <v>17</v>
      </c>
      <c r="L1010" t="s">
        <v>57</v>
      </c>
      <c r="M1010" s="25">
        <v>280000</v>
      </c>
    </row>
    <row r="1011" spans="1:13" x14ac:dyDescent="0.2">
      <c r="A1011" s="1">
        <v>43045</v>
      </c>
      <c r="B1011" t="s">
        <v>1132</v>
      </c>
      <c r="C1011" t="s">
        <v>11</v>
      </c>
      <c r="D1011" t="s">
        <v>12</v>
      </c>
      <c r="E1011" t="s">
        <v>41</v>
      </c>
      <c r="F1011" t="s">
        <v>14</v>
      </c>
      <c r="G1011" t="s">
        <v>15</v>
      </c>
      <c r="H1011">
        <v>2</v>
      </c>
      <c r="I1011">
        <v>91</v>
      </c>
      <c r="J1011" t="s">
        <v>16</v>
      </c>
      <c r="K1011" t="s">
        <v>17</v>
      </c>
      <c r="L1011" t="s">
        <v>18</v>
      </c>
      <c r="M1011" s="25">
        <v>690000</v>
      </c>
    </row>
    <row r="1012" spans="1:13" x14ac:dyDescent="0.2">
      <c r="A1012" s="1">
        <v>43046</v>
      </c>
      <c r="B1012" t="s">
        <v>1133</v>
      </c>
      <c r="C1012" t="s">
        <v>11</v>
      </c>
      <c r="D1012" t="s">
        <v>50</v>
      </c>
      <c r="E1012" t="s">
        <v>51</v>
      </c>
      <c r="F1012" t="s">
        <v>14</v>
      </c>
      <c r="G1012" t="s">
        <v>15</v>
      </c>
      <c r="H1012">
        <v>4</v>
      </c>
      <c r="I1012">
        <v>130</v>
      </c>
      <c r="J1012" t="s">
        <v>16</v>
      </c>
      <c r="K1012" t="s">
        <v>17</v>
      </c>
      <c r="L1012" t="s">
        <v>21</v>
      </c>
      <c r="M1012" s="25">
        <v>575000</v>
      </c>
    </row>
    <row r="1013" spans="1:13" x14ac:dyDescent="0.2">
      <c r="A1013" s="1">
        <v>43047</v>
      </c>
      <c r="B1013" t="s">
        <v>1134</v>
      </c>
      <c r="C1013" t="s">
        <v>11</v>
      </c>
      <c r="D1013" t="s">
        <v>42</v>
      </c>
      <c r="E1013" t="s">
        <v>61</v>
      </c>
      <c r="F1013" t="s">
        <v>14</v>
      </c>
      <c r="G1013" t="s">
        <v>15</v>
      </c>
      <c r="H1013">
        <v>3</v>
      </c>
      <c r="I1013">
        <v>82</v>
      </c>
      <c r="J1013" t="s">
        <v>16</v>
      </c>
      <c r="K1013" t="s">
        <v>17</v>
      </c>
      <c r="L1013" t="s">
        <v>21</v>
      </c>
      <c r="M1013" s="25">
        <v>239900</v>
      </c>
    </row>
    <row r="1014" spans="1:13" x14ac:dyDescent="0.2">
      <c r="A1014" s="1">
        <v>43048</v>
      </c>
      <c r="B1014" t="s">
        <v>1135</v>
      </c>
      <c r="C1014" t="s">
        <v>11</v>
      </c>
      <c r="D1014" t="s">
        <v>37</v>
      </c>
      <c r="E1014" t="s">
        <v>49</v>
      </c>
      <c r="F1014" t="s">
        <v>14</v>
      </c>
      <c r="G1014" t="s">
        <v>15</v>
      </c>
      <c r="H1014">
        <v>2</v>
      </c>
      <c r="I1014">
        <v>55</v>
      </c>
      <c r="J1014" t="s">
        <v>28</v>
      </c>
      <c r="K1014" t="s">
        <v>17</v>
      </c>
      <c r="L1014" t="s">
        <v>21</v>
      </c>
      <c r="M1014" s="25">
        <v>225000</v>
      </c>
    </row>
    <row r="1015" spans="1:13" x14ac:dyDescent="0.2">
      <c r="A1015" s="1">
        <v>43049</v>
      </c>
      <c r="B1015" t="s">
        <v>1136</v>
      </c>
      <c r="C1015" t="s">
        <v>11</v>
      </c>
      <c r="D1015" t="s">
        <v>12</v>
      </c>
      <c r="E1015" t="s">
        <v>22</v>
      </c>
      <c r="F1015" t="s">
        <v>14</v>
      </c>
      <c r="G1015" t="s">
        <v>15</v>
      </c>
      <c r="H1015">
        <v>2</v>
      </c>
      <c r="I1015">
        <v>81</v>
      </c>
      <c r="J1015" t="s">
        <v>16</v>
      </c>
      <c r="K1015" t="s">
        <v>17</v>
      </c>
      <c r="L1015" t="s">
        <v>18</v>
      </c>
      <c r="M1015" s="25">
        <v>420000</v>
      </c>
    </row>
    <row r="1016" spans="1:13" x14ac:dyDescent="0.2">
      <c r="A1016" s="1">
        <v>43050</v>
      </c>
      <c r="B1016" t="s">
        <v>1137</v>
      </c>
      <c r="C1016" t="s">
        <v>11</v>
      </c>
      <c r="D1016" t="s">
        <v>12</v>
      </c>
      <c r="E1016" t="s">
        <v>13</v>
      </c>
      <c r="F1016" t="s">
        <v>14</v>
      </c>
      <c r="G1016" t="s">
        <v>15</v>
      </c>
      <c r="H1016">
        <v>2</v>
      </c>
      <c r="I1016">
        <v>69</v>
      </c>
      <c r="J1016" t="s">
        <v>16</v>
      </c>
      <c r="K1016" t="s">
        <v>17</v>
      </c>
      <c r="L1016" t="s">
        <v>40</v>
      </c>
      <c r="M1016" s="25">
        <v>379000</v>
      </c>
    </row>
    <row r="1017" spans="1:13" x14ac:dyDescent="0.2">
      <c r="A1017" s="1">
        <v>43051</v>
      </c>
      <c r="B1017" t="s">
        <v>1138</v>
      </c>
      <c r="C1017" t="s">
        <v>11</v>
      </c>
      <c r="D1017" t="s">
        <v>42</v>
      </c>
      <c r="E1017" t="s">
        <v>62</v>
      </c>
      <c r="F1017" t="s">
        <v>14</v>
      </c>
      <c r="G1017" t="s">
        <v>23</v>
      </c>
      <c r="H1017">
        <v>3</v>
      </c>
      <c r="I1017">
        <v>130</v>
      </c>
      <c r="J1017" t="s">
        <v>16</v>
      </c>
      <c r="K1017" t="s">
        <v>17</v>
      </c>
      <c r="L1017" t="s">
        <v>46</v>
      </c>
      <c r="M1017" s="25">
        <v>435000</v>
      </c>
    </row>
    <row r="1018" spans="1:13" x14ac:dyDescent="0.2">
      <c r="A1018" s="1">
        <v>43052</v>
      </c>
      <c r="B1018" t="s">
        <v>1139</v>
      </c>
      <c r="C1018" t="s">
        <v>11</v>
      </c>
      <c r="D1018" t="s">
        <v>12</v>
      </c>
      <c r="E1018" t="s">
        <v>41</v>
      </c>
      <c r="F1018" t="s">
        <v>14</v>
      </c>
      <c r="G1018" t="s">
        <v>15</v>
      </c>
      <c r="H1018">
        <v>5</v>
      </c>
      <c r="I1018">
        <v>131</v>
      </c>
      <c r="J1018" t="s">
        <v>16</v>
      </c>
      <c r="K1018" t="s">
        <v>17</v>
      </c>
      <c r="L1018" t="s">
        <v>60</v>
      </c>
      <c r="M1018" s="25">
        <v>550000</v>
      </c>
    </row>
    <row r="1019" spans="1:13" x14ac:dyDescent="0.2">
      <c r="A1019" s="1">
        <v>43053</v>
      </c>
      <c r="B1019" t="s">
        <v>1140</v>
      </c>
      <c r="C1019" t="s">
        <v>11</v>
      </c>
      <c r="D1019" t="s">
        <v>34</v>
      </c>
      <c r="E1019" t="s">
        <v>44</v>
      </c>
      <c r="F1019" t="s">
        <v>14</v>
      </c>
      <c r="G1019" t="s">
        <v>23</v>
      </c>
      <c r="H1019">
        <v>4</v>
      </c>
      <c r="I1019">
        <v>139</v>
      </c>
      <c r="J1019" t="s">
        <v>16</v>
      </c>
      <c r="K1019" t="s">
        <v>17</v>
      </c>
      <c r="L1019" t="s">
        <v>58</v>
      </c>
      <c r="M1019" s="25">
        <v>840000</v>
      </c>
    </row>
    <row r="1020" spans="1:13" x14ac:dyDescent="0.2">
      <c r="A1020" s="1">
        <v>43054</v>
      </c>
      <c r="B1020" t="s">
        <v>1141</v>
      </c>
      <c r="C1020" t="s">
        <v>11</v>
      </c>
      <c r="D1020" t="s">
        <v>12</v>
      </c>
      <c r="E1020" t="s">
        <v>31</v>
      </c>
      <c r="F1020" t="s">
        <v>14</v>
      </c>
      <c r="G1020" t="s">
        <v>15</v>
      </c>
      <c r="H1020">
        <v>3</v>
      </c>
      <c r="I1020">
        <v>73</v>
      </c>
      <c r="J1020" t="s">
        <v>16</v>
      </c>
      <c r="K1020" t="s">
        <v>17</v>
      </c>
      <c r="L1020" t="s">
        <v>36</v>
      </c>
      <c r="M1020" s="25">
        <v>300000</v>
      </c>
    </row>
    <row r="1021" spans="1:13" x14ac:dyDescent="0.2">
      <c r="A1021" s="1">
        <v>43055</v>
      </c>
      <c r="B1021" t="s">
        <v>1142</v>
      </c>
      <c r="C1021" t="s">
        <v>11</v>
      </c>
      <c r="D1021" t="s">
        <v>47</v>
      </c>
      <c r="E1021" t="s">
        <v>96</v>
      </c>
      <c r="F1021" t="s">
        <v>14</v>
      </c>
      <c r="G1021" t="s">
        <v>15</v>
      </c>
      <c r="H1021">
        <v>3</v>
      </c>
      <c r="I1021">
        <v>90</v>
      </c>
      <c r="J1021" t="s">
        <v>16</v>
      </c>
      <c r="K1021" t="s">
        <v>17</v>
      </c>
      <c r="L1021" t="s">
        <v>60</v>
      </c>
      <c r="M1021" s="25">
        <v>199000</v>
      </c>
    </row>
    <row r="1022" spans="1:13" x14ac:dyDescent="0.2">
      <c r="A1022" s="1">
        <v>43056</v>
      </c>
      <c r="B1022" t="s">
        <v>1143</v>
      </c>
      <c r="C1022" t="s">
        <v>11</v>
      </c>
      <c r="D1022" t="s">
        <v>25</v>
      </c>
      <c r="E1022" t="s">
        <v>99</v>
      </c>
      <c r="F1022" t="s">
        <v>14</v>
      </c>
      <c r="G1022" t="s">
        <v>15</v>
      </c>
      <c r="H1022">
        <v>4</v>
      </c>
      <c r="I1022">
        <v>69</v>
      </c>
      <c r="J1022" t="s">
        <v>16</v>
      </c>
      <c r="K1022" t="s">
        <v>17</v>
      </c>
      <c r="L1022" t="s">
        <v>21</v>
      </c>
      <c r="M1022" s="25">
        <v>198000</v>
      </c>
    </row>
    <row r="1023" spans="1:13" x14ac:dyDescent="0.2">
      <c r="A1023" s="1">
        <v>43057</v>
      </c>
      <c r="B1023" t="s">
        <v>1144</v>
      </c>
      <c r="C1023" t="s">
        <v>11</v>
      </c>
      <c r="D1023" t="s">
        <v>54</v>
      </c>
      <c r="E1023" t="s">
        <v>54</v>
      </c>
      <c r="F1023" t="s">
        <v>14</v>
      </c>
      <c r="G1023" t="s">
        <v>15</v>
      </c>
      <c r="H1023">
        <v>2</v>
      </c>
      <c r="I1023">
        <v>70</v>
      </c>
      <c r="J1023" t="s">
        <v>16</v>
      </c>
      <c r="K1023" t="s">
        <v>17</v>
      </c>
      <c r="L1023" t="s">
        <v>21</v>
      </c>
      <c r="M1023" s="25">
        <v>285000</v>
      </c>
    </row>
    <row r="1024" spans="1:13" x14ac:dyDescent="0.2">
      <c r="A1024" s="1">
        <v>43058</v>
      </c>
      <c r="B1024" t="s">
        <v>1145</v>
      </c>
      <c r="C1024" t="s">
        <v>11</v>
      </c>
      <c r="D1024" t="s">
        <v>19</v>
      </c>
      <c r="E1024" t="s">
        <v>45</v>
      </c>
      <c r="F1024" t="s">
        <v>14</v>
      </c>
      <c r="G1024" t="s">
        <v>15</v>
      </c>
      <c r="H1024">
        <v>3</v>
      </c>
      <c r="I1024">
        <v>250</v>
      </c>
      <c r="J1024" t="s">
        <v>16</v>
      </c>
      <c r="K1024" t="s">
        <v>17</v>
      </c>
      <c r="L1024" t="s">
        <v>52</v>
      </c>
      <c r="M1024" s="25">
        <v>1100000</v>
      </c>
    </row>
    <row r="1025" spans="1:13" x14ac:dyDescent="0.2">
      <c r="A1025" s="1">
        <v>43059</v>
      </c>
      <c r="B1025" t="s">
        <v>1146</v>
      </c>
      <c r="C1025" t="s">
        <v>11</v>
      </c>
      <c r="D1025" t="s">
        <v>42</v>
      </c>
      <c r="E1025" t="s">
        <v>88</v>
      </c>
      <c r="F1025" t="s">
        <v>14</v>
      </c>
      <c r="G1025" t="s">
        <v>15</v>
      </c>
      <c r="H1025">
        <v>3</v>
      </c>
      <c r="I1025">
        <v>131</v>
      </c>
      <c r="J1025" t="s">
        <v>16</v>
      </c>
      <c r="K1025" t="s">
        <v>17</v>
      </c>
      <c r="L1025" t="s">
        <v>40</v>
      </c>
      <c r="M1025" s="25">
        <v>260000</v>
      </c>
    </row>
    <row r="1026" spans="1:13" x14ac:dyDescent="0.2">
      <c r="A1026" s="1">
        <v>43060</v>
      </c>
      <c r="B1026" t="s">
        <v>1147</v>
      </c>
      <c r="C1026" t="s">
        <v>11</v>
      </c>
      <c r="D1026" t="s">
        <v>50</v>
      </c>
      <c r="E1026" t="s">
        <v>51</v>
      </c>
      <c r="F1026" t="s">
        <v>14</v>
      </c>
      <c r="G1026" t="s">
        <v>15</v>
      </c>
      <c r="H1026">
        <v>3</v>
      </c>
      <c r="I1026">
        <v>107</v>
      </c>
      <c r="J1026" t="s">
        <v>16</v>
      </c>
      <c r="K1026" t="s">
        <v>17</v>
      </c>
      <c r="L1026" t="s">
        <v>40</v>
      </c>
      <c r="M1026" s="25">
        <v>495000</v>
      </c>
    </row>
    <row r="1027" spans="1:13" x14ac:dyDescent="0.2">
      <c r="A1027" s="1">
        <v>43061</v>
      </c>
      <c r="B1027" t="s">
        <v>1148</v>
      </c>
      <c r="C1027" t="s">
        <v>11</v>
      </c>
      <c r="D1027" t="s">
        <v>25</v>
      </c>
      <c r="E1027" t="s">
        <v>39</v>
      </c>
      <c r="F1027" t="s">
        <v>14</v>
      </c>
      <c r="G1027" t="s">
        <v>15</v>
      </c>
      <c r="H1027">
        <v>3</v>
      </c>
      <c r="I1027">
        <v>46</v>
      </c>
      <c r="J1027" t="s">
        <v>28</v>
      </c>
      <c r="K1027" t="s">
        <v>17</v>
      </c>
      <c r="L1027" t="s">
        <v>40</v>
      </c>
      <c r="M1027" s="25">
        <v>195000</v>
      </c>
    </row>
    <row r="1028" spans="1:13" x14ac:dyDescent="0.2">
      <c r="A1028" s="1">
        <v>43062</v>
      </c>
      <c r="B1028" t="s">
        <v>1149</v>
      </c>
      <c r="C1028" t="s">
        <v>11</v>
      </c>
      <c r="D1028" t="s">
        <v>19</v>
      </c>
      <c r="E1028" t="s">
        <v>20</v>
      </c>
      <c r="F1028" t="s">
        <v>14</v>
      </c>
      <c r="G1028" t="s">
        <v>15</v>
      </c>
      <c r="H1028">
        <v>4</v>
      </c>
      <c r="I1028">
        <v>176</v>
      </c>
      <c r="J1028" t="s">
        <v>16</v>
      </c>
      <c r="K1028" t="s">
        <v>17</v>
      </c>
      <c r="L1028" t="s">
        <v>58</v>
      </c>
      <c r="M1028" s="25">
        <v>740000</v>
      </c>
    </row>
    <row r="1029" spans="1:13" x14ac:dyDescent="0.2">
      <c r="A1029" s="1">
        <v>43063</v>
      </c>
      <c r="B1029" t="s">
        <v>1150</v>
      </c>
      <c r="C1029" t="s">
        <v>11</v>
      </c>
      <c r="D1029" t="s">
        <v>42</v>
      </c>
      <c r="E1029" t="s">
        <v>61</v>
      </c>
      <c r="F1029" t="s">
        <v>14</v>
      </c>
      <c r="G1029" t="s">
        <v>32</v>
      </c>
      <c r="H1029">
        <v>3</v>
      </c>
      <c r="I1029">
        <v>135</v>
      </c>
      <c r="J1029" t="s">
        <v>16</v>
      </c>
      <c r="K1029" t="s">
        <v>17</v>
      </c>
      <c r="L1029" t="s">
        <v>52</v>
      </c>
      <c r="M1029" s="25">
        <v>575000</v>
      </c>
    </row>
    <row r="1030" spans="1:13" x14ac:dyDescent="0.2">
      <c r="A1030" s="1">
        <v>43064</v>
      </c>
      <c r="B1030" t="s">
        <v>1151</v>
      </c>
      <c r="C1030" t="s">
        <v>11</v>
      </c>
      <c r="D1030" t="s">
        <v>12</v>
      </c>
      <c r="E1030" t="s">
        <v>33</v>
      </c>
      <c r="F1030" t="s">
        <v>14</v>
      </c>
      <c r="G1030" t="s">
        <v>15</v>
      </c>
      <c r="H1030">
        <v>3</v>
      </c>
      <c r="I1030">
        <v>72</v>
      </c>
      <c r="J1030" t="s">
        <v>16</v>
      </c>
      <c r="K1030" t="s">
        <v>67</v>
      </c>
      <c r="L1030" t="s">
        <v>60</v>
      </c>
      <c r="M1030" s="25">
        <v>369000</v>
      </c>
    </row>
    <row r="1031" spans="1:13" x14ac:dyDescent="0.2">
      <c r="A1031" s="1">
        <v>43065</v>
      </c>
      <c r="B1031" t="s">
        <v>1152</v>
      </c>
      <c r="C1031" t="s">
        <v>11</v>
      </c>
      <c r="D1031" t="s">
        <v>50</v>
      </c>
      <c r="E1031" t="s">
        <v>51</v>
      </c>
      <c r="F1031" t="s">
        <v>14</v>
      </c>
      <c r="G1031" t="s">
        <v>15</v>
      </c>
      <c r="H1031">
        <v>3</v>
      </c>
      <c r="I1031">
        <v>70</v>
      </c>
      <c r="J1031" t="s">
        <v>28</v>
      </c>
      <c r="K1031" t="s">
        <v>17</v>
      </c>
      <c r="L1031" t="s">
        <v>40</v>
      </c>
      <c r="M1031" s="25">
        <v>400000</v>
      </c>
    </row>
    <row r="1032" spans="1:13" x14ac:dyDescent="0.2">
      <c r="A1032" s="1">
        <v>43066</v>
      </c>
      <c r="B1032" t="s">
        <v>1153</v>
      </c>
      <c r="C1032" t="s">
        <v>11</v>
      </c>
      <c r="D1032" t="s">
        <v>37</v>
      </c>
      <c r="E1032" t="s">
        <v>49</v>
      </c>
      <c r="F1032" t="s">
        <v>14</v>
      </c>
      <c r="G1032" t="s">
        <v>32</v>
      </c>
      <c r="H1032">
        <v>4</v>
      </c>
      <c r="I1032">
        <v>221</v>
      </c>
      <c r="J1032" t="s">
        <v>16</v>
      </c>
      <c r="K1032" t="s">
        <v>17</v>
      </c>
      <c r="L1032" t="s">
        <v>60</v>
      </c>
      <c r="M1032" s="25">
        <v>1690000</v>
      </c>
    </row>
    <row r="1033" spans="1:13" x14ac:dyDescent="0.2">
      <c r="A1033" s="1">
        <v>43067</v>
      </c>
      <c r="B1033" t="s">
        <v>1154</v>
      </c>
      <c r="C1033" t="s">
        <v>11</v>
      </c>
      <c r="D1033" t="s">
        <v>42</v>
      </c>
      <c r="E1033" t="s">
        <v>62</v>
      </c>
      <c r="F1033" t="s">
        <v>14</v>
      </c>
      <c r="G1033" t="s">
        <v>27</v>
      </c>
      <c r="H1033">
        <v>3</v>
      </c>
      <c r="I1033">
        <v>72</v>
      </c>
      <c r="J1033" t="s">
        <v>28</v>
      </c>
      <c r="K1033" t="s">
        <v>17</v>
      </c>
      <c r="L1033" t="s">
        <v>29</v>
      </c>
      <c r="M1033" s="25">
        <v>295000</v>
      </c>
    </row>
    <row r="1034" spans="1:13" x14ac:dyDescent="0.2">
      <c r="A1034" s="1">
        <v>43068</v>
      </c>
      <c r="B1034" t="s">
        <v>1155</v>
      </c>
      <c r="C1034" t="s">
        <v>11</v>
      </c>
      <c r="D1034" t="s">
        <v>47</v>
      </c>
      <c r="E1034" t="s">
        <v>48</v>
      </c>
      <c r="F1034" t="s">
        <v>14</v>
      </c>
      <c r="G1034" t="s">
        <v>15</v>
      </c>
      <c r="H1034">
        <v>4</v>
      </c>
      <c r="I1034">
        <v>114</v>
      </c>
      <c r="J1034" t="s">
        <v>16</v>
      </c>
      <c r="K1034" t="s">
        <v>17</v>
      </c>
      <c r="L1034" t="s">
        <v>36</v>
      </c>
      <c r="M1034" s="25">
        <v>410000</v>
      </c>
    </row>
    <row r="1035" spans="1:13" x14ac:dyDescent="0.2">
      <c r="A1035" s="1">
        <v>43069</v>
      </c>
      <c r="B1035" t="s">
        <v>1156</v>
      </c>
      <c r="C1035" t="s">
        <v>11</v>
      </c>
      <c r="D1035" t="s">
        <v>19</v>
      </c>
      <c r="E1035" t="s">
        <v>20</v>
      </c>
      <c r="F1035" t="s">
        <v>14</v>
      </c>
      <c r="G1035" t="s">
        <v>15</v>
      </c>
      <c r="H1035">
        <v>5</v>
      </c>
      <c r="I1035">
        <v>251</v>
      </c>
      <c r="J1035" t="s">
        <v>16</v>
      </c>
      <c r="K1035" t="s">
        <v>17</v>
      </c>
      <c r="L1035" t="s">
        <v>40</v>
      </c>
      <c r="M1035" s="25">
        <v>1630000</v>
      </c>
    </row>
    <row r="1036" spans="1:13" x14ac:dyDescent="0.2">
      <c r="A1036" s="1">
        <v>43070</v>
      </c>
      <c r="B1036" t="s">
        <v>1157</v>
      </c>
      <c r="C1036" t="s">
        <v>11</v>
      </c>
      <c r="D1036" t="s">
        <v>12</v>
      </c>
      <c r="E1036" t="s">
        <v>31</v>
      </c>
      <c r="F1036" t="s">
        <v>14</v>
      </c>
      <c r="G1036" t="s">
        <v>32</v>
      </c>
      <c r="H1036">
        <v>3</v>
      </c>
      <c r="I1036">
        <v>121</v>
      </c>
      <c r="J1036" t="s">
        <v>16</v>
      </c>
      <c r="K1036" t="s">
        <v>17</v>
      </c>
      <c r="L1036" t="s">
        <v>52</v>
      </c>
      <c r="M1036" s="25">
        <v>595000</v>
      </c>
    </row>
    <row r="1037" spans="1:13" x14ac:dyDescent="0.2">
      <c r="A1037" s="1">
        <v>43071</v>
      </c>
      <c r="B1037" t="s">
        <v>1158</v>
      </c>
      <c r="C1037" t="s">
        <v>11</v>
      </c>
      <c r="D1037" t="s">
        <v>37</v>
      </c>
      <c r="E1037" t="s">
        <v>74</v>
      </c>
      <c r="F1037" t="s">
        <v>14</v>
      </c>
      <c r="G1037" t="s">
        <v>15</v>
      </c>
      <c r="H1037">
        <v>2</v>
      </c>
      <c r="I1037">
        <v>55</v>
      </c>
      <c r="J1037" t="s">
        <v>28</v>
      </c>
      <c r="K1037" t="s">
        <v>17</v>
      </c>
      <c r="L1037" t="s">
        <v>21</v>
      </c>
      <c r="M1037" s="25">
        <v>160000</v>
      </c>
    </row>
    <row r="1038" spans="1:13" x14ac:dyDescent="0.2">
      <c r="A1038" s="1">
        <v>43072</v>
      </c>
      <c r="B1038" t="s">
        <v>1159</v>
      </c>
      <c r="C1038" t="s">
        <v>11</v>
      </c>
      <c r="D1038" t="s">
        <v>37</v>
      </c>
      <c r="E1038" t="s">
        <v>49</v>
      </c>
      <c r="F1038" t="s">
        <v>14</v>
      </c>
      <c r="G1038" t="s">
        <v>15</v>
      </c>
      <c r="H1038">
        <v>4</v>
      </c>
      <c r="I1038">
        <v>133</v>
      </c>
      <c r="J1038" t="s">
        <v>16</v>
      </c>
      <c r="K1038" t="s">
        <v>17</v>
      </c>
      <c r="L1038" t="s">
        <v>36</v>
      </c>
      <c r="M1038" s="25">
        <v>495000</v>
      </c>
    </row>
    <row r="1039" spans="1:13" x14ac:dyDescent="0.2">
      <c r="A1039" s="1">
        <v>43073</v>
      </c>
      <c r="B1039" t="s">
        <v>1160</v>
      </c>
      <c r="C1039" t="s">
        <v>11</v>
      </c>
      <c r="D1039" t="s">
        <v>42</v>
      </c>
      <c r="E1039" t="s">
        <v>43</v>
      </c>
      <c r="F1039" t="s">
        <v>14</v>
      </c>
      <c r="G1039" t="s">
        <v>15</v>
      </c>
      <c r="H1039">
        <v>2</v>
      </c>
      <c r="I1039">
        <v>75</v>
      </c>
      <c r="J1039" t="s">
        <v>16</v>
      </c>
      <c r="K1039" t="s">
        <v>17</v>
      </c>
      <c r="L1039" t="s">
        <v>18</v>
      </c>
      <c r="M1039" s="25">
        <v>398000</v>
      </c>
    </row>
    <row r="1040" spans="1:13" x14ac:dyDescent="0.2">
      <c r="A1040" s="1">
        <v>43074</v>
      </c>
      <c r="B1040" t="s">
        <v>1161</v>
      </c>
      <c r="C1040" t="s">
        <v>11</v>
      </c>
      <c r="D1040" t="s">
        <v>37</v>
      </c>
      <c r="E1040" t="s">
        <v>38</v>
      </c>
      <c r="F1040" t="s">
        <v>14</v>
      </c>
      <c r="G1040" t="s">
        <v>15</v>
      </c>
      <c r="H1040">
        <v>1</v>
      </c>
      <c r="I1040">
        <v>90</v>
      </c>
      <c r="J1040" t="s">
        <v>16</v>
      </c>
      <c r="K1040" t="s">
        <v>17</v>
      </c>
      <c r="L1040" t="s">
        <v>18</v>
      </c>
      <c r="M1040" s="25">
        <v>800000</v>
      </c>
    </row>
    <row r="1041" spans="1:13" x14ac:dyDescent="0.2">
      <c r="A1041" s="1">
        <v>43075</v>
      </c>
      <c r="B1041" t="s">
        <v>1162</v>
      </c>
      <c r="C1041" t="s">
        <v>11</v>
      </c>
      <c r="D1041" t="s">
        <v>42</v>
      </c>
      <c r="E1041" t="s">
        <v>78</v>
      </c>
      <c r="F1041" t="s">
        <v>14</v>
      </c>
      <c r="G1041" t="s">
        <v>15</v>
      </c>
      <c r="H1041">
        <v>2</v>
      </c>
      <c r="I1041">
        <v>66</v>
      </c>
      <c r="J1041" t="s">
        <v>16</v>
      </c>
      <c r="K1041" t="s">
        <v>17</v>
      </c>
      <c r="L1041" t="s">
        <v>58</v>
      </c>
      <c r="M1041" s="25">
        <v>169000</v>
      </c>
    </row>
    <row r="1042" spans="1:13" x14ac:dyDescent="0.2">
      <c r="A1042" s="1">
        <v>43076</v>
      </c>
      <c r="B1042" t="s">
        <v>1163</v>
      </c>
      <c r="C1042" t="s">
        <v>11</v>
      </c>
      <c r="D1042" t="s">
        <v>42</v>
      </c>
      <c r="E1042" t="s">
        <v>81</v>
      </c>
      <c r="F1042" t="s">
        <v>14</v>
      </c>
      <c r="G1042" t="s">
        <v>32</v>
      </c>
      <c r="H1042">
        <v>3</v>
      </c>
      <c r="I1042">
        <v>105</v>
      </c>
      <c r="J1042" t="s">
        <v>16</v>
      </c>
      <c r="K1042" t="s">
        <v>17</v>
      </c>
      <c r="L1042" t="s">
        <v>52</v>
      </c>
      <c r="M1042" s="25">
        <v>695000</v>
      </c>
    </row>
    <row r="1043" spans="1:13" x14ac:dyDescent="0.2">
      <c r="A1043" s="1">
        <v>43077</v>
      </c>
      <c r="B1043" t="s">
        <v>1164</v>
      </c>
      <c r="C1043" t="s">
        <v>11</v>
      </c>
      <c r="D1043" t="s">
        <v>12</v>
      </c>
      <c r="E1043" t="s">
        <v>33</v>
      </c>
      <c r="F1043" t="s">
        <v>14</v>
      </c>
      <c r="G1043" t="s">
        <v>15</v>
      </c>
      <c r="H1043">
        <v>4</v>
      </c>
      <c r="I1043">
        <v>96</v>
      </c>
      <c r="J1043" t="s">
        <v>16</v>
      </c>
      <c r="K1043" t="s">
        <v>17</v>
      </c>
      <c r="L1043" t="s">
        <v>40</v>
      </c>
      <c r="M1043" s="25">
        <v>350000</v>
      </c>
    </row>
    <row r="1044" spans="1:13" x14ac:dyDescent="0.2">
      <c r="A1044" s="1">
        <v>43078</v>
      </c>
      <c r="B1044" t="s">
        <v>1165</v>
      </c>
      <c r="C1044" t="s">
        <v>11</v>
      </c>
      <c r="D1044" t="s">
        <v>19</v>
      </c>
      <c r="E1044" t="s">
        <v>20</v>
      </c>
      <c r="F1044" t="s">
        <v>14</v>
      </c>
      <c r="G1044" t="s">
        <v>23</v>
      </c>
      <c r="H1044">
        <v>4</v>
      </c>
      <c r="I1044">
        <v>290</v>
      </c>
      <c r="J1044" t="s">
        <v>16</v>
      </c>
      <c r="K1044" t="s">
        <v>17</v>
      </c>
      <c r="L1044" t="s">
        <v>46</v>
      </c>
      <c r="M1044" s="25">
        <v>1690000</v>
      </c>
    </row>
    <row r="1045" spans="1:13" x14ac:dyDescent="0.2">
      <c r="A1045" s="1">
        <v>43079</v>
      </c>
      <c r="B1045" t="s">
        <v>1166</v>
      </c>
      <c r="C1045" t="s">
        <v>11</v>
      </c>
      <c r="D1045" t="s">
        <v>19</v>
      </c>
      <c r="E1045" t="s">
        <v>45</v>
      </c>
      <c r="F1045" t="s">
        <v>14</v>
      </c>
      <c r="G1045" t="s">
        <v>15</v>
      </c>
      <c r="H1045">
        <v>5</v>
      </c>
      <c r="I1045">
        <v>264</v>
      </c>
      <c r="J1045" t="s">
        <v>16</v>
      </c>
      <c r="K1045" t="s">
        <v>17</v>
      </c>
      <c r="L1045" t="s">
        <v>52</v>
      </c>
      <c r="M1045" s="25">
        <v>3500000</v>
      </c>
    </row>
    <row r="1046" spans="1:13" x14ac:dyDescent="0.2">
      <c r="A1046" s="1">
        <v>43080</v>
      </c>
      <c r="B1046" t="s">
        <v>1167</v>
      </c>
      <c r="C1046" t="s">
        <v>11</v>
      </c>
      <c r="D1046" t="s">
        <v>19</v>
      </c>
      <c r="E1046" t="s">
        <v>45</v>
      </c>
      <c r="F1046" t="s">
        <v>14</v>
      </c>
      <c r="G1046" t="s">
        <v>15</v>
      </c>
      <c r="H1046">
        <v>3</v>
      </c>
      <c r="I1046">
        <v>82</v>
      </c>
      <c r="J1046" t="s">
        <v>16</v>
      </c>
      <c r="K1046" t="s">
        <v>17</v>
      </c>
      <c r="L1046" t="s">
        <v>40</v>
      </c>
      <c r="M1046" s="25">
        <v>550000</v>
      </c>
    </row>
    <row r="1047" spans="1:13" x14ac:dyDescent="0.2">
      <c r="A1047" s="1">
        <v>43081</v>
      </c>
      <c r="B1047" t="s">
        <v>1168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>
        <v>5</v>
      </c>
      <c r="I1047">
        <v>183</v>
      </c>
      <c r="J1047" t="s">
        <v>16</v>
      </c>
      <c r="K1047" t="s">
        <v>17</v>
      </c>
      <c r="L1047" t="s">
        <v>58</v>
      </c>
      <c r="M1047" s="25">
        <v>699000</v>
      </c>
    </row>
    <row r="1048" spans="1:13" x14ac:dyDescent="0.2">
      <c r="A1048" s="1">
        <v>43082</v>
      </c>
      <c r="B1048" t="s">
        <v>1169</v>
      </c>
      <c r="C1048" t="s">
        <v>11</v>
      </c>
      <c r="D1048" t="s">
        <v>12</v>
      </c>
      <c r="E1048" t="s">
        <v>33</v>
      </c>
      <c r="F1048" t="s">
        <v>14</v>
      </c>
      <c r="G1048" t="s">
        <v>15</v>
      </c>
      <c r="H1048">
        <v>3</v>
      </c>
      <c r="I1048">
        <v>91</v>
      </c>
      <c r="J1048" t="s">
        <v>16</v>
      </c>
      <c r="K1048" t="s">
        <v>17</v>
      </c>
      <c r="L1048" t="s">
        <v>18</v>
      </c>
      <c r="M1048" s="25">
        <v>375000</v>
      </c>
    </row>
    <row r="1049" spans="1:13" x14ac:dyDescent="0.2">
      <c r="A1049" s="1">
        <v>43083</v>
      </c>
      <c r="B1049" t="s">
        <v>1170</v>
      </c>
      <c r="C1049" t="s">
        <v>11</v>
      </c>
      <c r="D1049" t="s">
        <v>12</v>
      </c>
      <c r="E1049" t="s">
        <v>41</v>
      </c>
      <c r="F1049" t="s">
        <v>14</v>
      </c>
      <c r="G1049" t="s">
        <v>15</v>
      </c>
      <c r="H1049">
        <v>1</v>
      </c>
      <c r="I1049">
        <v>85</v>
      </c>
      <c r="J1049" t="s">
        <v>16</v>
      </c>
      <c r="K1049" t="s">
        <v>17</v>
      </c>
      <c r="L1049" t="s">
        <v>40</v>
      </c>
      <c r="M1049" s="25">
        <v>329000</v>
      </c>
    </row>
    <row r="1050" spans="1:13" x14ac:dyDescent="0.2">
      <c r="A1050" s="1">
        <v>43084</v>
      </c>
      <c r="B1050" t="s">
        <v>1171</v>
      </c>
      <c r="C1050" t="s">
        <v>11</v>
      </c>
      <c r="D1050" t="s">
        <v>19</v>
      </c>
      <c r="E1050" t="s">
        <v>20</v>
      </c>
      <c r="F1050" t="s">
        <v>14</v>
      </c>
      <c r="G1050" t="s">
        <v>15</v>
      </c>
      <c r="H1050">
        <v>2</v>
      </c>
      <c r="I1050">
        <v>198</v>
      </c>
      <c r="J1050" t="s">
        <v>16</v>
      </c>
      <c r="K1050" t="s">
        <v>17</v>
      </c>
      <c r="L1050" t="s">
        <v>57</v>
      </c>
      <c r="M1050" s="25">
        <v>1280000</v>
      </c>
    </row>
    <row r="1051" spans="1:13" x14ac:dyDescent="0.2">
      <c r="A1051" s="1">
        <v>43085</v>
      </c>
      <c r="B1051" t="s">
        <v>1172</v>
      </c>
      <c r="C1051" t="s">
        <v>11</v>
      </c>
      <c r="D1051" t="s">
        <v>37</v>
      </c>
      <c r="E1051" t="s">
        <v>85</v>
      </c>
      <c r="F1051" t="s">
        <v>14</v>
      </c>
      <c r="G1051" t="s">
        <v>15</v>
      </c>
      <c r="H1051">
        <v>3</v>
      </c>
      <c r="I1051">
        <v>83</v>
      </c>
      <c r="J1051" t="s">
        <v>28</v>
      </c>
      <c r="K1051" t="s">
        <v>17</v>
      </c>
      <c r="L1051" t="s">
        <v>40</v>
      </c>
      <c r="M1051" s="25">
        <v>395000</v>
      </c>
    </row>
    <row r="1052" spans="1:13" x14ac:dyDescent="0.2">
      <c r="A1052" s="1">
        <v>43086</v>
      </c>
      <c r="B1052" t="s">
        <v>1173</v>
      </c>
      <c r="C1052" t="s">
        <v>11</v>
      </c>
      <c r="D1052" t="s">
        <v>34</v>
      </c>
      <c r="E1052" t="s">
        <v>35</v>
      </c>
      <c r="F1052" t="s">
        <v>14</v>
      </c>
      <c r="G1052" t="s">
        <v>15</v>
      </c>
      <c r="H1052">
        <v>5</v>
      </c>
      <c r="I1052">
        <v>314</v>
      </c>
      <c r="J1052" t="s">
        <v>16</v>
      </c>
      <c r="K1052" t="s">
        <v>17</v>
      </c>
      <c r="L1052" t="s">
        <v>18</v>
      </c>
      <c r="M1052" s="25">
        <v>2400000</v>
      </c>
    </row>
    <row r="1053" spans="1:13" x14ac:dyDescent="0.2">
      <c r="A1053" s="1">
        <v>43087</v>
      </c>
      <c r="B1053" t="s">
        <v>1174</v>
      </c>
      <c r="C1053" t="s">
        <v>11</v>
      </c>
      <c r="D1053" t="s">
        <v>42</v>
      </c>
      <c r="E1053" t="s">
        <v>43</v>
      </c>
      <c r="F1053" t="s">
        <v>14</v>
      </c>
      <c r="G1053" t="s">
        <v>15</v>
      </c>
      <c r="H1053">
        <v>3</v>
      </c>
      <c r="I1053">
        <v>115</v>
      </c>
      <c r="J1053" t="s">
        <v>16</v>
      </c>
      <c r="K1053" t="s">
        <v>17</v>
      </c>
      <c r="L1053" t="s">
        <v>53</v>
      </c>
      <c r="M1053" s="25">
        <v>1090000</v>
      </c>
    </row>
    <row r="1054" spans="1:13" x14ac:dyDescent="0.2">
      <c r="A1054" s="1">
        <v>43088</v>
      </c>
      <c r="B1054" t="s">
        <v>1175</v>
      </c>
      <c r="C1054" t="s">
        <v>11</v>
      </c>
      <c r="D1054" t="s">
        <v>34</v>
      </c>
      <c r="E1054" t="s">
        <v>35</v>
      </c>
      <c r="F1054" t="s">
        <v>14</v>
      </c>
      <c r="G1054" t="s">
        <v>15</v>
      </c>
      <c r="H1054">
        <v>4</v>
      </c>
      <c r="I1054">
        <v>218</v>
      </c>
      <c r="J1054" t="s">
        <v>16</v>
      </c>
      <c r="K1054" t="s">
        <v>17</v>
      </c>
      <c r="L1054" t="s">
        <v>40</v>
      </c>
      <c r="M1054" s="25">
        <v>2250000</v>
      </c>
    </row>
    <row r="1055" spans="1:13" x14ac:dyDescent="0.2">
      <c r="A1055" s="1">
        <v>43089</v>
      </c>
      <c r="B1055" t="s">
        <v>1176</v>
      </c>
      <c r="C1055" t="s">
        <v>11</v>
      </c>
      <c r="D1055" t="s">
        <v>19</v>
      </c>
      <c r="E1055" t="s">
        <v>45</v>
      </c>
      <c r="F1055" t="s">
        <v>14</v>
      </c>
      <c r="G1055" t="s">
        <v>15</v>
      </c>
      <c r="H1055">
        <v>3</v>
      </c>
      <c r="I1055">
        <v>130</v>
      </c>
      <c r="J1055" t="s">
        <v>16</v>
      </c>
      <c r="K1055" t="s">
        <v>17</v>
      </c>
      <c r="L1055" t="s">
        <v>18</v>
      </c>
      <c r="M1055" s="25">
        <v>1290000</v>
      </c>
    </row>
    <row r="1056" spans="1:13" x14ac:dyDescent="0.2">
      <c r="A1056" s="1">
        <v>43090</v>
      </c>
      <c r="B1056" t="s">
        <v>1177</v>
      </c>
      <c r="C1056" t="s">
        <v>11</v>
      </c>
      <c r="D1056" t="s">
        <v>47</v>
      </c>
      <c r="E1056" t="s">
        <v>98</v>
      </c>
      <c r="F1056" t="s">
        <v>14</v>
      </c>
      <c r="G1056" t="s">
        <v>15</v>
      </c>
      <c r="H1056">
        <v>4</v>
      </c>
      <c r="I1056">
        <v>80</v>
      </c>
      <c r="J1056" t="s">
        <v>16</v>
      </c>
      <c r="K1056" t="s">
        <v>17</v>
      </c>
      <c r="L1056" t="s">
        <v>18</v>
      </c>
      <c r="M1056" s="25">
        <v>280000</v>
      </c>
    </row>
    <row r="1057" spans="1:13" x14ac:dyDescent="0.2">
      <c r="A1057" s="1">
        <v>43091</v>
      </c>
      <c r="B1057" t="s">
        <v>1178</v>
      </c>
      <c r="C1057" t="s">
        <v>11</v>
      </c>
      <c r="D1057" t="s">
        <v>34</v>
      </c>
      <c r="E1057" t="s">
        <v>35</v>
      </c>
      <c r="F1057" t="s">
        <v>14</v>
      </c>
      <c r="G1057" t="s">
        <v>69</v>
      </c>
      <c r="H1057">
        <v>6</v>
      </c>
      <c r="I1057">
        <v>686</v>
      </c>
      <c r="J1057" t="s">
        <v>28</v>
      </c>
      <c r="K1057" t="s">
        <v>17</v>
      </c>
      <c r="L1057" t="s">
        <v>29</v>
      </c>
      <c r="M1057" s="25">
        <v>4600000</v>
      </c>
    </row>
    <row r="1058" spans="1:13" x14ac:dyDescent="0.2">
      <c r="A1058" s="1">
        <v>43092</v>
      </c>
      <c r="B1058" t="s">
        <v>1179</v>
      </c>
      <c r="C1058" t="s">
        <v>11</v>
      </c>
      <c r="D1058" t="s">
        <v>37</v>
      </c>
      <c r="E1058" t="s">
        <v>49</v>
      </c>
      <c r="F1058" t="s">
        <v>14</v>
      </c>
      <c r="G1058" t="s">
        <v>15</v>
      </c>
      <c r="H1058">
        <v>2</v>
      </c>
      <c r="I1058">
        <v>118</v>
      </c>
      <c r="J1058" t="s">
        <v>16</v>
      </c>
      <c r="K1058" t="s">
        <v>17</v>
      </c>
      <c r="L1058" t="s">
        <v>57</v>
      </c>
      <c r="M1058" s="25">
        <v>495000</v>
      </c>
    </row>
    <row r="1059" spans="1:13" x14ac:dyDescent="0.2">
      <c r="A1059" s="1">
        <v>43093</v>
      </c>
      <c r="B1059" t="s">
        <v>1180</v>
      </c>
      <c r="C1059" t="s">
        <v>11</v>
      </c>
      <c r="D1059" t="s">
        <v>50</v>
      </c>
      <c r="E1059" t="s">
        <v>66</v>
      </c>
      <c r="F1059" t="s">
        <v>14</v>
      </c>
      <c r="G1059" t="s">
        <v>69</v>
      </c>
      <c r="H1059">
        <v>3</v>
      </c>
      <c r="I1059">
        <v>582</v>
      </c>
      <c r="J1059" t="s">
        <v>28</v>
      </c>
      <c r="K1059" t="s">
        <v>17</v>
      </c>
      <c r="L1059" t="s">
        <v>29</v>
      </c>
      <c r="M1059" s="25">
        <v>1690000</v>
      </c>
    </row>
    <row r="1060" spans="1:13" x14ac:dyDescent="0.2">
      <c r="A1060" s="1">
        <v>43094</v>
      </c>
      <c r="B1060" t="s">
        <v>1181</v>
      </c>
      <c r="C1060" t="s">
        <v>11</v>
      </c>
      <c r="D1060" t="s">
        <v>19</v>
      </c>
      <c r="E1060" t="s">
        <v>45</v>
      </c>
      <c r="F1060" t="s">
        <v>14</v>
      </c>
      <c r="G1060" t="s">
        <v>69</v>
      </c>
      <c r="H1060">
        <v>5</v>
      </c>
      <c r="I1060">
        <v>374</v>
      </c>
      <c r="J1060" t="s">
        <v>28</v>
      </c>
      <c r="K1060" t="s">
        <v>17</v>
      </c>
      <c r="L1060" t="s">
        <v>29</v>
      </c>
      <c r="M1060" s="25">
        <v>1950000</v>
      </c>
    </row>
    <row r="1061" spans="1:13" x14ac:dyDescent="0.2">
      <c r="A1061" s="1">
        <v>43095</v>
      </c>
      <c r="B1061" t="s">
        <v>1182</v>
      </c>
      <c r="C1061" t="s">
        <v>11</v>
      </c>
      <c r="D1061" t="s">
        <v>19</v>
      </c>
      <c r="E1061" t="s">
        <v>20</v>
      </c>
      <c r="F1061" t="s">
        <v>14</v>
      </c>
      <c r="G1061" t="s">
        <v>15</v>
      </c>
      <c r="H1061">
        <v>5</v>
      </c>
      <c r="I1061">
        <v>281</v>
      </c>
      <c r="J1061" t="s">
        <v>16</v>
      </c>
      <c r="K1061" t="s">
        <v>17</v>
      </c>
      <c r="L1061" t="s">
        <v>40</v>
      </c>
      <c r="M1061" s="25">
        <v>1500000</v>
      </c>
    </row>
    <row r="1062" spans="1:13" x14ac:dyDescent="0.2">
      <c r="A1062" s="1">
        <v>43096</v>
      </c>
      <c r="B1062" t="s">
        <v>1183</v>
      </c>
      <c r="C1062" t="s">
        <v>11</v>
      </c>
      <c r="D1062" t="s">
        <v>19</v>
      </c>
      <c r="E1062" t="s">
        <v>20</v>
      </c>
      <c r="F1062" t="s">
        <v>14</v>
      </c>
      <c r="G1062" t="s">
        <v>15</v>
      </c>
      <c r="H1062">
        <v>4</v>
      </c>
      <c r="I1062">
        <v>160</v>
      </c>
      <c r="J1062" t="s">
        <v>16</v>
      </c>
      <c r="K1062" t="s">
        <v>17</v>
      </c>
      <c r="L1062" t="s">
        <v>58</v>
      </c>
      <c r="M1062" s="25">
        <v>875000</v>
      </c>
    </row>
    <row r="1063" spans="1:13" x14ac:dyDescent="0.2">
      <c r="A1063" s="1">
        <v>43097</v>
      </c>
      <c r="B1063" t="s">
        <v>1184</v>
      </c>
      <c r="C1063" t="s">
        <v>11</v>
      </c>
      <c r="D1063" t="s">
        <v>37</v>
      </c>
      <c r="E1063" t="s">
        <v>85</v>
      </c>
      <c r="F1063" t="s">
        <v>14</v>
      </c>
      <c r="G1063" t="s">
        <v>15</v>
      </c>
      <c r="H1063">
        <v>2</v>
      </c>
      <c r="I1063">
        <v>35</v>
      </c>
      <c r="J1063" t="s">
        <v>28</v>
      </c>
      <c r="K1063" t="s">
        <v>17</v>
      </c>
      <c r="L1063" t="s">
        <v>21</v>
      </c>
      <c r="M1063" s="25">
        <v>190000</v>
      </c>
    </row>
    <row r="1064" spans="1:13" x14ac:dyDescent="0.2">
      <c r="A1064" s="1">
        <v>43098</v>
      </c>
      <c r="B1064" t="s">
        <v>1185</v>
      </c>
      <c r="C1064" t="s">
        <v>11</v>
      </c>
      <c r="D1064" t="s">
        <v>50</v>
      </c>
      <c r="E1064" t="s">
        <v>51</v>
      </c>
      <c r="F1064" t="s">
        <v>14</v>
      </c>
      <c r="G1064" t="s">
        <v>23</v>
      </c>
      <c r="H1064">
        <v>2</v>
      </c>
      <c r="I1064">
        <v>49</v>
      </c>
      <c r="J1064" t="s">
        <v>16</v>
      </c>
      <c r="K1064" t="s">
        <v>17</v>
      </c>
      <c r="L1064" t="s">
        <v>24</v>
      </c>
      <c r="M1064" s="25">
        <v>245000</v>
      </c>
    </row>
    <row r="1065" spans="1:13" x14ac:dyDescent="0.2">
      <c r="A1065" s="1">
        <v>43099</v>
      </c>
      <c r="B1065" t="s">
        <v>1186</v>
      </c>
      <c r="C1065" t="s">
        <v>11</v>
      </c>
      <c r="D1065" t="s">
        <v>12</v>
      </c>
      <c r="E1065" t="s">
        <v>31</v>
      </c>
      <c r="F1065" t="s">
        <v>14</v>
      </c>
      <c r="G1065" t="s">
        <v>15</v>
      </c>
      <c r="H1065">
        <v>4</v>
      </c>
      <c r="I1065">
        <v>84</v>
      </c>
      <c r="J1065" t="s">
        <v>16</v>
      </c>
      <c r="K1065" t="s">
        <v>17</v>
      </c>
      <c r="L1065" t="s">
        <v>40</v>
      </c>
      <c r="M1065" s="25">
        <v>299000</v>
      </c>
    </row>
    <row r="1066" spans="1:13" x14ac:dyDescent="0.2">
      <c r="A1066" s="1">
        <v>43100</v>
      </c>
      <c r="B1066" t="s">
        <v>1187</v>
      </c>
      <c r="C1066" t="s">
        <v>11</v>
      </c>
      <c r="D1066" t="s">
        <v>19</v>
      </c>
      <c r="E1066" t="s">
        <v>75</v>
      </c>
      <c r="F1066" t="s">
        <v>14</v>
      </c>
      <c r="G1066" t="s">
        <v>69</v>
      </c>
      <c r="H1066">
        <v>5</v>
      </c>
      <c r="I1066">
        <v>412</v>
      </c>
      <c r="J1066" t="s">
        <v>28</v>
      </c>
      <c r="K1066" t="s">
        <v>17</v>
      </c>
      <c r="L1066" t="s">
        <v>29</v>
      </c>
      <c r="M1066" s="25">
        <v>2100000</v>
      </c>
    </row>
    <row r="1067" spans="1:13" x14ac:dyDescent="0.2">
      <c r="A1067" s="1">
        <v>43101</v>
      </c>
      <c r="B1067" t="s">
        <v>1188</v>
      </c>
      <c r="C1067" t="s">
        <v>11</v>
      </c>
      <c r="D1067" t="s">
        <v>89</v>
      </c>
      <c r="E1067" t="s">
        <v>103</v>
      </c>
      <c r="F1067" t="s">
        <v>14</v>
      </c>
      <c r="G1067" t="s">
        <v>15</v>
      </c>
      <c r="H1067">
        <v>2</v>
      </c>
      <c r="I1067">
        <v>55</v>
      </c>
      <c r="J1067" t="s">
        <v>28</v>
      </c>
      <c r="K1067" t="s">
        <v>17</v>
      </c>
      <c r="L1067" t="s">
        <v>40</v>
      </c>
      <c r="M1067" s="25">
        <v>170000</v>
      </c>
    </row>
    <row r="1068" spans="1:13" x14ac:dyDescent="0.2">
      <c r="A1068" s="1">
        <v>43102</v>
      </c>
      <c r="B1068" t="s">
        <v>1189</v>
      </c>
      <c r="C1068" t="s">
        <v>11</v>
      </c>
      <c r="D1068" t="s">
        <v>25</v>
      </c>
      <c r="E1068" t="s">
        <v>91</v>
      </c>
      <c r="F1068" t="s">
        <v>14</v>
      </c>
      <c r="G1068" t="s">
        <v>15</v>
      </c>
      <c r="H1068">
        <v>1</v>
      </c>
      <c r="I1068">
        <v>40</v>
      </c>
      <c r="J1068" t="s">
        <v>16</v>
      </c>
      <c r="K1068" t="s">
        <v>17</v>
      </c>
      <c r="L1068" t="s">
        <v>58</v>
      </c>
      <c r="M1068" s="25">
        <v>198000</v>
      </c>
    </row>
    <row r="1069" spans="1:13" x14ac:dyDescent="0.2">
      <c r="A1069" s="1">
        <v>43103</v>
      </c>
      <c r="B1069" t="s">
        <v>1190</v>
      </c>
      <c r="C1069" t="s">
        <v>11</v>
      </c>
      <c r="D1069" t="s">
        <v>42</v>
      </c>
      <c r="E1069" t="s">
        <v>83</v>
      </c>
      <c r="F1069" t="s">
        <v>14</v>
      </c>
      <c r="G1069" t="s">
        <v>69</v>
      </c>
      <c r="H1069">
        <v>3</v>
      </c>
      <c r="I1069">
        <v>175</v>
      </c>
      <c r="J1069" t="s">
        <v>28</v>
      </c>
      <c r="K1069" t="s">
        <v>17</v>
      </c>
      <c r="L1069" t="s">
        <v>29</v>
      </c>
      <c r="M1069" s="25">
        <v>1130000</v>
      </c>
    </row>
    <row r="1070" spans="1:13" x14ac:dyDescent="0.2">
      <c r="A1070" s="1">
        <v>43104</v>
      </c>
      <c r="B1070" t="s">
        <v>1191</v>
      </c>
      <c r="C1070" t="s">
        <v>11</v>
      </c>
      <c r="D1070" t="s">
        <v>42</v>
      </c>
      <c r="E1070" t="s">
        <v>43</v>
      </c>
      <c r="F1070" t="s">
        <v>14</v>
      </c>
      <c r="G1070" t="s">
        <v>15</v>
      </c>
      <c r="H1070">
        <v>2</v>
      </c>
      <c r="I1070">
        <v>73</v>
      </c>
      <c r="J1070" t="s">
        <v>16</v>
      </c>
      <c r="K1070" t="s">
        <v>17</v>
      </c>
      <c r="L1070" t="s">
        <v>40</v>
      </c>
      <c r="M1070" s="25">
        <v>375000</v>
      </c>
    </row>
    <row r="1071" spans="1:13" x14ac:dyDescent="0.2">
      <c r="A1071" s="1">
        <v>43105</v>
      </c>
      <c r="B1071" t="s">
        <v>1192</v>
      </c>
      <c r="C1071" t="s">
        <v>11</v>
      </c>
      <c r="D1071" t="s">
        <v>19</v>
      </c>
      <c r="E1071" t="s">
        <v>77</v>
      </c>
      <c r="F1071" t="s">
        <v>14</v>
      </c>
      <c r="G1071" t="s">
        <v>23</v>
      </c>
      <c r="H1071">
        <v>7</v>
      </c>
      <c r="I1071">
        <v>500</v>
      </c>
      <c r="J1071" t="s">
        <v>16</v>
      </c>
      <c r="K1071" t="s">
        <v>17</v>
      </c>
      <c r="L1071" t="s">
        <v>60</v>
      </c>
      <c r="M1071" s="25">
        <v>2950000</v>
      </c>
    </row>
    <row r="1072" spans="1:13" x14ac:dyDescent="0.2">
      <c r="A1072" s="1">
        <v>43106</v>
      </c>
      <c r="B1072" t="s">
        <v>1193</v>
      </c>
      <c r="C1072" t="s">
        <v>11</v>
      </c>
      <c r="D1072" t="s">
        <v>19</v>
      </c>
      <c r="E1072" t="s">
        <v>77</v>
      </c>
      <c r="F1072" t="s">
        <v>14</v>
      </c>
      <c r="G1072" t="s">
        <v>15</v>
      </c>
      <c r="H1072">
        <v>6</v>
      </c>
      <c r="I1072">
        <v>355</v>
      </c>
      <c r="J1072" t="s">
        <v>16</v>
      </c>
      <c r="K1072" t="s">
        <v>17</v>
      </c>
      <c r="L1072" t="s">
        <v>40</v>
      </c>
      <c r="M1072" s="25">
        <v>2300000</v>
      </c>
    </row>
    <row r="1073" spans="1:13" x14ac:dyDescent="0.2">
      <c r="A1073" s="1">
        <v>43107</v>
      </c>
      <c r="B1073" t="s">
        <v>1194</v>
      </c>
      <c r="C1073" t="s">
        <v>11</v>
      </c>
      <c r="D1073" t="s">
        <v>19</v>
      </c>
      <c r="E1073" t="s">
        <v>77</v>
      </c>
      <c r="F1073" t="s">
        <v>14</v>
      </c>
      <c r="G1073" t="s">
        <v>15</v>
      </c>
      <c r="H1073">
        <v>5</v>
      </c>
      <c r="I1073">
        <v>257</v>
      </c>
      <c r="J1073" t="s">
        <v>16</v>
      </c>
      <c r="K1073" t="s">
        <v>17</v>
      </c>
      <c r="L1073" t="s">
        <v>18</v>
      </c>
      <c r="M1073" s="25">
        <v>1650000</v>
      </c>
    </row>
    <row r="1074" spans="1:13" x14ac:dyDescent="0.2">
      <c r="A1074" s="1">
        <v>43108</v>
      </c>
      <c r="B1074" t="s">
        <v>1195</v>
      </c>
      <c r="C1074" t="s">
        <v>11</v>
      </c>
      <c r="D1074" t="s">
        <v>47</v>
      </c>
      <c r="E1074" t="s">
        <v>86</v>
      </c>
      <c r="F1074" t="s">
        <v>14</v>
      </c>
      <c r="G1074" t="s">
        <v>69</v>
      </c>
      <c r="H1074">
        <v>4</v>
      </c>
      <c r="I1074">
        <v>334</v>
      </c>
      <c r="J1074" t="s">
        <v>28</v>
      </c>
      <c r="K1074" t="s">
        <v>17</v>
      </c>
      <c r="L1074" t="s">
        <v>29</v>
      </c>
      <c r="M1074" s="25">
        <v>797000</v>
      </c>
    </row>
    <row r="1075" spans="1:13" x14ac:dyDescent="0.2">
      <c r="A1075" s="1">
        <v>43109</v>
      </c>
      <c r="B1075" t="s">
        <v>1196</v>
      </c>
      <c r="C1075" t="s">
        <v>11</v>
      </c>
      <c r="D1075" t="s">
        <v>19</v>
      </c>
      <c r="E1075" t="s">
        <v>45</v>
      </c>
      <c r="F1075" t="s">
        <v>14</v>
      </c>
      <c r="G1075" t="s">
        <v>15</v>
      </c>
      <c r="H1075">
        <v>4</v>
      </c>
      <c r="I1075">
        <v>111</v>
      </c>
      <c r="J1075" t="s">
        <v>16</v>
      </c>
      <c r="K1075" t="s">
        <v>17</v>
      </c>
      <c r="L1075" t="s">
        <v>18</v>
      </c>
      <c r="M1075" s="25">
        <v>495000</v>
      </c>
    </row>
    <row r="1076" spans="1:13" x14ac:dyDescent="0.2">
      <c r="A1076" s="1">
        <v>43110</v>
      </c>
      <c r="B1076" t="s">
        <v>1197</v>
      </c>
      <c r="C1076" t="s">
        <v>11</v>
      </c>
      <c r="D1076" t="s">
        <v>12</v>
      </c>
      <c r="E1076" t="s">
        <v>13</v>
      </c>
      <c r="F1076" t="s">
        <v>14</v>
      </c>
      <c r="G1076" t="s">
        <v>15</v>
      </c>
      <c r="H1076">
        <v>3</v>
      </c>
      <c r="I1076">
        <v>147</v>
      </c>
      <c r="J1076" t="s">
        <v>16</v>
      </c>
      <c r="K1076" t="s">
        <v>17</v>
      </c>
      <c r="L1076" t="s">
        <v>18</v>
      </c>
      <c r="M1076" s="25">
        <v>1850000</v>
      </c>
    </row>
    <row r="1077" spans="1:13" x14ac:dyDescent="0.2">
      <c r="A1077" s="1">
        <v>43111</v>
      </c>
      <c r="B1077" t="s">
        <v>1198</v>
      </c>
      <c r="C1077" t="s">
        <v>11</v>
      </c>
      <c r="D1077" t="s">
        <v>12</v>
      </c>
      <c r="E1077" t="s">
        <v>31</v>
      </c>
      <c r="F1077" t="s">
        <v>14</v>
      </c>
      <c r="G1077" t="s">
        <v>23</v>
      </c>
      <c r="H1077">
        <v>3</v>
      </c>
      <c r="I1077">
        <v>180</v>
      </c>
      <c r="J1077" t="s">
        <v>16</v>
      </c>
      <c r="K1077" t="s">
        <v>17</v>
      </c>
      <c r="L1077" t="s">
        <v>24</v>
      </c>
      <c r="M1077" s="25">
        <v>765000</v>
      </c>
    </row>
    <row r="1078" spans="1:13" x14ac:dyDescent="0.2">
      <c r="A1078" s="1">
        <v>43112</v>
      </c>
      <c r="B1078" t="s">
        <v>1199</v>
      </c>
      <c r="C1078" t="s">
        <v>11</v>
      </c>
      <c r="D1078" t="s">
        <v>19</v>
      </c>
      <c r="E1078" t="s">
        <v>68</v>
      </c>
      <c r="F1078" t="s">
        <v>14</v>
      </c>
      <c r="G1078" t="s">
        <v>69</v>
      </c>
      <c r="H1078">
        <v>9</v>
      </c>
      <c r="I1078">
        <v>545</v>
      </c>
      <c r="J1078" t="s">
        <v>28</v>
      </c>
      <c r="K1078" t="s">
        <v>17</v>
      </c>
      <c r="L1078" t="s">
        <v>29</v>
      </c>
      <c r="M1078" s="25">
        <v>3900000</v>
      </c>
    </row>
    <row r="1079" spans="1:13" x14ac:dyDescent="0.2">
      <c r="A1079" s="1">
        <v>43113</v>
      </c>
      <c r="B1079" t="s">
        <v>1200</v>
      </c>
      <c r="C1079" t="s">
        <v>11</v>
      </c>
      <c r="D1079" t="s">
        <v>12</v>
      </c>
      <c r="E1079" t="s">
        <v>22</v>
      </c>
      <c r="F1079" t="s">
        <v>14</v>
      </c>
      <c r="G1079" t="s">
        <v>15</v>
      </c>
      <c r="H1079">
        <v>3</v>
      </c>
      <c r="I1079">
        <v>112</v>
      </c>
      <c r="J1079" t="s">
        <v>16</v>
      </c>
      <c r="K1079" t="s">
        <v>17</v>
      </c>
      <c r="L1079" t="s">
        <v>21</v>
      </c>
      <c r="M1079" s="25">
        <v>499000</v>
      </c>
    </row>
    <row r="1080" spans="1:13" x14ac:dyDescent="0.2">
      <c r="A1080" s="1">
        <v>43114</v>
      </c>
      <c r="B1080" t="s">
        <v>1201</v>
      </c>
      <c r="C1080" t="s">
        <v>11</v>
      </c>
      <c r="D1080" t="s">
        <v>12</v>
      </c>
      <c r="E1080" t="s">
        <v>33</v>
      </c>
      <c r="F1080" t="s">
        <v>14</v>
      </c>
      <c r="G1080" t="s">
        <v>23</v>
      </c>
      <c r="H1080">
        <v>3</v>
      </c>
      <c r="I1080">
        <v>123</v>
      </c>
      <c r="J1080" t="s">
        <v>16</v>
      </c>
      <c r="K1080" t="s">
        <v>17</v>
      </c>
      <c r="L1080" t="s">
        <v>65</v>
      </c>
      <c r="M1080" s="25">
        <v>1190000</v>
      </c>
    </row>
    <row r="1081" spans="1:13" x14ac:dyDescent="0.2">
      <c r="A1081" s="1">
        <v>43115</v>
      </c>
      <c r="B1081" t="s">
        <v>1202</v>
      </c>
      <c r="C1081" t="s">
        <v>11</v>
      </c>
      <c r="D1081" t="s">
        <v>12</v>
      </c>
      <c r="E1081" t="s">
        <v>41</v>
      </c>
      <c r="F1081" t="s">
        <v>14</v>
      </c>
      <c r="G1081" t="s">
        <v>15</v>
      </c>
      <c r="H1081">
        <v>2</v>
      </c>
      <c r="I1081">
        <v>80</v>
      </c>
      <c r="J1081" t="s">
        <v>16</v>
      </c>
      <c r="K1081" t="s">
        <v>17</v>
      </c>
      <c r="L1081" t="s">
        <v>21</v>
      </c>
      <c r="M1081" s="25">
        <v>650000</v>
      </c>
    </row>
    <row r="1082" spans="1:13" x14ac:dyDescent="0.2">
      <c r="A1082" s="1">
        <v>43116</v>
      </c>
      <c r="B1082" t="s">
        <v>1203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>
        <v>4</v>
      </c>
      <c r="I1082">
        <v>77</v>
      </c>
      <c r="J1082" t="s">
        <v>16</v>
      </c>
      <c r="K1082" t="s">
        <v>17</v>
      </c>
      <c r="L1082" t="s">
        <v>40</v>
      </c>
      <c r="M1082" s="25">
        <v>340000</v>
      </c>
    </row>
    <row r="1083" spans="1:13" x14ac:dyDescent="0.2">
      <c r="A1083" s="1">
        <v>43117</v>
      </c>
      <c r="B1083" t="s">
        <v>1204</v>
      </c>
      <c r="C1083" t="s">
        <v>11</v>
      </c>
      <c r="D1083" t="s">
        <v>47</v>
      </c>
      <c r="E1083" t="s">
        <v>86</v>
      </c>
      <c r="F1083" t="s">
        <v>14</v>
      </c>
      <c r="G1083" t="s">
        <v>15</v>
      </c>
      <c r="H1083">
        <v>3</v>
      </c>
      <c r="I1083">
        <v>150</v>
      </c>
      <c r="J1083" t="s">
        <v>16</v>
      </c>
      <c r="K1083" t="s">
        <v>67</v>
      </c>
      <c r="L1083" t="s">
        <v>52</v>
      </c>
      <c r="M1083" s="25">
        <v>239000</v>
      </c>
    </row>
    <row r="1084" spans="1:13" x14ac:dyDescent="0.2">
      <c r="A1084" s="1">
        <v>43118</v>
      </c>
      <c r="B1084" t="s">
        <v>1205</v>
      </c>
      <c r="C1084" t="s">
        <v>11</v>
      </c>
      <c r="D1084" t="s">
        <v>42</v>
      </c>
      <c r="E1084" t="s">
        <v>78</v>
      </c>
      <c r="F1084" t="s">
        <v>14</v>
      </c>
      <c r="G1084" t="s">
        <v>15</v>
      </c>
      <c r="H1084">
        <v>3</v>
      </c>
      <c r="I1084">
        <v>71</v>
      </c>
      <c r="J1084" t="s">
        <v>16</v>
      </c>
      <c r="K1084" t="s">
        <v>17</v>
      </c>
      <c r="L1084" t="s">
        <v>24</v>
      </c>
      <c r="M1084" s="25">
        <v>179000</v>
      </c>
    </row>
    <row r="1085" spans="1:13" x14ac:dyDescent="0.2">
      <c r="A1085" s="1">
        <v>43119</v>
      </c>
      <c r="B1085" t="s">
        <v>1206</v>
      </c>
      <c r="C1085" t="s">
        <v>11</v>
      </c>
      <c r="D1085" t="s">
        <v>54</v>
      </c>
      <c r="E1085" t="s">
        <v>108</v>
      </c>
      <c r="F1085" t="s">
        <v>14</v>
      </c>
      <c r="G1085" t="s">
        <v>15</v>
      </c>
      <c r="H1085">
        <v>3</v>
      </c>
      <c r="I1085">
        <v>104</v>
      </c>
      <c r="J1085" t="s">
        <v>16</v>
      </c>
      <c r="K1085" t="s">
        <v>17</v>
      </c>
      <c r="L1085" t="s">
        <v>40</v>
      </c>
      <c r="M1085" s="25">
        <v>588000</v>
      </c>
    </row>
    <row r="1086" spans="1:13" x14ac:dyDescent="0.2">
      <c r="A1086" s="1">
        <v>43120</v>
      </c>
      <c r="B1086" t="s">
        <v>1207</v>
      </c>
      <c r="C1086" t="s">
        <v>11</v>
      </c>
      <c r="D1086" t="s">
        <v>54</v>
      </c>
      <c r="E1086" t="s">
        <v>108</v>
      </c>
      <c r="F1086" t="s">
        <v>14</v>
      </c>
      <c r="G1086" t="s">
        <v>15</v>
      </c>
      <c r="H1086">
        <v>2</v>
      </c>
      <c r="I1086">
        <v>56</v>
      </c>
      <c r="J1086" t="s">
        <v>16</v>
      </c>
      <c r="K1086" t="s">
        <v>17</v>
      </c>
      <c r="L1086" t="s">
        <v>52</v>
      </c>
      <c r="M1086" s="25">
        <v>242000</v>
      </c>
    </row>
    <row r="1087" spans="1:13" x14ac:dyDescent="0.2">
      <c r="A1087" s="1">
        <v>43121</v>
      </c>
      <c r="B1087" t="s">
        <v>1208</v>
      </c>
      <c r="C1087" t="s">
        <v>11</v>
      </c>
      <c r="D1087" t="s">
        <v>54</v>
      </c>
      <c r="E1087" t="s">
        <v>108</v>
      </c>
      <c r="F1087" t="s">
        <v>14</v>
      </c>
      <c r="G1087" t="s">
        <v>15</v>
      </c>
      <c r="H1087">
        <v>3</v>
      </c>
      <c r="I1087">
        <v>104</v>
      </c>
      <c r="J1087" t="s">
        <v>16</v>
      </c>
      <c r="K1087" t="s">
        <v>17</v>
      </c>
      <c r="L1087" t="s">
        <v>52</v>
      </c>
      <c r="M1087" s="25">
        <v>523000</v>
      </c>
    </row>
    <row r="1088" spans="1:13" x14ac:dyDescent="0.2">
      <c r="A1088" s="1">
        <v>43122</v>
      </c>
      <c r="B1088" t="s">
        <v>1209</v>
      </c>
      <c r="C1088" t="s">
        <v>11</v>
      </c>
      <c r="D1088" t="s">
        <v>54</v>
      </c>
      <c r="E1088" t="s">
        <v>108</v>
      </c>
      <c r="F1088" t="s">
        <v>14</v>
      </c>
      <c r="G1088" t="s">
        <v>15</v>
      </c>
      <c r="H1088">
        <v>3</v>
      </c>
      <c r="I1088">
        <v>62</v>
      </c>
      <c r="J1088" t="s">
        <v>16</v>
      </c>
      <c r="K1088" t="s">
        <v>17</v>
      </c>
      <c r="L1088" t="s">
        <v>58</v>
      </c>
      <c r="M1088" s="25">
        <v>188000</v>
      </c>
    </row>
    <row r="1089" spans="1:13" x14ac:dyDescent="0.2">
      <c r="A1089" s="1">
        <v>43123</v>
      </c>
      <c r="B1089" t="s">
        <v>1210</v>
      </c>
      <c r="C1089" t="s">
        <v>11</v>
      </c>
      <c r="D1089" t="s">
        <v>42</v>
      </c>
      <c r="E1089" t="s">
        <v>61</v>
      </c>
      <c r="F1089" t="s">
        <v>14</v>
      </c>
      <c r="G1089" t="s">
        <v>15</v>
      </c>
      <c r="H1089">
        <v>3</v>
      </c>
      <c r="I1089">
        <v>77</v>
      </c>
      <c r="J1089" t="s">
        <v>16</v>
      </c>
      <c r="K1089" t="s">
        <v>17</v>
      </c>
      <c r="L1089" t="s">
        <v>40</v>
      </c>
      <c r="M1089" s="25">
        <v>325000</v>
      </c>
    </row>
    <row r="1090" spans="1:13" x14ac:dyDescent="0.2">
      <c r="A1090" s="1">
        <v>43124</v>
      </c>
      <c r="B1090" t="s">
        <v>1211</v>
      </c>
      <c r="C1090" t="s">
        <v>11</v>
      </c>
      <c r="D1090" t="s">
        <v>19</v>
      </c>
      <c r="E1090" t="s">
        <v>77</v>
      </c>
      <c r="F1090" t="s">
        <v>14</v>
      </c>
      <c r="G1090" t="s">
        <v>15</v>
      </c>
      <c r="H1090">
        <v>1</v>
      </c>
      <c r="I1090">
        <v>120</v>
      </c>
      <c r="J1090" t="s">
        <v>28</v>
      </c>
      <c r="K1090" t="s">
        <v>17</v>
      </c>
      <c r="L1090" t="s">
        <v>52</v>
      </c>
      <c r="M1090" s="25">
        <v>380000</v>
      </c>
    </row>
    <row r="1091" spans="1:13" x14ac:dyDescent="0.2">
      <c r="A1091" s="1">
        <v>43125</v>
      </c>
      <c r="B1091" t="s">
        <v>1212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>
        <v>4</v>
      </c>
      <c r="I1091">
        <v>600</v>
      </c>
      <c r="J1091" t="s">
        <v>16</v>
      </c>
      <c r="K1091" t="s">
        <v>17</v>
      </c>
      <c r="L1091" t="s">
        <v>65</v>
      </c>
      <c r="M1091" s="25">
        <v>12000000</v>
      </c>
    </row>
    <row r="1092" spans="1:13" x14ac:dyDescent="0.2">
      <c r="A1092" s="1">
        <v>43126</v>
      </c>
      <c r="B1092" t="s">
        <v>1213</v>
      </c>
      <c r="C1092" t="s">
        <v>11</v>
      </c>
      <c r="D1092" t="s">
        <v>89</v>
      </c>
      <c r="E1092" t="s">
        <v>93</v>
      </c>
      <c r="F1092" t="s">
        <v>14</v>
      </c>
      <c r="G1092" t="s">
        <v>15</v>
      </c>
      <c r="H1092">
        <v>2</v>
      </c>
      <c r="I1092">
        <v>49</v>
      </c>
      <c r="J1092" t="s">
        <v>16</v>
      </c>
      <c r="K1092" t="s">
        <v>17</v>
      </c>
      <c r="L1092" t="s">
        <v>46</v>
      </c>
      <c r="M1092" s="25">
        <v>167000</v>
      </c>
    </row>
    <row r="1093" spans="1:13" x14ac:dyDescent="0.2">
      <c r="A1093" s="1">
        <v>43127</v>
      </c>
      <c r="B1093" t="s">
        <v>1214</v>
      </c>
      <c r="C1093" t="s">
        <v>11</v>
      </c>
      <c r="D1093" t="s">
        <v>12</v>
      </c>
      <c r="E1093" t="s">
        <v>33</v>
      </c>
      <c r="F1093" t="s">
        <v>14</v>
      </c>
      <c r="G1093" t="s">
        <v>15</v>
      </c>
      <c r="H1093">
        <v>2</v>
      </c>
      <c r="I1093">
        <v>63</v>
      </c>
      <c r="J1093" t="s">
        <v>28</v>
      </c>
      <c r="K1093" t="s">
        <v>17</v>
      </c>
      <c r="L1093" t="s">
        <v>52</v>
      </c>
      <c r="M1093" s="25">
        <v>195000</v>
      </c>
    </row>
    <row r="1094" spans="1:13" x14ac:dyDescent="0.2">
      <c r="A1094" s="1">
        <v>43128</v>
      </c>
      <c r="B1094" t="s">
        <v>1215</v>
      </c>
      <c r="C1094" t="s">
        <v>11</v>
      </c>
      <c r="D1094" t="s">
        <v>34</v>
      </c>
      <c r="E1094" t="s">
        <v>71</v>
      </c>
      <c r="F1094" t="s">
        <v>14</v>
      </c>
      <c r="G1094" t="s">
        <v>23</v>
      </c>
      <c r="H1094">
        <v>2</v>
      </c>
      <c r="I1094">
        <v>95</v>
      </c>
      <c r="J1094" t="s">
        <v>16</v>
      </c>
      <c r="K1094" t="s">
        <v>17</v>
      </c>
      <c r="L1094" t="s">
        <v>46</v>
      </c>
      <c r="M1094" s="25">
        <v>480000</v>
      </c>
    </row>
    <row r="1095" spans="1:13" x14ac:dyDescent="0.2">
      <c r="A1095" s="1">
        <v>43129</v>
      </c>
      <c r="B1095" t="s">
        <v>1216</v>
      </c>
      <c r="C1095" t="s">
        <v>11</v>
      </c>
      <c r="D1095" t="s">
        <v>47</v>
      </c>
      <c r="E1095" t="s">
        <v>102</v>
      </c>
      <c r="F1095" t="s">
        <v>14</v>
      </c>
      <c r="G1095" t="s">
        <v>15</v>
      </c>
      <c r="H1095">
        <v>3</v>
      </c>
      <c r="I1095">
        <v>75</v>
      </c>
      <c r="J1095" t="s">
        <v>28</v>
      </c>
      <c r="K1095" t="s">
        <v>17</v>
      </c>
      <c r="L1095" t="s">
        <v>18</v>
      </c>
      <c r="M1095" s="25">
        <v>250000</v>
      </c>
    </row>
    <row r="1096" spans="1:13" x14ac:dyDescent="0.2">
      <c r="A1096" s="1">
        <v>43130</v>
      </c>
      <c r="B1096" t="s">
        <v>1217</v>
      </c>
      <c r="C1096" t="s">
        <v>11</v>
      </c>
      <c r="D1096" t="s">
        <v>47</v>
      </c>
      <c r="E1096" t="s">
        <v>98</v>
      </c>
      <c r="F1096" t="s">
        <v>14</v>
      </c>
      <c r="G1096" t="s">
        <v>15</v>
      </c>
      <c r="H1096">
        <v>3</v>
      </c>
      <c r="I1096">
        <v>76</v>
      </c>
      <c r="J1096" t="s">
        <v>16</v>
      </c>
      <c r="K1096" t="s">
        <v>17</v>
      </c>
      <c r="L1096" t="s">
        <v>21</v>
      </c>
      <c r="M1096" s="25">
        <v>269000</v>
      </c>
    </row>
    <row r="1097" spans="1:13" x14ac:dyDescent="0.2">
      <c r="A1097" s="1">
        <v>43131</v>
      </c>
      <c r="B1097" t="s">
        <v>1218</v>
      </c>
      <c r="C1097" t="s">
        <v>11</v>
      </c>
      <c r="D1097" t="s">
        <v>42</v>
      </c>
      <c r="E1097" t="s">
        <v>81</v>
      </c>
      <c r="F1097" t="s">
        <v>14</v>
      </c>
      <c r="G1097" t="s">
        <v>15</v>
      </c>
      <c r="H1097">
        <v>4</v>
      </c>
      <c r="I1097">
        <v>75</v>
      </c>
      <c r="J1097" t="s">
        <v>16</v>
      </c>
      <c r="K1097" t="s">
        <v>17</v>
      </c>
      <c r="L1097" t="s">
        <v>58</v>
      </c>
      <c r="M1097" s="25">
        <v>195000</v>
      </c>
    </row>
    <row r="1098" spans="1:13" x14ac:dyDescent="0.2">
      <c r="A1098" s="1">
        <v>43132</v>
      </c>
      <c r="B1098" t="s">
        <v>1219</v>
      </c>
      <c r="C1098" t="s">
        <v>11</v>
      </c>
      <c r="D1098" t="s">
        <v>42</v>
      </c>
      <c r="E1098" t="s">
        <v>43</v>
      </c>
      <c r="F1098" t="s">
        <v>14</v>
      </c>
      <c r="G1098" t="s">
        <v>15</v>
      </c>
      <c r="H1098">
        <v>3</v>
      </c>
      <c r="I1098">
        <v>73</v>
      </c>
      <c r="J1098" t="s">
        <v>16</v>
      </c>
      <c r="K1098" t="s">
        <v>17</v>
      </c>
      <c r="L1098" t="s">
        <v>40</v>
      </c>
      <c r="M1098" s="25">
        <v>399000</v>
      </c>
    </row>
    <row r="1099" spans="1:13" x14ac:dyDescent="0.2">
      <c r="A1099" s="1">
        <v>43133</v>
      </c>
      <c r="B1099" t="s">
        <v>1220</v>
      </c>
      <c r="C1099" t="s">
        <v>11</v>
      </c>
      <c r="D1099" t="s">
        <v>47</v>
      </c>
      <c r="E1099" t="s">
        <v>48</v>
      </c>
      <c r="F1099" t="s">
        <v>14</v>
      </c>
      <c r="G1099" t="s">
        <v>23</v>
      </c>
      <c r="H1099">
        <v>2</v>
      </c>
      <c r="I1099">
        <v>60</v>
      </c>
      <c r="J1099" t="s">
        <v>16</v>
      </c>
      <c r="K1099" t="s">
        <v>17</v>
      </c>
      <c r="L1099" t="s">
        <v>36</v>
      </c>
      <c r="M1099" s="25">
        <v>260000</v>
      </c>
    </row>
    <row r="1100" spans="1:13" x14ac:dyDescent="0.2">
      <c r="A1100" s="1">
        <v>43134</v>
      </c>
      <c r="B1100" t="s">
        <v>1221</v>
      </c>
      <c r="C1100" t="s">
        <v>11</v>
      </c>
      <c r="D1100" t="s">
        <v>12</v>
      </c>
      <c r="E1100" t="s">
        <v>41</v>
      </c>
      <c r="F1100" t="s">
        <v>14</v>
      </c>
      <c r="G1100" t="s">
        <v>15</v>
      </c>
      <c r="H1100">
        <v>3</v>
      </c>
      <c r="I1100">
        <v>133</v>
      </c>
      <c r="J1100" t="s">
        <v>16</v>
      </c>
      <c r="K1100" t="s">
        <v>17</v>
      </c>
      <c r="L1100" t="s">
        <v>36</v>
      </c>
      <c r="M1100" s="25">
        <v>850000</v>
      </c>
    </row>
    <row r="1101" spans="1:13" x14ac:dyDescent="0.2">
      <c r="A1101" s="1">
        <v>43135</v>
      </c>
      <c r="B1101" t="s">
        <v>1222</v>
      </c>
      <c r="C1101" t="s">
        <v>11</v>
      </c>
      <c r="D1101" t="s">
        <v>50</v>
      </c>
      <c r="E1101" t="s">
        <v>51</v>
      </c>
      <c r="F1101" t="s">
        <v>14</v>
      </c>
      <c r="G1101" t="s">
        <v>15</v>
      </c>
      <c r="H1101">
        <v>3</v>
      </c>
      <c r="I1101">
        <v>79</v>
      </c>
      <c r="J1101" t="s">
        <v>16</v>
      </c>
      <c r="K1101" t="s">
        <v>17</v>
      </c>
      <c r="L1101" t="s">
        <v>18</v>
      </c>
      <c r="M1101" s="25">
        <v>445000</v>
      </c>
    </row>
    <row r="1102" spans="1:13" x14ac:dyDescent="0.2">
      <c r="A1102" s="1">
        <v>43136</v>
      </c>
      <c r="B1102" t="s">
        <v>1223</v>
      </c>
      <c r="C1102" t="s">
        <v>11</v>
      </c>
      <c r="D1102" t="s">
        <v>37</v>
      </c>
      <c r="E1102" t="s">
        <v>74</v>
      </c>
      <c r="F1102" t="s">
        <v>14</v>
      </c>
      <c r="G1102" t="s">
        <v>15</v>
      </c>
      <c r="H1102">
        <v>1</v>
      </c>
      <c r="I1102">
        <v>40</v>
      </c>
      <c r="J1102" t="s">
        <v>28</v>
      </c>
      <c r="K1102" t="s">
        <v>17</v>
      </c>
      <c r="L1102" t="s">
        <v>40</v>
      </c>
      <c r="M1102" s="25">
        <v>170000</v>
      </c>
    </row>
    <row r="1103" spans="1:13" x14ac:dyDescent="0.2">
      <c r="A1103" s="1">
        <v>43137</v>
      </c>
      <c r="B1103" t="s">
        <v>1224</v>
      </c>
      <c r="C1103" t="s">
        <v>11</v>
      </c>
      <c r="D1103" t="s">
        <v>37</v>
      </c>
      <c r="E1103" t="s">
        <v>74</v>
      </c>
      <c r="F1103" t="s">
        <v>14</v>
      </c>
      <c r="G1103" t="s">
        <v>15</v>
      </c>
      <c r="H1103">
        <v>2</v>
      </c>
      <c r="I1103">
        <v>59</v>
      </c>
      <c r="J1103" t="s">
        <v>28</v>
      </c>
      <c r="K1103" t="s">
        <v>17</v>
      </c>
      <c r="L1103" t="s">
        <v>57</v>
      </c>
      <c r="M1103" s="25">
        <v>230000</v>
      </c>
    </row>
    <row r="1104" spans="1:13" x14ac:dyDescent="0.2">
      <c r="A1104" s="1">
        <v>43138</v>
      </c>
      <c r="B1104" t="s">
        <v>1225</v>
      </c>
      <c r="C1104" t="s">
        <v>11</v>
      </c>
      <c r="D1104" t="s">
        <v>34</v>
      </c>
      <c r="E1104" t="s">
        <v>71</v>
      </c>
      <c r="F1104" t="s">
        <v>14</v>
      </c>
      <c r="G1104" t="s">
        <v>69</v>
      </c>
      <c r="H1104">
        <v>5</v>
      </c>
      <c r="I1104">
        <v>234</v>
      </c>
      <c r="J1104" t="s">
        <v>28</v>
      </c>
      <c r="K1104" t="s">
        <v>17</v>
      </c>
      <c r="L1104" t="s">
        <v>29</v>
      </c>
      <c r="M1104" s="25">
        <v>840000</v>
      </c>
    </row>
    <row r="1105" spans="1:13" x14ac:dyDescent="0.2">
      <c r="A1105" s="1">
        <v>43139</v>
      </c>
      <c r="B1105" t="s">
        <v>1226</v>
      </c>
      <c r="C1105" t="s">
        <v>11</v>
      </c>
      <c r="D1105" t="s">
        <v>37</v>
      </c>
      <c r="E1105" t="s">
        <v>74</v>
      </c>
      <c r="F1105" t="s">
        <v>14</v>
      </c>
      <c r="G1105" t="s">
        <v>15</v>
      </c>
      <c r="H1105">
        <v>2</v>
      </c>
      <c r="I1105">
        <v>61</v>
      </c>
      <c r="J1105" t="s">
        <v>28</v>
      </c>
      <c r="K1105" t="s">
        <v>17</v>
      </c>
      <c r="L1105" t="s">
        <v>21</v>
      </c>
      <c r="M1105" s="25">
        <v>227000</v>
      </c>
    </row>
    <row r="1106" spans="1:13" x14ac:dyDescent="0.2">
      <c r="A1106" s="1">
        <v>43140</v>
      </c>
      <c r="B1106" t="s">
        <v>1227</v>
      </c>
      <c r="C1106" t="s">
        <v>11</v>
      </c>
      <c r="D1106" t="s">
        <v>37</v>
      </c>
      <c r="E1106" t="s">
        <v>74</v>
      </c>
      <c r="F1106" t="s">
        <v>14</v>
      </c>
      <c r="G1106" t="s">
        <v>15</v>
      </c>
      <c r="H1106">
        <v>1</v>
      </c>
      <c r="I1106">
        <v>49</v>
      </c>
      <c r="J1106" t="s">
        <v>28</v>
      </c>
      <c r="K1106" t="s">
        <v>17</v>
      </c>
      <c r="L1106" t="s">
        <v>57</v>
      </c>
      <c r="M1106" s="25">
        <v>180000</v>
      </c>
    </row>
    <row r="1107" spans="1:13" x14ac:dyDescent="0.2">
      <c r="A1107" s="1">
        <v>43141</v>
      </c>
      <c r="B1107" t="s">
        <v>1228</v>
      </c>
      <c r="C1107" t="s">
        <v>11</v>
      </c>
      <c r="D1107" t="s">
        <v>42</v>
      </c>
      <c r="E1107" t="s">
        <v>81</v>
      </c>
      <c r="F1107" t="s">
        <v>14</v>
      </c>
      <c r="G1107" t="s">
        <v>15</v>
      </c>
      <c r="H1107">
        <v>3</v>
      </c>
      <c r="I1107">
        <v>93</v>
      </c>
      <c r="J1107" t="s">
        <v>16</v>
      </c>
      <c r="K1107" t="s">
        <v>17</v>
      </c>
      <c r="L1107" t="s">
        <v>21</v>
      </c>
      <c r="M1107" s="25">
        <v>375000</v>
      </c>
    </row>
    <row r="1108" spans="1:13" x14ac:dyDescent="0.2">
      <c r="A1108" s="1">
        <v>43142</v>
      </c>
      <c r="B1108" t="s">
        <v>1229</v>
      </c>
      <c r="C1108" t="s">
        <v>11</v>
      </c>
      <c r="D1108" t="s">
        <v>42</v>
      </c>
      <c r="E1108" t="s">
        <v>59</v>
      </c>
      <c r="F1108" t="s">
        <v>14</v>
      </c>
      <c r="G1108" t="s">
        <v>15</v>
      </c>
      <c r="H1108">
        <v>3</v>
      </c>
      <c r="I1108">
        <v>90</v>
      </c>
      <c r="J1108" t="s">
        <v>16</v>
      </c>
      <c r="K1108" t="s">
        <v>17</v>
      </c>
      <c r="L1108" t="s">
        <v>60</v>
      </c>
      <c r="M1108" s="25">
        <v>285000</v>
      </c>
    </row>
    <row r="1109" spans="1:13" x14ac:dyDescent="0.2">
      <c r="A1109" s="1">
        <v>43143</v>
      </c>
      <c r="B1109" t="s">
        <v>1230</v>
      </c>
      <c r="C1109" t="s">
        <v>11</v>
      </c>
      <c r="D1109" t="s">
        <v>12</v>
      </c>
      <c r="E1109" t="s">
        <v>22</v>
      </c>
      <c r="F1109" t="s">
        <v>14</v>
      </c>
      <c r="G1109" t="s">
        <v>15</v>
      </c>
      <c r="H1109">
        <v>4</v>
      </c>
      <c r="I1109">
        <v>109</v>
      </c>
      <c r="J1109" t="s">
        <v>16</v>
      </c>
      <c r="K1109" t="s">
        <v>17</v>
      </c>
      <c r="L1109" t="s">
        <v>18</v>
      </c>
      <c r="M1109" s="25">
        <v>460000</v>
      </c>
    </row>
    <row r="1110" spans="1:13" x14ac:dyDescent="0.2">
      <c r="A1110" s="1">
        <v>43144</v>
      </c>
      <c r="B1110" t="s">
        <v>1231</v>
      </c>
      <c r="C1110" t="s">
        <v>11</v>
      </c>
      <c r="D1110" t="s">
        <v>47</v>
      </c>
      <c r="E1110" t="s">
        <v>63</v>
      </c>
      <c r="F1110" t="s">
        <v>14</v>
      </c>
      <c r="G1110" t="s">
        <v>15</v>
      </c>
      <c r="H1110">
        <v>3</v>
      </c>
      <c r="I1110">
        <v>60</v>
      </c>
      <c r="J1110" t="s">
        <v>16</v>
      </c>
      <c r="K1110" t="s">
        <v>17</v>
      </c>
      <c r="L1110" t="s">
        <v>21</v>
      </c>
      <c r="M1110" s="25">
        <v>220000</v>
      </c>
    </row>
    <row r="1111" spans="1:13" x14ac:dyDescent="0.2">
      <c r="A1111" s="1">
        <v>43145</v>
      </c>
      <c r="B1111" t="s">
        <v>1232</v>
      </c>
      <c r="C1111" t="s">
        <v>11</v>
      </c>
      <c r="D1111" t="s">
        <v>12</v>
      </c>
      <c r="E1111" t="s">
        <v>41</v>
      </c>
      <c r="F1111" t="s">
        <v>14</v>
      </c>
      <c r="G1111" t="s">
        <v>32</v>
      </c>
      <c r="H1111">
        <v>2</v>
      </c>
      <c r="I1111">
        <v>156</v>
      </c>
      <c r="J1111" t="s">
        <v>16</v>
      </c>
      <c r="K1111" t="s">
        <v>17</v>
      </c>
      <c r="L1111" t="s">
        <v>58</v>
      </c>
      <c r="M1111" s="25">
        <v>1900000</v>
      </c>
    </row>
    <row r="1112" spans="1:13" x14ac:dyDescent="0.2">
      <c r="A1112" s="1">
        <v>43146</v>
      </c>
      <c r="B1112" t="s">
        <v>1233</v>
      </c>
      <c r="C1112" t="s">
        <v>11</v>
      </c>
      <c r="D1112" t="s">
        <v>12</v>
      </c>
      <c r="E1112" t="s">
        <v>41</v>
      </c>
      <c r="F1112" t="s">
        <v>14</v>
      </c>
      <c r="G1112" t="s">
        <v>15</v>
      </c>
      <c r="H1112">
        <v>2</v>
      </c>
      <c r="I1112">
        <v>149</v>
      </c>
      <c r="J1112" t="s">
        <v>16</v>
      </c>
      <c r="K1112" t="s">
        <v>17</v>
      </c>
      <c r="L1112" t="s">
        <v>18</v>
      </c>
      <c r="M1112" s="25">
        <v>1200000</v>
      </c>
    </row>
    <row r="1113" spans="1:13" x14ac:dyDescent="0.2">
      <c r="A1113" s="1">
        <v>43147</v>
      </c>
      <c r="B1113" t="s">
        <v>1234</v>
      </c>
      <c r="C1113" t="s">
        <v>11</v>
      </c>
      <c r="D1113" t="s">
        <v>12</v>
      </c>
      <c r="E1113" t="s">
        <v>41</v>
      </c>
      <c r="F1113" t="s">
        <v>14</v>
      </c>
      <c r="G1113" t="s">
        <v>15</v>
      </c>
      <c r="H1113">
        <v>2</v>
      </c>
      <c r="I1113">
        <v>149</v>
      </c>
      <c r="J1113" t="s">
        <v>16</v>
      </c>
      <c r="K1113" t="s">
        <v>17</v>
      </c>
      <c r="L1113" t="s">
        <v>57</v>
      </c>
      <c r="M1113" s="25">
        <v>1325000</v>
      </c>
    </row>
    <row r="1114" spans="1:13" x14ac:dyDescent="0.2">
      <c r="A1114" s="1">
        <v>43148</v>
      </c>
      <c r="B1114" t="s">
        <v>1235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>
        <v>3</v>
      </c>
      <c r="I1114">
        <v>113</v>
      </c>
      <c r="J1114" t="s">
        <v>16</v>
      </c>
      <c r="K1114" t="s">
        <v>17</v>
      </c>
      <c r="L1114" t="s">
        <v>57</v>
      </c>
      <c r="M1114" s="25">
        <v>415000</v>
      </c>
    </row>
    <row r="1115" spans="1:13" x14ac:dyDescent="0.2">
      <c r="A1115" s="1">
        <v>43149</v>
      </c>
      <c r="B1115" t="s">
        <v>1236</v>
      </c>
      <c r="C1115" t="s">
        <v>11</v>
      </c>
      <c r="D1115" t="s">
        <v>50</v>
      </c>
      <c r="E1115" t="s">
        <v>51</v>
      </c>
      <c r="F1115" t="s">
        <v>14</v>
      </c>
      <c r="G1115" t="s">
        <v>15</v>
      </c>
      <c r="H1115">
        <v>4</v>
      </c>
      <c r="I1115">
        <v>93</v>
      </c>
      <c r="J1115" t="s">
        <v>16</v>
      </c>
      <c r="K1115" t="s">
        <v>17</v>
      </c>
      <c r="L1115" t="s">
        <v>57</v>
      </c>
      <c r="M1115" s="25">
        <v>350000</v>
      </c>
    </row>
    <row r="1116" spans="1:13" x14ac:dyDescent="0.2">
      <c r="A1116" s="1">
        <v>43150</v>
      </c>
      <c r="B1116" t="s">
        <v>1237</v>
      </c>
      <c r="C1116" t="s">
        <v>11</v>
      </c>
      <c r="D1116" t="s">
        <v>12</v>
      </c>
      <c r="E1116" t="s">
        <v>33</v>
      </c>
      <c r="F1116" t="s">
        <v>14</v>
      </c>
      <c r="G1116" t="s">
        <v>15</v>
      </c>
      <c r="H1116">
        <v>5</v>
      </c>
      <c r="I1116">
        <v>97</v>
      </c>
      <c r="J1116" t="s">
        <v>16</v>
      </c>
      <c r="K1116" t="s">
        <v>17</v>
      </c>
      <c r="L1116" t="s">
        <v>21</v>
      </c>
      <c r="M1116" s="25">
        <v>440000</v>
      </c>
    </row>
    <row r="1117" spans="1:13" x14ac:dyDescent="0.2">
      <c r="A1117" s="1">
        <v>43151</v>
      </c>
      <c r="B1117" t="s">
        <v>1238</v>
      </c>
      <c r="C1117" t="s">
        <v>11</v>
      </c>
      <c r="D1117" t="s">
        <v>42</v>
      </c>
      <c r="E1117" t="s">
        <v>88</v>
      </c>
      <c r="F1117" t="s">
        <v>14</v>
      </c>
      <c r="G1117" t="s">
        <v>15</v>
      </c>
      <c r="H1117">
        <v>3</v>
      </c>
      <c r="I1117">
        <v>85</v>
      </c>
      <c r="J1117" t="s">
        <v>28</v>
      </c>
      <c r="K1117" t="s">
        <v>17</v>
      </c>
      <c r="L1117" t="s">
        <v>40</v>
      </c>
      <c r="M1117" s="25">
        <v>290000</v>
      </c>
    </row>
    <row r="1118" spans="1:13" x14ac:dyDescent="0.2">
      <c r="A1118" s="1">
        <v>43152</v>
      </c>
      <c r="B1118" t="s">
        <v>1239</v>
      </c>
      <c r="C1118" t="s">
        <v>11</v>
      </c>
      <c r="D1118" t="s">
        <v>25</v>
      </c>
      <c r="E1118" t="s">
        <v>91</v>
      </c>
      <c r="F1118" t="s">
        <v>14</v>
      </c>
      <c r="G1118" t="s">
        <v>15</v>
      </c>
      <c r="H1118">
        <v>6</v>
      </c>
      <c r="I1118">
        <v>132</v>
      </c>
      <c r="J1118" t="s">
        <v>16</v>
      </c>
      <c r="K1118" t="s">
        <v>17</v>
      </c>
      <c r="L1118" t="s">
        <v>21</v>
      </c>
      <c r="M1118" s="25">
        <v>389000</v>
      </c>
    </row>
    <row r="1119" spans="1:13" x14ac:dyDescent="0.2">
      <c r="A1119" s="1">
        <v>43153</v>
      </c>
      <c r="B1119" t="s">
        <v>1240</v>
      </c>
      <c r="C1119" t="s">
        <v>11</v>
      </c>
      <c r="D1119" t="s">
        <v>54</v>
      </c>
      <c r="E1119" t="s">
        <v>55</v>
      </c>
      <c r="F1119" t="s">
        <v>14</v>
      </c>
      <c r="G1119" t="s">
        <v>15</v>
      </c>
      <c r="H1119">
        <v>4</v>
      </c>
      <c r="I1119">
        <v>101</v>
      </c>
      <c r="J1119" t="s">
        <v>16</v>
      </c>
      <c r="K1119" t="s">
        <v>17</v>
      </c>
      <c r="L1119" t="s">
        <v>58</v>
      </c>
      <c r="M1119" s="25">
        <v>298000</v>
      </c>
    </row>
    <row r="1120" spans="1:13" x14ac:dyDescent="0.2">
      <c r="A1120" s="1">
        <v>43154</v>
      </c>
      <c r="B1120" t="s">
        <v>1241</v>
      </c>
      <c r="C1120" t="s">
        <v>11</v>
      </c>
      <c r="D1120" t="s">
        <v>47</v>
      </c>
      <c r="E1120" t="s">
        <v>98</v>
      </c>
      <c r="F1120" t="s">
        <v>14</v>
      </c>
      <c r="G1120" t="s">
        <v>15</v>
      </c>
      <c r="H1120">
        <v>2</v>
      </c>
      <c r="I1120">
        <v>63</v>
      </c>
      <c r="J1120" t="s">
        <v>16</v>
      </c>
      <c r="K1120" t="s">
        <v>67</v>
      </c>
      <c r="L1120" t="s">
        <v>18</v>
      </c>
      <c r="M1120" s="25">
        <v>310000</v>
      </c>
    </row>
    <row r="1121" spans="1:13" x14ac:dyDescent="0.2">
      <c r="A1121" s="1">
        <v>43155</v>
      </c>
      <c r="B1121" t="s">
        <v>1242</v>
      </c>
      <c r="C1121" t="s">
        <v>11</v>
      </c>
      <c r="D1121" t="s">
        <v>47</v>
      </c>
      <c r="E1121" t="s">
        <v>86</v>
      </c>
      <c r="F1121" t="s">
        <v>14</v>
      </c>
      <c r="G1121" t="s">
        <v>15</v>
      </c>
      <c r="H1121">
        <v>3</v>
      </c>
      <c r="I1121">
        <v>91</v>
      </c>
      <c r="J1121" t="s">
        <v>16</v>
      </c>
      <c r="K1121" t="s">
        <v>17</v>
      </c>
      <c r="L1121" t="s">
        <v>57</v>
      </c>
      <c r="M1121" s="25">
        <v>430000</v>
      </c>
    </row>
    <row r="1122" spans="1:13" x14ac:dyDescent="0.2">
      <c r="A1122" s="1">
        <v>43156</v>
      </c>
      <c r="B1122" t="s">
        <v>1243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>
        <v>2</v>
      </c>
      <c r="I1122">
        <v>75</v>
      </c>
      <c r="J1122" t="s">
        <v>16</v>
      </c>
      <c r="K1122" t="s">
        <v>17</v>
      </c>
      <c r="L1122" t="s">
        <v>57</v>
      </c>
      <c r="M1122" s="25">
        <v>363400</v>
      </c>
    </row>
    <row r="1123" spans="1:13" x14ac:dyDescent="0.2">
      <c r="A1123" s="1">
        <v>43157</v>
      </c>
      <c r="B1123" t="s">
        <v>1244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>
        <v>3</v>
      </c>
      <c r="I1123">
        <v>88</v>
      </c>
      <c r="J1123" t="s">
        <v>16</v>
      </c>
      <c r="K1123" t="s">
        <v>17</v>
      </c>
      <c r="L1123" t="s">
        <v>57</v>
      </c>
      <c r="M1123" s="25">
        <v>445500</v>
      </c>
    </row>
    <row r="1124" spans="1:13" x14ac:dyDescent="0.2">
      <c r="A1124" s="1">
        <v>43158</v>
      </c>
      <c r="B1124" t="s">
        <v>1245</v>
      </c>
      <c r="C1124" t="s">
        <v>11</v>
      </c>
      <c r="D1124" t="s">
        <v>12</v>
      </c>
      <c r="E1124" t="s">
        <v>33</v>
      </c>
      <c r="F1124" t="s">
        <v>14</v>
      </c>
      <c r="G1124" t="s">
        <v>15</v>
      </c>
      <c r="H1124">
        <v>2</v>
      </c>
      <c r="I1124">
        <v>80</v>
      </c>
      <c r="J1124" t="s">
        <v>16</v>
      </c>
      <c r="K1124" t="s">
        <v>17</v>
      </c>
      <c r="L1124" t="s">
        <v>40</v>
      </c>
      <c r="M1124" s="25">
        <v>319000</v>
      </c>
    </row>
    <row r="1125" spans="1:13" x14ac:dyDescent="0.2">
      <c r="A1125" s="1">
        <v>43159</v>
      </c>
      <c r="B1125" t="s">
        <v>1246</v>
      </c>
      <c r="C1125" t="s">
        <v>11</v>
      </c>
      <c r="D1125" t="s">
        <v>47</v>
      </c>
      <c r="E1125" t="s">
        <v>48</v>
      </c>
      <c r="F1125" t="s">
        <v>14</v>
      </c>
      <c r="G1125" t="s">
        <v>15</v>
      </c>
      <c r="H1125">
        <v>3</v>
      </c>
      <c r="I1125">
        <v>91</v>
      </c>
      <c r="J1125" t="s">
        <v>16</v>
      </c>
      <c r="K1125" t="s">
        <v>17</v>
      </c>
      <c r="L1125" t="s">
        <v>58</v>
      </c>
      <c r="M1125" s="25">
        <v>340000</v>
      </c>
    </row>
    <row r="1126" spans="1:13" x14ac:dyDescent="0.2">
      <c r="A1126" s="1">
        <v>43160</v>
      </c>
      <c r="B1126" t="s">
        <v>1247</v>
      </c>
      <c r="C1126" t="s">
        <v>11</v>
      </c>
      <c r="D1126" t="s">
        <v>42</v>
      </c>
      <c r="E1126" t="s">
        <v>43</v>
      </c>
      <c r="F1126" t="s">
        <v>14</v>
      </c>
      <c r="G1126" t="s">
        <v>15</v>
      </c>
      <c r="H1126">
        <v>2</v>
      </c>
      <c r="I1126">
        <v>75</v>
      </c>
      <c r="J1126" t="s">
        <v>16</v>
      </c>
      <c r="K1126" t="s">
        <v>17</v>
      </c>
      <c r="L1126" t="s">
        <v>36</v>
      </c>
      <c r="M1126" s="25">
        <v>395000</v>
      </c>
    </row>
    <row r="1127" spans="1:13" x14ac:dyDescent="0.2">
      <c r="A1127" s="1">
        <v>43161</v>
      </c>
      <c r="B1127" t="s">
        <v>1248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>
        <v>3</v>
      </c>
      <c r="I1127">
        <v>109</v>
      </c>
      <c r="J1127" t="s">
        <v>16</v>
      </c>
      <c r="K1127" t="s">
        <v>17</v>
      </c>
      <c r="L1127" t="s">
        <v>40</v>
      </c>
      <c r="M1127" s="25">
        <v>445000</v>
      </c>
    </row>
    <row r="1128" spans="1:13" x14ac:dyDescent="0.2">
      <c r="A1128" s="1">
        <v>43162</v>
      </c>
      <c r="B1128" t="s">
        <v>1249</v>
      </c>
      <c r="C1128" t="s">
        <v>11</v>
      </c>
      <c r="D1128" t="s">
        <v>89</v>
      </c>
      <c r="E1128" t="s">
        <v>117</v>
      </c>
      <c r="F1128" t="s">
        <v>14</v>
      </c>
      <c r="G1128" t="s">
        <v>15</v>
      </c>
      <c r="H1128">
        <v>3</v>
      </c>
      <c r="I1128">
        <v>65</v>
      </c>
      <c r="J1128" t="s">
        <v>16</v>
      </c>
      <c r="K1128" t="s">
        <v>17</v>
      </c>
      <c r="L1128" t="s">
        <v>21</v>
      </c>
      <c r="M1128" s="25">
        <v>135000</v>
      </c>
    </row>
    <row r="1129" spans="1:13" x14ac:dyDescent="0.2">
      <c r="A1129" s="1">
        <v>43163</v>
      </c>
      <c r="B1129" t="s">
        <v>1250</v>
      </c>
      <c r="C1129" t="s">
        <v>11</v>
      </c>
      <c r="D1129" t="s">
        <v>19</v>
      </c>
      <c r="E1129" t="s">
        <v>20</v>
      </c>
      <c r="F1129" t="s">
        <v>14</v>
      </c>
      <c r="G1129" t="s">
        <v>15</v>
      </c>
      <c r="H1129">
        <v>5</v>
      </c>
      <c r="I1129">
        <v>220</v>
      </c>
      <c r="J1129" t="s">
        <v>16</v>
      </c>
      <c r="K1129" t="s">
        <v>17</v>
      </c>
      <c r="L1129" t="s">
        <v>36</v>
      </c>
      <c r="M1129" s="25">
        <v>1100000</v>
      </c>
    </row>
    <row r="1130" spans="1:13" x14ac:dyDescent="0.2">
      <c r="A1130" s="1">
        <v>43164</v>
      </c>
      <c r="B1130" t="s">
        <v>1251</v>
      </c>
      <c r="C1130" t="s">
        <v>11</v>
      </c>
      <c r="D1130" t="s">
        <v>37</v>
      </c>
      <c r="E1130" t="s">
        <v>74</v>
      </c>
      <c r="F1130" t="s">
        <v>14</v>
      </c>
      <c r="G1130" t="s">
        <v>15</v>
      </c>
      <c r="H1130">
        <v>2</v>
      </c>
      <c r="I1130">
        <v>85</v>
      </c>
      <c r="J1130" t="s">
        <v>28</v>
      </c>
      <c r="K1130" t="s">
        <v>17</v>
      </c>
      <c r="L1130" t="s">
        <v>36</v>
      </c>
      <c r="M1130" s="25">
        <v>234000</v>
      </c>
    </row>
    <row r="1131" spans="1:13" x14ac:dyDescent="0.2">
      <c r="A1131" s="1">
        <v>43165</v>
      </c>
      <c r="B1131" t="s">
        <v>1252</v>
      </c>
      <c r="C1131" t="s">
        <v>11</v>
      </c>
      <c r="D1131" t="s">
        <v>42</v>
      </c>
      <c r="E1131" t="s">
        <v>61</v>
      </c>
      <c r="F1131" t="s">
        <v>14</v>
      </c>
      <c r="G1131" t="s">
        <v>15</v>
      </c>
      <c r="H1131">
        <v>4</v>
      </c>
      <c r="I1131">
        <v>86</v>
      </c>
      <c r="J1131" t="s">
        <v>16</v>
      </c>
      <c r="K1131" t="s">
        <v>17</v>
      </c>
      <c r="L1131" t="s">
        <v>36</v>
      </c>
      <c r="M1131" s="25">
        <v>339000</v>
      </c>
    </row>
    <row r="1132" spans="1:13" x14ac:dyDescent="0.2">
      <c r="A1132" s="1">
        <v>43166</v>
      </c>
      <c r="B1132" t="s">
        <v>1253</v>
      </c>
      <c r="C1132" t="s">
        <v>11</v>
      </c>
      <c r="D1132" t="s">
        <v>12</v>
      </c>
      <c r="E1132" t="s">
        <v>22</v>
      </c>
      <c r="F1132" t="s">
        <v>14</v>
      </c>
      <c r="G1132" t="s">
        <v>15</v>
      </c>
      <c r="H1132">
        <v>3</v>
      </c>
      <c r="I1132">
        <v>87</v>
      </c>
      <c r="J1132" t="s">
        <v>16</v>
      </c>
      <c r="K1132" t="s">
        <v>17</v>
      </c>
      <c r="L1132" t="s">
        <v>18</v>
      </c>
      <c r="M1132" s="25">
        <v>365000</v>
      </c>
    </row>
    <row r="1133" spans="1:13" x14ac:dyDescent="0.2">
      <c r="A1133" s="1">
        <v>43167</v>
      </c>
      <c r="B1133" t="s">
        <v>1254</v>
      </c>
      <c r="C1133" t="s">
        <v>11</v>
      </c>
      <c r="D1133" t="s">
        <v>37</v>
      </c>
      <c r="E1133" t="s">
        <v>74</v>
      </c>
      <c r="F1133" t="s">
        <v>14</v>
      </c>
      <c r="G1133" t="s">
        <v>15</v>
      </c>
      <c r="H1133">
        <v>4</v>
      </c>
      <c r="I1133">
        <v>84</v>
      </c>
      <c r="J1133" t="s">
        <v>16</v>
      </c>
      <c r="K1133" t="s">
        <v>17</v>
      </c>
      <c r="L1133" t="s">
        <v>40</v>
      </c>
      <c r="M1133" s="25">
        <v>297069</v>
      </c>
    </row>
    <row r="1134" spans="1:13" x14ac:dyDescent="0.2">
      <c r="A1134" s="1">
        <v>43168</v>
      </c>
      <c r="B1134" t="s">
        <v>1255</v>
      </c>
      <c r="C1134" t="s">
        <v>11</v>
      </c>
      <c r="D1134" t="s">
        <v>12</v>
      </c>
      <c r="E1134" t="s">
        <v>31</v>
      </c>
      <c r="F1134" t="s">
        <v>14</v>
      </c>
      <c r="G1134" t="s">
        <v>15</v>
      </c>
      <c r="H1134">
        <v>3</v>
      </c>
      <c r="I1134">
        <v>88</v>
      </c>
      <c r="J1134" t="s">
        <v>16</v>
      </c>
      <c r="K1134" t="s">
        <v>17</v>
      </c>
      <c r="L1134" t="s">
        <v>36</v>
      </c>
      <c r="M1134" s="25">
        <v>399000</v>
      </c>
    </row>
    <row r="1135" spans="1:13" x14ac:dyDescent="0.2">
      <c r="A1135" s="1">
        <v>43169</v>
      </c>
      <c r="B1135" t="s">
        <v>1256</v>
      </c>
      <c r="C1135" t="s">
        <v>11</v>
      </c>
      <c r="D1135" t="s">
        <v>47</v>
      </c>
      <c r="E1135" t="s">
        <v>48</v>
      </c>
      <c r="F1135" t="s">
        <v>14</v>
      </c>
      <c r="G1135" t="s">
        <v>15</v>
      </c>
      <c r="H1135">
        <v>3</v>
      </c>
      <c r="I1135">
        <v>99</v>
      </c>
      <c r="J1135" t="s">
        <v>16</v>
      </c>
      <c r="K1135" t="s">
        <v>17</v>
      </c>
      <c r="L1135" t="s">
        <v>40</v>
      </c>
      <c r="M1135" s="25">
        <v>299800</v>
      </c>
    </row>
    <row r="1136" spans="1:13" x14ac:dyDescent="0.2">
      <c r="A1136" s="1">
        <v>43170</v>
      </c>
      <c r="B1136" t="s">
        <v>1257</v>
      </c>
      <c r="C1136" t="s">
        <v>11</v>
      </c>
      <c r="D1136" t="s">
        <v>19</v>
      </c>
      <c r="E1136" t="s">
        <v>20</v>
      </c>
      <c r="F1136" t="s">
        <v>14</v>
      </c>
      <c r="G1136" t="s">
        <v>32</v>
      </c>
      <c r="H1136">
        <v>4</v>
      </c>
      <c r="I1136">
        <v>274</v>
      </c>
      <c r="J1136" t="s">
        <v>16</v>
      </c>
      <c r="K1136" t="s">
        <v>17</v>
      </c>
      <c r="L1136" t="s">
        <v>36</v>
      </c>
      <c r="M1136" s="25">
        <v>839000</v>
      </c>
    </row>
    <row r="1137" spans="1:13" x14ac:dyDescent="0.2">
      <c r="A1137" s="1">
        <v>43171</v>
      </c>
      <c r="B1137" t="s">
        <v>1258</v>
      </c>
      <c r="C1137" t="s">
        <v>11</v>
      </c>
      <c r="D1137" t="s">
        <v>50</v>
      </c>
      <c r="E1137" t="s">
        <v>51</v>
      </c>
      <c r="F1137" t="s">
        <v>14</v>
      </c>
      <c r="G1137" t="s">
        <v>15</v>
      </c>
      <c r="H1137">
        <v>3</v>
      </c>
      <c r="I1137">
        <v>137</v>
      </c>
      <c r="J1137" t="s">
        <v>16</v>
      </c>
      <c r="K1137" t="s">
        <v>17</v>
      </c>
      <c r="L1137" t="s">
        <v>21</v>
      </c>
      <c r="M1137" s="25">
        <v>575000</v>
      </c>
    </row>
    <row r="1138" spans="1:13" x14ac:dyDescent="0.2">
      <c r="A1138" s="1">
        <v>43172</v>
      </c>
      <c r="B1138" t="s">
        <v>1259</v>
      </c>
      <c r="C1138" t="s">
        <v>11</v>
      </c>
      <c r="D1138" t="s">
        <v>34</v>
      </c>
      <c r="E1138" t="s">
        <v>35</v>
      </c>
      <c r="F1138" t="s">
        <v>14</v>
      </c>
      <c r="G1138" t="s">
        <v>15</v>
      </c>
      <c r="H1138">
        <v>2</v>
      </c>
      <c r="I1138">
        <v>95</v>
      </c>
      <c r="J1138" t="s">
        <v>16</v>
      </c>
      <c r="K1138" t="s">
        <v>17</v>
      </c>
      <c r="L1138" t="s">
        <v>18</v>
      </c>
      <c r="M1138" s="25">
        <v>479000</v>
      </c>
    </row>
    <row r="1139" spans="1:13" x14ac:dyDescent="0.2">
      <c r="A1139" s="1">
        <v>43173</v>
      </c>
      <c r="B1139" t="s">
        <v>1260</v>
      </c>
      <c r="C1139" t="s">
        <v>11</v>
      </c>
      <c r="D1139" t="s">
        <v>37</v>
      </c>
      <c r="E1139" t="s">
        <v>85</v>
      </c>
      <c r="F1139" t="s">
        <v>14</v>
      </c>
      <c r="G1139" t="s">
        <v>15</v>
      </c>
      <c r="H1139">
        <v>1</v>
      </c>
      <c r="I1139">
        <v>34</v>
      </c>
      <c r="J1139" t="s">
        <v>28</v>
      </c>
      <c r="K1139" t="s">
        <v>17</v>
      </c>
      <c r="L1139" t="s">
        <v>52</v>
      </c>
      <c r="M1139" s="25">
        <v>165000</v>
      </c>
    </row>
    <row r="1140" spans="1:13" x14ac:dyDescent="0.2">
      <c r="A1140" s="1">
        <v>43174</v>
      </c>
      <c r="B1140" t="s">
        <v>1261</v>
      </c>
      <c r="C1140" t="s">
        <v>11</v>
      </c>
      <c r="D1140" t="s">
        <v>42</v>
      </c>
      <c r="E1140" t="s">
        <v>43</v>
      </c>
      <c r="F1140" t="s">
        <v>14</v>
      </c>
      <c r="G1140" t="s">
        <v>15</v>
      </c>
      <c r="H1140">
        <v>2</v>
      </c>
      <c r="I1140">
        <v>70</v>
      </c>
      <c r="J1140" t="s">
        <v>16</v>
      </c>
      <c r="K1140" t="s">
        <v>17</v>
      </c>
      <c r="L1140" t="s">
        <v>18</v>
      </c>
      <c r="M1140" s="25">
        <v>420000</v>
      </c>
    </row>
    <row r="1141" spans="1:13" x14ac:dyDescent="0.2">
      <c r="A1141" s="1">
        <v>43175</v>
      </c>
      <c r="B1141" t="s">
        <v>1262</v>
      </c>
      <c r="C1141" t="s">
        <v>11</v>
      </c>
      <c r="D1141" t="s">
        <v>47</v>
      </c>
      <c r="E1141" t="s">
        <v>112</v>
      </c>
      <c r="F1141" t="s">
        <v>14</v>
      </c>
      <c r="G1141" t="s">
        <v>15</v>
      </c>
      <c r="H1141">
        <v>4</v>
      </c>
      <c r="I1141">
        <v>86</v>
      </c>
      <c r="J1141" t="s">
        <v>16</v>
      </c>
      <c r="K1141" t="s">
        <v>17</v>
      </c>
      <c r="L1141" t="s">
        <v>60</v>
      </c>
      <c r="M1141" s="25">
        <v>335000</v>
      </c>
    </row>
    <row r="1142" spans="1:13" x14ac:dyDescent="0.2">
      <c r="A1142" s="1">
        <v>43176</v>
      </c>
      <c r="B1142" t="s">
        <v>1263</v>
      </c>
      <c r="C1142" t="s">
        <v>11</v>
      </c>
      <c r="D1142" t="s">
        <v>47</v>
      </c>
      <c r="E1142" t="s">
        <v>96</v>
      </c>
      <c r="F1142" t="s">
        <v>14</v>
      </c>
      <c r="G1142" t="s">
        <v>15</v>
      </c>
      <c r="H1142">
        <v>3</v>
      </c>
      <c r="I1142">
        <v>79</v>
      </c>
      <c r="J1142" t="s">
        <v>16</v>
      </c>
      <c r="K1142" t="s">
        <v>17</v>
      </c>
      <c r="L1142" t="s">
        <v>40</v>
      </c>
      <c r="M1142" s="25">
        <v>253000</v>
      </c>
    </row>
    <row r="1143" spans="1:13" x14ac:dyDescent="0.2">
      <c r="A1143" s="1">
        <v>43177</v>
      </c>
      <c r="B1143" t="s">
        <v>1264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>
        <v>2</v>
      </c>
      <c r="I1143">
        <v>63</v>
      </c>
      <c r="J1143" t="s">
        <v>28</v>
      </c>
      <c r="K1143" t="s">
        <v>17</v>
      </c>
      <c r="L1143" t="s">
        <v>21</v>
      </c>
      <c r="M1143" s="25">
        <v>350000</v>
      </c>
    </row>
    <row r="1144" spans="1:13" x14ac:dyDescent="0.2">
      <c r="A1144" s="1">
        <v>43178</v>
      </c>
      <c r="B1144" t="s">
        <v>1265</v>
      </c>
      <c r="C1144" t="s">
        <v>11</v>
      </c>
      <c r="D1144" t="s">
        <v>50</v>
      </c>
      <c r="E1144" t="s">
        <v>51</v>
      </c>
      <c r="F1144" t="s">
        <v>14</v>
      </c>
      <c r="G1144" t="s">
        <v>15</v>
      </c>
      <c r="H1144">
        <v>2</v>
      </c>
      <c r="I1144">
        <v>70</v>
      </c>
      <c r="J1144" t="s">
        <v>16</v>
      </c>
      <c r="K1144" t="s">
        <v>17</v>
      </c>
      <c r="L1144" t="s">
        <v>18</v>
      </c>
      <c r="M1144" s="25">
        <v>319000</v>
      </c>
    </row>
    <row r="1145" spans="1:13" x14ac:dyDescent="0.2">
      <c r="A1145" s="1">
        <v>43179</v>
      </c>
      <c r="B1145" t="s">
        <v>1266</v>
      </c>
      <c r="C1145" t="s">
        <v>11</v>
      </c>
      <c r="D1145" t="s">
        <v>42</v>
      </c>
      <c r="E1145" t="s">
        <v>83</v>
      </c>
      <c r="F1145" t="s">
        <v>14</v>
      </c>
      <c r="G1145" t="s">
        <v>15</v>
      </c>
      <c r="H1145">
        <v>3</v>
      </c>
      <c r="I1145">
        <v>74</v>
      </c>
      <c r="J1145" t="s">
        <v>16</v>
      </c>
      <c r="K1145" t="s">
        <v>17</v>
      </c>
      <c r="L1145" t="s">
        <v>21</v>
      </c>
      <c r="M1145" s="25">
        <v>260000</v>
      </c>
    </row>
    <row r="1146" spans="1:13" x14ac:dyDescent="0.2">
      <c r="A1146" s="1">
        <v>43180</v>
      </c>
      <c r="B1146" t="s">
        <v>1267</v>
      </c>
      <c r="C1146" t="s">
        <v>11</v>
      </c>
      <c r="D1146" t="s">
        <v>25</v>
      </c>
      <c r="E1146" t="s">
        <v>94</v>
      </c>
      <c r="F1146" t="s">
        <v>14</v>
      </c>
      <c r="G1146" t="s">
        <v>15</v>
      </c>
      <c r="H1146">
        <v>3</v>
      </c>
      <c r="I1146">
        <v>58</v>
      </c>
      <c r="J1146" t="s">
        <v>16</v>
      </c>
      <c r="K1146" t="s">
        <v>17</v>
      </c>
      <c r="L1146" t="s">
        <v>18</v>
      </c>
      <c r="M1146" s="25">
        <v>196000</v>
      </c>
    </row>
    <row r="1147" spans="1:13" x14ac:dyDescent="0.2">
      <c r="A1147" s="1">
        <v>43181</v>
      </c>
      <c r="B1147" t="s">
        <v>1268</v>
      </c>
      <c r="C1147" t="s">
        <v>11</v>
      </c>
      <c r="D1147" t="s">
        <v>50</v>
      </c>
      <c r="E1147" t="s">
        <v>66</v>
      </c>
      <c r="F1147" t="s">
        <v>14</v>
      </c>
      <c r="G1147" t="s">
        <v>15</v>
      </c>
      <c r="H1147">
        <v>2</v>
      </c>
      <c r="I1147">
        <v>64</v>
      </c>
      <c r="J1147" t="s">
        <v>16</v>
      </c>
      <c r="K1147" t="s">
        <v>17</v>
      </c>
      <c r="L1147" t="s">
        <v>18</v>
      </c>
      <c r="M1147" s="25">
        <v>275000</v>
      </c>
    </row>
    <row r="1148" spans="1:13" x14ac:dyDescent="0.2">
      <c r="A1148" s="1">
        <v>43182</v>
      </c>
      <c r="B1148" t="s">
        <v>1269</v>
      </c>
      <c r="C1148" t="s">
        <v>11</v>
      </c>
      <c r="D1148" t="s">
        <v>50</v>
      </c>
      <c r="E1148" t="s">
        <v>51</v>
      </c>
      <c r="F1148" t="s">
        <v>14</v>
      </c>
      <c r="G1148" t="s">
        <v>15</v>
      </c>
      <c r="H1148">
        <v>1</v>
      </c>
      <c r="I1148">
        <v>56</v>
      </c>
      <c r="J1148" t="s">
        <v>28</v>
      </c>
      <c r="K1148" t="s">
        <v>17</v>
      </c>
      <c r="L1148" t="s">
        <v>21</v>
      </c>
      <c r="M1148" s="25">
        <v>320000</v>
      </c>
    </row>
    <row r="1149" spans="1:13" x14ac:dyDescent="0.2">
      <c r="A1149" s="1">
        <v>43183</v>
      </c>
      <c r="B1149" t="s">
        <v>1270</v>
      </c>
      <c r="C1149" t="s">
        <v>11</v>
      </c>
      <c r="D1149" t="s">
        <v>37</v>
      </c>
      <c r="E1149" t="s">
        <v>74</v>
      </c>
      <c r="F1149" t="s">
        <v>14</v>
      </c>
      <c r="G1149" t="s">
        <v>15</v>
      </c>
      <c r="H1149">
        <v>3</v>
      </c>
      <c r="I1149">
        <v>71</v>
      </c>
      <c r="J1149" t="s">
        <v>28</v>
      </c>
      <c r="K1149" t="s">
        <v>17</v>
      </c>
      <c r="L1149" t="s">
        <v>40</v>
      </c>
      <c r="M1149" s="25">
        <v>195000</v>
      </c>
    </row>
    <row r="1150" spans="1:13" x14ac:dyDescent="0.2">
      <c r="A1150" s="1">
        <v>43184</v>
      </c>
      <c r="B1150" t="s">
        <v>1271</v>
      </c>
      <c r="C1150" t="s">
        <v>11</v>
      </c>
      <c r="D1150" t="s">
        <v>42</v>
      </c>
      <c r="E1150" t="s">
        <v>88</v>
      </c>
      <c r="F1150" t="s">
        <v>14</v>
      </c>
      <c r="G1150" t="s">
        <v>15</v>
      </c>
      <c r="H1150">
        <v>3</v>
      </c>
      <c r="I1150">
        <v>67</v>
      </c>
      <c r="J1150" t="s">
        <v>28</v>
      </c>
      <c r="K1150" t="s">
        <v>17</v>
      </c>
      <c r="L1150" t="s">
        <v>40</v>
      </c>
      <c r="M1150" s="25">
        <v>289000</v>
      </c>
    </row>
    <row r="1151" spans="1:13" x14ac:dyDescent="0.2">
      <c r="A1151" s="1">
        <v>43185</v>
      </c>
      <c r="B1151" t="s">
        <v>1272</v>
      </c>
      <c r="C1151" t="s">
        <v>11</v>
      </c>
      <c r="D1151" t="s">
        <v>12</v>
      </c>
      <c r="E1151" t="s">
        <v>31</v>
      </c>
      <c r="F1151" t="s">
        <v>14</v>
      </c>
      <c r="G1151" t="s">
        <v>15</v>
      </c>
      <c r="H1151">
        <v>4</v>
      </c>
      <c r="I1151">
        <v>122</v>
      </c>
      <c r="J1151" t="s">
        <v>16</v>
      </c>
      <c r="K1151" t="s">
        <v>17</v>
      </c>
      <c r="L1151" t="s">
        <v>40</v>
      </c>
      <c r="M1151" s="25">
        <v>415000</v>
      </c>
    </row>
    <row r="1152" spans="1:13" x14ac:dyDescent="0.2">
      <c r="A1152" s="1">
        <v>43186</v>
      </c>
      <c r="B1152" t="s">
        <v>1273</v>
      </c>
      <c r="C1152" t="s">
        <v>11</v>
      </c>
      <c r="D1152" t="s">
        <v>42</v>
      </c>
      <c r="E1152" t="s">
        <v>83</v>
      </c>
      <c r="F1152" t="s">
        <v>14</v>
      </c>
      <c r="G1152" t="s">
        <v>15</v>
      </c>
      <c r="H1152">
        <v>3</v>
      </c>
      <c r="I1152">
        <v>91</v>
      </c>
      <c r="J1152" t="s">
        <v>16</v>
      </c>
      <c r="K1152" t="s">
        <v>17</v>
      </c>
      <c r="L1152" t="s">
        <v>58</v>
      </c>
      <c r="M1152" s="25">
        <v>290000</v>
      </c>
    </row>
    <row r="1153" spans="1:13" x14ac:dyDescent="0.2">
      <c r="A1153" s="1">
        <v>43187</v>
      </c>
      <c r="B1153" t="s">
        <v>1274</v>
      </c>
      <c r="C1153" t="s">
        <v>11</v>
      </c>
      <c r="D1153" t="s">
        <v>34</v>
      </c>
      <c r="E1153" t="s">
        <v>44</v>
      </c>
      <c r="F1153" t="s">
        <v>14</v>
      </c>
      <c r="G1153" t="s">
        <v>15</v>
      </c>
      <c r="H1153">
        <v>5</v>
      </c>
      <c r="I1153">
        <v>210</v>
      </c>
      <c r="J1153" t="s">
        <v>16</v>
      </c>
      <c r="K1153" t="s">
        <v>17</v>
      </c>
      <c r="L1153" t="s">
        <v>18</v>
      </c>
      <c r="M1153" s="25">
        <v>1030000</v>
      </c>
    </row>
    <row r="1154" spans="1:13" x14ac:dyDescent="0.2">
      <c r="A1154" s="1">
        <v>43188</v>
      </c>
      <c r="B1154" t="s">
        <v>1275</v>
      </c>
      <c r="C1154" t="s">
        <v>11</v>
      </c>
      <c r="D1154" t="s">
        <v>47</v>
      </c>
      <c r="E1154" t="s">
        <v>112</v>
      </c>
      <c r="F1154" t="s">
        <v>14</v>
      </c>
      <c r="G1154" t="s">
        <v>15</v>
      </c>
      <c r="H1154">
        <v>3</v>
      </c>
      <c r="I1154">
        <v>62</v>
      </c>
      <c r="J1154" t="s">
        <v>16</v>
      </c>
      <c r="K1154" t="s">
        <v>17</v>
      </c>
      <c r="L1154" t="s">
        <v>40</v>
      </c>
      <c r="M1154" s="25">
        <v>250000</v>
      </c>
    </row>
    <row r="1155" spans="1:13" x14ac:dyDescent="0.2">
      <c r="A1155" s="1">
        <v>43189</v>
      </c>
      <c r="B1155" t="s">
        <v>1276</v>
      </c>
      <c r="C1155" t="s">
        <v>11</v>
      </c>
      <c r="D1155" t="s">
        <v>12</v>
      </c>
      <c r="E1155" t="s">
        <v>22</v>
      </c>
      <c r="F1155" t="s">
        <v>14</v>
      </c>
      <c r="G1155" t="s">
        <v>15</v>
      </c>
      <c r="H1155">
        <v>1</v>
      </c>
      <c r="I1155">
        <v>42</v>
      </c>
      <c r="J1155" t="s">
        <v>16</v>
      </c>
      <c r="K1155" t="s">
        <v>17</v>
      </c>
      <c r="L1155" t="s">
        <v>40</v>
      </c>
      <c r="M1155" s="25">
        <v>228000</v>
      </c>
    </row>
    <row r="1156" spans="1:13" x14ac:dyDescent="0.2">
      <c r="A1156" s="1">
        <v>43190</v>
      </c>
      <c r="B1156" t="s">
        <v>1277</v>
      </c>
      <c r="C1156" t="s">
        <v>11</v>
      </c>
      <c r="D1156" t="s">
        <v>37</v>
      </c>
      <c r="E1156" t="s">
        <v>38</v>
      </c>
      <c r="F1156" t="s">
        <v>14</v>
      </c>
      <c r="G1156" t="s">
        <v>15</v>
      </c>
      <c r="H1156">
        <v>3</v>
      </c>
      <c r="I1156">
        <v>117</v>
      </c>
      <c r="J1156" t="s">
        <v>16</v>
      </c>
      <c r="K1156" t="s">
        <v>17</v>
      </c>
      <c r="L1156" t="s">
        <v>57</v>
      </c>
      <c r="M1156" s="25">
        <v>840000</v>
      </c>
    </row>
    <row r="1157" spans="1:13" x14ac:dyDescent="0.2">
      <c r="A1157" s="1">
        <v>43191</v>
      </c>
      <c r="B1157" t="s">
        <v>1278</v>
      </c>
      <c r="C1157" t="s">
        <v>11</v>
      </c>
      <c r="D1157" t="s">
        <v>37</v>
      </c>
      <c r="E1157" t="s">
        <v>74</v>
      </c>
      <c r="F1157" t="s">
        <v>14</v>
      </c>
      <c r="G1157" t="s">
        <v>15</v>
      </c>
      <c r="H1157">
        <v>2</v>
      </c>
      <c r="I1157">
        <v>76</v>
      </c>
      <c r="J1157" t="s">
        <v>16</v>
      </c>
      <c r="K1157" t="s">
        <v>17</v>
      </c>
      <c r="L1157" t="s">
        <v>40</v>
      </c>
      <c r="M1157" s="25">
        <v>465000</v>
      </c>
    </row>
    <row r="1158" spans="1:13" x14ac:dyDescent="0.2">
      <c r="A1158" s="1">
        <v>43192</v>
      </c>
      <c r="B1158" t="s">
        <v>1279</v>
      </c>
      <c r="C1158" t="s">
        <v>11</v>
      </c>
      <c r="D1158" t="s">
        <v>37</v>
      </c>
      <c r="E1158" t="s">
        <v>74</v>
      </c>
      <c r="F1158" t="s">
        <v>14</v>
      </c>
      <c r="G1158" t="s">
        <v>15</v>
      </c>
      <c r="H1158">
        <v>2</v>
      </c>
      <c r="I1158">
        <v>151</v>
      </c>
      <c r="J1158" t="s">
        <v>16</v>
      </c>
      <c r="K1158" t="s">
        <v>17</v>
      </c>
      <c r="L1158" t="s">
        <v>52</v>
      </c>
      <c r="M1158" s="25">
        <v>565000</v>
      </c>
    </row>
    <row r="1159" spans="1:13" x14ac:dyDescent="0.2">
      <c r="A1159" s="1">
        <v>43193</v>
      </c>
      <c r="B1159" t="s">
        <v>1280</v>
      </c>
      <c r="C1159" t="s">
        <v>11</v>
      </c>
      <c r="D1159" t="s">
        <v>37</v>
      </c>
      <c r="E1159" t="s">
        <v>74</v>
      </c>
      <c r="F1159" t="s">
        <v>14</v>
      </c>
      <c r="G1159" t="s">
        <v>15</v>
      </c>
      <c r="H1159">
        <v>2</v>
      </c>
      <c r="I1159">
        <v>84</v>
      </c>
      <c r="J1159" t="s">
        <v>16</v>
      </c>
      <c r="K1159" t="s">
        <v>17</v>
      </c>
      <c r="L1159" t="s">
        <v>40</v>
      </c>
      <c r="M1159" s="25">
        <v>475000</v>
      </c>
    </row>
    <row r="1160" spans="1:13" x14ac:dyDescent="0.2">
      <c r="A1160" s="1">
        <v>43194</v>
      </c>
      <c r="B1160" t="s">
        <v>1281</v>
      </c>
      <c r="C1160" t="s">
        <v>11</v>
      </c>
      <c r="D1160" t="s">
        <v>12</v>
      </c>
      <c r="E1160" t="s">
        <v>41</v>
      </c>
      <c r="F1160" t="s">
        <v>14</v>
      </c>
      <c r="G1160" t="s">
        <v>15</v>
      </c>
      <c r="H1160">
        <v>2</v>
      </c>
      <c r="I1160">
        <v>68</v>
      </c>
      <c r="J1160" t="s">
        <v>16</v>
      </c>
      <c r="K1160" t="s">
        <v>17</v>
      </c>
      <c r="L1160" t="s">
        <v>36</v>
      </c>
      <c r="M1160" s="25">
        <v>470000</v>
      </c>
    </row>
    <row r="1161" spans="1:13" x14ac:dyDescent="0.2">
      <c r="A1161" s="1">
        <v>43195</v>
      </c>
      <c r="B1161" t="s">
        <v>1282</v>
      </c>
      <c r="C1161" t="s">
        <v>11</v>
      </c>
      <c r="D1161" t="s">
        <v>12</v>
      </c>
      <c r="E1161" t="s">
        <v>31</v>
      </c>
      <c r="F1161" t="s">
        <v>14</v>
      </c>
      <c r="G1161" t="s">
        <v>15</v>
      </c>
      <c r="H1161">
        <v>3</v>
      </c>
      <c r="I1161">
        <v>62</v>
      </c>
      <c r="J1161" t="s">
        <v>16</v>
      </c>
      <c r="K1161" t="s">
        <v>17</v>
      </c>
      <c r="L1161" t="s">
        <v>60</v>
      </c>
      <c r="M1161" s="25">
        <v>385000</v>
      </c>
    </row>
    <row r="1162" spans="1:13" x14ac:dyDescent="0.2">
      <c r="A1162" s="1">
        <v>43196</v>
      </c>
      <c r="B1162" t="s">
        <v>1283</v>
      </c>
      <c r="C1162" t="s">
        <v>11</v>
      </c>
      <c r="D1162" t="s">
        <v>37</v>
      </c>
      <c r="E1162" t="s">
        <v>74</v>
      </c>
      <c r="F1162" t="s">
        <v>14</v>
      </c>
      <c r="G1162" t="s">
        <v>15</v>
      </c>
      <c r="H1162">
        <v>2</v>
      </c>
      <c r="I1162">
        <v>75</v>
      </c>
      <c r="J1162" t="s">
        <v>16</v>
      </c>
      <c r="K1162" t="s">
        <v>17</v>
      </c>
      <c r="L1162" t="s">
        <v>18</v>
      </c>
      <c r="M1162" s="25">
        <v>319000</v>
      </c>
    </row>
    <row r="1163" spans="1:13" x14ac:dyDescent="0.2">
      <c r="A1163" s="1">
        <v>43197</v>
      </c>
      <c r="B1163" t="s">
        <v>1284</v>
      </c>
      <c r="C1163" t="s">
        <v>11</v>
      </c>
      <c r="D1163" t="s">
        <v>19</v>
      </c>
      <c r="E1163" t="s">
        <v>45</v>
      </c>
      <c r="F1163" t="s">
        <v>14</v>
      </c>
      <c r="G1163" t="s">
        <v>15</v>
      </c>
      <c r="H1163">
        <v>3</v>
      </c>
      <c r="I1163">
        <v>80</v>
      </c>
      <c r="J1163" t="s">
        <v>16</v>
      </c>
      <c r="K1163" t="s">
        <v>67</v>
      </c>
      <c r="L1163" t="s">
        <v>36</v>
      </c>
      <c r="M1163" s="25">
        <v>415000</v>
      </c>
    </row>
    <row r="1164" spans="1:13" x14ac:dyDescent="0.2">
      <c r="A1164" s="1">
        <v>43198</v>
      </c>
      <c r="B1164" t="s">
        <v>1285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>
        <v>4</v>
      </c>
      <c r="I1164">
        <v>230</v>
      </c>
      <c r="J1164" t="s">
        <v>16</v>
      </c>
      <c r="K1164" t="s">
        <v>17</v>
      </c>
      <c r="L1164" t="s">
        <v>57</v>
      </c>
      <c r="M1164" s="25">
        <v>2300000</v>
      </c>
    </row>
    <row r="1165" spans="1:13" x14ac:dyDescent="0.2">
      <c r="A1165" s="1">
        <v>43199</v>
      </c>
      <c r="B1165" t="s">
        <v>1286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>
        <v>2</v>
      </c>
      <c r="I1165">
        <v>117</v>
      </c>
      <c r="J1165" t="s">
        <v>16</v>
      </c>
      <c r="K1165" t="s">
        <v>17</v>
      </c>
      <c r="L1165" t="s">
        <v>40</v>
      </c>
      <c r="M1165" s="25">
        <v>595000</v>
      </c>
    </row>
    <row r="1166" spans="1:13" x14ac:dyDescent="0.2">
      <c r="A1166" s="1">
        <v>43200</v>
      </c>
      <c r="B1166" t="s">
        <v>1287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>
        <v>3</v>
      </c>
      <c r="I1166">
        <v>177</v>
      </c>
      <c r="J1166" t="s">
        <v>16</v>
      </c>
      <c r="K1166" t="s">
        <v>17</v>
      </c>
      <c r="L1166" t="s">
        <v>18</v>
      </c>
      <c r="M1166" s="25">
        <v>890000</v>
      </c>
    </row>
    <row r="1167" spans="1:13" x14ac:dyDescent="0.2">
      <c r="A1167" s="1">
        <v>43201</v>
      </c>
      <c r="B1167" t="s">
        <v>1288</v>
      </c>
      <c r="C1167" t="s">
        <v>11</v>
      </c>
      <c r="D1167" t="s">
        <v>19</v>
      </c>
      <c r="E1167" t="s">
        <v>20</v>
      </c>
      <c r="F1167" t="s">
        <v>14</v>
      </c>
      <c r="G1167" t="s">
        <v>15</v>
      </c>
      <c r="H1167">
        <v>7</v>
      </c>
      <c r="I1167">
        <v>391</v>
      </c>
      <c r="J1167" t="s">
        <v>16</v>
      </c>
      <c r="K1167" t="s">
        <v>17</v>
      </c>
      <c r="L1167" t="s">
        <v>58</v>
      </c>
      <c r="M1167" s="25">
        <v>1690000</v>
      </c>
    </row>
    <row r="1168" spans="1:13" x14ac:dyDescent="0.2">
      <c r="A1168" s="1">
        <v>43202</v>
      </c>
      <c r="B1168" t="s">
        <v>1289</v>
      </c>
      <c r="C1168" t="s">
        <v>11</v>
      </c>
      <c r="D1168" t="s">
        <v>12</v>
      </c>
      <c r="E1168" t="s">
        <v>41</v>
      </c>
      <c r="F1168" t="s">
        <v>14</v>
      </c>
      <c r="G1168" t="s">
        <v>15</v>
      </c>
      <c r="H1168">
        <v>2</v>
      </c>
      <c r="I1168">
        <v>75</v>
      </c>
      <c r="J1168" t="s">
        <v>28</v>
      </c>
      <c r="K1168" t="s">
        <v>17</v>
      </c>
      <c r="L1168" t="s">
        <v>21</v>
      </c>
      <c r="M1168" s="25">
        <v>298000</v>
      </c>
    </row>
    <row r="1169" spans="1:13" x14ac:dyDescent="0.2">
      <c r="A1169" s="1">
        <v>43203</v>
      </c>
      <c r="B1169" t="s">
        <v>1290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>
        <v>4</v>
      </c>
      <c r="I1169">
        <v>135</v>
      </c>
      <c r="J1169" t="s">
        <v>16</v>
      </c>
      <c r="K1169" t="s">
        <v>17</v>
      </c>
      <c r="L1169" t="s">
        <v>57</v>
      </c>
      <c r="M1169" s="25">
        <v>795000</v>
      </c>
    </row>
    <row r="1170" spans="1:13" x14ac:dyDescent="0.2">
      <c r="A1170" s="1">
        <v>43204</v>
      </c>
      <c r="B1170" t="s">
        <v>1291</v>
      </c>
      <c r="C1170" t="s">
        <v>11</v>
      </c>
      <c r="D1170" t="s">
        <v>50</v>
      </c>
      <c r="E1170" t="s">
        <v>66</v>
      </c>
      <c r="F1170" t="s">
        <v>14</v>
      </c>
      <c r="G1170" t="s">
        <v>15</v>
      </c>
      <c r="H1170">
        <v>4</v>
      </c>
      <c r="I1170">
        <v>136</v>
      </c>
      <c r="J1170" t="s">
        <v>16</v>
      </c>
      <c r="K1170" t="s">
        <v>17</v>
      </c>
      <c r="L1170" t="s">
        <v>40</v>
      </c>
      <c r="M1170" s="25">
        <v>475000</v>
      </c>
    </row>
    <row r="1171" spans="1:13" x14ac:dyDescent="0.2">
      <c r="A1171" s="1">
        <v>43205</v>
      </c>
      <c r="B1171" t="s">
        <v>1292</v>
      </c>
      <c r="C1171" t="s">
        <v>11</v>
      </c>
      <c r="D1171" t="s">
        <v>42</v>
      </c>
      <c r="E1171" t="s">
        <v>83</v>
      </c>
      <c r="F1171" t="s">
        <v>14</v>
      </c>
      <c r="G1171" t="s">
        <v>15</v>
      </c>
      <c r="H1171">
        <v>3</v>
      </c>
      <c r="I1171">
        <v>141</v>
      </c>
      <c r="J1171" t="s">
        <v>16</v>
      </c>
      <c r="K1171" t="s">
        <v>17</v>
      </c>
      <c r="L1171" t="s">
        <v>18</v>
      </c>
      <c r="M1171" s="25">
        <v>830000</v>
      </c>
    </row>
    <row r="1172" spans="1:13" x14ac:dyDescent="0.2">
      <c r="A1172" s="1">
        <v>43206</v>
      </c>
      <c r="B1172" t="s">
        <v>1293</v>
      </c>
      <c r="C1172" t="s">
        <v>11</v>
      </c>
      <c r="D1172" t="s">
        <v>42</v>
      </c>
      <c r="E1172" t="s">
        <v>62</v>
      </c>
      <c r="F1172" t="s">
        <v>14</v>
      </c>
      <c r="G1172" t="s">
        <v>15</v>
      </c>
      <c r="H1172">
        <v>3</v>
      </c>
      <c r="I1172">
        <v>75</v>
      </c>
      <c r="J1172" t="s">
        <v>16</v>
      </c>
      <c r="K1172" t="s">
        <v>17</v>
      </c>
      <c r="L1172" t="s">
        <v>18</v>
      </c>
      <c r="M1172" s="25">
        <v>230000</v>
      </c>
    </row>
    <row r="1173" spans="1:13" x14ac:dyDescent="0.2">
      <c r="A1173" s="1">
        <v>43207</v>
      </c>
      <c r="B1173" t="s">
        <v>1294</v>
      </c>
      <c r="C1173" t="s">
        <v>11</v>
      </c>
      <c r="D1173" t="s">
        <v>12</v>
      </c>
      <c r="E1173" t="s">
        <v>13</v>
      </c>
      <c r="F1173" t="s">
        <v>14</v>
      </c>
      <c r="G1173" t="s">
        <v>15</v>
      </c>
      <c r="H1173">
        <v>3</v>
      </c>
      <c r="I1173">
        <v>132</v>
      </c>
      <c r="J1173" t="s">
        <v>16</v>
      </c>
      <c r="K1173" t="s">
        <v>67</v>
      </c>
      <c r="L1173" t="s">
        <v>36</v>
      </c>
      <c r="M1173" s="25">
        <v>1180000</v>
      </c>
    </row>
    <row r="1174" spans="1:13" x14ac:dyDescent="0.2">
      <c r="A1174" s="1">
        <v>43208</v>
      </c>
      <c r="B1174" t="s">
        <v>1295</v>
      </c>
      <c r="C1174" t="s">
        <v>11</v>
      </c>
      <c r="D1174" t="s">
        <v>12</v>
      </c>
      <c r="E1174" t="s">
        <v>13</v>
      </c>
      <c r="F1174" t="s">
        <v>14</v>
      </c>
      <c r="G1174" t="s">
        <v>15</v>
      </c>
      <c r="H1174">
        <v>1</v>
      </c>
      <c r="I1174">
        <v>86</v>
      </c>
      <c r="J1174" t="s">
        <v>16</v>
      </c>
      <c r="K1174" t="s">
        <v>17</v>
      </c>
      <c r="L1174" t="s">
        <v>36</v>
      </c>
      <c r="M1174" s="25">
        <v>870000</v>
      </c>
    </row>
    <row r="1175" spans="1:13" x14ac:dyDescent="0.2">
      <c r="A1175" s="1">
        <v>43209</v>
      </c>
      <c r="B1175" t="s">
        <v>1296</v>
      </c>
      <c r="C1175" t="s">
        <v>11</v>
      </c>
      <c r="D1175" t="s">
        <v>50</v>
      </c>
      <c r="E1175" t="s">
        <v>51</v>
      </c>
      <c r="F1175" t="s">
        <v>14</v>
      </c>
      <c r="G1175" t="s">
        <v>15</v>
      </c>
      <c r="H1175">
        <v>1</v>
      </c>
      <c r="I1175">
        <v>51</v>
      </c>
      <c r="J1175" t="s">
        <v>28</v>
      </c>
      <c r="K1175" t="s">
        <v>17</v>
      </c>
      <c r="L1175" t="s">
        <v>18</v>
      </c>
      <c r="M1175" s="25">
        <v>350000</v>
      </c>
    </row>
    <row r="1176" spans="1:13" x14ac:dyDescent="0.2">
      <c r="A1176" s="1">
        <v>43210</v>
      </c>
      <c r="B1176" t="s">
        <v>1297</v>
      </c>
      <c r="C1176" t="s">
        <v>11</v>
      </c>
      <c r="D1176" t="s">
        <v>42</v>
      </c>
      <c r="E1176" t="s">
        <v>43</v>
      </c>
      <c r="F1176" t="s">
        <v>14</v>
      </c>
      <c r="G1176" t="s">
        <v>15</v>
      </c>
      <c r="H1176">
        <v>1</v>
      </c>
      <c r="I1176">
        <v>41</v>
      </c>
      <c r="J1176" t="s">
        <v>28</v>
      </c>
      <c r="K1176" t="s">
        <v>17</v>
      </c>
      <c r="L1176" t="s">
        <v>40</v>
      </c>
      <c r="M1176" s="25">
        <v>177000</v>
      </c>
    </row>
    <row r="1177" spans="1:13" x14ac:dyDescent="0.2">
      <c r="A1177" s="1">
        <v>43211</v>
      </c>
      <c r="B1177" t="s">
        <v>1298</v>
      </c>
      <c r="C1177" t="s">
        <v>11</v>
      </c>
      <c r="D1177" t="s">
        <v>37</v>
      </c>
      <c r="E1177" t="s">
        <v>49</v>
      </c>
      <c r="F1177" t="s">
        <v>14</v>
      </c>
      <c r="G1177" t="s">
        <v>15</v>
      </c>
      <c r="H1177">
        <v>2</v>
      </c>
      <c r="I1177">
        <v>299</v>
      </c>
      <c r="J1177" t="s">
        <v>16</v>
      </c>
      <c r="K1177" t="s">
        <v>17</v>
      </c>
      <c r="L1177" t="s">
        <v>24</v>
      </c>
      <c r="M1177" s="25">
        <v>3500000</v>
      </c>
    </row>
    <row r="1178" spans="1:13" x14ac:dyDescent="0.2">
      <c r="A1178" s="1">
        <v>43212</v>
      </c>
      <c r="B1178" t="s">
        <v>1299</v>
      </c>
      <c r="C1178" t="s">
        <v>11</v>
      </c>
      <c r="D1178" t="s">
        <v>12</v>
      </c>
      <c r="E1178" t="s">
        <v>13</v>
      </c>
      <c r="F1178" t="s">
        <v>14</v>
      </c>
      <c r="G1178" t="s">
        <v>15</v>
      </c>
      <c r="H1178">
        <v>3</v>
      </c>
      <c r="I1178">
        <v>139</v>
      </c>
      <c r="J1178" t="s">
        <v>16</v>
      </c>
      <c r="K1178" t="s">
        <v>17</v>
      </c>
      <c r="L1178" t="s">
        <v>58</v>
      </c>
      <c r="M1178" s="25">
        <v>1570000</v>
      </c>
    </row>
    <row r="1179" spans="1:13" x14ac:dyDescent="0.2">
      <c r="A1179" s="1">
        <v>43213</v>
      </c>
      <c r="B1179" t="s">
        <v>1300</v>
      </c>
      <c r="C1179" t="s">
        <v>11</v>
      </c>
      <c r="D1179" t="s">
        <v>25</v>
      </c>
      <c r="E1179" t="s">
        <v>91</v>
      </c>
      <c r="F1179" t="s">
        <v>14</v>
      </c>
      <c r="G1179" t="s">
        <v>15</v>
      </c>
      <c r="H1179">
        <v>3</v>
      </c>
      <c r="I1179">
        <v>54</v>
      </c>
      <c r="J1179" t="s">
        <v>16</v>
      </c>
      <c r="K1179" t="s">
        <v>17</v>
      </c>
      <c r="L1179" t="s">
        <v>18</v>
      </c>
      <c r="M1179" s="25">
        <v>250000</v>
      </c>
    </row>
    <row r="1180" spans="1:13" x14ac:dyDescent="0.2">
      <c r="A1180" s="1">
        <v>43214</v>
      </c>
      <c r="B1180" t="s">
        <v>1301</v>
      </c>
      <c r="C1180" t="s">
        <v>11</v>
      </c>
      <c r="D1180" t="s">
        <v>12</v>
      </c>
      <c r="E1180" t="s">
        <v>33</v>
      </c>
      <c r="F1180" t="s">
        <v>14</v>
      </c>
      <c r="G1180" t="s">
        <v>15</v>
      </c>
      <c r="H1180">
        <v>3</v>
      </c>
      <c r="I1180">
        <v>85</v>
      </c>
      <c r="J1180" t="s">
        <v>16</v>
      </c>
      <c r="K1180" t="s">
        <v>17</v>
      </c>
      <c r="L1180" t="s">
        <v>60</v>
      </c>
      <c r="M1180" s="25">
        <v>380000</v>
      </c>
    </row>
    <row r="1181" spans="1:13" x14ac:dyDescent="0.2">
      <c r="A1181" s="1">
        <v>43215</v>
      </c>
      <c r="B1181" t="s">
        <v>1302</v>
      </c>
      <c r="C1181" t="s">
        <v>11</v>
      </c>
      <c r="D1181" t="s">
        <v>12</v>
      </c>
      <c r="E1181" t="s">
        <v>33</v>
      </c>
      <c r="F1181" t="s">
        <v>14</v>
      </c>
      <c r="G1181" t="s">
        <v>15</v>
      </c>
      <c r="H1181">
        <v>4</v>
      </c>
      <c r="I1181">
        <v>140</v>
      </c>
      <c r="J1181" t="s">
        <v>16</v>
      </c>
      <c r="K1181" t="s">
        <v>17</v>
      </c>
      <c r="L1181" t="s">
        <v>58</v>
      </c>
      <c r="M1181" s="25">
        <v>530000</v>
      </c>
    </row>
    <row r="1182" spans="1:13" x14ac:dyDescent="0.2">
      <c r="A1182" s="1">
        <v>43216</v>
      </c>
      <c r="B1182" t="s">
        <v>1303</v>
      </c>
      <c r="C1182" t="s">
        <v>11</v>
      </c>
      <c r="D1182" t="s">
        <v>19</v>
      </c>
      <c r="E1182" t="s">
        <v>20</v>
      </c>
      <c r="F1182" t="s">
        <v>14</v>
      </c>
      <c r="G1182" t="s">
        <v>15</v>
      </c>
      <c r="H1182">
        <v>4</v>
      </c>
      <c r="I1182">
        <v>129</v>
      </c>
      <c r="J1182" t="s">
        <v>16</v>
      </c>
      <c r="K1182" t="s">
        <v>17</v>
      </c>
      <c r="L1182" t="s">
        <v>40</v>
      </c>
      <c r="M1182" s="25">
        <v>685000</v>
      </c>
    </row>
    <row r="1183" spans="1:13" x14ac:dyDescent="0.2">
      <c r="A1183" s="1">
        <v>43217</v>
      </c>
      <c r="B1183" t="s">
        <v>1304</v>
      </c>
      <c r="C1183" t="s">
        <v>11</v>
      </c>
      <c r="D1183" t="s">
        <v>37</v>
      </c>
      <c r="E1183" t="s">
        <v>38</v>
      </c>
      <c r="F1183" t="s">
        <v>14</v>
      </c>
      <c r="G1183" t="s">
        <v>15</v>
      </c>
      <c r="H1183">
        <v>1</v>
      </c>
      <c r="I1183">
        <v>111</v>
      </c>
      <c r="J1183" t="s">
        <v>28</v>
      </c>
      <c r="K1183" t="s">
        <v>17</v>
      </c>
      <c r="L1183" t="s">
        <v>18</v>
      </c>
      <c r="M1183" s="25">
        <v>550000</v>
      </c>
    </row>
    <row r="1184" spans="1:13" x14ac:dyDescent="0.2">
      <c r="A1184" s="1">
        <v>43218</v>
      </c>
      <c r="B1184" t="s">
        <v>1305</v>
      </c>
      <c r="C1184" t="s">
        <v>11</v>
      </c>
      <c r="D1184" t="s">
        <v>89</v>
      </c>
      <c r="E1184" t="s">
        <v>92</v>
      </c>
      <c r="F1184" t="s">
        <v>14</v>
      </c>
      <c r="G1184" t="s">
        <v>23</v>
      </c>
      <c r="H1184">
        <v>3</v>
      </c>
      <c r="I1184">
        <v>66</v>
      </c>
      <c r="J1184" t="s">
        <v>16</v>
      </c>
      <c r="K1184" t="s">
        <v>17</v>
      </c>
      <c r="L1184" t="s">
        <v>36</v>
      </c>
      <c r="M1184" s="25">
        <v>295000</v>
      </c>
    </row>
    <row r="1185" spans="1:13" x14ac:dyDescent="0.2">
      <c r="A1185" s="1">
        <v>43219</v>
      </c>
      <c r="B1185" t="s">
        <v>1306</v>
      </c>
      <c r="C1185" t="s">
        <v>11</v>
      </c>
      <c r="D1185" t="s">
        <v>19</v>
      </c>
      <c r="E1185" t="s">
        <v>73</v>
      </c>
      <c r="F1185" t="s">
        <v>14</v>
      </c>
      <c r="G1185" t="s">
        <v>15</v>
      </c>
      <c r="H1185">
        <v>1</v>
      </c>
      <c r="I1185">
        <v>73</v>
      </c>
      <c r="J1185" t="s">
        <v>16</v>
      </c>
      <c r="K1185" t="s">
        <v>17</v>
      </c>
      <c r="L1185" t="s">
        <v>57</v>
      </c>
      <c r="M1185" s="25">
        <v>310000</v>
      </c>
    </row>
    <row r="1186" spans="1:13" x14ac:dyDescent="0.2">
      <c r="A1186" s="1">
        <v>43220</v>
      </c>
      <c r="B1186" t="s">
        <v>1307</v>
      </c>
      <c r="C1186" t="s">
        <v>11</v>
      </c>
      <c r="D1186" t="s">
        <v>42</v>
      </c>
      <c r="E1186" t="s">
        <v>59</v>
      </c>
      <c r="F1186" t="s">
        <v>14</v>
      </c>
      <c r="G1186" t="s">
        <v>15</v>
      </c>
      <c r="H1186">
        <v>2</v>
      </c>
      <c r="I1186">
        <v>83</v>
      </c>
      <c r="J1186" t="s">
        <v>16</v>
      </c>
      <c r="K1186" t="s">
        <v>17</v>
      </c>
      <c r="L1186" t="s">
        <v>46</v>
      </c>
      <c r="M1186" s="25">
        <v>235000</v>
      </c>
    </row>
    <row r="1187" spans="1:13" x14ac:dyDescent="0.2">
      <c r="A1187" s="1">
        <v>43221</v>
      </c>
      <c r="B1187" t="s">
        <v>1308</v>
      </c>
      <c r="C1187" t="s">
        <v>11</v>
      </c>
      <c r="D1187" t="s">
        <v>47</v>
      </c>
      <c r="E1187" t="s">
        <v>48</v>
      </c>
      <c r="F1187" t="s">
        <v>14</v>
      </c>
      <c r="G1187" t="s">
        <v>15</v>
      </c>
      <c r="H1187">
        <v>3</v>
      </c>
      <c r="I1187">
        <v>68</v>
      </c>
      <c r="J1187" t="s">
        <v>28</v>
      </c>
      <c r="K1187" t="s">
        <v>17</v>
      </c>
      <c r="L1187" t="s">
        <v>21</v>
      </c>
      <c r="M1187" s="25">
        <v>152000</v>
      </c>
    </row>
    <row r="1188" spans="1:13" x14ac:dyDescent="0.2">
      <c r="A1188" s="1">
        <v>43222</v>
      </c>
      <c r="B1188" t="s">
        <v>1309</v>
      </c>
      <c r="C1188" t="s">
        <v>11</v>
      </c>
      <c r="D1188" t="s">
        <v>42</v>
      </c>
      <c r="E1188" t="s">
        <v>87</v>
      </c>
      <c r="F1188" t="s">
        <v>14</v>
      </c>
      <c r="G1188" t="s">
        <v>15</v>
      </c>
      <c r="H1188">
        <v>3</v>
      </c>
      <c r="I1188">
        <v>76</v>
      </c>
      <c r="J1188" t="s">
        <v>16</v>
      </c>
      <c r="K1188" t="s">
        <v>17</v>
      </c>
      <c r="L1188" t="s">
        <v>36</v>
      </c>
      <c r="M1188" s="25">
        <v>169000</v>
      </c>
    </row>
    <row r="1189" spans="1:13" x14ac:dyDescent="0.2">
      <c r="A1189" s="1">
        <v>43223</v>
      </c>
      <c r="B1189" t="s">
        <v>1310</v>
      </c>
      <c r="C1189" t="s">
        <v>11</v>
      </c>
      <c r="D1189" t="s">
        <v>50</v>
      </c>
      <c r="E1189" t="s">
        <v>51</v>
      </c>
      <c r="F1189" t="s">
        <v>14</v>
      </c>
      <c r="G1189" t="s">
        <v>15</v>
      </c>
      <c r="H1189">
        <v>2</v>
      </c>
      <c r="I1189">
        <v>68</v>
      </c>
      <c r="J1189" t="s">
        <v>16</v>
      </c>
      <c r="K1189" t="s">
        <v>17</v>
      </c>
      <c r="L1189" t="s">
        <v>40</v>
      </c>
      <c r="M1189" s="25">
        <v>245000</v>
      </c>
    </row>
    <row r="1190" spans="1:13" x14ac:dyDescent="0.2">
      <c r="A1190" s="1">
        <v>43224</v>
      </c>
      <c r="B1190" t="s">
        <v>1311</v>
      </c>
      <c r="C1190" t="s">
        <v>11</v>
      </c>
      <c r="D1190" t="s">
        <v>47</v>
      </c>
      <c r="E1190" t="s">
        <v>86</v>
      </c>
      <c r="F1190" t="s">
        <v>14</v>
      </c>
      <c r="G1190" t="s">
        <v>15</v>
      </c>
      <c r="H1190">
        <v>4</v>
      </c>
      <c r="I1190">
        <v>126</v>
      </c>
      <c r="J1190" t="s">
        <v>16</v>
      </c>
      <c r="K1190" t="s">
        <v>17</v>
      </c>
      <c r="L1190" t="s">
        <v>18</v>
      </c>
      <c r="M1190" s="25">
        <v>359000</v>
      </c>
    </row>
    <row r="1191" spans="1:13" x14ac:dyDescent="0.2">
      <c r="A1191" s="1">
        <v>43225</v>
      </c>
      <c r="B1191" t="s">
        <v>1312</v>
      </c>
      <c r="C1191" t="s">
        <v>11</v>
      </c>
      <c r="D1191" t="s">
        <v>37</v>
      </c>
      <c r="E1191" t="s">
        <v>74</v>
      </c>
      <c r="F1191" t="s">
        <v>14</v>
      </c>
      <c r="G1191" t="s">
        <v>15</v>
      </c>
      <c r="H1191">
        <v>2</v>
      </c>
      <c r="I1191">
        <v>75</v>
      </c>
      <c r="J1191" t="s">
        <v>16</v>
      </c>
      <c r="K1191" t="s">
        <v>17</v>
      </c>
      <c r="L1191" t="s">
        <v>18</v>
      </c>
      <c r="M1191" s="25">
        <v>280000</v>
      </c>
    </row>
    <row r="1192" spans="1:13" x14ac:dyDescent="0.2">
      <c r="A1192" s="1">
        <v>43226</v>
      </c>
      <c r="B1192" t="s">
        <v>1313</v>
      </c>
      <c r="C1192" t="s">
        <v>11</v>
      </c>
      <c r="D1192" t="s">
        <v>19</v>
      </c>
      <c r="E1192" t="s">
        <v>68</v>
      </c>
      <c r="F1192" t="s">
        <v>14</v>
      </c>
      <c r="G1192" t="s">
        <v>15</v>
      </c>
      <c r="H1192">
        <v>2</v>
      </c>
      <c r="I1192">
        <v>86</v>
      </c>
      <c r="J1192" t="s">
        <v>16</v>
      </c>
      <c r="K1192" t="s">
        <v>17</v>
      </c>
      <c r="L1192" t="s">
        <v>40</v>
      </c>
      <c r="M1192" s="25">
        <v>400000</v>
      </c>
    </row>
    <row r="1193" spans="1:13" x14ac:dyDescent="0.2">
      <c r="A1193" s="1">
        <v>43227</v>
      </c>
      <c r="B1193" t="s">
        <v>1314</v>
      </c>
      <c r="C1193" t="s">
        <v>11</v>
      </c>
      <c r="D1193" t="s">
        <v>37</v>
      </c>
      <c r="E1193" t="s">
        <v>38</v>
      </c>
      <c r="F1193" t="s">
        <v>14</v>
      </c>
      <c r="G1193" t="s">
        <v>15</v>
      </c>
      <c r="H1193">
        <v>2</v>
      </c>
      <c r="I1193">
        <v>64</v>
      </c>
      <c r="J1193" t="s">
        <v>16</v>
      </c>
      <c r="K1193" t="s">
        <v>17</v>
      </c>
      <c r="L1193" t="s">
        <v>40</v>
      </c>
      <c r="M1193" s="25">
        <v>200000</v>
      </c>
    </row>
    <row r="1194" spans="1:13" x14ac:dyDescent="0.2">
      <c r="A1194" s="1">
        <v>43228</v>
      </c>
      <c r="B1194" t="s">
        <v>1315</v>
      </c>
      <c r="C1194" t="s">
        <v>11</v>
      </c>
      <c r="D1194" t="s">
        <v>89</v>
      </c>
      <c r="E1194" t="s">
        <v>103</v>
      </c>
      <c r="F1194" t="s">
        <v>14</v>
      </c>
      <c r="G1194" t="s">
        <v>23</v>
      </c>
      <c r="H1194">
        <v>3</v>
      </c>
      <c r="I1194">
        <v>68</v>
      </c>
      <c r="J1194" t="s">
        <v>16</v>
      </c>
      <c r="K1194" t="s">
        <v>17</v>
      </c>
      <c r="L1194" t="s">
        <v>60</v>
      </c>
      <c r="M1194" s="25">
        <v>200000</v>
      </c>
    </row>
    <row r="1195" spans="1:13" x14ac:dyDescent="0.2">
      <c r="A1195" s="1">
        <v>43229</v>
      </c>
      <c r="B1195" t="s">
        <v>1316</v>
      </c>
      <c r="C1195" t="s">
        <v>11</v>
      </c>
      <c r="D1195" t="s">
        <v>47</v>
      </c>
      <c r="E1195" t="s">
        <v>96</v>
      </c>
      <c r="F1195" t="s">
        <v>14</v>
      </c>
      <c r="G1195" t="s">
        <v>15</v>
      </c>
      <c r="H1195">
        <v>4</v>
      </c>
      <c r="I1195">
        <v>110</v>
      </c>
      <c r="J1195" t="s">
        <v>16</v>
      </c>
      <c r="K1195" t="s">
        <v>17</v>
      </c>
      <c r="L1195" t="s">
        <v>100</v>
      </c>
      <c r="M1195" s="25">
        <v>360000</v>
      </c>
    </row>
    <row r="1196" spans="1:13" x14ac:dyDescent="0.2">
      <c r="A1196" s="1">
        <v>43230</v>
      </c>
      <c r="B1196" t="s">
        <v>1317</v>
      </c>
      <c r="C1196" t="s">
        <v>11</v>
      </c>
      <c r="D1196" t="s">
        <v>89</v>
      </c>
      <c r="E1196" t="s">
        <v>103</v>
      </c>
      <c r="F1196" t="s">
        <v>14</v>
      </c>
      <c r="G1196" t="s">
        <v>15</v>
      </c>
      <c r="H1196">
        <v>2</v>
      </c>
      <c r="I1196">
        <v>55</v>
      </c>
      <c r="J1196" t="s">
        <v>16</v>
      </c>
      <c r="K1196" t="s">
        <v>17</v>
      </c>
      <c r="L1196" t="s">
        <v>40</v>
      </c>
      <c r="M1196" s="25">
        <v>170000</v>
      </c>
    </row>
    <row r="1197" spans="1:13" x14ac:dyDescent="0.2">
      <c r="A1197" s="1">
        <v>43231</v>
      </c>
      <c r="B1197" t="s">
        <v>1318</v>
      </c>
      <c r="C1197" t="s">
        <v>11</v>
      </c>
      <c r="D1197" t="s">
        <v>34</v>
      </c>
      <c r="E1197" t="s">
        <v>44</v>
      </c>
      <c r="F1197" t="s">
        <v>14</v>
      </c>
      <c r="G1197" t="s">
        <v>15</v>
      </c>
      <c r="H1197">
        <v>4</v>
      </c>
      <c r="I1197">
        <v>144</v>
      </c>
      <c r="J1197" t="s">
        <v>16</v>
      </c>
      <c r="K1197" t="s">
        <v>17</v>
      </c>
      <c r="L1197" t="s">
        <v>40</v>
      </c>
      <c r="M1197" s="25">
        <v>670000</v>
      </c>
    </row>
    <row r="1198" spans="1:13" x14ac:dyDescent="0.2">
      <c r="A1198" s="1">
        <v>43232</v>
      </c>
      <c r="B1198" t="s">
        <v>1319</v>
      </c>
      <c r="C1198" t="s">
        <v>11</v>
      </c>
      <c r="D1198" t="s">
        <v>42</v>
      </c>
      <c r="E1198" t="s">
        <v>61</v>
      </c>
      <c r="F1198" t="s">
        <v>14</v>
      </c>
      <c r="G1198" t="s">
        <v>15</v>
      </c>
      <c r="H1198">
        <v>2</v>
      </c>
      <c r="I1198">
        <v>84</v>
      </c>
      <c r="J1198" t="s">
        <v>16</v>
      </c>
      <c r="K1198" t="s">
        <v>17</v>
      </c>
      <c r="L1198" t="s">
        <v>60</v>
      </c>
      <c r="M1198" s="25">
        <v>425000</v>
      </c>
    </row>
    <row r="1199" spans="1:13" x14ac:dyDescent="0.2">
      <c r="A1199" s="1">
        <v>43233</v>
      </c>
      <c r="B1199" t="s">
        <v>1320</v>
      </c>
      <c r="C1199" t="s">
        <v>11</v>
      </c>
      <c r="D1199" t="s">
        <v>89</v>
      </c>
      <c r="E1199" t="s">
        <v>103</v>
      </c>
      <c r="F1199" t="s">
        <v>14</v>
      </c>
      <c r="G1199" t="s">
        <v>32</v>
      </c>
      <c r="H1199">
        <v>2</v>
      </c>
      <c r="I1199">
        <v>125</v>
      </c>
      <c r="J1199" t="s">
        <v>16</v>
      </c>
      <c r="K1199" t="s">
        <v>17</v>
      </c>
      <c r="L1199" t="s">
        <v>52</v>
      </c>
      <c r="M1199" s="25">
        <v>449000</v>
      </c>
    </row>
    <row r="1200" spans="1:13" x14ac:dyDescent="0.2">
      <c r="A1200" s="1">
        <v>43234</v>
      </c>
      <c r="B1200" t="s">
        <v>1321</v>
      </c>
      <c r="C1200" t="s">
        <v>11</v>
      </c>
      <c r="D1200" t="s">
        <v>42</v>
      </c>
      <c r="E1200" t="s">
        <v>61</v>
      </c>
      <c r="F1200" t="s">
        <v>14</v>
      </c>
      <c r="G1200" t="s">
        <v>32</v>
      </c>
      <c r="H1200">
        <v>3</v>
      </c>
      <c r="I1200">
        <v>179</v>
      </c>
      <c r="J1200" t="s">
        <v>16</v>
      </c>
      <c r="K1200" t="s">
        <v>17</v>
      </c>
      <c r="L1200" t="s">
        <v>52</v>
      </c>
      <c r="M1200" s="25">
        <v>538000</v>
      </c>
    </row>
    <row r="1201" spans="1:13" x14ac:dyDescent="0.2">
      <c r="A1201" s="1">
        <v>43235</v>
      </c>
      <c r="B1201" t="s">
        <v>1322</v>
      </c>
      <c r="C1201" t="s">
        <v>11</v>
      </c>
      <c r="D1201" t="s">
        <v>19</v>
      </c>
      <c r="E1201" t="s">
        <v>77</v>
      </c>
      <c r="F1201" t="s">
        <v>14</v>
      </c>
      <c r="G1201" t="s">
        <v>15</v>
      </c>
      <c r="H1201">
        <v>5</v>
      </c>
      <c r="I1201">
        <v>131</v>
      </c>
      <c r="J1201" t="s">
        <v>16</v>
      </c>
      <c r="K1201" t="s">
        <v>17</v>
      </c>
      <c r="L1201" t="s">
        <v>40</v>
      </c>
      <c r="M1201" s="25">
        <v>650000</v>
      </c>
    </row>
    <row r="1202" spans="1:13" x14ac:dyDescent="0.2">
      <c r="A1202" s="1">
        <v>43236</v>
      </c>
      <c r="B1202" t="s">
        <v>1323</v>
      </c>
      <c r="C1202" t="s">
        <v>11</v>
      </c>
      <c r="D1202" t="s">
        <v>89</v>
      </c>
      <c r="E1202" t="s">
        <v>109</v>
      </c>
      <c r="F1202" t="s">
        <v>14</v>
      </c>
      <c r="G1202" t="s">
        <v>23</v>
      </c>
      <c r="H1202">
        <v>3</v>
      </c>
      <c r="I1202">
        <v>68</v>
      </c>
      <c r="J1202" t="s">
        <v>28</v>
      </c>
      <c r="K1202" t="s">
        <v>67</v>
      </c>
      <c r="L1202" t="s">
        <v>58</v>
      </c>
      <c r="M1202" s="25">
        <v>141000</v>
      </c>
    </row>
    <row r="1203" spans="1:13" x14ac:dyDescent="0.2">
      <c r="A1203" s="1">
        <v>43237</v>
      </c>
      <c r="B1203" t="s">
        <v>1324</v>
      </c>
      <c r="C1203" t="s">
        <v>11</v>
      </c>
      <c r="D1203" t="s">
        <v>42</v>
      </c>
      <c r="E1203" t="s">
        <v>87</v>
      </c>
      <c r="F1203" t="s">
        <v>14</v>
      </c>
      <c r="G1203" t="s">
        <v>15</v>
      </c>
      <c r="H1203">
        <v>3</v>
      </c>
      <c r="I1203">
        <v>77</v>
      </c>
      <c r="J1203" t="s">
        <v>16</v>
      </c>
      <c r="K1203" t="s">
        <v>17</v>
      </c>
      <c r="L1203" t="s">
        <v>21</v>
      </c>
      <c r="M1203" s="25">
        <v>169000</v>
      </c>
    </row>
    <row r="1204" spans="1:13" x14ac:dyDescent="0.2">
      <c r="A1204" s="1">
        <v>43238</v>
      </c>
      <c r="B1204" t="s">
        <v>1325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>
        <v>2</v>
      </c>
      <c r="I1204">
        <v>96</v>
      </c>
      <c r="J1204" t="s">
        <v>16</v>
      </c>
      <c r="K1204" t="s">
        <v>17</v>
      </c>
      <c r="L1204" t="s">
        <v>18</v>
      </c>
      <c r="M1204" s="25">
        <v>439000</v>
      </c>
    </row>
    <row r="1205" spans="1:13" x14ac:dyDescent="0.2">
      <c r="A1205" s="1">
        <v>43239</v>
      </c>
      <c r="B1205" t="s">
        <v>1326</v>
      </c>
      <c r="C1205" t="s">
        <v>11</v>
      </c>
      <c r="D1205" t="s">
        <v>54</v>
      </c>
      <c r="E1205" t="s">
        <v>54</v>
      </c>
      <c r="F1205" t="s">
        <v>14</v>
      </c>
      <c r="G1205" t="s">
        <v>15</v>
      </c>
      <c r="H1205">
        <v>3</v>
      </c>
      <c r="I1205">
        <v>76</v>
      </c>
      <c r="J1205" t="s">
        <v>16</v>
      </c>
      <c r="K1205" t="s">
        <v>17</v>
      </c>
      <c r="L1205" t="s">
        <v>40</v>
      </c>
      <c r="M1205" s="25">
        <v>218000</v>
      </c>
    </row>
    <row r="1206" spans="1:13" x14ac:dyDescent="0.2">
      <c r="A1206" s="1">
        <v>43240</v>
      </c>
      <c r="B1206" t="s">
        <v>1327</v>
      </c>
      <c r="C1206" t="s">
        <v>11</v>
      </c>
      <c r="D1206" t="s">
        <v>54</v>
      </c>
      <c r="E1206" t="s">
        <v>55</v>
      </c>
      <c r="F1206" t="s">
        <v>14</v>
      </c>
      <c r="G1206" t="s">
        <v>15</v>
      </c>
      <c r="H1206">
        <v>4</v>
      </c>
      <c r="I1206">
        <v>89</v>
      </c>
      <c r="J1206" t="s">
        <v>16</v>
      </c>
      <c r="K1206" t="s">
        <v>17</v>
      </c>
      <c r="L1206" t="s">
        <v>58</v>
      </c>
      <c r="M1206" s="25">
        <v>264000</v>
      </c>
    </row>
    <row r="1207" spans="1:13" x14ac:dyDescent="0.2">
      <c r="A1207" s="1">
        <v>43241</v>
      </c>
      <c r="B1207" t="s">
        <v>1328</v>
      </c>
      <c r="C1207" t="s">
        <v>11</v>
      </c>
      <c r="D1207" t="s">
        <v>42</v>
      </c>
      <c r="E1207" t="s">
        <v>83</v>
      </c>
      <c r="F1207" t="s">
        <v>14</v>
      </c>
      <c r="G1207" t="s">
        <v>15</v>
      </c>
      <c r="H1207">
        <v>3</v>
      </c>
      <c r="I1207">
        <v>117</v>
      </c>
      <c r="J1207" t="s">
        <v>16</v>
      </c>
      <c r="K1207" t="s">
        <v>17</v>
      </c>
      <c r="L1207" t="s">
        <v>46</v>
      </c>
      <c r="M1207" s="25">
        <v>568000</v>
      </c>
    </row>
    <row r="1208" spans="1:13" x14ac:dyDescent="0.2">
      <c r="A1208" s="1">
        <v>43242</v>
      </c>
      <c r="B1208" t="s">
        <v>1329</v>
      </c>
      <c r="C1208" t="s">
        <v>11</v>
      </c>
      <c r="D1208" t="s">
        <v>54</v>
      </c>
      <c r="E1208" t="s">
        <v>111</v>
      </c>
      <c r="F1208" t="s">
        <v>14</v>
      </c>
      <c r="G1208" t="s">
        <v>15</v>
      </c>
      <c r="H1208">
        <v>3</v>
      </c>
      <c r="I1208">
        <v>68</v>
      </c>
      <c r="J1208" t="s">
        <v>28</v>
      </c>
      <c r="K1208" t="s">
        <v>17</v>
      </c>
      <c r="L1208" t="s">
        <v>58</v>
      </c>
      <c r="M1208" s="25">
        <v>139000</v>
      </c>
    </row>
    <row r="1209" spans="1:13" x14ac:dyDescent="0.2">
      <c r="A1209" s="1">
        <v>43243</v>
      </c>
      <c r="B1209" t="s">
        <v>1330</v>
      </c>
      <c r="C1209" t="s">
        <v>11</v>
      </c>
      <c r="D1209" t="s">
        <v>19</v>
      </c>
      <c r="E1209" t="s">
        <v>45</v>
      </c>
      <c r="F1209" t="s">
        <v>14</v>
      </c>
      <c r="G1209" t="s">
        <v>15</v>
      </c>
      <c r="H1209">
        <v>5</v>
      </c>
      <c r="I1209">
        <v>300</v>
      </c>
      <c r="J1209" t="s">
        <v>16</v>
      </c>
      <c r="K1209" t="s">
        <v>17</v>
      </c>
      <c r="L1209" t="s">
        <v>52</v>
      </c>
      <c r="M1209" s="25">
        <v>3500000</v>
      </c>
    </row>
    <row r="1210" spans="1:13" x14ac:dyDescent="0.2">
      <c r="A1210" s="1">
        <v>43244</v>
      </c>
      <c r="B1210" t="s">
        <v>1331</v>
      </c>
      <c r="C1210" t="s">
        <v>11</v>
      </c>
      <c r="D1210" t="s">
        <v>54</v>
      </c>
      <c r="E1210" t="s">
        <v>55</v>
      </c>
      <c r="F1210" t="s">
        <v>14</v>
      </c>
      <c r="G1210" t="s">
        <v>15</v>
      </c>
      <c r="H1210">
        <v>2</v>
      </c>
      <c r="I1210">
        <v>79</v>
      </c>
      <c r="J1210" t="s">
        <v>16</v>
      </c>
      <c r="K1210" t="s">
        <v>17</v>
      </c>
      <c r="L1210" t="s">
        <v>18</v>
      </c>
      <c r="M1210" s="25">
        <v>239000</v>
      </c>
    </row>
    <row r="1211" spans="1:13" x14ac:dyDescent="0.2">
      <c r="A1211" s="1">
        <v>43245</v>
      </c>
      <c r="B1211" t="s">
        <v>1332</v>
      </c>
      <c r="C1211" t="s">
        <v>11</v>
      </c>
      <c r="D1211" t="s">
        <v>19</v>
      </c>
      <c r="E1211" t="s">
        <v>20</v>
      </c>
      <c r="F1211" t="s">
        <v>14</v>
      </c>
      <c r="G1211" t="s">
        <v>15</v>
      </c>
      <c r="H1211">
        <v>2</v>
      </c>
      <c r="I1211">
        <v>90</v>
      </c>
      <c r="J1211" t="s">
        <v>16</v>
      </c>
      <c r="K1211" t="s">
        <v>17</v>
      </c>
      <c r="L1211" t="s">
        <v>58</v>
      </c>
      <c r="M1211" s="25">
        <v>800000</v>
      </c>
    </row>
    <row r="1212" spans="1:13" x14ac:dyDescent="0.2">
      <c r="A1212" s="1">
        <v>43246</v>
      </c>
      <c r="B1212" t="s">
        <v>1333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>
        <v>3</v>
      </c>
      <c r="I1212">
        <v>203</v>
      </c>
      <c r="J1212" t="s">
        <v>16</v>
      </c>
      <c r="K1212" t="s">
        <v>17</v>
      </c>
      <c r="L1212" t="s">
        <v>58</v>
      </c>
      <c r="M1212" s="25">
        <v>1790000</v>
      </c>
    </row>
    <row r="1213" spans="1:13" x14ac:dyDescent="0.2">
      <c r="A1213" s="1">
        <v>43247</v>
      </c>
      <c r="B1213" t="s">
        <v>1334</v>
      </c>
      <c r="C1213" t="s">
        <v>11</v>
      </c>
      <c r="D1213" t="s">
        <v>89</v>
      </c>
      <c r="E1213" t="s">
        <v>105</v>
      </c>
      <c r="F1213" t="s">
        <v>14</v>
      </c>
      <c r="G1213" t="s">
        <v>15</v>
      </c>
      <c r="H1213">
        <v>4</v>
      </c>
      <c r="I1213">
        <v>94</v>
      </c>
      <c r="J1213" t="s">
        <v>16</v>
      </c>
      <c r="K1213" t="s">
        <v>17</v>
      </c>
      <c r="L1213" t="s">
        <v>40</v>
      </c>
      <c r="M1213" s="25">
        <v>305000</v>
      </c>
    </row>
    <row r="1214" spans="1:13" x14ac:dyDescent="0.2">
      <c r="A1214" s="1">
        <v>43248</v>
      </c>
      <c r="B1214" t="s">
        <v>1335</v>
      </c>
      <c r="C1214" t="s">
        <v>11</v>
      </c>
      <c r="D1214" t="s">
        <v>47</v>
      </c>
      <c r="E1214" t="s">
        <v>86</v>
      </c>
      <c r="F1214" t="s">
        <v>14</v>
      </c>
      <c r="G1214" t="s">
        <v>32</v>
      </c>
      <c r="H1214">
        <v>2</v>
      </c>
      <c r="I1214">
        <v>95</v>
      </c>
      <c r="J1214" t="s">
        <v>28</v>
      </c>
      <c r="K1214" t="s">
        <v>17</v>
      </c>
      <c r="L1214" t="s">
        <v>18</v>
      </c>
      <c r="M1214" s="25">
        <v>367000</v>
      </c>
    </row>
    <row r="1215" spans="1:13" x14ac:dyDescent="0.2">
      <c r="A1215" s="1">
        <v>43249</v>
      </c>
      <c r="B1215" t="s">
        <v>1336</v>
      </c>
      <c r="C1215" t="s">
        <v>11</v>
      </c>
      <c r="D1215" t="s">
        <v>34</v>
      </c>
      <c r="E1215" t="s">
        <v>71</v>
      </c>
      <c r="F1215" t="s">
        <v>14</v>
      </c>
      <c r="G1215" t="s">
        <v>15</v>
      </c>
      <c r="H1215">
        <v>3</v>
      </c>
      <c r="I1215">
        <v>94</v>
      </c>
      <c r="J1215" t="s">
        <v>16</v>
      </c>
      <c r="K1215" t="s">
        <v>17</v>
      </c>
      <c r="L1215" t="s">
        <v>18</v>
      </c>
      <c r="M1215" s="25">
        <v>425000</v>
      </c>
    </row>
    <row r="1216" spans="1:13" x14ac:dyDescent="0.2">
      <c r="A1216" s="1">
        <v>43250</v>
      </c>
      <c r="B1216" t="s">
        <v>1337</v>
      </c>
      <c r="C1216" t="s">
        <v>11</v>
      </c>
      <c r="D1216" t="s">
        <v>37</v>
      </c>
      <c r="E1216" t="s">
        <v>49</v>
      </c>
      <c r="F1216" t="s">
        <v>14</v>
      </c>
      <c r="G1216" t="s">
        <v>15</v>
      </c>
      <c r="H1216">
        <v>4</v>
      </c>
      <c r="I1216">
        <v>158</v>
      </c>
      <c r="J1216" t="s">
        <v>28</v>
      </c>
      <c r="K1216" t="s">
        <v>17</v>
      </c>
      <c r="L1216" t="s">
        <v>40</v>
      </c>
      <c r="M1216" s="25">
        <v>540000</v>
      </c>
    </row>
    <row r="1217" spans="1:13" x14ac:dyDescent="0.2">
      <c r="A1217" s="1">
        <v>43251</v>
      </c>
      <c r="B1217" t="s">
        <v>1338</v>
      </c>
      <c r="C1217" t="s">
        <v>11</v>
      </c>
      <c r="D1217" t="s">
        <v>19</v>
      </c>
      <c r="E1217" t="s">
        <v>20</v>
      </c>
      <c r="F1217" t="s">
        <v>14</v>
      </c>
      <c r="G1217" t="s">
        <v>23</v>
      </c>
      <c r="H1217">
        <v>4</v>
      </c>
      <c r="I1217">
        <v>353</v>
      </c>
      <c r="J1217" t="s">
        <v>16</v>
      </c>
      <c r="K1217" t="s">
        <v>17</v>
      </c>
      <c r="L1217" t="s">
        <v>24</v>
      </c>
      <c r="M1217" s="25">
        <v>3100000</v>
      </c>
    </row>
    <row r="1218" spans="1:13" x14ac:dyDescent="0.2">
      <c r="A1218" s="1">
        <v>43252</v>
      </c>
      <c r="B1218" t="s">
        <v>1339</v>
      </c>
      <c r="C1218" t="s">
        <v>11</v>
      </c>
      <c r="D1218" t="s">
        <v>34</v>
      </c>
      <c r="E1218" t="s">
        <v>44</v>
      </c>
      <c r="F1218" t="s">
        <v>14</v>
      </c>
      <c r="G1218" t="s">
        <v>15</v>
      </c>
      <c r="H1218">
        <v>4</v>
      </c>
      <c r="I1218">
        <v>121</v>
      </c>
      <c r="J1218" t="s">
        <v>16</v>
      </c>
      <c r="K1218" t="s">
        <v>17</v>
      </c>
      <c r="L1218" t="s">
        <v>21</v>
      </c>
      <c r="M1218" s="25">
        <v>595000</v>
      </c>
    </row>
    <row r="1219" spans="1:13" x14ac:dyDescent="0.2">
      <c r="A1219" s="1">
        <v>43253</v>
      </c>
      <c r="B1219" t="s">
        <v>1340</v>
      </c>
      <c r="C1219" t="s">
        <v>11</v>
      </c>
      <c r="D1219" t="s">
        <v>12</v>
      </c>
      <c r="E1219" t="s">
        <v>31</v>
      </c>
      <c r="F1219" t="s">
        <v>14</v>
      </c>
      <c r="G1219" t="s">
        <v>15</v>
      </c>
      <c r="H1219">
        <v>4</v>
      </c>
      <c r="I1219">
        <v>73</v>
      </c>
      <c r="J1219" t="s">
        <v>16</v>
      </c>
      <c r="K1219" t="s">
        <v>17</v>
      </c>
      <c r="L1219" t="s">
        <v>18</v>
      </c>
      <c r="M1219" s="25">
        <v>267000</v>
      </c>
    </row>
    <row r="1220" spans="1:13" x14ac:dyDescent="0.2">
      <c r="A1220" s="1">
        <v>43254</v>
      </c>
      <c r="B1220" t="s">
        <v>1341</v>
      </c>
      <c r="C1220" t="s">
        <v>11</v>
      </c>
      <c r="D1220" t="s">
        <v>19</v>
      </c>
      <c r="E1220" t="s">
        <v>75</v>
      </c>
      <c r="F1220" t="s">
        <v>14</v>
      </c>
      <c r="G1220" t="s">
        <v>15</v>
      </c>
      <c r="H1220">
        <v>3</v>
      </c>
      <c r="I1220">
        <v>116</v>
      </c>
      <c r="J1220" t="s">
        <v>28</v>
      </c>
      <c r="K1220" t="s">
        <v>17</v>
      </c>
      <c r="L1220" t="s">
        <v>52</v>
      </c>
      <c r="M1220" s="25">
        <v>395000</v>
      </c>
    </row>
    <row r="1221" spans="1:13" x14ac:dyDescent="0.2">
      <c r="A1221" s="1">
        <v>43255</v>
      </c>
      <c r="B1221" t="s">
        <v>1342</v>
      </c>
      <c r="C1221" t="s">
        <v>11</v>
      </c>
      <c r="D1221" t="s">
        <v>34</v>
      </c>
      <c r="E1221" t="s">
        <v>35</v>
      </c>
      <c r="F1221" t="s">
        <v>14</v>
      </c>
      <c r="G1221" t="s">
        <v>64</v>
      </c>
      <c r="H1221">
        <v>6</v>
      </c>
      <c r="I1221">
        <v>800</v>
      </c>
      <c r="J1221" t="s">
        <v>28</v>
      </c>
      <c r="K1221" t="s">
        <v>17</v>
      </c>
      <c r="L1221" t="s">
        <v>29</v>
      </c>
      <c r="M1221" s="25">
        <v>6500000</v>
      </c>
    </row>
    <row r="1222" spans="1:13" x14ac:dyDescent="0.2">
      <c r="A1222" s="1">
        <v>43256</v>
      </c>
      <c r="B1222" t="s">
        <v>1343</v>
      </c>
      <c r="C1222" t="s">
        <v>11</v>
      </c>
      <c r="D1222" t="s">
        <v>37</v>
      </c>
      <c r="E1222" t="s">
        <v>49</v>
      </c>
      <c r="F1222" t="s">
        <v>14</v>
      </c>
      <c r="G1222" t="s">
        <v>15</v>
      </c>
      <c r="H1222">
        <v>2</v>
      </c>
      <c r="I1222">
        <v>66</v>
      </c>
      <c r="J1222" t="s">
        <v>16</v>
      </c>
      <c r="K1222" t="s">
        <v>17</v>
      </c>
      <c r="L1222" t="s">
        <v>18</v>
      </c>
      <c r="M1222" s="25">
        <v>425000</v>
      </c>
    </row>
    <row r="1223" spans="1:13" x14ac:dyDescent="0.2">
      <c r="A1223" s="1">
        <v>43257</v>
      </c>
      <c r="B1223" t="s">
        <v>1344</v>
      </c>
      <c r="C1223" t="s">
        <v>11</v>
      </c>
      <c r="D1223" t="s">
        <v>47</v>
      </c>
      <c r="E1223" t="s">
        <v>98</v>
      </c>
      <c r="F1223" t="s">
        <v>14</v>
      </c>
      <c r="G1223" t="s">
        <v>23</v>
      </c>
      <c r="H1223">
        <v>2</v>
      </c>
      <c r="I1223">
        <v>70</v>
      </c>
      <c r="J1223" t="s">
        <v>28</v>
      </c>
      <c r="K1223" t="s">
        <v>17</v>
      </c>
      <c r="L1223" t="s">
        <v>40</v>
      </c>
      <c r="M1223" s="25">
        <v>460000</v>
      </c>
    </row>
    <row r="1224" spans="1:13" x14ac:dyDescent="0.2">
      <c r="A1224" s="1">
        <v>43258</v>
      </c>
      <c r="B1224" t="s">
        <v>1345</v>
      </c>
      <c r="C1224" t="s">
        <v>11</v>
      </c>
      <c r="D1224" t="s">
        <v>12</v>
      </c>
      <c r="E1224" t="s">
        <v>31</v>
      </c>
      <c r="F1224" t="s">
        <v>14</v>
      </c>
      <c r="G1224" t="s">
        <v>15</v>
      </c>
      <c r="H1224">
        <v>2</v>
      </c>
      <c r="I1224">
        <v>62</v>
      </c>
      <c r="J1224" t="s">
        <v>16</v>
      </c>
      <c r="K1224" t="s">
        <v>17</v>
      </c>
      <c r="L1224" t="s">
        <v>58</v>
      </c>
      <c r="M1224" s="25">
        <v>500000</v>
      </c>
    </row>
    <row r="1225" spans="1:13" x14ac:dyDescent="0.2">
      <c r="A1225" s="1">
        <v>43259</v>
      </c>
      <c r="B1225" t="s">
        <v>1346</v>
      </c>
      <c r="C1225" t="s">
        <v>11</v>
      </c>
      <c r="D1225" t="s">
        <v>47</v>
      </c>
      <c r="E1225" t="s">
        <v>98</v>
      </c>
      <c r="F1225" t="s">
        <v>14</v>
      </c>
      <c r="G1225" t="s">
        <v>15</v>
      </c>
      <c r="H1225">
        <v>2</v>
      </c>
      <c r="I1225">
        <v>70</v>
      </c>
      <c r="J1225" t="s">
        <v>16</v>
      </c>
      <c r="K1225" t="s">
        <v>17</v>
      </c>
      <c r="L1225" t="s">
        <v>18</v>
      </c>
      <c r="M1225" s="25">
        <v>445000</v>
      </c>
    </row>
    <row r="1226" spans="1:13" x14ac:dyDescent="0.2">
      <c r="A1226" s="1">
        <v>43260</v>
      </c>
      <c r="B1226" t="s">
        <v>1347</v>
      </c>
      <c r="C1226" t="s">
        <v>11</v>
      </c>
      <c r="D1226" t="s">
        <v>12</v>
      </c>
      <c r="E1226" t="s">
        <v>41</v>
      </c>
      <c r="F1226" t="s">
        <v>14</v>
      </c>
      <c r="G1226" t="s">
        <v>15</v>
      </c>
      <c r="H1226">
        <v>3</v>
      </c>
      <c r="I1226">
        <v>94</v>
      </c>
      <c r="J1226" t="s">
        <v>16</v>
      </c>
      <c r="K1226" t="s">
        <v>17</v>
      </c>
      <c r="L1226" t="s">
        <v>60</v>
      </c>
      <c r="M1226" s="25">
        <v>500000</v>
      </c>
    </row>
    <row r="1227" spans="1:13" x14ac:dyDescent="0.2">
      <c r="A1227" s="1">
        <v>43261</v>
      </c>
      <c r="B1227" t="s">
        <v>1348</v>
      </c>
      <c r="C1227" t="s">
        <v>11</v>
      </c>
      <c r="D1227" t="s">
        <v>37</v>
      </c>
      <c r="E1227" t="s">
        <v>74</v>
      </c>
      <c r="F1227" t="s">
        <v>14</v>
      </c>
      <c r="G1227" t="s">
        <v>15</v>
      </c>
      <c r="H1227">
        <v>1</v>
      </c>
      <c r="I1227">
        <v>49</v>
      </c>
      <c r="J1227" t="s">
        <v>28</v>
      </c>
      <c r="K1227" t="s">
        <v>17</v>
      </c>
      <c r="L1227" t="s">
        <v>36</v>
      </c>
      <c r="M1227" s="25">
        <v>197500</v>
      </c>
    </row>
    <row r="1228" spans="1:13" x14ac:dyDescent="0.2">
      <c r="A1228" s="1">
        <v>43262</v>
      </c>
      <c r="B1228" t="s">
        <v>1349</v>
      </c>
      <c r="C1228" t="s">
        <v>11</v>
      </c>
      <c r="D1228" t="s">
        <v>12</v>
      </c>
      <c r="E1228" t="s">
        <v>33</v>
      </c>
      <c r="F1228" t="s">
        <v>14</v>
      </c>
      <c r="G1228" t="s">
        <v>15</v>
      </c>
      <c r="H1228">
        <v>1</v>
      </c>
      <c r="I1228">
        <v>65</v>
      </c>
      <c r="J1228" t="s">
        <v>16</v>
      </c>
      <c r="K1228" t="s">
        <v>17</v>
      </c>
      <c r="L1228" t="s">
        <v>40</v>
      </c>
      <c r="M1228" s="25">
        <v>340000</v>
      </c>
    </row>
    <row r="1229" spans="1:13" x14ac:dyDescent="0.2">
      <c r="A1229" s="1">
        <v>43263</v>
      </c>
      <c r="B1229" t="s">
        <v>1350</v>
      </c>
      <c r="C1229" t="s">
        <v>11</v>
      </c>
      <c r="D1229" t="s">
        <v>42</v>
      </c>
      <c r="E1229" t="s">
        <v>56</v>
      </c>
      <c r="F1229" t="s">
        <v>14</v>
      </c>
      <c r="G1229" t="s">
        <v>15</v>
      </c>
      <c r="H1229">
        <v>2</v>
      </c>
      <c r="I1229">
        <v>110</v>
      </c>
      <c r="J1229" t="s">
        <v>16</v>
      </c>
      <c r="K1229" t="s">
        <v>17</v>
      </c>
      <c r="L1229" t="s">
        <v>58</v>
      </c>
      <c r="M1229" s="25">
        <v>644000</v>
      </c>
    </row>
    <row r="1230" spans="1:13" x14ac:dyDescent="0.2">
      <c r="A1230" s="1">
        <v>43264</v>
      </c>
      <c r="B1230" t="s">
        <v>1351</v>
      </c>
      <c r="C1230" t="s">
        <v>11</v>
      </c>
      <c r="D1230" t="s">
        <v>34</v>
      </c>
      <c r="E1230" t="s">
        <v>35</v>
      </c>
      <c r="F1230" t="s">
        <v>14</v>
      </c>
      <c r="G1230" t="s">
        <v>23</v>
      </c>
      <c r="H1230">
        <v>5</v>
      </c>
      <c r="I1230">
        <v>147</v>
      </c>
      <c r="J1230" t="s">
        <v>16</v>
      </c>
      <c r="K1230" t="s">
        <v>17</v>
      </c>
      <c r="L1230" t="s">
        <v>46</v>
      </c>
      <c r="M1230" s="25">
        <v>695000</v>
      </c>
    </row>
    <row r="1231" spans="1:13" x14ac:dyDescent="0.2">
      <c r="A1231" s="1">
        <v>43265</v>
      </c>
      <c r="B1231" t="s">
        <v>1352</v>
      </c>
      <c r="C1231" t="s">
        <v>11</v>
      </c>
      <c r="D1231" t="s">
        <v>50</v>
      </c>
      <c r="E1231" t="s">
        <v>114</v>
      </c>
      <c r="F1231" t="s">
        <v>14</v>
      </c>
      <c r="G1231" t="s">
        <v>23</v>
      </c>
      <c r="H1231">
        <v>2</v>
      </c>
      <c r="I1231">
        <v>89</v>
      </c>
      <c r="J1231" t="s">
        <v>16</v>
      </c>
      <c r="K1231" t="s">
        <v>17</v>
      </c>
      <c r="L1231" t="s">
        <v>58</v>
      </c>
      <c r="M1231" s="25">
        <v>470000</v>
      </c>
    </row>
    <row r="1232" spans="1:13" x14ac:dyDescent="0.2">
      <c r="A1232" s="1">
        <v>43266</v>
      </c>
      <c r="B1232" t="s">
        <v>1353</v>
      </c>
      <c r="C1232" t="s">
        <v>11</v>
      </c>
      <c r="D1232" t="s">
        <v>19</v>
      </c>
      <c r="E1232" t="s">
        <v>45</v>
      </c>
      <c r="F1232" t="s">
        <v>14</v>
      </c>
      <c r="G1232" t="s">
        <v>15</v>
      </c>
      <c r="H1232">
        <v>3</v>
      </c>
      <c r="I1232">
        <v>177</v>
      </c>
      <c r="J1232" t="s">
        <v>16</v>
      </c>
      <c r="K1232" t="s">
        <v>17</v>
      </c>
      <c r="L1232" t="s">
        <v>18</v>
      </c>
      <c r="M1232" s="25">
        <v>1000000</v>
      </c>
    </row>
    <row r="1233" spans="1:13" x14ac:dyDescent="0.2">
      <c r="A1233" s="1">
        <v>43267</v>
      </c>
      <c r="B1233" t="s">
        <v>1354</v>
      </c>
      <c r="C1233" t="s">
        <v>11</v>
      </c>
      <c r="D1233" t="s">
        <v>12</v>
      </c>
      <c r="E1233" t="s">
        <v>13</v>
      </c>
      <c r="F1233" t="s">
        <v>14</v>
      </c>
      <c r="G1233" t="s">
        <v>15</v>
      </c>
      <c r="H1233">
        <v>4</v>
      </c>
      <c r="I1233">
        <v>142</v>
      </c>
      <c r="J1233" t="s">
        <v>16</v>
      </c>
      <c r="K1233" t="s">
        <v>17</v>
      </c>
      <c r="L1233" t="s">
        <v>21</v>
      </c>
      <c r="M1233" s="25">
        <v>595000</v>
      </c>
    </row>
    <row r="1234" spans="1:13" x14ac:dyDescent="0.2">
      <c r="A1234" s="1">
        <v>43268</v>
      </c>
      <c r="B1234" t="s">
        <v>1355</v>
      </c>
      <c r="C1234" t="s">
        <v>11</v>
      </c>
      <c r="D1234" t="s">
        <v>25</v>
      </c>
      <c r="E1234" t="s">
        <v>99</v>
      </c>
      <c r="F1234" t="s">
        <v>14</v>
      </c>
      <c r="G1234" t="s">
        <v>15</v>
      </c>
      <c r="H1234">
        <v>3</v>
      </c>
      <c r="I1234">
        <v>70</v>
      </c>
      <c r="J1234" t="s">
        <v>28</v>
      </c>
      <c r="K1234" t="s">
        <v>67</v>
      </c>
      <c r="L1234" t="s">
        <v>21</v>
      </c>
      <c r="M1234" s="25">
        <v>209000</v>
      </c>
    </row>
    <row r="1235" spans="1:13" x14ac:dyDescent="0.2">
      <c r="A1235" s="1">
        <v>43269</v>
      </c>
      <c r="B1235" t="s">
        <v>1356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>
        <v>4</v>
      </c>
      <c r="I1235">
        <v>201</v>
      </c>
      <c r="J1235" t="s">
        <v>16</v>
      </c>
      <c r="K1235" t="s">
        <v>17</v>
      </c>
      <c r="L1235" t="s">
        <v>58</v>
      </c>
      <c r="M1235" s="25">
        <v>1360000</v>
      </c>
    </row>
    <row r="1236" spans="1:13" x14ac:dyDescent="0.2">
      <c r="A1236" s="1">
        <v>43270</v>
      </c>
      <c r="B1236" t="s">
        <v>1357</v>
      </c>
      <c r="C1236" t="s">
        <v>11</v>
      </c>
      <c r="D1236" t="s">
        <v>12</v>
      </c>
      <c r="E1236" t="s">
        <v>41</v>
      </c>
      <c r="F1236" t="s">
        <v>14</v>
      </c>
      <c r="G1236" t="s">
        <v>15</v>
      </c>
      <c r="H1236">
        <v>2</v>
      </c>
      <c r="I1236">
        <v>89</v>
      </c>
      <c r="J1236" t="s">
        <v>16</v>
      </c>
      <c r="K1236" t="s">
        <v>17</v>
      </c>
      <c r="L1236" t="s">
        <v>58</v>
      </c>
      <c r="M1236" s="25">
        <v>400000</v>
      </c>
    </row>
    <row r="1237" spans="1:13" x14ac:dyDescent="0.2">
      <c r="A1237" s="1">
        <v>43271</v>
      </c>
      <c r="B1237" t="s">
        <v>1358</v>
      </c>
      <c r="C1237" t="s">
        <v>11</v>
      </c>
      <c r="D1237" t="s">
        <v>37</v>
      </c>
      <c r="E1237" t="s">
        <v>38</v>
      </c>
      <c r="F1237" t="s">
        <v>14</v>
      </c>
      <c r="G1237" t="s">
        <v>15</v>
      </c>
      <c r="H1237">
        <v>2</v>
      </c>
      <c r="I1237">
        <v>117</v>
      </c>
      <c r="J1237" t="s">
        <v>28</v>
      </c>
      <c r="K1237" t="s">
        <v>17</v>
      </c>
      <c r="L1237" t="s">
        <v>40</v>
      </c>
      <c r="M1237" s="25">
        <v>470000</v>
      </c>
    </row>
    <row r="1238" spans="1:13" x14ac:dyDescent="0.2">
      <c r="A1238" s="1">
        <v>43272</v>
      </c>
      <c r="B1238" t="s">
        <v>1359</v>
      </c>
      <c r="C1238" t="s">
        <v>11</v>
      </c>
      <c r="D1238" t="s">
        <v>37</v>
      </c>
      <c r="E1238" t="s">
        <v>49</v>
      </c>
      <c r="F1238" t="s">
        <v>14</v>
      </c>
      <c r="G1238" t="s">
        <v>15</v>
      </c>
      <c r="H1238">
        <v>2</v>
      </c>
      <c r="I1238">
        <v>90</v>
      </c>
      <c r="J1238" t="s">
        <v>16</v>
      </c>
      <c r="K1238" t="s">
        <v>17</v>
      </c>
      <c r="L1238" t="s">
        <v>21</v>
      </c>
      <c r="M1238" s="25">
        <v>445000</v>
      </c>
    </row>
    <row r="1239" spans="1:13" x14ac:dyDescent="0.2">
      <c r="A1239" s="1">
        <v>43273</v>
      </c>
      <c r="B1239" t="s">
        <v>1360</v>
      </c>
      <c r="C1239" t="s">
        <v>11</v>
      </c>
      <c r="D1239" t="s">
        <v>12</v>
      </c>
      <c r="E1239" t="s">
        <v>31</v>
      </c>
      <c r="F1239" t="s">
        <v>14</v>
      </c>
      <c r="G1239" t="s">
        <v>15</v>
      </c>
      <c r="H1239">
        <v>4</v>
      </c>
      <c r="I1239">
        <v>90</v>
      </c>
      <c r="J1239" t="s">
        <v>16</v>
      </c>
      <c r="K1239" t="s">
        <v>17</v>
      </c>
      <c r="L1239" t="s">
        <v>60</v>
      </c>
      <c r="M1239" s="25">
        <v>375000</v>
      </c>
    </row>
    <row r="1240" spans="1:13" x14ac:dyDescent="0.2">
      <c r="A1240" s="1">
        <v>43274</v>
      </c>
      <c r="B1240" t="s">
        <v>1361</v>
      </c>
      <c r="C1240" t="s">
        <v>11</v>
      </c>
      <c r="D1240" t="s">
        <v>12</v>
      </c>
      <c r="E1240" t="s">
        <v>22</v>
      </c>
      <c r="F1240" t="s">
        <v>14</v>
      </c>
      <c r="G1240" t="s">
        <v>15</v>
      </c>
      <c r="H1240">
        <v>2</v>
      </c>
      <c r="I1240">
        <v>120</v>
      </c>
      <c r="J1240" t="s">
        <v>16</v>
      </c>
      <c r="K1240" t="s">
        <v>17</v>
      </c>
      <c r="L1240" t="s">
        <v>21</v>
      </c>
      <c r="M1240" s="25">
        <v>795000</v>
      </c>
    </row>
    <row r="1241" spans="1:13" x14ac:dyDescent="0.2">
      <c r="A1241" s="1">
        <v>43275</v>
      </c>
      <c r="B1241" t="s">
        <v>1362</v>
      </c>
      <c r="C1241" t="s">
        <v>11</v>
      </c>
      <c r="D1241" t="s">
        <v>47</v>
      </c>
      <c r="E1241" t="s">
        <v>48</v>
      </c>
      <c r="F1241" t="s">
        <v>14</v>
      </c>
      <c r="G1241" t="s">
        <v>15</v>
      </c>
      <c r="H1241">
        <v>3</v>
      </c>
      <c r="I1241">
        <v>129</v>
      </c>
      <c r="J1241" t="s">
        <v>16</v>
      </c>
      <c r="K1241" t="s">
        <v>67</v>
      </c>
      <c r="L1241" t="s">
        <v>52</v>
      </c>
      <c r="M1241" s="25">
        <v>446000</v>
      </c>
    </row>
    <row r="1242" spans="1:13" x14ac:dyDescent="0.2">
      <c r="A1242" s="1">
        <v>43276</v>
      </c>
      <c r="B1242" t="s">
        <v>1363</v>
      </c>
      <c r="C1242" t="s">
        <v>11</v>
      </c>
      <c r="D1242" t="s">
        <v>12</v>
      </c>
      <c r="E1242" t="s">
        <v>31</v>
      </c>
      <c r="F1242" t="s">
        <v>14</v>
      </c>
      <c r="G1242" t="s">
        <v>15</v>
      </c>
      <c r="H1242">
        <v>4</v>
      </c>
      <c r="I1242">
        <v>70</v>
      </c>
      <c r="J1242" t="s">
        <v>16</v>
      </c>
      <c r="K1242" t="s">
        <v>17</v>
      </c>
      <c r="L1242" t="s">
        <v>60</v>
      </c>
      <c r="M1242" s="25">
        <v>255000</v>
      </c>
    </row>
    <row r="1243" spans="1:13" x14ac:dyDescent="0.2">
      <c r="A1243" s="1">
        <v>43277</v>
      </c>
      <c r="B1243" t="s">
        <v>1364</v>
      </c>
      <c r="C1243" t="s">
        <v>11</v>
      </c>
      <c r="D1243" t="s">
        <v>54</v>
      </c>
      <c r="E1243" t="s">
        <v>54</v>
      </c>
      <c r="F1243" t="s">
        <v>14</v>
      </c>
      <c r="G1243" t="s">
        <v>23</v>
      </c>
      <c r="H1243">
        <v>2</v>
      </c>
      <c r="I1243">
        <v>159</v>
      </c>
      <c r="J1243" t="s">
        <v>16</v>
      </c>
      <c r="K1243" t="s">
        <v>17</v>
      </c>
      <c r="L1243" t="s">
        <v>65</v>
      </c>
      <c r="M1243" s="25">
        <v>399900</v>
      </c>
    </row>
    <row r="1244" spans="1:13" x14ac:dyDescent="0.2">
      <c r="A1244" s="1">
        <v>43278</v>
      </c>
      <c r="B1244" t="s">
        <v>1365</v>
      </c>
      <c r="C1244" t="s">
        <v>11</v>
      </c>
      <c r="D1244" t="s">
        <v>37</v>
      </c>
      <c r="E1244" t="s">
        <v>49</v>
      </c>
      <c r="F1244" t="s">
        <v>14</v>
      </c>
      <c r="G1244" t="s">
        <v>15</v>
      </c>
      <c r="H1244">
        <v>2</v>
      </c>
      <c r="I1244">
        <v>130</v>
      </c>
      <c r="J1244" t="s">
        <v>16</v>
      </c>
      <c r="K1244" t="s">
        <v>17</v>
      </c>
      <c r="L1244" t="s">
        <v>52</v>
      </c>
      <c r="M1244" s="25">
        <v>710000</v>
      </c>
    </row>
    <row r="1245" spans="1:13" x14ac:dyDescent="0.2">
      <c r="A1245" s="1">
        <v>43279</v>
      </c>
      <c r="B1245" t="s">
        <v>1366</v>
      </c>
      <c r="C1245" t="s">
        <v>11</v>
      </c>
      <c r="D1245" t="s">
        <v>12</v>
      </c>
      <c r="E1245" t="s">
        <v>31</v>
      </c>
      <c r="F1245" t="s">
        <v>14</v>
      </c>
      <c r="G1245" t="s">
        <v>15</v>
      </c>
      <c r="H1245">
        <v>3</v>
      </c>
      <c r="I1245">
        <v>92</v>
      </c>
      <c r="J1245" t="s">
        <v>16</v>
      </c>
      <c r="K1245" t="s">
        <v>17</v>
      </c>
      <c r="L1245" t="s">
        <v>18</v>
      </c>
      <c r="M1245" s="25">
        <v>360000</v>
      </c>
    </row>
    <row r="1246" spans="1:13" x14ac:dyDescent="0.2">
      <c r="A1246" s="1">
        <v>43280</v>
      </c>
      <c r="B1246" t="s">
        <v>1367</v>
      </c>
      <c r="C1246" t="s">
        <v>11</v>
      </c>
      <c r="D1246" t="s">
        <v>89</v>
      </c>
      <c r="E1246" t="s">
        <v>103</v>
      </c>
      <c r="F1246" t="s">
        <v>14</v>
      </c>
      <c r="G1246" t="s">
        <v>15</v>
      </c>
      <c r="H1246">
        <v>2</v>
      </c>
      <c r="I1246">
        <v>55</v>
      </c>
      <c r="J1246" t="s">
        <v>28</v>
      </c>
      <c r="K1246" t="s">
        <v>67</v>
      </c>
      <c r="L1246" t="s">
        <v>40</v>
      </c>
      <c r="M1246" s="25">
        <v>170000</v>
      </c>
    </row>
    <row r="1247" spans="1:13" x14ac:dyDescent="0.2">
      <c r="A1247" s="1">
        <v>43281</v>
      </c>
      <c r="B1247" t="s">
        <v>1368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>
        <v>2</v>
      </c>
      <c r="I1247">
        <v>75</v>
      </c>
      <c r="J1247" t="s">
        <v>16</v>
      </c>
      <c r="K1247" t="s">
        <v>17</v>
      </c>
      <c r="L1247" t="s">
        <v>40</v>
      </c>
      <c r="M1247" s="25">
        <v>435000</v>
      </c>
    </row>
    <row r="1248" spans="1:13" x14ac:dyDescent="0.2">
      <c r="A1248" s="1">
        <v>43282</v>
      </c>
      <c r="B1248" t="s">
        <v>1369</v>
      </c>
      <c r="C1248" t="s">
        <v>11</v>
      </c>
      <c r="D1248" t="s">
        <v>12</v>
      </c>
      <c r="E1248" t="s">
        <v>33</v>
      </c>
      <c r="F1248" t="s">
        <v>14</v>
      </c>
      <c r="G1248" t="s">
        <v>15</v>
      </c>
      <c r="H1248">
        <v>1</v>
      </c>
      <c r="I1248">
        <v>68</v>
      </c>
      <c r="J1248" t="s">
        <v>16</v>
      </c>
      <c r="K1248" t="s">
        <v>17</v>
      </c>
      <c r="L1248" t="s">
        <v>21</v>
      </c>
      <c r="M1248" s="25">
        <v>330000</v>
      </c>
    </row>
    <row r="1249" spans="1:13" x14ac:dyDescent="0.2">
      <c r="A1249" s="1">
        <v>43283</v>
      </c>
      <c r="B1249" t="s">
        <v>1370</v>
      </c>
      <c r="C1249" t="s">
        <v>11</v>
      </c>
      <c r="D1249" t="s">
        <v>37</v>
      </c>
      <c r="E1249" t="s">
        <v>74</v>
      </c>
      <c r="F1249" t="s">
        <v>14</v>
      </c>
      <c r="G1249" t="s">
        <v>15</v>
      </c>
      <c r="H1249">
        <v>3</v>
      </c>
      <c r="I1249">
        <v>60</v>
      </c>
      <c r="J1249" t="s">
        <v>16</v>
      </c>
      <c r="K1249" t="s">
        <v>17</v>
      </c>
      <c r="L1249" t="s">
        <v>40</v>
      </c>
      <c r="M1249" s="25">
        <v>249000</v>
      </c>
    </row>
    <row r="1250" spans="1:13" x14ac:dyDescent="0.2">
      <c r="A1250" s="1">
        <v>43284</v>
      </c>
      <c r="B1250" t="s">
        <v>1371</v>
      </c>
      <c r="C1250" t="s">
        <v>11</v>
      </c>
      <c r="D1250" t="s">
        <v>12</v>
      </c>
      <c r="E1250" t="s">
        <v>30</v>
      </c>
      <c r="F1250" t="s">
        <v>14</v>
      </c>
      <c r="G1250" t="s">
        <v>15</v>
      </c>
      <c r="H1250">
        <v>4</v>
      </c>
      <c r="I1250">
        <v>60</v>
      </c>
      <c r="J1250" t="s">
        <v>16</v>
      </c>
      <c r="K1250" t="s">
        <v>67</v>
      </c>
      <c r="L1250" t="s">
        <v>18</v>
      </c>
      <c r="M1250" s="25">
        <v>210000</v>
      </c>
    </row>
    <row r="1251" spans="1:13" x14ac:dyDescent="0.2">
      <c r="A1251" s="1">
        <v>43285</v>
      </c>
      <c r="B1251" t="s">
        <v>1372</v>
      </c>
      <c r="C1251" t="s">
        <v>11</v>
      </c>
      <c r="D1251" t="s">
        <v>34</v>
      </c>
      <c r="E1251" t="s">
        <v>44</v>
      </c>
      <c r="F1251" t="s">
        <v>14</v>
      </c>
      <c r="G1251" t="s">
        <v>15</v>
      </c>
      <c r="H1251">
        <v>4</v>
      </c>
      <c r="I1251">
        <v>120</v>
      </c>
      <c r="J1251" t="s">
        <v>16</v>
      </c>
      <c r="K1251" t="s">
        <v>17</v>
      </c>
      <c r="L1251" t="s">
        <v>18</v>
      </c>
      <c r="M1251" s="25">
        <v>498000</v>
      </c>
    </row>
    <row r="1252" spans="1:13" x14ac:dyDescent="0.2">
      <c r="A1252" s="1">
        <v>43286</v>
      </c>
      <c r="B1252" t="s">
        <v>1373</v>
      </c>
      <c r="C1252" t="s">
        <v>11</v>
      </c>
      <c r="D1252" t="s">
        <v>50</v>
      </c>
      <c r="E1252" t="s">
        <v>82</v>
      </c>
      <c r="F1252" t="s">
        <v>14</v>
      </c>
      <c r="G1252" t="s">
        <v>15</v>
      </c>
      <c r="H1252">
        <v>2</v>
      </c>
      <c r="I1252">
        <v>70</v>
      </c>
      <c r="J1252" t="s">
        <v>16</v>
      </c>
      <c r="K1252" t="s">
        <v>17</v>
      </c>
      <c r="L1252" t="s">
        <v>40</v>
      </c>
      <c r="M1252" s="25">
        <v>428000</v>
      </c>
    </row>
    <row r="1253" spans="1:13" x14ac:dyDescent="0.2">
      <c r="A1253" s="1">
        <v>43287</v>
      </c>
      <c r="B1253" t="s">
        <v>1374</v>
      </c>
      <c r="C1253" t="s">
        <v>11</v>
      </c>
      <c r="D1253" t="s">
        <v>42</v>
      </c>
      <c r="E1253" t="s">
        <v>88</v>
      </c>
      <c r="F1253" t="s">
        <v>14</v>
      </c>
      <c r="G1253" t="s">
        <v>15</v>
      </c>
      <c r="H1253">
        <v>4</v>
      </c>
      <c r="I1253">
        <v>106</v>
      </c>
      <c r="J1253" t="s">
        <v>16</v>
      </c>
      <c r="K1253" t="s">
        <v>17</v>
      </c>
      <c r="L1253" t="s">
        <v>36</v>
      </c>
      <c r="M1253" s="25">
        <v>545000</v>
      </c>
    </row>
    <row r="1254" spans="1:13" x14ac:dyDescent="0.2">
      <c r="A1254" s="1">
        <v>43288</v>
      </c>
      <c r="B1254" t="s">
        <v>1375</v>
      </c>
      <c r="C1254" t="s">
        <v>11</v>
      </c>
      <c r="D1254" t="s">
        <v>37</v>
      </c>
      <c r="E1254" t="s">
        <v>74</v>
      </c>
      <c r="F1254" t="s">
        <v>14</v>
      </c>
      <c r="G1254" t="s">
        <v>15</v>
      </c>
      <c r="H1254">
        <v>2</v>
      </c>
      <c r="I1254">
        <v>88</v>
      </c>
      <c r="J1254" t="s">
        <v>16</v>
      </c>
      <c r="K1254" t="s">
        <v>17</v>
      </c>
      <c r="L1254" t="s">
        <v>52</v>
      </c>
      <c r="M1254" s="25">
        <v>285000</v>
      </c>
    </row>
    <row r="1255" spans="1:13" x14ac:dyDescent="0.2">
      <c r="A1255" s="1">
        <v>43289</v>
      </c>
      <c r="B1255" t="s">
        <v>1376</v>
      </c>
      <c r="C1255" t="s">
        <v>11</v>
      </c>
      <c r="D1255" t="s">
        <v>42</v>
      </c>
      <c r="E1255" t="s">
        <v>62</v>
      </c>
      <c r="F1255" t="s">
        <v>14</v>
      </c>
      <c r="G1255" t="s">
        <v>15</v>
      </c>
      <c r="H1255">
        <v>4</v>
      </c>
      <c r="I1255">
        <v>170</v>
      </c>
      <c r="J1255" t="s">
        <v>28</v>
      </c>
      <c r="K1255" t="s">
        <v>17</v>
      </c>
      <c r="L1255" t="s">
        <v>18</v>
      </c>
      <c r="M1255" s="25">
        <v>453000</v>
      </c>
    </row>
    <row r="1256" spans="1:13" x14ac:dyDescent="0.2">
      <c r="A1256" s="1">
        <v>43290</v>
      </c>
      <c r="B1256" t="s">
        <v>1377</v>
      </c>
      <c r="C1256" t="s">
        <v>11</v>
      </c>
      <c r="D1256" t="s">
        <v>34</v>
      </c>
      <c r="E1256" t="s">
        <v>71</v>
      </c>
      <c r="F1256" t="s">
        <v>14</v>
      </c>
      <c r="G1256" t="s">
        <v>15</v>
      </c>
      <c r="H1256">
        <v>4</v>
      </c>
      <c r="I1256">
        <v>108</v>
      </c>
      <c r="J1256" t="s">
        <v>16</v>
      </c>
      <c r="K1256" t="s">
        <v>17</v>
      </c>
      <c r="L1256" t="s">
        <v>21</v>
      </c>
      <c r="M1256" s="25">
        <v>430000</v>
      </c>
    </row>
    <row r="1257" spans="1:13" x14ac:dyDescent="0.2">
      <c r="A1257" s="1">
        <v>43291</v>
      </c>
      <c r="B1257" t="s">
        <v>1378</v>
      </c>
      <c r="C1257" t="s">
        <v>11</v>
      </c>
      <c r="D1257" t="s">
        <v>50</v>
      </c>
      <c r="E1257" t="s">
        <v>66</v>
      </c>
      <c r="F1257" t="s">
        <v>14</v>
      </c>
      <c r="G1257" t="s">
        <v>15</v>
      </c>
      <c r="H1257">
        <v>2</v>
      </c>
      <c r="I1257">
        <v>63</v>
      </c>
      <c r="J1257" t="s">
        <v>16</v>
      </c>
      <c r="K1257" t="s">
        <v>17</v>
      </c>
      <c r="L1257" t="s">
        <v>18</v>
      </c>
      <c r="M1257" s="25">
        <v>265000</v>
      </c>
    </row>
    <row r="1258" spans="1:13" x14ac:dyDescent="0.2">
      <c r="A1258" s="1">
        <v>43292</v>
      </c>
      <c r="B1258" t="s">
        <v>1379</v>
      </c>
      <c r="C1258" t="s">
        <v>11</v>
      </c>
      <c r="D1258" t="s">
        <v>54</v>
      </c>
      <c r="E1258" t="s">
        <v>111</v>
      </c>
      <c r="F1258" t="s">
        <v>14</v>
      </c>
      <c r="G1258" t="s">
        <v>15</v>
      </c>
      <c r="H1258">
        <v>3</v>
      </c>
      <c r="I1258">
        <v>110</v>
      </c>
      <c r="J1258" t="s">
        <v>16</v>
      </c>
      <c r="K1258" t="s">
        <v>17</v>
      </c>
      <c r="L1258" t="s">
        <v>18</v>
      </c>
      <c r="M1258" s="25">
        <v>309000</v>
      </c>
    </row>
    <row r="1259" spans="1:13" x14ac:dyDescent="0.2">
      <c r="A1259" s="1">
        <v>43293</v>
      </c>
      <c r="B1259" t="s">
        <v>1380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>
        <v>5</v>
      </c>
      <c r="I1259">
        <v>159</v>
      </c>
      <c r="J1259" t="s">
        <v>16</v>
      </c>
      <c r="K1259" t="s">
        <v>17</v>
      </c>
      <c r="L1259" t="s">
        <v>58</v>
      </c>
      <c r="M1259" s="25">
        <v>840000</v>
      </c>
    </row>
    <row r="1260" spans="1:13" x14ac:dyDescent="0.2">
      <c r="A1260" s="1">
        <v>43294</v>
      </c>
      <c r="B1260" t="s">
        <v>1381</v>
      </c>
      <c r="C1260" t="s">
        <v>11</v>
      </c>
      <c r="D1260" t="s">
        <v>12</v>
      </c>
      <c r="E1260" t="s">
        <v>31</v>
      </c>
      <c r="F1260" t="s">
        <v>14</v>
      </c>
      <c r="G1260" t="s">
        <v>15</v>
      </c>
      <c r="H1260">
        <v>3</v>
      </c>
      <c r="I1260">
        <v>96</v>
      </c>
      <c r="J1260" t="s">
        <v>16</v>
      </c>
      <c r="K1260" t="s">
        <v>17</v>
      </c>
      <c r="L1260" t="s">
        <v>36</v>
      </c>
      <c r="M1260" s="25">
        <v>342000</v>
      </c>
    </row>
    <row r="1261" spans="1:13" x14ac:dyDescent="0.2">
      <c r="A1261" s="1">
        <v>43295</v>
      </c>
      <c r="B1261" t="s">
        <v>1382</v>
      </c>
      <c r="C1261" t="s">
        <v>11</v>
      </c>
      <c r="D1261" t="s">
        <v>47</v>
      </c>
      <c r="E1261" t="s">
        <v>102</v>
      </c>
      <c r="F1261" t="s">
        <v>14</v>
      </c>
      <c r="G1261" t="s">
        <v>15</v>
      </c>
      <c r="H1261">
        <v>4</v>
      </c>
      <c r="I1261">
        <v>77</v>
      </c>
      <c r="J1261" t="s">
        <v>16</v>
      </c>
      <c r="K1261" t="s">
        <v>17</v>
      </c>
      <c r="L1261" t="s">
        <v>36</v>
      </c>
      <c r="M1261" s="25">
        <v>295000</v>
      </c>
    </row>
    <row r="1262" spans="1:13" x14ac:dyDescent="0.2">
      <c r="A1262" s="1">
        <v>43296</v>
      </c>
      <c r="B1262" t="s">
        <v>1383</v>
      </c>
      <c r="C1262" t="s">
        <v>11</v>
      </c>
      <c r="D1262" t="s">
        <v>89</v>
      </c>
      <c r="E1262" t="s">
        <v>95</v>
      </c>
      <c r="F1262" t="s">
        <v>14</v>
      </c>
      <c r="G1262" t="s">
        <v>23</v>
      </c>
      <c r="H1262">
        <v>3</v>
      </c>
      <c r="I1262">
        <v>55</v>
      </c>
      <c r="J1262" t="s">
        <v>28</v>
      </c>
      <c r="K1262" t="s">
        <v>17</v>
      </c>
      <c r="L1262" t="s">
        <v>58</v>
      </c>
      <c r="M1262" s="25">
        <v>87000</v>
      </c>
    </row>
    <row r="1263" spans="1:13" x14ac:dyDescent="0.2">
      <c r="A1263" s="1">
        <v>43297</v>
      </c>
      <c r="B1263" t="s">
        <v>1384</v>
      </c>
      <c r="C1263" t="s">
        <v>11</v>
      </c>
      <c r="D1263" t="s">
        <v>42</v>
      </c>
      <c r="E1263" t="s">
        <v>62</v>
      </c>
      <c r="F1263" t="s">
        <v>14</v>
      </c>
      <c r="G1263" t="s">
        <v>15</v>
      </c>
      <c r="H1263">
        <v>4</v>
      </c>
      <c r="I1263">
        <v>85</v>
      </c>
      <c r="J1263" t="s">
        <v>16</v>
      </c>
      <c r="K1263" t="s">
        <v>17</v>
      </c>
      <c r="L1263" t="s">
        <v>21</v>
      </c>
      <c r="M1263" s="25">
        <v>298000</v>
      </c>
    </row>
    <row r="1264" spans="1:13" x14ac:dyDescent="0.2">
      <c r="A1264" s="1">
        <v>43298</v>
      </c>
      <c r="B1264" t="s">
        <v>1385</v>
      </c>
      <c r="C1264" t="s">
        <v>11</v>
      </c>
      <c r="D1264" t="s">
        <v>89</v>
      </c>
      <c r="E1264" t="s">
        <v>95</v>
      </c>
      <c r="F1264" t="s">
        <v>14</v>
      </c>
      <c r="G1264" t="s">
        <v>15</v>
      </c>
      <c r="H1264">
        <v>3</v>
      </c>
      <c r="I1264">
        <v>70</v>
      </c>
      <c r="J1264" t="s">
        <v>16</v>
      </c>
      <c r="K1264" t="s">
        <v>17</v>
      </c>
      <c r="L1264" t="s">
        <v>40</v>
      </c>
      <c r="M1264" s="25">
        <v>140000</v>
      </c>
    </row>
    <row r="1265" spans="1:13" x14ac:dyDescent="0.2">
      <c r="A1265" s="1">
        <v>43299</v>
      </c>
      <c r="B1265" t="s">
        <v>1386</v>
      </c>
      <c r="C1265" t="s">
        <v>11</v>
      </c>
      <c r="D1265" t="s">
        <v>50</v>
      </c>
      <c r="E1265" t="s">
        <v>66</v>
      </c>
      <c r="F1265" t="s">
        <v>14</v>
      </c>
      <c r="G1265" t="s">
        <v>15</v>
      </c>
      <c r="H1265">
        <v>2</v>
      </c>
      <c r="I1265">
        <v>63</v>
      </c>
      <c r="J1265" t="s">
        <v>16</v>
      </c>
      <c r="K1265" t="s">
        <v>17</v>
      </c>
      <c r="L1265" t="s">
        <v>40</v>
      </c>
      <c r="M1265" s="25">
        <v>295000</v>
      </c>
    </row>
    <row r="1266" spans="1:13" x14ac:dyDescent="0.2">
      <c r="A1266" s="1">
        <v>43300</v>
      </c>
      <c r="B1266" t="s">
        <v>1387</v>
      </c>
      <c r="C1266" t="s">
        <v>11</v>
      </c>
      <c r="D1266" t="s">
        <v>12</v>
      </c>
      <c r="E1266" t="s">
        <v>41</v>
      </c>
      <c r="F1266" t="s">
        <v>14</v>
      </c>
      <c r="G1266" t="s">
        <v>15</v>
      </c>
      <c r="H1266">
        <v>3</v>
      </c>
      <c r="I1266">
        <v>118</v>
      </c>
      <c r="J1266" t="s">
        <v>16</v>
      </c>
      <c r="K1266" t="s">
        <v>17</v>
      </c>
      <c r="L1266" t="s">
        <v>118</v>
      </c>
      <c r="M1266" s="25">
        <v>570000</v>
      </c>
    </row>
    <row r="1267" spans="1:13" x14ac:dyDescent="0.2">
      <c r="A1267" s="1">
        <v>43301</v>
      </c>
      <c r="B1267" t="s">
        <v>1388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>
        <v>4</v>
      </c>
      <c r="I1267">
        <v>200</v>
      </c>
      <c r="J1267" t="s">
        <v>16</v>
      </c>
      <c r="K1267" t="s">
        <v>17</v>
      </c>
      <c r="L1267" t="s">
        <v>18</v>
      </c>
      <c r="M1267" s="25">
        <v>1650000</v>
      </c>
    </row>
    <row r="1268" spans="1:13" x14ac:dyDescent="0.2">
      <c r="A1268" s="1">
        <v>43302</v>
      </c>
      <c r="B1268" t="s">
        <v>1389</v>
      </c>
      <c r="C1268" t="s">
        <v>11</v>
      </c>
      <c r="D1268" t="s">
        <v>42</v>
      </c>
      <c r="E1268" t="s">
        <v>81</v>
      </c>
      <c r="F1268" t="s">
        <v>14</v>
      </c>
      <c r="G1268" t="s">
        <v>15</v>
      </c>
      <c r="H1268">
        <v>4</v>
      </c>
      <c r="I1268">
        <v>91</v>
      </c>
      <c r="J1268" t="s">
        <v>16</v>
      </c>
      <c r="K1268" t="s">
        <v>17</v>
      </c>
      <c r="L1268" t="s">
        <v>36</v>
      </c>
      <c r="M1268" s="25">
        <v>285000</v>
      </c>
    </row>
    <row r="1269" spans="1:13" x14ac:dyDescent="0.2">
      <c r="A1269" s="1">
        <v>43303</v>
      </c>
      <c r="B1269" t="s">
        <v>1390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>
        <v>4</v>
      </c>
      <c r="I1269">
        <v>117</v>
      </c>
      <c r="J1269" t="s">
        <v>16</v>
      </c>
      <c r="K1269" t="s">
        <v>17</v>
      </c>
      <c r="L1269" t="s">
        <v>18</v>
      </c>
      <c r="M1269" s="25">
        <v>655000</v>
      </c>
    </row>
    <row r="1270" spans="1:13" x14ac:dyDescent="0.2">
      <c r="A1270" s="1">
        <v>43304</v>
      </c>
      <c r="B1270" t="s">
        <v>1391</v>
      </c>
      <c r="C1270" t="s">
        <v>11</v>
      </c>
      <c r="D1270" t="s">
        <v>12</v>
      </c>
      <c r="E1270" t="s">
        <v>13</v>
      </c>
      <c r="F1270" t="s">
        <v>14</v>
      </c>
      <c r="G1270" t="s">
        <v>23</v>
      </c>
      <c r="H1270">
        <v>2</v>
      </c>
      <c r="I1270">
        <v>121</v>
      </c>
      <c r="J1270" t="s">
        <v>16</v>
      </c>
      <c r="K1270" t="s">
        <v>67</v>
      </c>
      <c r="L1270" t="s">
        <v>36</v>
      </c>
      <c r="M1270" s="25">
        <v>1000000</v>
      </c>
    </row>
    <row r="1271" spans="1:13" x14ac:dyDescent="0.2">
      <c r="A1271" s="1">
        <v>43305</v>
      </c>
      <c r="B1271" t="s">
        <v>1392</v>
      </c>
      <c r="C1271" t="s">
        <v>11</v>
      </c>
      <c r="D1271" t="s">
        <v>12</v>
      </c>
      <c r="E1271" t="s">
        <v>13</v>
      </c>
      <c r="F1271" t="s">
        <v>14</v>
      </c>
      <c r="G1271" t="s">
        <v>15</v>
      </c>
      <c r="H1271">
        <v>3</v>
      </c>
      <c r="I1271">
        <v>152</v>
      </c>
      <c r="J1271" t="s">
        <v>16</v>
      </c>
      <c r="K1271" t="s">
        <v>17</v>
      </c>
      <c r="L1271" t="s">
        <v>18</v>
      </c>
      <c r="M1271" s="25">
        <v>1550000</v>
      </c>
    </row>
    <row r="1272" spans="1:13" x14ac:dyDescent="0.2">
      <c r="A1272" s="1">
        <v>43306</v>
      </c>
      <c r="B1272" t="s">
        <v>1393</v>
      </c>
      <c r="C1272" t="s">
        <v>11</v>
      </c>
      <c r="D1272" t="s">
        <v>12</v>
      </c>
      <c r="E1272" t="s">
        <v>33</v>
      </c>
      <c r="F1272" t="s">
        <v>14</v>
      </c>
      <c r="G1272" t="s">
        <v>15</v>
      </c>
      <c r="H1272">
        <v>2</v>
      </c>
      <c r="I1272">
        <v>73</v>
      </c>
      <c r="J1272" t="s">
        <v>16</v>
      </c>
      <c r="K1272" t="s">
        <v>17</v>
      </c>
      <c r="L1272" t="s">
        <v>24</v>
      </c>
      <c r="M1272" s="25">
        <v>395000</v>
      </c>
    </row>
    <row r="1273" spans="1:13" x14ac:dyDescent="0.2">
      <c r="A1273" s="1">
        <v>43307</v>
      </c>
      <c r="B1273" t="s">
        <v>1394</v>
      </c>
      <c r="C1273" t="s">
        <v>11</v>
      </c>
      <c r="D1273" t="s">
        <v>12</v>
      </c>
      <c r="E1273" t="s">
        <v>33</v>
      </c>
      <c r="F1273" t="s">
        <v>14</v>
      </c>
      <c r="G1273" t="s">
        <v>15</v>
      </c>
      <c r="H1273">
        <v>4</v>
      </c>
      <c r="I1273">
        <v>146</v>
      </c>
      <c r="J1273" t="s">
        <v>16</v>
      </c>
      <c r="K1273" t="s">
        <v>17</v>
      </c>
      <c r="L1273" t="s">
        <v>40</v>
      </c>
      <c r="M1273" s="25">
        <v>595000</v>
      </c>
    </row>
    <row r="1274" spans="1:13" x14ac:dyDescent="0.2">
      <c r="A1274" s="1">
        <v>43308</v>
      </c>
      <c r="B1274" t="s">
        <v>1395</v>
      </c>
      <c r="C1274" t="s">
        <v>11</v>
      </c>
      <c r="D1274" t="s">
        <v>25</v>
      </c>
      <c r="E1274" t="s">
        <v>91</v>
      </c>
      <c r="F1274" t="s">
        <v>14</v>
      </c>
      <c r="G1274" t="s">
        <v>15</v>
      </c>
      <c r="H1274">
        <v>3</v>
      </c>
      <c r="I1274">
        <v>55</v>
      </c>
      <c r="J1274" t="s">
        <v>16</v>
      </c>
      <c r="K1274" t="s">
        <v>17</v>
      </c>
      <c r="L1274" t="s">
        <v>18</v>
      </c>
      <c r="M1274" s="25">
        <v>199000</v>
      </c>
    </row>
    <row r="1275" spans="1:13" x14ac:dyDescent="0.2">
      <c r="A1275" s="1">
        <v>43309</v>
      </c>
      <c r="B1275" t="s">
        <v>1396</v>
      </c>
      <c r="C1275" t="s">
        <v>11</v>
      </c>
      <c r="D1275" t="s">
        <v>50</v>
      </c>
      <c r="E1275" t="s">
        <v>51</v>
      </c>
      <c r="F1275" t="s">
        <v>14</v>
      </c>
      <c r="G1275" t="s">
        <v>15</v>
      </c>
      <c r="H1275">
        <v>2</v>
      </c>
      <c r="I1275">
        <v>99</v>
      </c>
      <c r="J1275" t="s">
        <v>16</v>
      </c>
      <c r="K1275" t="s">
        <v>17</v>
      </c>
      <c r="L1275" t="s">
        <v>18</v>
      </c>
      <c r="M1275" s="25">
        <v>375000</v>
      </c>
    </row>
    <row r="1276" spans="1:13" x14ac:dyDescent="0.2">
      <c r="A1276" s="1">
        <v>43310</v>
      </c>
      <c r="B1276" t="s">
        <v>1397</v>
      </c>
      <c r="C1276" t="s">
        <v>11</v>
      </c>
      <c r="D1276" t="s">
        <v>47</v>
      </c>
      <c r="E1276" t="s">
        <v>48</v>
      </c>
      <c r="F1276" t="s">
        <v>14</v>
      </c>
      <c r="G1276" t="s">
        <v>15</v>
      </c>
      <c r="H1276">
        <v>3</v>
      </c>
      <c r="I1276">
        <v>111</v>
      </c>
      <c r="J1276" t="s">
        <v>16</v>
      </c>
      <c r="K1276" t="s">
        <v>17</v>
      </c>
      <c r="L1276" t="s">
        <v>36</v>
      </c>
      <c r="M1276" s="25">
        <v>550000</v>
      </c>
    </row>
    <row r="1277" spans="1:13" x14ac:dyDescent="0.2">
      <c r="A1277" s="1">
        <v>43311</v>
      </c>
      <c r="B1277" t="s">
        <v>1398</v>
      </c>
      <c r="C1277" t="s">
        <v>11</v>
      </c>
      <c r="D1277" t="s">
        <v>42</v>
      </c>
      <c r="E1277" t="s">
        <v>83</v>
      </c>
      <c r="F1277" t="s">
        <v>14</v>
      </c>
      <c r="G1277" t="s">
        <v>76</v>
      </c>
      <c r="H1277">
        <v>4</v>
      </c>
      <c r="I1277">
        <v>273</v>
      </c>
      <c r="J1277" t="s">
        <v>28</v>
      </c>
      <c r="K1277" t="s">
        <v>17</v>
      </c>
      <c r="L1277" t="s">
        <v>29</v>
      </c>
      <c r="M1277" s="25">
        <v>1130000</v>
      </c>
    </row>
    <row r="1278" spans="1:13" x14ac:dyDescent="0.2">
      <c r="A1278" s="1">
        <v>43312</v>
      </c>
      <c r="B1278" t="s">
        <v>1399</v>
      </c>
      <c r="C1278" t="s">
        <v>11</v>
      </c>
      <c r="D1278" t="s">
        <v>47</v>
      </c>
      <c r="E1278" t="s">
        <v>112</v>
      </c>
      <c r="F1278" t="s">
        <v>14</v>
      </c>
      <c r="G1278" t="s">
        <v>15</v>
      </c>
      <c r="H1278">
        <v>3</v>
      </c>
      <c r="I1278">
        <v>70</v>
      </c>
      <c r="J1278" t="s">
        <v>16</v>
      </c>
      <c r="K1278" t="s">
        <v>17</v>
      </c>
      <c r="L1278" t="s">
        <v>18</v>
      </c>
      <c r="M1278" s="25">
        <v>299000</v>
      </c>
    </row>
    <row r="1279" spans="1:13" x14ac:dyDescent="0.2">
      <c r="A1279" s="1">
        <v>43313</v>
      </c>
      <c r="B1279" t="s">
        <v>1400</v>
      </c>
      <c r="C1279" t="s">
        <v>11</v>
      </c>
      <c r="D1279" t="s">
        <v>19</v>
      </c>
      <c r="E1279" t="s">
        <v>20</v>
      </c>
      <c r="F1279" t="s">
        <v>14</v>
      </c>
      <c r="G1279" t="s">
        <v>15</v>
      </c>
      <c r="H1279">
        <v>2</v>
      </c>
      <c r="I1279">
        <v>91</v>
      </c>
      <c r="J1279" t="s">
        <v>16</v>
      </c>
      <c r="K1279" t="s">
        <v>17</v>
      </c>
      <c r="L1279" t="s">
        <v>18</v>
      </c>
      <c r="M1279" s="25">
        <v>585000</v>
      </c>
    </row>
    <row r="1280" spans="1:13" x14ac:dyDescent="0.2">
      <c r="A1280" s="1">
        <v>43314</v>
      </c>
      <c r="B1280" t="s">
        <v>1401</v>
      </c>
      <c r="C1280" t="s">
        <v>11</v>
      </c>
      <c r="D1280" t="s">
        <v>42</v>
      </c>
      <c r="E1280" t="s">
        <v>59</v>
      </c>
      <c r="F1280" t="s">
        <v>14</v>
      </c>
      <c r="G1280" t="s">
        <v>15</v>
      </c>
      <c r="H1280">
        <v>3</v>
      </c>
      <c r="I1280">
        <v>73</v>
      </c>
      <c r="J1280" t="s">
        <v>16</v>
      </c>
      <c r="K1280" t="s">
        <v>17</v>
      </c>
      <c r="L1280" t="s">
        <v>18</v>
      </c>
      <c r="M1280" s="25">
        <v>218000</v>
      </c>
    </row>
    <row r="1281" spans="1:13" x14ac:dyDescent="0.2">
      <c r="A1281" s="1">
        <v>43315</v>
      </c>
      <c r="B1281" t="s">
        <v>1402</v>
      </c>
      <c r="C1281" t="s">
        <v>11</v>
      </c>
      <c r="D1281" t="s">
        <v>37</v>
      </c>
      <c r="E1281" t="s">
        <v>49</v>
      </c>
      <c r="F1281" t="s">
        <v>14</v>
      </c>
      <c r="G1281" t="s">
        <v>15</v>
      </c>
      <c r="H1281">
        <v>2</v>
      </c>
      <c r="I1281">
        <v>53</v>
      </c>
      <c r="J1281" t="s">
        <v>28</v>
      </c>
      <c r="K1281" t="s">
        <v>17</v>
      </c>
      <c r="L1281" t="s">
        <v>21</v>
      </c>
      <c r="M1281" s="25">
        <v>235000</v>
      </c>
    </row>
    <row r="1282" spans="1:13" x14ac:dyDescent="0.2">
      <c r="A1282" s="1">
        <v>43316</v>
      </c>
      <c r="B1282" t="s">
        <v>1403</v>
      </c>
      <c r="C1282" t="s">
        <v>11</v>
      </c>
      <c r="D1282" t="s">
        <v>19</v>
      </c>
      <c r="E1282" t="s">
        <v>77</v>
      </c>
      <c r="F1282" t="s">
        <v>14</v>
      </c>
      <c r="G1282" t="s">
        <v>15</v>
      </c>
      <c r="H1282">
        <v>4</v>
      </c>
      <c r="I1282">
        <v>175</v>
      </c>
      <c r="J1282" t="s">
        <v>16</v>
      </c>
      <c r="K1282" t="s">
        <v>17</v>
      </c>
      <c r="L1282" t="s">
        <v>18</v>
      </c>
      <c r="M1282" s="25">
        <v>1050000</v>
      </c>
    </row>
    <row r="1283" spans="1:13" x14ac:dyDescent="0.2">
      <c r="A1283" s="1">
        <v>43317</v>
      </c>
      <c r="B1283" t="s">
        <v>1404</v>
      </c>
      <c r="C1283" t="s">
        <v>11</v>
      </c>
      <c r="D1283" t="s">
        <v>42</v>
      </c>
      <c r="E1283" t="s">
        <v>62</v>
      </c>
      <c r="F1283" t="s">
        <v>14</v>
      </c>
      <c r="G1283" t="s">
        <v>15</v>
      </c>
      <c r="H1283">
        <v>2</v>
      </c>
      <c r="I1283">
        <v>66</v>
      </c>
      <c r="J1283" t="s">
        <v>16</v>
      </c>
      <c r="K1283" t="s">
        <v>17</v>
      </c>
      <c r="L1283" t="s">
        <v>52</v>
      </c>
      <c r="M1283" s="25">
        <v>199000</v>
      </c>
    </row>
    <row r="1284" spans="1:13" x14ac:dyDescent="0.2">
      <c r="A1284" s="1">
        <v>43318</v>
      </c>
      <c r="B1284" t="s">
        <v>1405</v>
      </c>
      <c r="C1284" t="s">
        <v>11</v>
      </c>
      <c r="D1284" t="s">
        <v>37</v>
      </c>
      <c r="E1284" t="s">
        <v>49</v>
      </c>
      <c r="F1284" t="s">
        <v>14</v>
      </c>
      <c r="G1284" t="s">
        <v>15</v>
      </c>
      <c r="H1284">
        <v>3</v>
      </c>
      <c r="I1284">
        <v>166</v>
      </c>
      <c r="J1284" t="s">
        <v>16</v>
      </c>
      <c r="K1284" t="s">
        <v>17</v>
      </c>
      <c r="L1284" t="s">
        <v>21</v>
      </c>
      <c r="M1284" s="25">
        <v>1200000</v>
      </c>
    </row>
    <row r="1285" spans="1:13" x14ac:dyDescent="0.2">
      <c r="A1285" s="1">
        <v>43319</v>
      </c>
      <c r="B1285" t="s">
        <v>1406</v>
      </c>
      <c r="C1285" t="s">
        <v>11</v>
      </c>
      <c r="D1285" t="s">
        <v>37</v>
      </c>
      <c r="E1285" t="s">
        <v>49</v>
      </c>
      <c r="F1285" t="s">
        <v>14</v>
      </c>
      <c r="G1285" t="s">
        <v>15</v>
      </c>
      <c r="H1285">
        <v>4</v>
      </c>
      <c r="I1285">
        <v>172</v>
      </c>
      <c r="J1285" t="s">
        <v>16</v>
      </c>
      <c r="K1285" t="s">
        <v>17</v>
      </c>
      <c r="L1285" t="s">
        <v>18</v>
      </c>
      <c r="M1285" s="25">
        <v>1115000</v>
      </c>
    </row>
    <row r="1286" spans="1:13" x14ac:dyDescent="0.2">
      <c r="A1286" s="1">
        <v>43320</v>
      </c>
      <c r="B1286" t="s">
        <v>1407</v>
      </c>
      <c r="C1286" t="s">
        <v>11</v>
      </c>
      <c r="D1286" t="s">
        <v>37</v>
      </c>
      <c r="E1286" t="s">
        <v>49</v>
      </c>
      <c r="F1286" t="s">
        <v>14</v>
      </c>
      <c r="G1286" t="s">
        <v>15</v>
      </c>
      <c r="H1286">
        <v>2</v>
      </c>
      <c r="I1286">
        <v>72</v>
      </c>
      <c r="J1286" t="s">
        <v>16</v>
      </c>
      <c r="K1286" t="s">
        <v>17</v>
      </c>
      <c r="L1286" t="s">
        <v>40</v>
      </c>
      <c r="M1286" s="25">
        <v>590000</v>
      </c>
    </row>
    <row r="1287" spans="1:13" x14ac:dyDescent="0.2">
      <c r="A1287" s="1">
        <v>43321</v>
      </c>
      <c r="B1287" t="s">
        <v>1408</v>
      </c>
      <c r="C1287" t="s">
        <v>11</v>
      </c>
      <c r="D1287" t="s">
        <v>42</v>
      </c>
      <c r="E1287" t="s">
        <v>43</v>
      </c>
      <c r="F1287" t="s">
        <v>14</v>
      </c>
      <c r="G1287" t="s">
        <v>15</v>
      </c>
      <c r="H1287">
        <v>2</v>
      </c>
      <c r="I1287">
        <v>105</v>
      </c>
      <c r="J1287" t="s">
        <v>16</v>
      </c>
      <c r="K1287" t="s">
        <v>17</v>
      </c>
      <c r="L1287" t="s">
        <v>18</v>
      </c>
      <c r="M1287" s="25">
        <v>375000</v>
      </c>
    </row>
    <row r="1288" spans="1:13" x14ac:dyDescent="0.2">
      <c r="A1288" s="1">
        <v>43322</v>
      </c>
      <c r="B1288" t="s">
        <v>1409</v>
      </c>
      <c r="C1288" t="s">
        <v>11</v>
      </c>
      <c r="D1288" t="s">
        <v>19</v>
      </c>
      <c r="E1288" t="s">
        <v>45</v>
      </c>
      <c r="F1288" t="s">
        <v>14</v>
      </c>
      <c r="G1288" t="s">
        <v>15</v>
      </c>
      <c r="H1288">
        <v>5</v>
      </c>
      <c r="I1288">
        <v>185</v>
      </c>
      <c r="J1288" t="s">
        <v>16</v>
      </c>
      <c r="K1288" t="s">
        <v>17</v>
      </c>
      <c r="L1288" t="s">
        <v>58</v>
      </c>
      <c r="M1288" s="25">
        <v>950000</v>
      </c>
    </row>
    <row r="1289" spans="1:13" x14ac:dyDescent="0.2">
      <c r="A1289" s="1">
        <v>43323</v>
      </c>
      <c r="B1289" t="s">
        <v>1410</v>
      </c>
      <c r="C1289" t="s">
        <v>11</v>
      </c>
      <c r="D1289" t="s">
        <v>42</v>
      </c>
      <c r="E1289" t="s">
        <v>61</v>
      </c>
      <c r="F1289" t="s">
        <v>14</v>
      </c>
      <c r="G1289" t="s">
        <v>15</v>
      </c>
      <c r="H1289">
        <v>2</v>
      </c>
      <c r="I1289">
        <v>48</v>
      </c>
      <c r="J1289" t="s">
        <v>16</v>
      </c>
      <c r="K1289" t="s">
        <v>17</v>
      </c>
      <c r="L1289" t="s">
        <v>40</v>
      </c>
      <c r="M1289" s="25">
        <v>209000</v>
      </c>
    </row>
    <row r="1290" spans="1:13" x14ac:dyDescent="0.2">
      <c r="A1290" s="1">
        <v>43324</v>
      </c>
      <c r="B1290" t="s">
        <v>1411</v>
      </c>
      <c r="C1290" t="s">
        <v>11</v>
      </c>
      <c r="D1290" t="s">
        <v>34</v>
      </c>
      <c r="E1290" t="s">
        <v>71</v>
      </c>
      <c r="F1290" t="s">
        <v>14</v>
      </c>
      <c r="G1290" t="s">
        <v>15</v>
      </c>
      <c r="H1290">
        <v>3</v>
      </c>
      <c r="I1290">
        <v>79</v>
      </c>
      <c r="J1290" t="s">
        <v>16</v>
      </c>
      <c r="K1290" t="s">
        <v>17</v>
      </c>
      <c r="L1290" t="s">
        <v>57</v>
      </c>
      <c r="M1290" s="25">
        <v>295000</v>
      </c>
    </row>
    <row r="1291" spans="1:13" x14ac:dyDescent="0.2">
      <c r="A1291" s="1">
        <v>43325</v>
      </c>
      <c r="B1291" t="s">
        <v>1412</v>
      </c>
      <c r="C1291" t="s">
        <v>11</v>
      </c>
      <c r="D1291" t="s">
        <v>47</v>
      </c>
      <c r="E1291" t="s">
        <v>48</v>
      </c>
      <c r="F1291" t="s">
        <v>14</v>
      </c>
      <c r="G1291" t="s">
        <v>15</v>
      </c>
      <c r="H1291">
        <v>3</v>
      </c>
      <c r="I1291">
        <v>79</v>
      </c>
      <c r="J1291" t="s">
        <v>16</v>
      </c>
      <c r="K1291" t="s">
        <v>17</v>
      </c>
      <c r="L1291" t="s">
        <v>21</v>
      </c>
      <c r="M1291" s="25">
        <v>235000</v>
      </c>
    </row>
    <row r="1292" spans="1:13" x14ac:dyDescent="0.2">
      <c r="A1292" s="1">
        <v>43326</v>
      </c>
      <c r="B1292" t="s">
        <v>1413</v>
      </c>
      <c r="C1292" t="s">
        <v>11</v>
      </c>
      <c r="D1292" t="s">
        <v>34</v>
      </c>
      <c r="E1292" t="s">
        <v>44</v>
      </c>
      <c r="F1292" t="s">
        <v>14</v>
      </c>
      <c r="G1292" t="s">
        <v>15</v>
      </c>
      <c r="H1292">
        <v>4</v>
      </c>
      <c r="I1292">
        <v>120</v>
      </c>
      <c r="J1292" t="s">
        <v>16</v>
      </c>
      <c r="K1292" t="s">
        <v>17</v>
      </c>
      <c r="L1292" t="s">
        <v>21</v>
      </c>
      <c r="M1292" s="25">
        <v>595000</v>
      </c>
    </row>
    <row r="1293" spans="1:13" x14ac:dyDescent="0.2">
      <c r="A1293" s="1">
        <v>43327</v>
      </c>
      <c r="B1293" t="s">
        <v>1414</v>
      </c>
      <c r="C1293" t="s">
        <v>11</v>
      </c>
      <c r="D1293" t="s">
        <v>47</v>
      </c>
      <c r="E1293" t="s">
        <v>96</v>
      </c>
      <c r="F1293" t="s">
        <v>14</v>
      </c>
      <c r="G1293" t="s">
        <v>15</v>
      </c>
      <c r="H1293">
        <v>3</v>
      </c>
      <c r="I1293">
        <v>72</v>
      </c>
      <c r="J1293" t="s">
        <v>16</v>
      </c>
      <c r="K1293" t="s">
        <v>17</v>
      </c>
      <c r="L1293" t="s">
        <v>36</v>
      </c>
      <c r="M1293" s="25">
        <v>295000</v>
      </c>
    </row>
    <row r="1294" spans="1:13" x14ac:dyDescent="0.2">
      <c r="A1294" s="1">
        <v>43328</v>
      </c>
      <c r="B1294" t="s">
        <v>1415</v>
      </c>
      <c r="C1294" t="s">
        <v>11</v>
      </c>
      <c r="D1294" t="s">
        <v>50</v>
      </c>
      <c r="E1294" t="s">
        <v>82</v>
      </c>
      <c r="F1294" t="s">
        <v>14</v>
      </c>
      <c r="G1294" t="s">
        <v>76</v>
      </c>
      <c r="H1294">
        <v>4</v>
      </c>
      <c r="I1294">
        <v>364</v>
      </c>
      <c r="J1294" t="s">
        <v>28</v>
      </c>
      <c r="K1294" t="s">
        <v>17</v>
      </c>
      <c r="L1294" t="s">
        <v>29</v>
      </c>
      <c r="M1294" s="25">
        <v>1149000</v>
      </c>
    </row>
    <row r="1295" spans="1:13" x14ac:dyDescent="0.2">
      <c r="A1295" s="1">
        <v>43329</v>
      </c>
      <c r="B1295" t="s">
        <v>1416</v>
      </c>
      <c r="C1295" t="s">
        <v>11</v>
      </c>
      <c r="D1295" t="s">
        <v>34</v>
      </c>
      <c r="E1295" t="s">
        <v>44</v>
      </c>
      <c r="F1295" t="s">
        <v>14</v>
      </c>
      <c r="G1295" t="s">
        <v>15</v>
      </c>
      <c r="H1295">
        <v>4</v>
      </c>
      <c r="I1295">
        <v>104</v>
      </c>
      <c r="J1295" t="s">
        <v>16</v>
      </c>
      <c r="K1295" t="s">
        <v>17</v>
      </c>
      <c r="L1295" t="s">
        <v>60</v>
      </c>
      <c r="M1295" s="25">
        <v>530000</v>
      </c>
    </row>
    <row r="1296" spans="1:13" x14ac:dyDescent="0.2">
      <c r="A1296" s="1">
        <v>43330</v>
      </c>
      <c r="B1296" t="s">
        <v>1417</v>
      </c>
      <c r="C1296" t="s">
        <v>11</v>
      </c>
      <c r="D1296" t="s">
        <v>37</v>
      </c>
      <c r="E1296" t="s">
        <v>38</v>
      </c>
      <c r="F1296" t="s">
        <v>14</v>
      </c>
      <c r="G1296" t="s">
        <v>15</v>
      </c>
      <c r="H1296">
        <v>1</v>
      </c>
      <c r="I1296">
        <v>58</v>
      </c>
      <c r="J1296" t="s">
        <v>16</v>
      </c>
      <c r="K1296" t="s">
        <v>17</v>
      </c>
      <c r="L1296" t="s">
        <v>18</v>
      </c>
      <c r="M1296" s="25">
        <v>310000</v>
      </c>
    </row>
    <row r="1297" spans="1:13" x14ac:dyDescent="0.2">
      <c r="A1297" s="1">
        <v>43331</v>
      </c>
      <c r="B1297" t="s">
        <v>1418</v>
      </c>
      <c r="C1297" t="s">
        <v>11</v>
      </c>
      <c r="D1297" t="s">
        <v>47</v>
      </c>
      <c r="E1297" t="s">
        <v>102</v>
      </c>
      <c r="F1297" t="s">
        <v>14</v>
      </c>
      <c r="G1297" t="s">
        <v>15</v>
      </c>
      <c r="H1297">
        <v>2</v>
      </c>
      <c r="I1297">
        <v>70</v>
      </c>
      <c r="J1297" t="s">
        <v>16</v>
      </c>
      <c r="K1297" t="s">
        <v>17</v>
      </c>
      <c r="L1297" t="s">
        <v>18</v>
      </c>
      <c r="M1297" s="25">
        <v>331000</v>
      </c>
    </row>
    <row r="1298" spans="1:13" x14ac:dyDescent="0.2">
      <c r="A1298" s="1">
        <v>43332</v>
      </c>
      <c r="B1298" t="s">
        <v>1419</v>
      </c>
      <c r="C1298" t="s">
        <v>11</v>
      </c>
      <c r="D1298" t="s">
        <v>19</v>
      </c>
      <c r="E1298" t="s">
        <v>20</v>
      </c>
      <c r="F1298" t="s">
        <v>14</v>
      </c>
      <c r="G1298" t="s">
        <v>15</v>
      </c>
      <c r="H1298">
        <v>2</v>
      </c>
      <c r="I1298">
        <v>105</v>
      </c>
      <c r="J1298" t="s">
        <v>16</v>
      </c>
      <c r="K1298" t="s">
        <v>17</v>
      </c>
      <c r="L1298" t="s">
        <v>58</v>
      </c>
      <c r="M1298" s="25">
        <v>490000</v>
      </c>
    </row>
    <row r="1299" spans="1:13" x14ac:dyDescent="0.2">
      <c r="A1299" s="1">
        <v>43333</v>
      </c>
      <c r="B1299" t="s">
        <v>1420</v>
      </c>
      <c r="C1299" t="s">
        <v>11</v>
      </c>
      <c r="D1299" t="s">
        <v>54</v>
      </c>
      <c r="E1299" t="s">
        <v>55</v>
      </c>
      <c r="F1299" t="s">
        <v>14</v>
      </c>
      <c r="G1299" t="s">
        <v>15</v>
      </c>
      <c r="H1299">
        <v>3</v>
      </c>
      <c r="I1299">
        <v>65</v>
      </c>
      <c r="J1299" t="s">
        <v>16</v>
      </c>
      <c r="K1299" t="s">
        <v>17</v>
      </c>
      <c r="L1299" t="s">
        <v>21</v>
      </c>
      <c r="M1299" s="25">
        <v>219000</v>
      </c>
    </row>
    <row r="1300" spans="1:13" x14ac:dyDescent="0.2">
      <c r="A1300" s="1">
        <v>43334</v>
      </c>
      <c r="B1300" t="s">
        <v>1421</v>
      </c>
      <c r="C1300" t="s">
        <v>11</v>
      </c>
      <c r="D1300" t="s">
        <v>34</v>
      </c>
      <c r="E1300" t="s">
        <v>35</v>
      </c>
      <c r="F1300" t="s">
        <v>14</v>
      </c>
      <c r="G1300" t="s">
        <v>23</v>
      </c>
      <c r="H1300">
        <v>2</v>
      </c>
      <c r="I1300">
        <v>89</v>
      </c>
      <c r="J1300" t="s">
        <v>16</v>
      </c>
      <c r="K1300" t="s">
        <v>17</v>
      </c>
      <c r="L1300" t="s">
        <v>36</v>
      </c>
      <c r="M1300" s="25">
        <v>525000</v>
      </c>
    </row>
    <row r="1301" spans="1:13" x14ac:dyDescent="0.2">
      <c r="A1301" s="1">
        <v>43335</v>
      </c>
      <c r="B1301" t="s">
        <v>1422</v>
      </c>
      <c r="C1301" t="s">
        <v>11</v>
      </c>
      <c r="D1301" t="s">
        <v>50</v>
      </c>
      <c r="E1301" t="s">
        <v>51</v>
      </c>
      <c r="F1301" t="s">
        <v>14</v>
      </c>
      <c r="G1301" t="s">
        <v>15</v>
      </c>
      <c r="H1301">
        <v>3</v>
      </c>
      <c r="I1301">
        <v>65</v>
      </c>
      <c r="J1301" t="s">
        <v>28</v>
      </c>
      <c r="K1301" t="s">
        <v>17</v>
      </c>
      <c r="L1301" t="s">
        <v>18</v>
      </c>
      <c r="M1301" s="25">
        <v>255000</v>
      </c>
    </row>
    <row r="1302" spans="1:13" x14ac:dyDescent="0.2">
      <c r="A1302" s="1">
        <v>43336</v>
      </c>
      <c r="B1302" t="s">
        <v>1423</v>
      </c>
      <c r="C1302" t="s">
        <v>11</v>
      </c>
      <c r="D1302" t="s">
        <v>12</v>
      </c>
      <c r="E1302" t="s">
        <v>31</v>
      </c>
      <c r="F1302" t="s">
        <v>14</v>
      </c>
      <c r="G1302" t="s">
        <v>15</v>
      </c>
      <c r="H1302">
        <v>4</v>
      </c>
      <c r="I1302">
        <v>70</v>
      </c>
      <c r="J1302" t="s">
        <v>16</v>
      </c>
      <c r="K1302" t="s">
        <v>17</v>
      </c>
      <c r="L1302" t="s">
        <v>40</v>
      </c>
      <c r="M1302" s="25">
        <v>259000</v>
      </c>
    </row>
    <row r="1303" spans="1:13" x14ac:dyDescent="0.2">
      <c r="A1303" s="1">
        <v>43337</v>
      </c>
      <c r="B1303" t="s">
        <v>1424</v>
      </c>
      <c r="C1303" t="s">
        <v>11</v>
      </c>
      <c r="D1303" t="s">
        <v>37</v>
      </c>
      <c r="E1303" t="s">
        <v>49</v>
      </c>
      <c r="F1303" t="s">
        <v>14</v>
      </c>
      <c r="G1303" t="s">
        <v>15</v>
      </c>
      <c r="H1303">
        <v>4</v>
      </c>
      <c r="I1303">
        <v>102</v>
      </c>
      <c r="J1303" t="s">
        <v>28</v>
      </c>
      <c r="K1303" t="s">
        <v>17</v>
      </c>
      <c r="L1303" t="s">
        <v>40</v>
      </c>
      <c r="M1303" s="25">
        <v>350000</v>
      </c>
    </row>
    <row r="1304" spans="1:13" x14ac:dyDescent="0.2">
      <c r="A1304" s="1">
        <v>43338</v>
      </c>
      <c r="B1304" t="s">
        <v>1425</v>
      </c>
      <c r="C1304" t="s">
        <v>11</v>
      </c>
      <c r="D1304" t="s">
        <v>12</v>
      </c>
      <c r="E1304" t="s">
        <v>22</v>
      </c>
      <c r="F1304" t="s">
        <v>14</v>
      </c>
      <c r="G1304" t="s">
        <v>15</v>
      </c>
      <c r="H1304">
        <v>3</v>
      </c>
      <c r="I1304">
        <v>126</v>
      </c>
      <c r="J1304" t="s">
        <v>16</v>
      </c>
      <c r="K1304" t="s">
        <v>17</v>
      </c>
      <c r="L1304" t="s">
        <v>21</v>
      </c>
      <c r="M1304" s="25">
        <v>698000</v>
      </c>
    </row>
    <row r="1305" spans="1:13" x14ac:dyDescent="0.2">
      <c r="A1305" s="1">
        <v>43339</v>
      </c>
      <c r="B1305" t="s">
        <v>1426</v>
      </c>
      <c r="C1305" t="s">
        <v>11</v>
      </c>
      <c r="D1305" t="s">
        <v>19</v>
      </c>
      <c r="E1305" t="s">
        <v>73</v>
      </c>
      <c r="F1305" t="s">
        <v>14</v>
      </c>
      <c r="G1305" t="s">
        <v>15</v>
      </c>
      <c r="H1305">
        <v>3</v>
      </c>
      <c r="I1305">
        <v>103</v>
      </c>
      <c r="J1305" t="s">
        <v>16</v>
      </c>
      <c r="K1305" t="s">
        <v>17</v>
      </c>
      <c r="L1305" t="s">
        <v>18</v>
      </c>
      <c r="M1305" s="25">
        <v>460000</v>
      </c>
    </row>
    <row r="1306" spans="1:13" x14ac:dyDescent="0.2">
      <c r="A1306" s="1">
        <v>43340</v>
      </c>
      <c r="B1306" t="s">
        <v>1427</v>
      </c>
      <c r="C1306" t="s">
        <v>11</v>
      </c>
      <c r="D1306" t="s">
        <v>34</v>
      </c>
      <c r="E1306" t="s">
        <v>35</v>
      </c>
      <c r="F1306" t="s">
        <v>14</v>
      </c>
      <c r="G1306" t="s">
        <v>15</v>
      </c>
      <c r="H1306">
        <v>2</v>
      </c>
      <c r="I1306">
        <v>63</v>
      </c>
      <c r="J1306" t="s">
        <v>16</v>
      </c>
      <c r="K1306" t="s">
        <v>17</v>
      </c>
      <c r="L1306" t="s">
        <v>24</v>
      </c>
      <c r="M1306" s="25">
        <v>450000</v>
      </c>
    </row>
    <row r="1307" spans="1:13" x14ac:dyDescent="0.2">
      <c r="A1307" s="1">
        <v>43341</v>
      </c>
      <c r="B1307" t="s">
        <v>1428</v>
      </c>
      <c r="C1307" t="s">
        <v>11</v>
      </c>
      <c r="D1307" t="s">
        <v>50</v>
      </c>
      <c r="E1307" t="s">
        <v>82</v>
      </c>
      <c r="F1307" t="s">
        <v>14</v>
      </c>
      <c r="G1307" t="s">
        <v>32</v>
      </c>
      <c r="H1307">
        <v>4</v>
      </c>
      <c r="I1307">
        <v>228</v>
      </c>
      <c r="J1307" t="s">
        <v>16</v>
      </c>
      <c r="K1307" t="s">
        <v>17</v>
      </c>
      <c r="L1307" t="s">
        <v>52</v>
      </c>
      <c r="M1307" s="25">
        <v>680000</v>
      </c>
    </row>
    <row r="1308" spans="1:13" x14ac:dyDescent="0.2">
      <c r="A1308" s="1">
        <v>43342</v>
      </c>
      <c r="B1308" t="s">
        <v>1429</v>
      </c>
      <c r="C1308" t="s">
        <v>11</v>
      </c>
      <c r="D1308" t="s">
        <v>34</v>
      </c>
      <c r="E1308" t="s">
        <v>35</v>
      </c>
      <c r="F1308" t="s">
        <v>14</v>
      </c>
      <c r="G1308" t="s">
        <v>15</v>
      </c>
      <c r="H1308">
        <v>3</v>
      </c>
      <c r="I1308">
        <v>68</v>
      </c>
      <c r="J1308" t="s">
        <v>16</v>
      </c>
      <c r="K1308" t="s">
        <v>17</v>
      </c>
      <c r="L1308" t="s">
        <v>18</v>
      </c>
      <c r="M1308" s="25">
        <v>490000</v>
      </c>
    </row>
    <row r="1309" spans="1:13" x14ac:dyDescent="0.2">
      <c r="A1309" s="1">
        <v>43343</v>
      </c>
      <c r="B1309" t="s">
        <v>1430</v>
      </c>
      <c r="C1309" t="s">
        <v>11</v>
      </c>
      <c r="D1309" t="s">
        <v>50</v>
      </c>
      <c r="E1309" t="s">
        <v>51</v>
      </c>
      <c r="F1309" t="s">
        <v>14</v>
      </c>
      <c r="G1309" t="s">
        <v>15</v>
      </c>
      <c r="H1309">
        <v>2</v>
      </c>
      <c r="I1309">
        <v>60</v>
      </c>
      <c r="J1309" t="s">
        <v>16</v>
      </c>
      <c r="K1309" t="s">
        <v>17</v>
      </c>
      <c r="L1309" t="s">
        <v>52</v>
      </c>
      <c r="M1309" s="25">
        <v>365000</v>
      </c>
    </row>
    <row r="1310" spans="1:13" x14ac:dyDescent="0.2">
      <c r="A1310" s="1">
        <v>43344</v>
      </c>
      <c r="B1310" t="s">
        <v>1431</v>
      </c>
      <c r="C1310" t="s">
        <v>11</v>
      </c>
      <c r="D1310" t="s">
        <v>19</v>
      </c>
      <c r="E1310" t="s">
        <v>73</v>
      </c>
      <c r="F1310" t="s">
        <v>14</v>
      </c>
      <c r="G1310" t="s">
        <v>32</v>
      </c>
      <c r="H1310">
        <v>2</v>
      </c>
      <c r="I1310">
        <v>90</v>
      </c>
      <c r="J1310" t="s">
        <v>16</v>
      </c>
      <c r="K1310" t="s">
        <v>17</v>
      </c>
      <c r="L1310" t="s">
        <v>52</v>
      </c>
      <c r="M1310" s="25">
        <v>478000</v>
      </c>
    </row>
    <row r="1311" spans="1:13" x14ac:dyDescent="0.2">
      <c r="A1311" s="1">
        <v>43345</v>
      </c>
      <c r="B1311" t="s">
        <v>1432</v>
      </c>
      <c r="C1311" t="s">
        <v>11</v>
      </c>
      <c r="D1311" t="s">
        <v>12</v>
      </c>
      <c r="E1311" t="s">
        <v>33</v>
      </c>
      <c r="F1311" t="s">
        <v>14</v>
      </c>
      <c r="G1311" t="s">
        <v>15</v>
      </c>
      <c r="H1311">
        <v>2</v>
      </c>
      <c r="I1311">
        <v>87</v>
      </c>
      <c r="J1311" t="s">
        <v>16</v>
      </c>
      <c r="K1311" t="s">
        <v>17</v>
      </c>
      <c r="L1311" t="s">
        <v>46</v>
      </c>
      <c r="M1311" s="25">
        <v>470000</v>
      </c>
    </row>
    <row r="1312" spans="1:13" x14ac:dyDescent="0.2">
      <c r="A1312" s="1">
        <v>43346</v>
      </c>
      <c r="B1312" t="s">
        <v>1433</v>
      </c>
      <c r="C1312" t="s">
        <v>11</v>
      </c>
      <c r="D1312" t="s">
        <v>12</v>
      </c>
      <c r="E1312" t="s">
        <v>41</v>
      </c>
      <c r="F1312" t="s">
        <v>14</v>
      </c>
      <c r="G1312" t="s">
        <v>15</v>
      </c>
      <c r="H1312">
        <v>2</v>
      </c>
      <c r="I1312">
        <v>84</v>
      </c>
      <c r="J1312" t="s">
        <v>16</v>
      </c>
      <c r="K1312" t="s">
        <v>17</v>
      </c>
      <c r="L1312" t="s">
        <v>36</v>
      </c>
      <c r="M1312" s="25">
        <v>630000</v>
      </c>
    </row>
    <row r="1313" spans="1:13" x14ac:dyDescent="0.2">
      <c r="A1313" s="1">
        <v>43347</v>
      </c>
      <c r="B1313" t="s">
        <v>1434</v>
      </c>
      <c r="C1313" t="s">
        <v>11</v>
      </c>
      <c r="D1313" t="s">
        <v>50</v>
      </c>
      <c r="E1313" t="s">
        <v>51</v>
      </c>
      <c r="F1313" t="s">
        <v>14</v>
      </c>
      <c r="G1313" t="s">
        <v>15</v>
      </c>
      <c r="H1313">
        <v>1</v>
      </c>
      <c r="I1313">
        <v>51</v>
      </c>
      <c r="J1313" t="s">
        <v>16</v>
      </c>
      <c r="K1313" t="s">
        <v>17</v>
      </c>
      <c r="L1313" t="s">
        <v>18</v>
      </c>
      <c r="M1313" s="25">
        <v>315400</v>
      </c>
    </row>
    <row r="1314" spans="1:13" x14ac:dyDescent="0.2">
      <c r="A1314" s="1">
        <v>43348</v>
      </c>
      <c r="B1314" t="s">
        <v>1435</v>
      </c>
      <c r="C1314" t="s">
        <v>11</v>
      </c>
      <c r="D1314" t="s">
        <v>50</v>
      </c>
      <c r="E1314" t="s">
        <v>51</v>
      </c>
      <c r="F1314" t="s">
        <v>14</v>
      </c>
      <c r="G1314" t="s">
        <v>15</v>
      </c>
      <c r="H1314">
        <v>1</v>
      </c>
      <c r="I1314">
        <v>53</v>
      </c>
      <c r="J1314" t="s">
        <v>16</v>
      </c>
      <c r="K1314" t="s">
        <v>17</v>
      </c>
      <c r="L1314" t="s">
        <v>40</v>
      </c>
      <c r="M1314" s="25">
        <v>342950</v>
      </c>
    </row>
    <row r="1315" spans="1:13" x14ac:dyDescent="0.2">
      <c r="A1315" s="1">
        <v>43349</v>
      </c>
      <c r="B1315" t="s">
        <v>1436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>
        <v>4</v>
      </c>
      <c r="I1315">
        <v>117</v>
      </c>
      <c r="J1315" t="s">
        <v>16</v>
      </c>
      <c r="K1315" t="s">
        <v>17</v>
      </c>
      <c r="L1315" t="s">
        <v>21</v>
      </c>
      <c r="M1315" s="25">
        <v>550000</v>
      </c>
    </row>
    <row r="1316" spans="1:13" x14ac:dyDescent="0.2">
      <c r="A1316" s="1">
        <v>43350</v>
      </c>
      <c r="B1316" t="s">
        <v>1437</v>
      </c>
      <c r="C1316" t="s">
        <v>11</v>
      </c>
      <c r="D1316" t="s">
        <v>12</v>
      </c>
      <c r="E1316" t="s">
        <v>41</v>
      </c>
      <c r="F1316" t="s">
        <v>14</v>
      </c>
      <c r="G1316" t="s">
        <v>15</v>
      </c>
      <c r="H1316">
        <v>2</v>
      </c>
      <c r="I1316">
        <v>71</v>
      </c>
      <c r="J1316" t="s">
        <v>16</v>
      </c>
      <c r="K1316" t="s">
        <v>17</v>
      </c>
      <c r="L1316" t="s">
        <v>40</v>
      </c>
      <c r="M1316" s="25">
        <v>540000</v>
      </c>
    </row>
    <row r="1317" spans="1:13" x14ac:dyDescent="0.2">
      <c r="A1317" s="1">
        <v>43351</v>
      </c>
      <c r="B1317" t="s">
        <v>1438</v>
      </c>
      <c r="C1317" t="s">
        <v>11</v>
      </c>
      <c r="D1317" t="s">
        <v>34</v>
      </c>
      <c r="E1317" t="s">
        <v>44</v>
      </c>
      <c r="F1317" t="s">
        <v>14</v>
      </c>
      <c r="G1317" t="s">
        <v>15</v>
      </c>
      <c r="H1317">
        <v>3</v>
      </c>
      <c r="I1317">
        <v>82</v>
      </c>
      <c r="J1317" t="s">
        <v>16</v>
      </c>
      <c r="K1317" t="s">
        <v>17</v>
      </c>
      <c r="L1317" t="s">
        <v>60</v>
      </c>
      <c r="M1317" s="25">
        <v>359000</v>
      </c>
    </row>
    <row r="1318" spans="1:13" x14ac:dyDescent="0.2">
      <c r="A1318" s="1">
        <v>43352</v>
      </c>
      <c r="B1318" t="s">
        <v>1439</v>
      </c>
      <c r="C1318" t="s">
        <v>11</v>
      </c>
      <c r="D1318" t="s">
        <v>37</v>
      </c>
      <c r="E1318" t="s">
        <v>49</v>
      </c>
      <c r="F1318" t="s">
        <v>14</v>
      </c>
      <c r="G1318" t="s">
        <v>15</v>
      </c>
      <c r="H1318">
        <v>4</v>
      </c>
      <c r="I1318">
        <v>175</v>
      </c>
      <c r="J1318" t="s">
        <v>16</v>
      </c>
      <c r="K1318" t="s">
        <v>17</v>
      </c>
      <c r="L1318" t="s">
        <v>40</v>
      </c>
      <c r="M1318" s="25">
        <v>1145000</v>
      </c>
    </row>
    <row r="1319" spans="1:13" x14ac:dyDescent="0.2">
      <c r="A1319" s="1">
        <v>43353</v>
      </c>
      <c r="B1319" t="s">
        <v>1440</v>
      </c>
      <c r="C1319" t="s">
        <v>11</v>
      </c>
      <c r="D1319" t="s">
        <v>47</v>
      </c>
      <c r="E1319" t="s">
        <v>96</v>
      </c>
      <c r="F1319" t="s">
        <v>14</v>
      </c>
      <c r="G1319" t="s">
        <v>15</v>
      </c>
      <c r="H1319">
        <v>3</v>
      </c>
      <c r="I1319">
        <v>98</v>
      </c>
      <c r="J1319" t="s">
        <v>16</v>
      </c>
      <c r="K1319" t="s">
        <v>17</v>
      </c>
      <c r="L1319" t="s">
        <v>58</v>
      </c>
      <c r="M1319" s="25">
        <v>435000</v>
      </c>
    </row>
    <row r="1320" spans="1:13" x14ac:dyDescent="0.2">
      <c r="A1320" s="1">
        <v>43354</v>
      </c>
      <c r="B1320" t="s">
        <v>1441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>
        <v>5</v>
      </c>
      <c r="I1320">
        <v>214</v>
      </c>
      <c r="J1320" t="s">
        <v>16</v>
      </c>
      <c r="K1320" t="s">
        <v>17</v>
      </c>
      <c r="L1320" t="s">
        <v>58</v>
      </c>
      <c r="M1320" s="25">
        <v>3000000</v>
      </c>
    </row>
    <row r="1321" spans="1:13" x14ac:dyDescent="0.2">
      <c r="A1321" s="1">
        <v>43355</v>
      </c>
      <c r="B1321" t="s">
        <v>1442</v>
      </c>
      <c r="C1321" t="s">
        <v>11</v>
      </c>
      <c r="D1321" t="s">
        <v>34</v>
      </c>
      <c r="E1321" t="s">
        <v>35</v>
      </c>
      <c r="F1321" t="s">
        <v>14</v>
      </c>
      <c r="G1321" t="s">
        <v>32</v>
      </c>
      <c r="H1321">
        <v>6</v>
      </c>
      <c r="I1321">
        <v>255</v>
      </c>
      <c r="J1321" t="s">
        <v>16</v>
      </c>
      <c r="K1321" t="s">
        <v>17</v>
      </c>
      <c r="L1321" t="s">
        <v>52</v>
      </c>
      <c r="M1321" s="25">
        <v>2275000</v>
      </c>
    </row>
    <row r="1322" spans="1:13" x14ac:dyDescent="0.2">
      <c r="A1322" s="1">
        <v>43356</v>
      </c>
      <c r="B1322" t="s">
        <v>1443</v>
      </c>
      <c r="C1322" t="s">
        <v>11</v>
      </c>
      <c r="D1322" t="s">
        <v>47</v>
      </c>
      <c r="E1322" t="s">
        <v>48</v>
      </c>
      <c r="F1322" t="s">
        <v>14</v>
      </c>
      <c r="G1322" t="s">
        <v>15</v>
      </c>
      <c r="H1322">
        <v>2</v>
      </c>
      <c r="I1322">
        <v>61</v>
      </c>
      <c r="J1322" t="s">
        <v>28</v>
      </c>
      <c r="K1322" t="s">
        <v>17</v>
      </c>
      <c r="L1322" t="s">
        <v>21</v>
      </c>
      <c r="M1322" s="25">
        <v>299500</v>
      </c>
    </row>
    <row r="1323" spans="1:13" x14ac:dyDescent="0.2">
      <c r="A1323" s="1">
        <v>43357</v>
      </c>
      <c r="B1323" t="s">
        <v>1444</v>
      </c>
      <c r="C1323" t="s">
        <v>11</v>
      </c>
      <c r="D1323" t="s">
        <v>34</v>
      </c>
      <c r="E1323" t="s">
        <v>35</v>
      </c>
      <c r="F1323" t="s">
        <v>14</v>
      </c>
      <c r="G1323" t="s">
        <v>15</v>
      </c>
      <c r="H1323">
        <v>5</v>
      </c>
      <c r="I1323">
        <v>226</v>
      </c>
      <c r="J1323" t="s">
        <v>16</v>
      </c>
      <c r="K1323" t="s">
        <v>17</v>
      </c>
      <c r="L1323" t="s">
        <v>58</v>
      </c>
      <c r="M1323" s="25">
        <v>1140000</v>
      </c>
    </row>
    <row r="1324" spans="1:13" x14ac:dyDescent="0.2">
      <c r="A1324" s="1">
        <v>43358</v>
      </c>
      <c r="B1324" t="s">
        <v>1445</v>
      </c>
      <c r="C1324" t="s">
        <v>11</v>
      </c>
      <c r="D1324" t="s">
        <v>42</v>
      </c>
      <c r="E1324" t="s">
        <v>83</v>
      </c>
      <c r="F1324" t="s">
        <v>14</v>
      </c>
      <c r="G1324" t="s">
        <v>15</v>
      </c>
      <c r="H1324">
        <v>4</v>
      </c>
      <c r="I1324">
        <v>132</v>
      </c>
      <c r="J1324" t="s">
        <v>16</v>
      </c>
      <c r="K1324" t="s">
        <v>17</v>
      </c>
      <c r="L1324" t="s">
        <v>60</v>
      </c>
      <c r="M1324" s="25">
        <v>1980000</v>
      </c>
    </row>
    <row r="1325" spans="1:13" x14ac:dyDescent="0.2">
      <c r="A1325" s="1">
        <v>43359</v>
      </c>
      <c r="B1325" t="s">
        <v>1446</v>
      </c>
      <c r="C1325" t="s">
        <v>11</v>
      </c>
      <c r="D1325" t="s">
        <v>54</v>
      </c>
      <c r="E1325" t="s">
        <v>54</v>
      </c>
      <c r="F1325" t="s">
        <v>14</v>
      </c>
      <c r="G1325" t="s">
        <v>15</v>
      </c>
      <c r="H1325">
        <v>4</v>
      </c>
      <c r="I1325">
        <v>80</v>
      </c>
      <c r="J1325" t="s">
        <v>16</v>
      </c>
      <c r="K1325" t="s">
        <v>17</v>
      </c>
      <c r="L1325" t="s">
        <v>21</v>
      </c>
      <c r="M1325" s="25">
        <v>225000</v>
      </c>
    </row>
    <row r="1326" spans="1:13" x14ac:dyDescent="0.2">
      <c r="A1326" s="1">
        <v>43360</v>
      </c>
      <c r="B1326" t="s">
        <v>1447</v>
      </c>
      <c r="C1326" t="s">
        <v>11</v>
      </c>
      <c r="D1326" t="s">
        <v>37</v>
      </c>
      <c r="E1326" t="s">
        <v>49</v>
      </c>
      <c r="F1326" t="s">
        <v>14</v>
      </c>
      <c r="G1326" t="s">
        <v>15</v>
      </c>
      <c r="H1326">
        <v>1</v>
      </c>
      <c r="I1326">
        <v>77</v>
      </c>
      <c r="J1326" t="s">
        <v>16</v>
      </c>
      <c r="K1326" t="s">
        <v>17</v>
      </c>
      <c r="L1326" t="s">
        <v>18</v>
      </c>
      <c r="M1326" s="25">
        <v>460000</v>
      </c>
    </row>
    <row r="1327" spans="1:13" x14ac:dyDescent="0.2">
      <c r="A1327" s="1">
        <v>43361</v>
      </c>
      <c r="B1327" t="s">
        <v>1448</v>
      </c>
      <c r="C1327" t="s">
        <v>11</v>
      </c>
      <c r="D1327" t="s">
        <v>50</v>
      </c>
      <c r="E1327" t="s">
        <v>114</v>
      </c>
      <c r="F1327" t="s">
        <v>14</v>
      </c>
      <c r="G1327" t="s">
        <v>15</v>
      </c>
      <c r="H1327">
        <v>1</v>
      </c>
      <c r="I1327">
        <v>35</v>
      </c>
      <c r="J1327" t="s">
        <v>16</v>
      </c>
      <c r="K1327" t="s">
        <v>17</v>
      </c>
      <c r="L1327" t="s">
        <v>40</v>
      </c>
      <c r="M1327" s="25">
        <v>134000</v>
      </c>
    </row>
    <row r="1328" spans="1:13" x14ac:dyDescent="0.2">
      <c r="A1328" s="1">
        <v>43362</v>
      </c>
      <c r="B1328" t="s">
        <v>1449</v>
      </c>
      <c r="C1328" t="s">
        <v>11</v>
      </c>
      <c r="D1328" t="s">
        <v>37</v>
      </c>
      <c r="E1328" t="s">
        <v>49</v>
      </c>
      <c r="F1328" t="s">
        <v>14</v>
      </c>
      <c r="G1328" t="s">
        <v>15</v>
      </c>
      <c r="H1328">
        <v>2</v>
      </c>
      <c r="I1328">
        <v>106</v>
      </c>
      <c r="J1328" t="s">
        <v>16</v>
      </c>
      <c r="K1328" t="s">
        <v>17</v>
      </c>
      <c r="L1328" t="s">
        <v>18</v>
      </c>
      <c r="M1328" s="25">
        <v>600000</v>
      </c>
    </row>
    <row r="1329" spans="1:13" x14ac:dyDescent="0.2">
      <c r="A1329" s="1">
        <v>43363</v>
      </c>
      <c r="B1329" t="s">
        <v>1450</v>
      </c>
      <c r="C1329" t="s">
        <v>11</v>
      </c>
      <c r="D1329" t="s">
        <v>47</v>
      </c>
      <c r="E1329" t="s">
        <v>96</v>
      </c>
      <c r="F1329" t="s">
        <v>14</v>
      </c>
      <c r="G1329" t="s">
        <v>15</v>
      </c>
      <c r="H1329">
        <v>3</v>
      </c>
      <c r="I1329">
        <v>80</v>
      </c>
      <c r="J1329" t="s">
        <v>16</v>
      </c>
      <c r="K1329" t="s">
        <v>17</v>
      </c>
      <c r="L1329" t="s">
        <v>40</v>
      </c>
      <c r="M1329" s="25">
        <v>245000</v>
      </c>
    </row>
    <row r="1330" spans="1:13" x14ac:dyDescent="0.2">
      <c r="A1330" s="1">
        <v>43364</v>
      </c>
      <c r="B1330" t="s">
        <v>1451</v>
      </c>
      <c r="C1330" t="s">
        <v>11</v>
      </c>
      <c r="D1330" t="s">
        <v>37</v>
      </c>
      <c r="E1330" t="s">
        <v>49</v>
      </c>
      <c r="F1330" t="s">
        <v>14</v>
      </c>
      <c r="G1330" t="s">
        <v>15</v>
      </c>
      <c r="H1330">
        <v>4</v>
      </c>
      <c r="I1330">
        <v>95</v>
      </c>
      <c r="J1330" t="s">
        <v>16</v>
      </c>
      <c r="K1330" t="s">
        <v>17</v>
      </c>
      <c r="L1330" t="s">
        <v>40</v>
      </c>
      <c r="M1330" s="25">
        <v>380000</v>
      </c>
    </row>
    <row r="1331" spans="1:13" x14ac:dyDescent="0.2">
      <c r="A1331" s="1">
        <v>43365</v>
      </c>
      <c r="B1331" t="s">
        <v>1452</v>
      </c>
      <c r="C1331" t="s">
        <v>11</v>
      </c>
      <c r="D1331" t="s">
        <v>19</v>
      </c>
      <c r="E1331" t="s">
        <v>45</v>
      </c>
      <c r="F1331" t="s">
        <v>14</v>
      </c>
      <c r="G1331" t="s">
        <v>15</v>
      </c>
      <c r="H1331">
        <v>1</v>
      </c>
      <c r="I1331">
        <v>54</v>
      </c>
      <c r="J1331" t="s">
        <v>16</v>
      </c>
      <c r="K1331" t="s">
        <v>67</v>
      </c>
      <c r="L1331" t="s">
        <v>52</v>
      </c>
      <c r="M1331" s="25">
        <v>209000</v>
      </c>
    </row>
    <row r="1332" spans="1:13" x14ac:dyDescent="0.2">
      <c r="A1332" s="1">
        <v>43366</v>
      </c>
      <c r="B1332" t="s">
        <v>1453</v>
      </c>
      <c r="C1332" t="s">
        <v>11</v>
      </c>
      <c r="D1332" t="s">
        <v>42</v>
      </c>
      <c r="E1332" t="s">
        <v>87</v>
      </c>
      <c r="F1332" t="s">
        <v>14</v>
      </c>
      <c r="G1332" t="s">
        <v>15</v>
      </c>
      <c r="H1332">
        <v>4</v>
      </c>
      <c r="I1332">
        <v>101</v>
      </c>
      <c r="J1332" t="s">
        <v>16</v>
      </c>
      <c r="K1332" t="s">
        <v>17</v>
      </c>
      <c r="L1332" t="s">
        <v>57</v>
      </c>
      <c r="M1332" s="25">
        <v>230000</v>
      </c>
    </row>
    <row r="1333" spans="1:13" x14ac:dyDescent="0.2">
      <c r="A1333" s="1">
        <v>43367</v>
      </c>
      <c r="B1333" t="s">
        <v>1454</v>
      </c>
      <c r="C1333" t="s">
        <v>11</v>
      </c>
      <c r="D1333" t="s">
        <v>19</v>
      </c>
      <c r="E1333" t="s">
        <v>73</v>
      </c>
      <c r="F1333" t="s">
        <v>14</v>
      </c>
      <c r="G1333" t="s">
        <v>15</v>
      </c>
      <c r="H1333">
        <v>2</v>
      </c>
      <c r="I1333">
        <v>56</v>
      </c>
      <c r="J1333" t="s">
        <v>28</v>
      </c>
      <c r="K1333" t="s">
        <v>17</v>
      </c>
      <c r="L1333" t="s">
        <v>18</v>
      </c>
      <c r="M1333" s="25">
        <v>285000</v>
      </c>
    </row>
    <row r="1334" spans="1:13" x14ac:dyDescent="0.2">
      <c r="A1334" s="1">
        <v>43368</v>
      </c>
      <c r="B1334" t="s">
        <v>1455</v>
      </c>
      <c r="C1334" t="s">
        <v>11</v>
      </c>
      <c r="D1334" t="s">
        <v>50</v>
      </c>
      <c r="E1334" t="s">
        <v>51</v>
      </c>
      <c r="F1334" t="s">
        <v>14</v>
      </c>
      <c r="G1334" t="s">
        <v>15</v>
      </c>
      <c r="H1334">
        <v>2</v>
      </c>
      <c r="I1334">
        <v>75</v>
      </c>
      <c r="J1334" t="s">
        <v>28</v>
      </c>
      <c r="K1334" t="s">
        <v>17</v>
      </c>
      <c r="L1334" t="s">
        <v>52</v>
      </c>
      <c r="M1334" s="25">
        <v>305000</v>
      </c>
    </row>
    <row r="1335" spans="1:13" x14ac:dyDescent="0.2">
      <c r="A1335" s="1">
        <v>43369</v>
      </c>
      <c r="B1335" t="s">
        <v>1456</v>
      </c>
      <c r="C1335" t="s">
        <v>11</v>
      </c>
      <c r="D1335" t="s">
        <v>19</v>
      </c>
      <c r="E1335" t="s">
        <v>20</v>
      </c>
      <c r="F1335" t="s">
        <v>14</v>
      </c>
      <c r="G1335" t="s">
        <v>15</v>
      </c>
      <c r="H1335">
        <v>2</v>
      </c>
      <c r="I1335">
        <v>95</v>
      </c>
      <c r="J1335" t="s">
        <v>16</v>
      </c>
      <c r="K1335" t="s">
        <v>17</v>
      </c>
      <c r="L1335" t="s">
        <v>58</v>
      </c>
      <c r="M1335" s="25">
        <v>510000</v>
      </c>
    </row>
    <row r="1336" spans="1:13" x14ac:dyDescent="0.2">
      <c r="A1336" s="1">
        <v>43370</v>
      </c>
      <c r="B1336" t="s">
        <v>1457</v>
      </c>
      <c r="C1336" t="s">
        <v>11</v>
      </c>
      <c r="D1336" t="s">
        <v>19</v>
      </c>
      <c r="E1336" t="s">
        <v>20</v>
      </c>
      <c r="F1336" t="s">
        <v>14</v>
      </c>
      <c r="G1336" t="s">
        <v>15</v>
      </c>
      <c r="H1336">
        <v>4</v>
      </c>
      <c r="I1336">
        <v>232</v>
      </c>
      <c r="J1336" t="s">
        <v>16</v>
      </c>
      <c r="K1336" t="s">
        <v>17</v>
      </c>
      <c r="L1336" t="s">
        <v>21</v>
      </c>
      <c r="M1336" s="25">
        <v>1750000</v>
      </c>
    </row>
    <row r="1337" spans="1:13" x14ac:dyDescent="0.2">
      <c r="A1337" s="1">
        <v>43371</v>
      </c>
      <c r="B1337" t="s">
        <v>1458</v>
      </c>
      <c r="C1337" t="s">
        <v>11</v>
      </c>
      <c r="D1337" t="s">
        <v>54</v>
      </c>
      <c r="E1337" t="s">
        <v>55</v>
      </c>
      <c r="F1337" t="s">
        <v>14</v>
      </c>
      <c r="G1337" t="s">
        <v>15</v>
      </c>
      <c r="H1337">
        <v>2</v>
      </c>
      <c r="I1337">
        <v>50</v>
      </c>
      <c r="J1337" t="s">
        <v>16</v>
      </c>
      <c r="K1337" t="s">
        <v>17</v>
      </c>
      <c r="L1337" t="s">
        <v>18</v>
      </c>
      <c r="M1337" s="25">
        <v>255000</v>
      </c>
    </row>
    <row r="1338" spans="1:13" x14ac:dyDescent="0.2">
      <c r="A1338" s="1">
        <v>43372</v>
      </c>
      <c r="B1338" t="s">
        <v>1459</v>
      </c>
      <c r="C1338" t="s">
        <v>11</v>
      </c>
      <c r="D1338" t="s">
        <v>34</v>
      </c>
      <c r="E1338" t="s">
        <v>71</v>
      </c>
      <c r="F1338" t="s">
        <v>14</v>
      </c>
      <c r="G1338" t="s">
        <v>23</v>
      </c>
      <c r="H1338">
        <v>2</v>
      </c>
      <c r="I1338">
        <v>110</v>
      </c>
      <c r="J1338" t="s">
        <v>16</v>
      </c>
      <c r="K1338" t="s">
        <v>17</v>
      </c>
      <c r="L1338" t="s">
        <v>58</v>
      </c>
      <c r="M1338" s="25">
        <v>335000</v>
      </c>
    </row>
    <row r="1339" spans="1:13" x14ac:dyDescent="0.2">
      <c r="A1339" s="1">
        <v>43373</v>
      </c>
      <c r="B1339" t="s">
        <v>1460</v>
      </c>
      <c r="C1339" t="s">
        <v>11</v>
      </c>
      <c r="D1339" t="s">
        <v>37</v>
      </c>
      <c r="E1339" t="s">
        <v>74</v>
      </c>
      <c r="F1339" t="s">
        <v>14</v>
      </c>
      <c r="G1339" t="s">
        <v>15</v>
      </c>
      <c r="H1339">
        <v>5</v>
      </c>
      <c r="I1339">
        <v>95</v>
      </c>
      <c r="J1339" t="s">
        <v>28</v>
      </c>
      <c r="K1339" t="s">
        <v>17</v>
      </c>
      <c r="L1339" t="s">
        <v>58</v>
      </c>
      <c r="M1339" s="25">
        <v>220000</v>
      </c>
    </row>
    <row r="1340" spans="1:13" x14ac:dyDescent="0.2">
      <c r="A1340" s="1">
        <v>43374</v>
      </c>
      <c r="B1340" t="s">
        <v>1461</v>
      </c>
      <c r="C1340" t="s">
        <v>11</v>
      </c>
      <c r="D1340" t="s">
        <v>34</v>
      </c>
      <c r="E1340" t="s">
        <v>71</v>
      </c>
      <c r="F1340" t="s">
        <v>14</v>
      </c>
      <c r="G1340" t="s">
        <v>15</v>
      </c>
      <c r="H1340">
        <v>4</v>
      </c>
      <c r="I1340">
        <v>92</v>
      </c>
      <c r="J1340" t="s">
        <v>16</v>
      </c>
      <c r="K1340" t="s">
        <v>17</v>
      </c>
      <c r="L1340" t="s">
        <v>40</v>
      </c>
      <c r="M1340" s="25">
        <v>420708</v>
      </c>
    </row>
    <row r="1341" spans="1:13" x14ac:dyDescent="0.2">
      <c r="A1341" s="1">
        <v>43375</v>
      </c>
      <c r="B1341" t="s">
        <v>1462</v>
      </c>
      <c r="C1341" t="s">
        <v>11</v>
      </c>
      <c r="D1341" t="s">
        <v>25</v>
      </c>
      <c r="E1341" t="s">
        <v>91</v>
      </c>
      <c r="F1341" t="s">
        <v>14</v>
      </c>
      <c r="G1341" t="s">
        <v>15</v>
      </c>
      <c r="H1341">
        <v>3</v>
      </c>
      <c r="I1341">
        <v>64</v>
      </c>
      <c r="J1341" t="s">
        <v>16</v>
      </c>
      <c r="K1341" t="s">
        <v>17</v>
      </c>
      <c r="L1341" t="s">
        <v>21</v>
      </c>
      <c r="M1341" s="25">
        <v>290000</v>
      </c>
    </row>
    <row r="1342" spans="1:13" x14ac:dyDescent="0.2">
      <c r="A1342" s="1">
        <v>43376</v>
      </c>
      <c r="B1342" t="s">
        <v>1463</v>
      </c>
      <c r="C1342" t="s">
        <v>11</v>
      </c>
      <c r="D1342" t="s">
        <v>19</v>
      </c>
      <c r="E1342" t="s">
        <v>68</v>
      </c>
      <c r="F1342" t="s">
        <v>14</v>
      </c>
      <c r="G1342" t="s">
        <v>15</v>
      </c>
      <c r="H1342">
        <v>5</v>
      </c>
      <c r="I1342">
        <v>331</v>
      </c>
      <c r="J1342" t="s">
        <v>16</v>
      </c>
      <c r="K1342" t="s">
        <v>17</v>
      </c>
      <c r="L1342" t="s">
        <v>18</v>
      </c>
      <c r="M1342" s="25">
        <v>1570000</v>
      </c>
    </row>
    <row r="1343" spans="1:13" x14ac:dyDescent="0.2">
      <c r="A1343" s="1">
        <v>43377</v>
      </c>
      <c r="B1343" t="s">
        <v>1464</v>
      </c>
      <c r="C1343" t="s">
        <v>11</v>
      </c>
      <c r="D1343" t="s">
        <v>42</v>
      </c>
      <c r="E1343" t="s">
        <v>81</v>
      </c>
      <c r="F1343" t="s">
        <v>14</v>
      </c>
      <c r="G1343" t="s">
        <v>15</v>
      </c>
      <c r="H1343">
        <v>3</v>
      </c>
      <c r="I1343">
        <v>71</v>
      </c>
      <c r="J1343" t="s">
        <v>16</v>
      </c>
      <c r="K1343" t="s">
        <v>17</v>
      </c>
      <c r="L1343" t="s">
        <v>18</v>
      </c>
      <c r="M1343" s="25">
        <v>188000</v>
      </c>
    </row>
    <row r="1344" spans="1:13" x14ac:dyDescent="0.2">
      <c r="A1344" s="1">
        <v>43378</v>
      </c>
      <c r="B1344" t="s">
        <v>1465</v>
      </c>
      <c r="C1344" t="s">
        <v>11</v>
      </c>
      <c r="D1344" t="s">
        <v>42</v>
      </c>
      <c r="E1344" t="s">
        <v>62</v>
      </c>
      <c r="F1344" t="s">
        <v>14</v>
      </c>
      <c r="G1344" t="s">
        <v>15</v>
      </c>
      <c r="H1344">
        <v>4</v>
      </c>
      <c r="I1344">
        <v>170</v>
      </c>
      <c r="J1344" t="s">
        <v>28</v>
      </c>
      <c r="K1344" t="s">
        <v>17</v>
      </c>
      <c r="L1344" t="s">
        <v>18</v>
      </c>
      <c r="M1344" s="25">
        <v>453000</v>
      </c>
    </row>
    <row r="1345" spans="1:13" x14ac:dyDescent="0.2">
      <c r="A1345" s="1">
        <v>43379</v>
      </c>
      <c r="B1345" t="s">
        <v>1466</v>
      </c>
      <c r="C1345" t="s">
        <v>11</v>
      </c>
      <c r="D1345" t="s">
        <v>89</v>
      </c>
      <c r="E1345" t="s">
        <v>92</v>
      </c>
      <c r="F1345" t="s">
        <v>14</v>
      </c>
      <c r="G1345" t="s">
        <v>15</v>
      </c>
      <c r="H1345">
        <v>3</v>
      </c>
      <c r="I1345">
        <v>77</v>
      </c>
      <c r="J1345" t="s">
        <v>28</v>
      </c>
      <c r="K1345" t="s">
        <v>17</v>
      </c>
      <c r="L1345" t="s">
        <v>21</v>
      </c>
      <c r="M1345" s="25">
        <v>139900</v>
      </c>
    </row>
    <row r="1346" spans="1:13" x14ac:dyDescent="0.2">
      <c r="A1346" s="1">
        <v>43380</v>
      </c>
      <c r="B1346" t="s">
        <v>1467</v>
      </c>
      <c r="C1346" t="s">
        <v>11</v>
      </c>
      <c r="D1346" t="s">
        <v>50</v>
      </c>
      <c r="E1346" t="s">
        <v>51</v>
      </c>
      <c r="F1346" t="s">
        <v>14</v>
      </c>
      <c r="G1346" t="s">
        <v>15</v>
      </c>
      <c r="H1346">
        <v>2</v>
      </c>
      <c r="I1346">
        <v>85</v>
      </c>
      <c r="J1346" t="s">
        <v>28</v>
      </c>
      <c r="K1346" t="s">
        <v>17</v>
      </c>
      <c r="L1346" t="s">
        <v>58</v>
      </c>
      <c r="M1346" s="25">
        <v>410000</v>
      </c>
    </row>
    <row r="1347" spans="1:13" x14ac:dyDescent="0.2">
      <c r="A1347" s="1">
        <v>43381</v>
      </c>
      <c r="B1347" t="s">
        <v>1468</v>
      </c>
      <c r="C1347" t="s">
        <v>11</v>
      </c>
      <c r="D1347" t="s">
        <v>50</v>
      </c>
      <c r="E1347" t="s">
        <v>114</v>
      </c>
      <c r="F1347" t="s">
        <v>14</v>
      </c>
      <c r="G1347" t="s">
        <v>15</v>
      </c>
      <c r="H1347">
        <v>3</v>
      </c>
      <c r="I1347">
        <v>123</v>
      </c>
      <c r="J1347" t="s">
        <v>16</v>
      </c>
      <c r="K1347" t="s">
        <v>17</v>
      </c>
      <c r="L1347" t="s">
        <v>40</v>
      </c>
      <c r="M1347" s="25">
        <v>375000</v>
      </c>
    </row>
    <row r="1348" spans="1:13" x14ac:dyDescent="0.2">
      <c r="A1348" s="1">
        <v>43382</v>
      </c>
      <c r="B1348" t="s">
        <v>1469</v>
      </c>
      <c r="C1348" t="s">
        <v>11</v>
      </c>
      <c r="D1348" t="s">
        <v>19</v>
      </c>
      <c r="E1348" t="s">
        <v>20</v>
      </c>
      <c r="F1348" t="s">
        <v>14</v>
      </c>
      <c r="G1348" t="s">
        <v>15</v>
      </c>
      <c r="H1348">
        <v>5</v>
      </c>
      <c r="I1348">
        <v>165</v>
      </c>
      <c r="J1348" t="s">
        <v>16</v>
      </c>
      <c r="K1348" t="s">
        <v>17</v>
      </c>
      <c r="L1348" t="s">
        <v>58</v>
      </c>
      <c r="M1348" s="25">
        <v>860000</v>
      </c>
    </row>
    <row r="1349" spans="1:13" x14ac:dyDescent="0.2">
      <c r="A1349" s="1">
        <v>43383</v>
      </c>
      <c r="B1349" t="s">
        <v>1470</v>
      </c>
      <c r="C1349" t="s">
        <v>11</v>
      </c>
      <c r="D1349" t="s">
        <v>37</v>
      </c>
      <c r="E1349" t="s">
        <v>74</v>
      </c>
      <c r="F1349" t="s">
        <v>14</v>
      </c>
      <c r="G1349" t="s">
        <v>15</v>
      </c>
      <c r="H1349">
        <v>3</v>
      </c>
      <c r="I1349">
        <v>85</v>
      </c>
      <c r="J1349" t="s">
        <v>28</v>
      </c>
      <c r="K1349" t="s">
        <v>17</v>
      </c>
      <c r="L1349" t="s">
        <v>58</v>
      </c>
      <c r="M1349" s="25">
        <v>260000</v>
      </c>
    </row>
    <row r="1350" spans="1:13" x14ac:dyDescent="0.2">
      <c r="A1350" s="1">
        <v>43384</v>
      </c>
      <c r="B1350" t="s">
        <v>1471</v>
      </c>
      <c r="C1350" t="s">
        <v>11</v>
      </c>
      <c r="D1350" t="s">
        <v>34</v>
      </c>
      <c r="E1350" t="s">
        <v>71</v>
      </c>
      <c r="F1350" t="s">
        <v>14</v>
      </c>
      <c r="G1350" t="s">
        <v>15</v>
      </c>
      <c r="H1350">
        <v>4</v>
      </c>
      <c r="I1350">
        <v>83</v>
      </c>
      <c r="J1350" t="s">
        <v>16</v>
      </c>
      <c r="K1350" t="s">
        <v>17</v>
      </c>
      <c r="L1350" t="s">
        <v>36</v>
      </c>
      <c r="M1350" s="25">
        <v>350000</v>
      </c>
    </row>
    <row r="1351" spans="1:13" x14ac:dyDescent="0.2">
      <c r="A1351" s="1">
        <v>43385</v>
      </c>
      <c r="B1351" t="s">
        <v>1472</v>
      </c>
      <c r="C1351" t="s">
        <v>11</v>
      </c>
      <c r="D1351" t="s">
        <v>12</v>
      </c>
      <c r="E1351" t="s">
        <v>30</v>
      </c>
      <c r="F1351" t="s">
        <v>14</v>
      </c>
      <c r="G1351" t="s">
        <v>23</v>
      </c>
      <c r="H1351">
        <v>3</v>
      </c>
      <c r="I1351">
        <v>113</v>
      </c>
      <c r="J1351" t="s">
        <v>16</v>
      </c>
      <c r="K1351" t="s">
        <v>17</v>
      </c>
      <c r="L1351" t="s">
        <v>36</v>
      </c>
      <c r="M1351" s="25">
        <v>530000</v>
      </c>
    </row>
    <row r="1352" spans="1:13" x14ac:dyDescent="0.2">
      <c r="A1352" s="1">
        <v>43386</v>
      </c>
      <c r="B1352" t="s">
        <v>1473</v>
      </c>
      <c r="C1352" t="s">
        <v>11</v>
      </c>
      <c r="D1352" t="s">
        <v>12</v>
      </c>
      <c r="E1352" t="s">
        <v>31</v>
      </c>
      <c r="F1352" t="s">
        <v>14</v>
      </c>
      <c r="G1352" t="s">
        <v>15</v>
      </c>
      <c r="H1352">
        <v>2</v>
      </c>
      <c r="I1352">
        <v>83</v>
      </c>
      <c r="J1352" t="s">
        <v>28</v>
      </c>
      <c r="K1352" t="s">
        <v>17</v>
      </c>
      <c r="L1352" t="s">
        <v>18</v>
      </c>
      <c r="M1352" s="25">
        <v>250000</v>
      </c>
    </row>
    <row r="1353" spans="1:13" x14ac:dyDescent="0.2">
      <c r="A1353" s="1">
        <v>43387</v>
      </c>
      <c r="B1353" t="s">
        <v>1474</v>
      </c>
      <c r="C1353" t="s">
        <v>11</v>
      </c>
      <c r="D1353" t="s">
        <v>19</v>
      </c>
      <c r="E1353" t="s">
        <v>77</v>
      </c>
      <c r="F1353" t="s">
        <v>14</v>
      </c>
      <c r="G1353" t="s">
        <v>15</v>
      </c>
      <c r="H1353">
        <v>3</v>
      </c>
      <c r="I1353">
        <v>121</v>
      </c>
      <c r="J1353" t="s">
        <v>16</v>
      </c>
      <c r="K1353" t="s">
        <v>17</v>
      </c>
      <c r="L1353" t="s">
        <v>40</v>
      </c>
      <c r="M1353" s="25">
        <v>600000</v>
      </c>
    </row>
    <row r="1354" spans="1:13" x14ac:dyDescent="0.2">
      <c r="A1354" s="1">
        <v>43388</v>
      </c>
      <c r="B1354" t="s">
        <v>1475</v>
      </c>
      <c r="C1354" t="s">
        <v>11</v>
      </c>
      <c r="D1354" t="s">
        <v>19</v>
      </c>
      <c r="E1354" t="s">
        <v>73</v>
      </c>
      <c r="F1354" t="s">
        <v>14</v>
      </c>
      <c r="G1354" t="s">
        <v>15</v>
      </c>
      <c r="H1354">
        <v>4</v>
      </c>
      <c r="I1354">
        <v>120</v>
      </c>
      <c r="J1354" t="s">
        <v>16</v>
      </c>
      <c r="K1354" t="s">
        <v>17</v>
      </c>
      <c r="L1354" t="s">
        <v>40</v>
      </c>
      <c r="M1354" s="25">
        <v>509000</v>
      </c>
    </row>
    <row r="1355" spans="1:13" x14ac:dyDescent="0.2">
      <c r="A1355" s="1">
        <v>43389</v>
      </c>
      <c r="B1355" t="s">
        <v>1476</v>
      </c>
      <c r="C1355" t="s">
        <v>11</v>
      </c>
      <c r="D1355" t="s">
        <v>12</v>
      </c>
      <c r="E1355" t="s">
        <v>22</v>
      </c>
      <c r="F1355" t="s">
        <v>14</v>
      </c>
      <c r="G1355" t="s">
        <v>32</v>
      </c>
      <c r="H1355">
        <v>2</v>
      </c>
      <c r="I1355">
        <v>91</v>
      </c>
      <c r="J1355" t="s">
        <v>16</v>
      </c>
      <c r="K1355" t="s">
        <v>17</v>
      </c>
      <c r="L1355" t="s">
        <v>40</v>
      </c>
      <c r="M1355" s="25">
        <v>600000</v>
      </c>
    </row>
    <row r="1356" spans="1:13" x14ac:dyDescent="0.2">
      <c r="A1356" s="1">
        <v>43390</v>
      </c>
      <c r="B1356" t="s">
        <v>1477</v>
      </c>
      <c r="C1356" t="s">
        <v>11</v>
      </c>
      <c r="D1356" t="s">
        <v>12</v>
      </c>
      <c r="E1356" t="s">
        <v>13</v>
      </c>
      <c r="F1356" t="s">
        <v>14</v>
      </c>
      <c r="G1356" t="s">
        <v>15</v>
      </c>
      <c r="H1356">
        <v>4</v>
      </c>
      <c r="I1356">
        <v>160</v>
      </c>
      <c r="J1356" t="s">
        <v>16</v>
      </c>
      <c r="K1356" t="s">
        <v>17</v>
      </c>
      <c r="L1356" t="s">
        <v>60</v>
      </c>
      <c r="M1356" s="25">
        <v>760000</v>
      </c>
    </row>
    <row r="1357" spans="1:13" x14ac:dyDescent="0.2">
      <c r="A1357" s="1">
        <v>43391</v>
      </c>
      <c r="B1357" t="s">
        <v>1478</v>
      </c>
      <c r="C1357" t="s">
        <v>11</v>
      </c>
      <c r="D1357" t="s">
        <v>50</v>
      </c>
      <c r="E1357" t="s">
        <v>82</v>
      </c>
      <c r="F1357" t="s">
        <v>119</v>
      </c>
      <c r="G1357" t="s">
        <v>23</v>
      </c>
      <c r="H1357">
        <v>2</v>
      </c>
      <c r="I1357">
        <v>108</v>
      </c>
      <c r="J1357" t="s">
        <v>16</v>
      </c>
      <c r="K1357" t="s">
        <v>17</v>
      </c>
      <c r="L1357" t="s">
        <v>21</v>
      </c>
      <c r="M1357" s="25">
        <v>530000</v>
      </c>
    </row>
    <row r="1358" spans="1:13" x14ac:dyDescent="0.2">
      <c r="A1358" s="1">
        <v>43392</v>
      </c>
      <c r="B1358" t="s">
        <v>1479</v>
      </c>
      <c r="C1358" t="s">
        <v>11</v>
      </c>
      <c r="D1358" t="s">
        <v>19</v>
      </c>
      <c r="E1358" t="s">
        <v>20</v>
      </c>
      <c r="F1358" t="s">
        <v>119</v>
      </c>
      <c r="G1358" t="s">
        <v>15</v>
      </c>
      <c r="H1358">
        <v>3</v>
      </c>
      <c r="I1358">
        <v>90</v>
      </c>
      <c r="J1358" t="s">
        <v>16</v>
      </c>
      <c r="K1358" t="s">
        <v>17</v>
      </c>
      <c r="L1358" t="s">
        <v>18</v>
      </c>
      <c r="M1358" s="25">
        <v>695000</v>
      </c>
    </row>
    <row r="1359" spans="1:13" x14ac:dyDescent="0.2">
      <c r="A1359" s="1">
        <v>43393</v>
      </c>
      <c r="B1359" t="s">
        <v>1480</v>
      </c>
      <c r="C1359" t="s">
        <v>11</v>
      </c>
      <c r="D1359" t="s">
        <v>19</v>
      </c>
      <c r="E1359" t="s">
        <v>20</v>
      </c>
      <c r="F1359" t="s">
        <v>119</v>
      </c>
      <c r="G1359" t="s">
        <v>15</v>
      </c>
      <c r="H1359">
        <v>3</v>
      </c>
      <c r="I1359">
        <v>118</v>
      </c>
      <c r="J1359" t="s">
        <v>16</v>
      </c>
      <c r="K1359" t="s">
        <v>17</v>
      </c>
      <c r="L1359" t="s">
        <v>40</v>
      </c>
      <c r="M1359" s="25">
        <v>921000</v>
      </c>
    </row>
    <row r="1360" spans="1:13" x14ac:dyDescent="0.2">
      <c r="A1360" s="1">
        <v>43394</v>
      </c>
      <c r="B1360" t="s">
        <v>1481</v>
      </c>
      <c r="C1360" t="s">
        <v>11</v>
      </c>
      <c r="D1360" t="s">
        <v>19</v>
      </c>
      <c r="E1360" t="s">
        <v>20</v>
      </c>
      <c r="F1360" t="s">
        <v>119</v>
      </c>
      <c r="G1360" t="s">
        <v>15</v>
      </c>
      <c r="H1360">
        <v>2</v>
      </c>
      <c r="I1360">
        <v>87</v>
      </c>
      <c r="J1360" t="s">
        <v>16</v>
      </c>
      <c r="K1360" t="s">
        <v>17</v>
      </c>
      <c r="L1360" t="s">
        <v>40</v>
      </c>
      <c r="M1360" s="25">
        <v>725000</v>
      </c>
    </row>
    <row r="1361" spans="1:13" x14ac:dyDescent="0.2">
      <c r="A1361" s="1">
        <v>43395</v>
      </c>
      <c r="B1361" t="s">
        <v>1482</v>
      </c>
      <c r="C1361" t="s">
        <v>11</v>
      </c>
      <c r="D1361" t="s">
        <v>42</v>
      </c>
      <c r="E1361" t="s">
        <v>43</v>
      </c>
      <c r="F1361" t="s">
        <v>119</v>
      </c>
      <c r="G1361" t="s">
        <v>15</v>
      </c>
      <c r="H1361">
        <v>2</v>
      </c>
      <c r="I1361">
        <v>81</v>
      </c>
      <c r="J1361" t="s">
        <v>16</v>
      </c>
      <c r="K1361" t="s">
        <v>17</v>
      </c>
      <c r="L1361" t="s">
        <v>40</v>
      </c>
      <c r="M1361" s="25">
        <v>411000</v>
      </c>
    </row>
    <row r="1362" spans="1:13" x14ac:dyDescent="0.2">
      <c r="A1362" s="1">
        <v>43396</v>
      </c>
      <c r="B1362" t="s">
        <v>1483</v>
      </c>
      <c r="C1362" t="s">
        <v>11</v>
      </c>
      <c r="D1362" t="s">
        <v>19</v>
      </c>
      <c r="E1362" t="s">
        <v>20</v>
      </c>
      <c r="F1362" t="s">
        <v>119</v>
      </c>
      <c r="G1362" t="s">
        <v>15</v>
      </c>
      <c r="H1362">
        <v>1</v>
      </c>
      <c r="I1362">
        <v>51</v>
      </c>
      <c r="J1362" t="s">
        <v>16</v>
      </c>
      <c r="K1362" t="s">
        <v>17</v>
      </c>
      <c r="L1362" t="s">
        <v>18</v>
      </c>
      <c r="M1362" s="25">
        <v>403000</v>
      </c>
    </row>
    <row r="1363" spans="1:13" x14ac:dyDescent="0.2">
      <c r="A1363" s="1">
        <v>43397</v>
      </c>
      <c r="B1363" t="s">
        <v>1484</v>
      </c>
      <c r="C1363" t="s">
        <v>11</v>
      </c>
      <c r="D1363" t="s">
        <v>42</v>
      </c>
      <c r="E1363" t="s">
        <v>88</v>
      </c>
      <c r="F1363" t="s">
        <v>119</v>
      </c>
      <c r="G1363" t="s">
        <v>15</v>
      </c>
      <c r="H1363">
        <v>1</v>
      </c>
      <c r="I1363">
        <v>89</v>
      </c>
      <c r="J1363" t="s">
        <v>16</v>
      </c>
      <c r="K1363" t="s">
        <v>17</v>
      </c>
      <c r="L1363" t="s">
        <v>52</v>
      </c>
      <c r="M1363" s="25">
        <v>577500</v>
      </c>
    </row>
    <row r="1364" spans="1:13" x14ac:dyDescent="0.2">
      <c r="A1364" s="1">
        <v>43398</v>
      </c>
      <c r="B1364" t="s">
        <v>1485</v>
      </c>
      <c r="C1364" t="s">
        <v>11</v>
      </c>
      <c r="D1364" t="s">
        <v>42</v>
      </c>
      <c r="E1364" t="s">
        <v>88</v>
      </c>
      <c r="F1364" t="s">
        <v>119</v>
      </c>
      <c r="G1364" t="s">
        <v>23</v>
      </c>
      <c r="H1364">
        <v>1</v>
      </c>
      <c r="I1364">
        <v>95</v>
      </c>
      <c r="J1364" t="s">
        <v>16</v>
      </c>
      <c r="K1364" t="s">
        <v>17</v>
      </c>
      <c r="L1364" t="s">
        <v>40</v>
      </c>
      <c r="M1364" s="25">
        <v>617000</v>
      </c>
    </row>
    <row r="1365" spans="1:13" x14ac:dyDescent="0.2">
      <c r="A1365" s="1">
        <v>43399</v>
      </c>
      <c r="B1365" t="s">
        <v>1486</v>
      </c>
      <c r="C1365" t="s">
        <v>11</v>
      </c>
      <c r="D1365" t="s">
        <v>42</v>
      </c>
      <c r="E1365" t="s">
        <v>88</v>
      </c>
      <c r="F1365" t="s">
        <v>119</v>
      </c>
      <c r="G1365" t="s">
        <v>15</v>
      </c>
      <c r="H1365">
        <v>1</v>
      </c>
      <c r="I1365">
        <v>63</v>
      </c>
      <c r="J1365" t="s">
        <v>16</v>
      </c>
      <c r="K1365" t="s">
        <v>17</v>
      </c>
      <c r="L1365" t="s">
        <v>18</v>
      </c>
      <c r="M1365" s="25">
        <v>378500</v>
      </c>
    </row>
    <row r="1366" spans="1:13" x14ac:dyDescent="0.2">
      <c r="A1366" s="1">
        <v>43400</v>
      </c>
      <c r="B1366" t="s">
        <v>1487</v>
      </c>
      <c r="C1366" t="s">
        <v>11</v>
      </c>
      <c r="D1366" t="s">
        <v>42</v>
      </c>
      <c r="E1366" t="s">
        <v>43</v>
      </c>
      <c r="F1366" t="s">
        <v>119</v>
      </c>
      <c r="G1366" t="s">
        <v>15</v>
      </c>
      <c r="H1366">
        <v>2</v>
      </c>
      <c r="I1366">
        <v>76</v>
      </c>
      <c r="J1366" t="s">
        <v>16</v>
      </c>
      <c r="K1366" t="s">
        <v>17</v>
      </c>
      <c r="L1366" t="s">
        <v>18</v>
      </c>
      <c r="M1366" s="25">
        <v>426000</v>
      </c>
    </row>
    <row r="1367" spans="1:13" x14ac:dyDescent="0.2">
      <c r="A1367" s="1">
        <v>43401</v>
      </c>
      <c r="B1367" t="s">
        <v>1488</v>
      </c>
      <c r="C1367" t="s">
        <v>11</v>
      </c>
      <c r="D1367" t="s">
        <v>42</v>
      </c>
      <c r="E1367" t="s">
        <v>43</v>
      </c>
      <c r="F1367" t="s">
        <v>119</v>
      </c>
      <c r="G1367" t="s">
        <v>15</v>
      </c>
      <c r="H1367">
        <v>3</v>
      </c>
      <c r="I1367">
        <v>96</v>
      </c>
      <c r="J1367" t="s">
        <v>16</v>
      </c>
      <c r="K1367" t="s">
        <v>17</v>
      </c>
      <c r="L1367" t="s">
        <v>40</v>
      </c>
      <c r="M1367" s="25">
        <v>473500</v>
      </c>
    </row>
    <row r="1368" spans="1:13" x14ac:dyDescent="0.2">
      <c r="A1368" s="1">
        <v>43402</v>
      </c>
      <c r="B1368" t="s">
        <v>1489</v>
      </c>
      <c r="C1368" t="s">
        <v>11</v>
      </c>
      <c r="D1368" t="s">
        <v>12</v>
      </c>
      <c r="E1368" t="s">
        <v>41</v>
      </c>
      <c r="F1368" t="s">
        <v>119</v>
      </c>
      <c r="G1368" t="s">
        <v>23</v>
      </c>
      <c r="H1368">
        <v>3</v>
      </c>
      <c r="I1368">
        <v>105</v>
      </c>
      <c r="J1368" t="s">
        <v>16</v>
      </c>
      <c r="K1368" t="s">
        <v>17</v>
      </c>
      <c r="L1368" t="s">
        <v>36</v>
      </c>
      <c r="M1368" s="25">
        <v>1269000</v>
      </c>
    </row>
    <row r="1369" spans="1:13" x14ac:dyDescent="0.2">
      <c r="A1369" s="1">
        <v>43403</v>
      </c>
      <c r="B1369" t="s">
        <v>1490</v>
      </c>
      <c r="C1369" t="s">
        <v>11</v>
      </c>
      <c r="D1369" t="s">
        <v>12</v>
      </c>
      <c r="E1369" t="s">
        <v>41</v>
      </c>
      <c r="F1369" t="s">
        <v>119</v>
      </c>
      <c r="G1369" t="s">
        <v>15</v>
      </c>
      <c r="H1369">
        <v>3</v>
      </c>
      <c r="I1369">
        <v>105</v>
      </c>
      <c r="J1369" t="s">
        <v>16</v>
      </c>
      <c r="K1369" t="s">
        <v>17</v>
      </c>
      <c r="L1369" t="s">
        <v>18</v>
      </c>
      <c r="M1369" s="25">
        <v>1075000</v>
      </c>
    </row>
    <row r="1370" spans="1:13" x14ac:dyDescent="0.2">
      <c r="A1370" s="1">
        <v>43404</v>
      </c>
      <c r="B1370" t="s">
        <v>1491</v>
      </c>
      <c r="C1370" t="s">
        <v>11</v>
      </c>
      <c r="D1370" t="s">
        <v>12</v>
      </c>
      <c r="E1370" t="s">
        <v>41</v>
      </c>
      <c r="F1370" t="s">
        <v>119</v>
      </c>
      <c r="G1370" t="s">
        <v>15</v>
      </c>
      <c r="H1370">
        <v>4</v>
      </c>
      <c r="I1370">
        <v>210</v>
      </c>
      <c r="J1370" t="s">
        <v>16</v>
      </c>
      <c r="K1370" t="s">
        <v>17</v>
      </c>
      <c r="L1370" t="s">
        <v>18</v>
      </c>
      <c r="M1370" s="25">
        <v>1879000</v>
      </c>
    </row>
    <row r="1371" spans="1:13" x14ac:dyDescent="0.2">
      <c r="A1371" s="1">
        <v>43405</v>
      </c>
      <c r="B1371" t="s">
        <v>1492</v>
      </c>
      <c r="C1371" t="s">
        <v>11</v>
      </c>
      <c r="D1371" t="s">
        <v>89</v>
      </c>
      <c r="E1371" t="s">
        <v>93</v>
      </c>
      <c r="F1371" t="s">
        <v>119</v>
      </c>
      <c r="G1371" t="s">
        <v>15</v>
      </c>
      <c r="H1371">
        <v>3</v>
      </c>
      <c r="I1371">
        <v>83</v>
      </c>
      <c r="J1371" t="s">
        <v>16</v>
      </c>
      <c r="K1371" t="s">
        <v>17</v>
      </c>
      <c r="L1371" t="s">
        <v>21</v>
      </c>
      <c r="M1371" s="25">
        <v>418200</v>
      </c>
    </row>
    <row r="1372" spans="1:13" x14ac:dyDescent="0.2">
      <c r="A1372" s="1">
        <v>43406</v>
      </c>
      <c r="B1372" t="s">
        <v>1493</v>
      </c>
      <c r="C1372" t="s">
        <v>11</v>
      </c>
      <c r="D1372" t="s">
        <v>19</v>
      </c>
      <c r="E1372" t="s">
        <v>20</v>
      </c>
      <c r="F1372" t="s">
        <v>119</v>
      </c>
      <c r="G1372" t="s">
        <v>15</v>
      </c>
      <c r="H1372">
        <v>3</v>
      </c>
      <c r="I1372">
        <v>124</v>
      </c>
      <c r="J1372" t="s">
        <v>16</v>
      </c>
      <c r="K1372" t="s">
        <v>17</v>
      </c>
      <c r="L1372" t="s">
        <v>40</v>
      </c>
      <c r="M1372" s="25">
        <v>795000</v>
      </c>
    </row>
    <row r="1373" spans="1:13" x14ac:dyDescent="0.2">
      <c r="A1373" s="1">
        <v>43407</v>
      </c>
      <c r="B1373" t="s">
        <v>1494</v>
      </c>
      <c r="C1373" t="s">
        <v>11</v>
      </c>
      <c r="D1373" t="s">
        <v>19</v>
      </c>
      <c r="E1373" t="s">
        <v>20</v>
      </c>
      <c r="F1373" t="s">
        <v>119</v>
      </c>
      <c r="G1373" t="s">
        <v>15</v>
      </c>
      <c r="H1373">
        <v>1</v>
      </c>
      <c r="I1373">
        <v>62</v>
      </c>
      <c r="J1373" t="s">
        <v>16</v>
      </c>
      <c r="K1373" t="s">
        <v>17</v>
      </c>
      <c r="L1373" t="s">
        <v>40</v>
      </c>
      <c r="M1373" s="25">
        <v>445000</v>
      </c>
    </row>
    <row r="1374" spans="1:13" x14ac:dyDescent="0.2">
      <c r="A1374" s="1">
        <v>43408</v>
      </c>
      <c r="B1374" t="s">
        <v>1495</v>
      </c>
      <c r="C1374" t="s">
        <v>11</v>
      </c>
      <c r="D1374" t="s">
        <v>19</v>
      </c>
      <c r="E1374" t="s">
        <v>20</v>
      </c>
      <c r="F1374" t="s">
        <v>119</v>
      </c>
      <c r="G1374" t="s">
        <v>15</v>
      </c>
      <c r="H1374">
        <v>1</v>
      </c>
      <c r="I1374">
        <v>62</v>
      </c>
      <c r="J1374" t="s">
        <v>16</v>
      </c>
      <c r="K1374" t="s">
        <v>17</v>
      </c>
      <c r="L1374" t="s">
        <v>18</v>
      </c>
      <c r="M1374" s="25">
        <v>420000</v>
      </c>
    </row>
    <row r="1375" spans="1:13" x14ac:dyDescent="0.2">
      <c r="A1375" s="1">
        <v>43409</v>
      </c>
      <c r="B1375" t="s">
        <v>1496</v>
      </c>
      <c r="C1375" t="s">
        <v>11</v>
      </c>
      <c r="D1375" t="s">
        <v>42</v>
      </c>
      <c r="E1375" t="s">
        <v>78</v>
      </c>
      <c r="F1375" t="s">
        <v>119</v>
      </c>
      <c r="G1375" t="s">
        <v>15</v>
      </c>
      <c r="H1375">
        <v>5</v>
      </c>
      <c r="I1375">
        <v>201</v>
      </c>
      <c r="J1375" t="s">
        <v>16</v>
      </c>
      <c r="K1375" t="s">
        <v>17</v>
      </c>
      <c r="L1375" t="s">
        <v>104</v>
      </c>
      <c r="M1375" s="25">
        <v>860000</v>
      </c>
    </row>
    <row r="1376" spans="1:13" x14ac:dyDescent="0.2">
      <c r="A1376" s="1">
        <v>43410</v>
      </c>
      <c r="B1376" t="s">
        <v>1497</v>
      </c>
      <c r="C1376" t="s">
        <v>11</v>
      </c>
      <c r="D1376" t="s">
        <v>42</v>
      </c>
      <c r="E1376" t="s">
        <v>78</v>
      </c>
      <c r="F1376" t="s">
        <v>119</v>
      </c>
      <c r="G1376" t="s">
        <v>15</v>
      </c>
      <c r="H1376">
        <v>5</v>
      </c>
      <c r="I1376">
        <v>206</v>
      </c>
      <c r="J1376" t="s">
        <v>16</v>
      </c>
      <c r="K1376" t="s">
        <v>17</v>
      </c>
      <c r="L1376" t="s">
        <v>104</v>
      </c>
      <c r="M1376" s="25">
        <v>874800</v>
      </c>
    </row>
    <row r="1377" spans="1:13" x14ac:dyDescent="0.2">
      <c r="A1377" s="1">
        <v>43411</v>
      </c>
      <c r="B1377" t="s">
        <v>1498</v>
      </c>
      <c r="C1377" t="s">
        <v>11</v>
      </c>
      <c r="D1377" t="s">
        <v>34</v>
      </c>
      <c r="E1377" t="s">
        <v>44</v>
      </c>
      <c r="F1377" t="s">
        <v>119</v>
      </c>
      <c r="G1377" t="s">
        <v>15</v>
      </c>
      <c r="H1377">
        <v>2</v>
      </c>
      <c r="I1377">
        <v>102</v>
      </c>
      <c r="J1377" t="s">
        <v>16</v>
      </c>
      <c r="K1377" t="s">
        <v>17</v>
      </c>
      <c r="L1377" t="s">
        <v>18</v>
      </c>
      <c r="M1377" s="25">
        <v>550000</v>
      </c>
    </row>
    <row r="1378" spans="1:13" x14ac:dyDescent="0.2">
      <c r="A1378" s="1">
        <v>43412</v>
      </c>
      <c r="B1378" t="s">
        <v>1499</v>
      </c>
      <c r="C1378" t="s">
        <v>11</v>
      </c>
      <c r="D1378" t="s">
        <v>34</v>
      </c>
      <c r="E1378" t="s">
        <v>44</v>
      </c>
      <c r="F1378" t="s">
        <v>119</v>
      </c>
      <c r="G1378" t="s">
        <v>15</v>
      </c>
      <c r="H1378">
        <v>2</v>
      </c>
      <c r="I1378">
        <v>95</v>
      </c>
      <c r="J1378" t="s">
        <v>16</v>
      </c>
      <c r="K1378" t="s">
        <v>17</v>
      </c>
      <c r="L1378" t="s">
        <v>18</v>
      </c>
      <c r="M1378" s="25">
        <v>530500</v>
      </c>
    </row>
    <row r="1379" spans="1:13" x14ac:dyDescent="0.2">
      <c r="A1379" s="1">
        <v>43413</v>
      </c>
      <c r="B1379" t="s">
        <v>1500</v>
      </c>
      <c r="C1379" t="s">
        <v>11</v>
      </c>
      <c r="D1379" t="s">
        <v>34</v>
      </c>
      <c r="E1379" t="s">
        <v>44</v>
      </c>
      <c r="F1379" t="s">
        <v>119</v>
      </c>
      <c r="G1379" t="s">
        <v>15</v>
      </c>
      <c r="H1379">
        <v>2</v>
      </c>
      <c r="I1379">
        <v>100</v>
      </c>
      <c r="J1379" t="s">
        <v>16</v>
      </c>
      <c r="K1379" t="s">
        <v>17</v>
      </c>
      <c r="L1379" t="s">
        <v>58</v>
      </c>
      <c r="M1379" s="25">
        <v>630000</v>
      </c>
    </row>
    <row r="1380" spans="1:13" x14ac:dyDescent="0.2">
      <c r="A1380" s="1">
        <v>43414</v>
      </c>
      <c r="B1380" t="s">
        <v>1501</v>
      </c>
      <c r="C1380" t="s">
        <v>11</v>
      </c>
      <c r="D1380" t="s">
        <v>50</v>
      </c>
      <c r="E1380" t="s">
        <v>51</v>
      </c>
      <c r="F1380" t="s">
        <v>119</v>
      </c>
      <c r="G1380" t="s">
        <v>15</v>
      </c>
      <c r="H1380">
        <v>2</v>
      </c>
      <c r="I1380">
        <v>88</v>
      </c>
      <c r="J1380" t="s">
        <v>16</v>
      </c>
      <c r="K1380" t="s">
        <v>17</v>
      </c>
      <c r="L1380" t="s">
        <v>40</v>
      </c>
      <c r="M1380" s="25">
        <v>646000</v>
      </c>
    </row>
    <row r="1381" spans="1:13" x14ac:dyDescent="0.2">
      <c r="A1381" s="1">
        <v>43415</v>
      </c>
      <c r="B1381" t="s">
        <v>1502</v>
      </c>
      <c r="C1381" t="s">
        <v>11</v>
      </c>
      <c r="D1381" t="s">
        <v>89</v>
      </c>
      <c r="E1381" t="s">
        <v>93</v>
      </c>
      <c r="F1381" t="s">
        <v>119</v>
      </c>
      <c r="G1381" t="s">
        <v>15</v>
      </c>
      <c r="H1381">
        <v>2</v>
      </c>
      <c r="I1381">
        <v>56</v>
      </c>
      <c r="J1381" t="s">
        <v>16</v>
      </c>
      <c r="K1381" t="s">
        <v>17</v>
      </c>
      <c r="L1381" t="s">
        <v>18</v>
      </c>
      <c r="M1381" s="25">
        <v>295800</v>
      </c>
    </row>
    <row r="1382" spans="1:13" x14ac:dyDescent="0.2">
      <c r="A1382" s="1">
        <v>43416</v>
      </c>
      <c r="B1382" t="s">
        <v>1503</v>
      </c>
      <c r="C1382" t="s">
        <v>11</v>
      </c>
      <c r="D1382" t="s">
        <v>12</v>
      </c>
      <c r="E1382" t="s">
        <v>13</v>
      </c>
      <c r="F1382" t="s">
        <v>119</v>
      </c>
      <c r="G1382" t="s">
        <v>15</v>
      </c>
      <c r="H1382">
        <v>2</v>
      </c>
      <c r="I1382">
        <v>150</v>
      </c>
      <c r="J1382" t="s">
        <v>16</v>
      </c>
      <c r="K1382" t="s">
        <v>17</v>
      </c>
      <c r="L1382" t="s">
        <v>58</v>
      </c>
      <c r="M1382" s="25">
        <v>2158000</v>
      </c>
    </row>
    <row r="1383" spans="1:13" x14ac:dyDescent="0.2">
      <c r="A1383" s="1">
        <v>43417</v>
      </c>
      <c r="B1383" t="s">
        <v>1504</v>
      </c>
      <c r="C1383" t="s">
        <v>11</v>
      </c>
      <c r="D1383" t="s">
        <v>12</v>
      </c>
      <c r="E1383" t="s">
        <v>13</v>
      </c>
      <c r="F1383" t="s">
        <v>119</v>
      </c>
      <c r="G1383" t="s">
        <v>15</v>
      </c>
      <c r="H1383">
        <v>2</v>
      </c>
      <c r="I1383">
        <v>85</v>
      </c>
      <c r="J1383" t="s">
        <v>16</v>
      </c>
      <c r="K1383" t="s">
        <v>17</v>
      </c>
      <c r="L1383" t="s">
        <v>21</v>
      </c>
      <c r="M1383" s="25">
        <v>858000</v>
      </c>
    </row>
    <row r="1384" spans="1:13" x14ac:dyDescent="0.2">
      <c r="A1384" s="1">
        <v>43418</v>
      </c>
      <c r="B1384" t="s">
        <v>1505</v>
      </c>
      <c r="C1384" t="s">
        <v>11</v>
      </c>
      <c r="D1384" t="s">
        <v>12</v>
      </c>
      <c r="E1384" t="s">
        <v>13</v>
      </c>
      <c r="F1384" t="s">
        <v>119</v>
      </c>
      <c r="G1384" t="s">
        <v>15</v>
      </c>
      <c r="H1384">
        <v>2</v>
      </c>
      <c r="I1384">
        <v>192</v>
      </c>
      <c r="J1384" t="s">
        <v>16</v>
      </c>
      <c r="K1384" t="s">
        <v>17</v>
      </c>
      <c r="L1384" t="s">
        <v>52</v>
      </c>
      <c r="M1384" s="25">
        <v>2188000</v>
      </c>
    </row>
    <row r="1385" spans="1:13" x14ac:dyDescent="0.2">
      <c r="A1385" s="1">
        <v>43419</v>
      </c>
      <c r="B1385" t="s">
        <v>1506</v>
      </c>
      <c r="C1385" t="s">
        <v>11</v>
      </c>
      <c r="D1385" t="s">
        <v>19</v>
      </c>
      <c r="E1385" t="s">
        <v>20</v>
      </c>
      <c r="F1385" t="s">
        <v>119</v>
      </c>
      <c r="G1385" t="s">
        <v>15</v>
      </c>
      <c r="H1385">
        <v>2</v>
      </c>
      <c r="I1385">
        <v>102</v>
      </c>
      <c r="J1385" t="s">
        <v>16</v>
      </c>
      <c r="K1385" t="s">
        <v>17</v>
      </c>
      <c r="L1385" t="s">
        <v>18</v>
      </c>
      <c r="M1385" s="25">
        <v>845000</v>
      </c>
    </row>
    <row r="1386" spans="1:13" x14ac:dyDescent="0.2">
      <c r="A1386" s="1">
        <v>43420</v>
      </c>
      <c r="B1386" t="s">
        <v>1507</v>
      </c>
      <c r="C1386" t="s">
        <v>11</v>
      </c>
      <c r="D1386" t="s">
        <v>19</v>
      </c>
      <c r="E1386" t="s">
        <v>20</v>
      </c>
      <c r="F1386" t="s">
        <v>119</v>
      </c>
      <c r="G1386" t="s">
        <v>15</v>
      </c>
      <c r="H1386">
        <v>2</v>
      </c>
      <c r="I1386">
        <v>106</v>
      </c>
      <c r="J1386" t="s">
        <v>16</v>
      </c>
      <c r="K1386" t="s">
        <v>17</v>
      </c>
      <c r="L1386" t="s">
        <v>18</v>
      </c>
      <c r="M1386" s="25">
        <v>880000</v>
      </c>
    </row>
    <row r="1387" spans="1:13" x14ac:dyDescent="0.2">
      <c r="A1387" s="1">
        <v>43421</v>
      </c>
      <c r="B1387" t="s">
        <v>1508</v>
      </c>
      <c r="C1387" t="s">
        <v>11</v>
      </c>
      <c r="D1387" t="s">
        <v>19</v>
      </c>
      <c r="E1387" t="s">
        <v>20</v>
      </c>
      <c r="F1387" t="s">
        <v>119</v>
      </c>
      <c r="G1387" t="s">
        <v>32</v>
      </c>
      <c r="H1387">
        <v>2</v>
      </c>
      <c r="I1387">
        <v>106</v>
      </c>
      <c r="J1387" t="s">
        <v>16</v>
      </c>
      <c r="K1387" t="s">
        <v>17</v>
      </c>
      <c r="L1387" t="s">
        <v>52</v>
      </c>
      <c r="M1387" s="25">
        <v>1035000</v>
      </c>
    </row>
    <row r="1388" spans="1:13" x14ac:dyDescent="0.2">
      <c r="A1388" s="1">
        <v>43422</v>
      </c>
      <c r="B1388" t="s">
        <v>1509</v>
      </c>
      <c r="C1388" t="s">
        <v>11</v>
      </c>
      <c r="D1388" t="s">
        <v>25</v>
      </c>
      <c r="E1388" t="s">
        <v>79</v>
      </c>
      <c r="F1388" t="s">
        <v>119</v>
      </c>
      <c r="G1388" t="s">
        <v>15</v>
      </c>
      <c r="H1388">
        <v>3</v>
      </c>
      <c r="I1388">
        <v>116</v>
      </c>
      <c r="J1388" t="s">
        <v>16</v>
      </c>
      <c r="K1388" t="s">
        <v>17</v>
      </c>
      <c r="L1388" t="s">
        <v>40</v>
      </c>
      <c r="M1388" s="25">
        <v>435000</v>
      </c>
    </row>
    <row r="1389" spans="1:13" x14ac:dyDescent="0.2">
      <c r="A1389" s="1">
        <v>43423</v>
      </c>
      <c r="B1389" t="s">
        <v>1510</v>
      </c>
      <c r="C1389" t="s">
        <v>11</v>
      </c>
      <c r="D1389" t="s">
        <v>37</v>
      </c>
      <c r="E1389" t="s">
        <v>74</v>
      </c>
      <c r="F1389" t="s">
        <v>119</v>
      </c>
      <c r="G1389" t="s">
        <v>15</v>
      </c>
      <c r="H1389">
        <v>2</v>
      </c>
      <c r="I1389">
        <v>76</v>
      </c>
      <c r="J1389" t="s">
        <v>16</v>
      </c>
      <c r="K1389" t="s">
        <v>17</v>
      </c>
      <c r="L1389" t="s">
        <v>40</v>
      </c>
      <c r="M1389" s="25">
        <v>465000</v>
      </c>
    </row>
    <row r="1390" spans="1:13" x14ac:dyDescent="0.2">
      <c r="A1390" s="1">
        <v>43424</v>
      </c>
      <c r="B1390" t="s">
        <v>1511</v>
      </c>
      <c r="C1390" t="s">
        <v>11</v>
      </c>
      <c r="D1390" t="s">
        <v>37</v>
      </c>
      <c r="E1390" t="s">
        <v>74</v>
      </c>
      <c r="F1390" t="s">
        <v>119</v>
      </c>
      <c r="G1390" t="s">
        <v>15</v>
      </c>
      <c r="H1390">
        <v>2</v>
      </c>
      <c r="I1390">
        <v>151</v>
      </c>
      <c r="J1390" t="s">
        <v>16</v>
      </c>
      <c r="K1390" t="s">
        <v>17</v>
      </c>
      <c r="L1390" t="s">
        <v>52</v>
      </c>
      <c r="M1390" s="25">
        <v>565000</v>
      </c>
    </row>
    <row r="1391" spans="1:13" x14ac:dyDescent="0.2">
      <c r="A1391" s="1">
        <v>43425</v>
      </c>
      <c r="B1391" t="s">
        <v>1512</v>
      </c>
      <c r="C1391" t="s">
        <v>11</v>
      </c>
      <c r="D1391" t="s">
        <v>37</v>
      </c>
      <c r="E1391" t="s">
        <v>74</v>
      </c>
      <c r="F1391" t="s">
        <v>119</v>
      </c>
      <c r="G1391" t="s">
        <v>15</v>
      </c>
      <c r="H1391">
        <v>2</v>
      </c>
      <c r="I1391">
        <v>84</v>
      </c>
      <c r="J1391" t="s">
        <v>16</v>
      </c>
      <c r="K1391" t="s">
        <v>17</v>
      </c>
      <c r="L1391" t="s">
        <v>40</v>
      </c>
      <c r="M1391" s="25">
        <v>475000</v>
      </c>
    </row>
    <row r="1392" spans="1:13" x14ac:dyDescent="0.2">
      <c r="A1392" s="1">
        <v>43426</v>
      </c>
      <c r="B1392" t="s">
        <v>1513</v>
      </c>
      <c r="C1392" t="s">
        <v>11</v>
      </c>
      <c r="D1392" t="s">
        <v>47</v>
      </c>
      <c r="E1392" t="s">
        <v>102</v>
      </c>
      <c r="F1392" t="s">
        <v>119</v>
      </c>
      <c r="G1392" t="s">
        <v>32</v>
      </c>
      <c r="H1392">
        <v>1</v>
      </c>
      <c r="I1392">
        <v>79</v>
      </c>
      <c r="J1392" t="s">
        <v>16</v>
      </c>
      <c r="K1392" t="s">
        <v>17</v>
      </c>
      <c r="L1392" t="s">
        <v>52</v>
      </c>
      <c r="M1392" s="25">
        <v>355000</v>
      </c>
    </row>
    <row r="1393" spans="1:13" x14ac:dyDescent="0.2">
      <c r="A1393" s="1">
        <v>43427</v>
      </c>
      <c r="B1393" t="s">
        <v>1514</v>
      </c>
      <c r="C1393" t="s">
        <v>11</v>
      </c>
      <c r="D1393" t="s">
        <v>47</v>
      </c>
      <c r="E1393" t="s">
        <v>102</v>
      </c>
      <c r="F1393" t="s">
        <v>119</v>
      </c>
      <c r="G1393" t="s">
        <v>15</v>
      </c>
      <c r="H1393">
        <v>2</v>
      </c>
      <c r="I1393">
        <v>69</v>
      </c>
      <c r="J1393" t="s">
        <v>16</v>
      </c>
      <c r="K1393" t="s">
        <v>17</v>
      </c>
      <c r="L1393" t="s">
        <v>18</v>
      </c>
      <c r="M1393" s="25">
        <v>331000</v>
      </c>
    </row>
    <row r="1394" spans="1:13" x14ac:dyDescent="0.2">
      <c r="A1394" s="1">
        <v>43428</v>
      </c>
      <c r="B1394" t="s">
        <v>1515</v>
      </c>
      <c r="C1394" t="s">
        <v>11</v>
      </c>
      <c r="D1394" t="s">
        <v>47</v>
      </c>
      <c r="E1394" t="s">
        <v>102</v>
      </c>
      <c r="F1394" t="s">
        <v>119</v>
      </c>
      <c r="G1394" t="s">
        <v>15</v>
      </c>
      <c r="H1394">
        <v>2</v>
      </c>
      <c r="I1394">
        <v>69</v>
      </c>
      <c r="J1394" t="s">
        <v>16</v>
      </c>
      <c r="K1394" t="s">
        <v>17</v>
      </c>
      <c r="L1394" t="s">
        <v>40</v>
      </c>
      <c r="M1394" s="25">
        <v>337000</v>
      </c>
    </row>
    <row r="1395" spans="1:13" x14ac:dyDescent="0.2">
      <c r="A1395" s="1">
        <v>43429</v>
      </c>
      <c r="B1395" t="s">
        <v>1516</v>
      </c>
      <c r="C1395" t="s">
        <v>11</v>
      </c>
      <c r="D1395" t="s">
        <v>12</v>
      </c>
      <c r="E1395" t="s">
        <v>13</v>
      </c>
      <c r="F1395" t="s">
        <v>119</v>
      </c>
      <c r="G1395" t="s">
        <v>15</v>
      </c>
      <c r="H1395">
        <v>2</v>
      </c>
      <c r="I1395">
        <v>76</v>
      </c>
      <c r="J1395" t="s">
        <v>16</v>
      </c>
      <c r="K1395" t="s">
        <v>17</v>
      </c>
      <c r="L1395" t="s">
        <v>18</v>
      </c>
      <c r="M1395" s="25">
        <v>490000</v>
      </c>
    </row>
    <row r="1396" spans="1:13" x14ac:dyDescent="0.2">
      <c r="A1396" s="1">
        <v>43430</v>
      </c>
      <c r="B1396" t="s">
        <v>1517</v>
      </c>
      <c r="C1396" t="s">
        <v>11</v>
      </c>
      <c r="D1396" t="s">
        <v>12</v>
      </c>
      <c r="E1396" t="s">
        <v>13</v>
      </c>
      <c r="F1396" t="s">
        <v>119</v>
      </c>
      <c r="G1396" t="s">
        <v>15</v>
      </c>
      <c r="H1396">
        <v>2</v>
      </c>
      <c r="I1396">
        <v>76</v>
      </c>
      <c r="J1396" t="s">
        <v>16</v>
      </c>
      <c r="K1396" t="s">
        <v>17</v>
      </c>
      <c r="L1396" t="s">
        <v>21</v>
      </c>
      <c r="M1396" s="25">
        <v>505000</v>
      </c>
    </row>
    <row r="1397" spans="1:13" x14ac:dyDescent="0.2">
      <c r="A1397" s="1">
        <v>43431</v>
      </c>
      <c r="B1397" t="s">
        <v>1518</v>
      </c>
      <c r="C1397" t="s">
        <v>11</v>
      </c>
      <c r="D1397" t="s">
        <v>12</v>
      </c>
      <c r="E1397" t="s">
        <v>13</v>
      </c>
      <c r="F1397" t="s">
        <v>119</v>
      </c>
      <c r="G1397" t="s">
        <v>15</v>
      </c>
      <c r="H1397">
        <v>2</v>
      </c>
      <c r="I1397">
        <v>77</v>
      </c>
      <c r="J1397" t="s">
        <v>16</v>
      </c>
      <c r="K1397" t="s">
        <v>17</v>
      </c>
      <c r="L1397" t="s">
        <v>40</v>
      </c>
      <c r="M1397" s="25">
        <v>495000</v>
      </c>
    </row>
    <row r="1398" spans="1:13" x14ac:dyDescent="0.2">
      <c r="A1398" s="1">
        <v>43432</v>
      </c>
      <c r="B1398" t="s">
        <v>1519</v>
      </c>
      <c r="C1398" t="s">
        <v>11</v>
      </c>
      <c r="D1398" t="s">
        <v>12</v>
      </c>
      <c r="E1398" t="s">
        <v>31</v>
      </c>
      <c r="F1398" t="s">
        <v>119</v>
      </c>
      <c r="G1398" t="s">
        <v>15</v>
      </c>
      <c r="H1398">
        <v>1</v>
      </c>
      <c r="I1398">
        <v>50</v>
      </c>
      <c r="J1398" t="s">
        <v>16</v>
      </c>
      <c r="K1398" t="s">
        <v>17</v>
      </c>
      <c r="L1398" t="s">
        <v>57</v>
      </c>
      <c r="M1398" s="25">
        <v>295000</v>
      </c>
    </row>
    <row r="1399" spans="1:13" x14ac:dyDescent="0.2">
      <c r="A1399" s="1">
        <v>43433</v>
      </c>
      <c r="B1399" t="s">
        <v>1520</v>
      </c>
      <c r="C1399" t="s">
        <v>11</v>
      </c>
      <c r="D1399" t="s">
        <v>12</v>
      </c>
      <c r="E1399" t="s">
        <v>31</v>
      </c>
      <c r="F1399" t="s">
        <v>119</v>
      </c>
      <c r="G1399" t="s">
        <v>15</v>
      </c>
      <c r="H1399">
        <v>1</v>
      </c>
      <c r="I1399">
        <v>50</v>
      </c>
      <c r="J1399" t="s">
        <v>16</v>
      </c>
      <c r="K1399" t="s">
        <v>17</v>
      </c>
      <c r="L1399" t="s">
        <v>21</v>
      </c>
      <c r="M1399" s="25">
        <v>315000</v>
      </c>
    </row>
    <row r="1400" spans="1:13" x14ac:dyDescent="0.2">
      <c r="A1400" s="1">
        <v>43434</v>
      </c>
      <c r="B1400" t="s">
        <v>1521</v>
      </c>
      <c r="C1400" t="s">
        <v>11</v>
      </c>
      <c r="D1400" t="s">
        <v>12</v>
      </c>
      <c r="E1400" t="s">
        <v>31</v>
      </c>
      <c r="F1400" t="s">
        <v>119</v>
      </c>
      <c r="G1400" t="s">
        <v>15</v>
      </c>
      <c r="H1400">
        <v>2</v>
      </c>
      <c r="I1400">
        <v>68</v>
      </c>
      <c r="J1400" t="s">
        <v>16</v>
      </c>
      <c r="K1400" t="s">
        <v>17</v>
      </c>
      <c r="L1400" t="s">
        <v>57</v>
      </c>
      <c r="M1400" s="25">
        <v>375000</v>
      </c>
    </row>
    <row r="1401" spans="1:13" x14ac:dyDescent="0.2">
      <c r="A1401" s="1">
        <v>43435</v>
      </c>
      <c r="B1401" t="s">
        <v>1522</v>
      </c>
      <c r="C1401" t="s">
        <v>11</v>
      </c>
      <c r="D1401" t="s">
        <v>37</v>
      </c>
      <c r="E1401" t="s">
        <v>49</v>
      </c>
      <c r="F1401" t="s">
        <v>119</v>
      </c>
      <c r="G1401" t="s">
        <v>15</v>
      </c>
      <c r="H1401">
        <v>4</v>
      </c>
      <c r="I1401">
        <v>172</v>
      </c>
      <c r="J1401" t="s">
        <v>16</v>
      </c>
      <c r="K1401" t="s">
        <v>17</v>
      </c>
      <c r="L1401" t="s">
        <v>18</v>
      </c>
      <c r="M1401" s="25">
        <v>1115000</v>
      </c>
    </row>
    <row r="1402" spans="1:13" x14ac:dyDescent="0.2">
      <c r="A1402" s="1">
        <v>43436</v>
      </c>
      <c r="B1402" t="s">
        <v>1523</v>
      </c>
      <c r="C1402" t="s">
        <v>11</v>
      </c>
      <c r="D1402" t="s">
        <v>37</v>
      </c>
      <c r="E1402" t="s">
        <v>49</v>
      </c>
      <c r="F1402" t="s">
        <v>119</v>
      </c>
      <c r="G1402" t="s">
        <v>15</v>
      </c>
      <c r="H1402">
        <v>2</v>
      </c>
      <c r="I1402">
        <v>72</v>
      </c>
      <c r="J1402" t="s">
        <v>16</v>
      </c>
      <c r="K1402" t="s">
        <v>17</v>
      </c>
      <c r="L1402" t="s">
        <v>40</v>
      </c>
      <c r="M1402" s="25">
        <v>590000</v>
      </c>
    </row>
    <row r="1403" spans="1:13" x14ac:dyDescent="0.2">
      <c r="A1403" s="1">
        <v>43437</v>
      </c>
      <c r="B1403" t="s">
        <v>1524</v>
      </c>
      <c r="C1403" t="s">
        <v>11</v>
      </c>
      <c r="D1403" t="s">
        <v>37</v>
      </c>
      <c r="E1403" t="s">
        <v>49</v>
      </c>
      <c r="F1403" t="s">
        <v>119</v>
      </c>
      <c r="G1403" t="s">
        <v>15</v>
      </c>
      <c r="H1403">
        <v>3</v>
      </c>
      <c r="I1403">
        <v>166</v>
      </c>
      <c r="J1403" t="s">
        <v>16</v>
      </c>
      <c r="K1403" t="s">
        <v>17</v>
      </c>
      <c r="L1403" t="s">
        <v>21</v>
      </c>
      <c r="M1403" s="25">
        <v>1200000</v>
      </c>
    </row>
    <row r="1404" spans="1:13" x14ac:dyDescent="0.2">
      <c r="A1404" s="1">
        <v>43438</v>
      </c>
      <c r="B1404" t="s">
        <v>1525</v>
      </c>
      <c r="C1404" t="s">
        <v>11</v>
      </c>
      <c r="D1404" t="s">
        <v>50</v>
      </c>
      <c r="E1404" t="s">
        <v>51</v>
      </c>
      <c r="F1404" t="s">
        <v>119</v>
      </c>
      <c r="G1404" t="s">
        <v>15</v>
      </c>
      <c r="H1404">
        <v>1</v>
      </c>
      <c r="I1404">
        <v>51</v>
      </c>
      <c r="J1404" t="s">
        <v>16</v>
      </c>
      <c r="K1404" t="s">
        <v>17</v>
      </c>
      <c r="L1404" t="s">
        <v>18</v>
      </c>
      <c r="M1404" s="25">
        <v>315400</v>
      </c>
    </row>
    <row r="1405" spans="1:13" x14ac:dyDescent="0.2">
      <c r="A1405" s="1">
        <v>43439</v>
      </c>
      <c r="B1405" t="s">
        <v>1526</v>
      </c>
      <c r="C1405" t="s">
        <v>11</v>
      </c>
      <c r="D1405" t="s">
        <v>50</v>
      </c>
      <c r="E1405" t="s">
        <v>51</v>
      </c>
      <c r="F1405" t="s">
        <v>119</v>
      </c>
      <c r="G1405" t="s">
        <v>15</v>
      </c>
      <c r="H1405">
        <v>1</v>
      </c>
      <c r="I1405">
        <v>53</v>
      </c>
      <c r="J1405" t="s">
        <v>16</v>
      </c>
      <c r="K1405" t="s">
        <v>17</v>
      </c>
      <c r="L1405" t="s">
        <v>40</v>
      </c>
      <c r="M1405" s="25">
        <v>342950</v>
      </c>
    </row>
    <row r="1406" spans="1:13" x14ac:dyDescent="0.2">
      <c r="A1406" s="1">
        <v>43440</v>
      </c>
      <c r="B1406" t="s">
        <v>1527</v>
      </c>
      <c r="C1406" t="s">
        <v>11</v>
      </c>
      <c r="D1406" t="s">
        <v>12</v>
      </c>
      <c r="E1406" t="s">
        <v>31</v>
      </c>
      <c r="F1406" t="s">
        <v>119</v>
      </c>
      <c r="G1406" t="s">
        <v>15</v>
      </c>
      <c r="H1406">
        <v>2</v>
      </c>
      <c r="I1406">
        <v>60</v>
      </c>
      <c r="J1406" t="s">
        <v>16</v>
      </c>
      <c r="K1406" t="s">
        <v>17</v>
      </c>
      <c r="L1406" t="s">
        <v>18</v>
      </c>
      <c r="M1406" s="25">
        <v>370000</v>
      </c>
    </row>
    <row r="1407" spans="1:13" x14ac:dyDescent="0.2">
      <c r="A1407" s="1">
        <v>43441</v>
      </c>
      <c r="B1407" t="s">
        <v>1528</v>
      </c>
      <c r="C1407" t="s">
        <v>11</v>
      </c>
      <c r="D1407" t="s">
        <v>12</v>
      </c>
      <c r="E1407" t="s">
        <v>31</v>
      </c>
      <c r="F1407" t="s">
        <v>119</v>
      </c>
      <c r="G1407" t="s">
        <v>15</v>
      </c>
      <c r="H1407">
        <v>2</v>
      </c>
      <c r="I1407">
        <v>60</v>
      </c>
      <c r="J1407" t="s">
        <v>16</v>
      </c>
      <c r="K1407" t="s">
        <v>17</v>
      </c>
      <c r="L1407" t="s">
        <v>40</v>
      </c>
      <c r="M1407" s="25">
        <v>380000</v>
      </c>
    </row>
    <row r="1408" spans="1:13" x14ac:dyDescent="0.2">
      <c r="A1408" s="1">
        <v>43442</v>
      </c>
      <c r="B1408" t="s">
        <v>1529</v>
      </c>
      <c r="C1408" t="s">
        <v>11</v>
      </c>
      <c r="D1408" t="s">
        <v>12</v>
      </c>
      <c r="E1408" t="s">
        <v>31</v>
      </c>
      <c r="F1408" t="s">
        <v>119</v>
      </c>
      <c r="G1408" t="s">
        <v>15</v>
      </c>
      <c r="H1408">
        <v>2</v>
      </c>
      <c r="I1408">
        <v>60</v>
      </c>
      <c r="J1408" t="s">
        <v>16</v>
      </c>
      <c r="K1408" t="s">
        <v>17</v>
      </c>
      <c r="L1408" t="s">
        <v>18</v>
      </c>
      <c r="M1408" s="25">
        <v>365000</v>
      </c>
    </row>
    <row r="1409" spans="1:13" x14ac:dyDescent="0.2">
      <c r="A1409" s="1">
        <v>43443</v>
      </c>
      <c r="B1409" t="s">
        <v>1530</v>
      </c>
      <c r="C1409" t="s">
        <v>11</v>
      </c>
      <c r="D1409" t="s">
        <v>42</v>
      </c>
      <c r="E1409" t="s">
        <v>88</v>
      </c>
      <c r="F1409" t="s">
        <v>119</v>
      </c>
      <c r="G1409" t="s">
        <v>15</v>
      </c>
      <c r="H1409">
        <v>2</v>
      </c>
      <c r="I1409">
        <v>66</v>
      </c>
      <c r="J1409" t="s">
        <v>16</v>
      </c>
      <c r="K1409" t="s">
        <v>17</v>
      </c>
      <c r="L1409" t="s">
        <v>18</v>
      </c>
      <c r="M1409" s="25">
        <v>400000</v>
      </c>
    </row>
    <row r="1410" spans="1:13" x14ac:dyDescent="0.2">
      <c r="A1410" s="1">
        <v>43444</v>
      </c>
      <c r="B1410" t="s">
        <v>1531</v>
      </c>
      <c r="C1410" t="s">
        <v>11</v>
      </c>
      <c r="D1410" t="s">
        <v>42</v>
      </c>
      <c r="E1410" t="s">
        <v>43</v>
      </c>
      <c r="F1410" t="s">
        <v>119</v>
      </c>
      <c r="G1410" t="s">
        <v>15</v>
      </c>
      <c r="H1410">
        <v>3</v>
      </c>
      <c r="I1410">
        <v>96</v>
      </c>
      <c r="J1410" t="s">
        <v>16</v>
      </c>
      <c r="K1410" t="s">
        <v>17</v>
      </c>
      <c r="L1410" t="s">
        <v>21</v>
      </c>
      <c r="M1410" s="25">
        <v>560000</v>
      </c>
    </row>
    <row r="1411" spans="1:13" x14ac:dyDescent="0.2">
      <c r="A1411" s="1">
        <v>43445</v>
      </c>
      <c r="B1411" t="s">
        <v>1532</v>
      </c>
      <c r="C1411" t="s">
        <v>11</v>
      </c>
      <c r="D1411" t="s">
        <v>42</v>
      </c>
      <c r="E1411" t="s">
        <v>43</v>
      </c>
      <c r="F1411" t="s">
        <v>119</v>
      </c>
      <c r="G1411" t="s">
        <v>15</v>
      </c>
      <c r="H1411">
        <v>3</v>
      </c>
      <c r="I1411">
        <v>96</v>
      </c>
      <c r="J1411" t="s">
        <v>16</v>
      </c>
      <c r="K1411" t="s">
        <v>17</v>
      </c>
      <c r="L1411" t="s">
        <v>40</v>
      </c>
      <c r="M1411" s="25">
        <v>545000</v>
      </c>
    </row>
    <row r="1412" spans="1:13" x14ac:dyDescent="0.2">
      <c r="A1412" s="1">
        <v>43446</v>
      </c>
      <c r="B1412" t="s">
        <v>1533</v>
      </c>
      <c r="C1412" t="s">
        <v>11</v>
      </c>
      <c r="D1412" t="s">
        <v>42</v>
      </c>
      <c r="E1412" t="s">
        <v>88</v>
      </c>
      <c r="F1412" t="s">
        <v>119</v>
      </c>
      <c r="G1412" t="s">
        <v>15</v>
      </c>
      <c r="H1412">
        <v>3</v>
      </c>
      <c r="I1412">
        <v>124</v>
      </c>
      <c r="J1412" t="s">
        <v>16</v>
      </c>
      <c r="K1412" t="s">
        <v>17</v>
      </c>
      <c r="L1412" t="s">
        <v>18</v>
      </c>
      <c r="M1412" s="25">
        <v>575700</v>
      </c>
    </row>
    <row r="1413" spans="1:13" x14ac:dyDescent="0.2">
      <c r="A1413" s="1">
        <v>43447</v>
      </c>
      <c r="B1413" t="s">
        <v>1534</v>
      </c>
      <c r="C1413" t="s">
        <v>11</v>
      </c>
      <c r="D1413" t="s">
        <v>42</v>
      </c>
      <c r="E1413" t="s">
        <v>88</v>
      </c>
      <c r="F1413" t="s">
        <v>119</v>
      </c>
      <c r="G1413" t="s">
        <v>15</v>
      </c>
      <c r="H1413">
        <v>1</v>
      </c>
      <c r="I1413">
        <v>71</v>
      </c>
      <c r="J1413" t="s">
        <v>16</v>
      </c>
      <c r="K1413" t="s">
        <v>17</v>
      </c>
      <c r="L1413" t="s">
        <v>52</v>
      </c>
      <c r="M1413" s="25">
        <v>341000</v>
      </c>
    </row>
    <row r="1414" spans="1:13" x14ac:dyDescent="0.2">
      <c r="A1414" s="1">
        <v>43448</v>
      </c>
      <c r="B1414" t="s">
        <v>1535</v>
      </c>
      <c r="C1414" t="s">
        <v>11</v>
      </c>
      <c r="D1414" t="s">
        <v>42</v>
      </c>
      <c r="E1414" t="s">
        <v>88</v>
      </c>
      <c r="F1414" t="s">
        <v>119</v>
      </c>
      <c r="G1414" t="s">
        <v>15</v>
      </c>
      <c r="H1414">
        <v>2</v>
      </c>
      <c r="I1414">
        <v>122</v>
      </c>
      <c r="J1414" t="s">
        <v>16</v>
      </c>
      <c r="K1414" t="s">
        <v>17</v>
      </c>
      <c r="L1414" t="s">
        <v>52</v>
      </c>
      <c r="M1414" s="25">
        <v>548400</v>
      </c>
    </row>
    <row r="1415" spans="1:13" x14ac:dyDescent="0.2">
      <c r="A1415" s="1">
        <v>43449</v>
      </c>
      <c r="B1415" t="s">
        <v>1536</v>
      </c>
      <c r="C1415" t="s">
        <v>11</v>
      </c>
      <c r="D1415" t="s">
        <v>19</v>
      </c>
      <c r="E1415" t="s">
        <v>73</v>
      </c>
      <c r="F1415" t="s">
        <v>119</v>
      </c>
      <c r="G1415" t="s">
        <v>15</v>
      </c>
      <c r="H1415">
        <v>1</v>
      </c>
      <c r="I1415">
        <v>45</v>
      </c>
      <c r="J1415" t="s">
        <v>16</v>
      </c>
      <c r="K1415" t="s">
        <v>17</v>
      </c>
      <c r="L1415" t="s">
        <v>21</v>
      </c>
      <c r="M1415" s="25">
        <v>440000</v>
      </c>
    </row>
    <row r="1416" spans="1:13" x14ac:dyDescent="0.2">
      <c r="A1416" s="1">
        <v>43450</v>
      </c>
      <c r="B1416" t="s">
        <v>1537</v>
      </c>
      <c r="C1416" t="s">
        <v>11</v>
      </c>
      <c r="D1416" t="s">
        <v>19</v>
      </c>
      <c r="E1416" t="s">
        <v>73</v>
      </c>
      <c r="F1416" t="s">
        <v>119</v>
      </c>
      <c r="G1416" t="s">
        <v>15</v>
      </c>
      <c r="H1416">
        <v>1</v>
      </c>
      <c r="I1416">
        <v>50</v>
      </c>
      <c r="J1416" t="s">
        <v>16</v>
      </c>
      <c r="K1416" t="s">
        <v>17</v>
      </c>
      <c r="L1416" t="s">
        <v>52</v>
      </c>
      <c r="M1416" s="25">
        <v>520000</v>
      </c>
    </row>
    <row r="1417" spans="1:13" x14ac:dyDescent="0.2">
      <c r="A1417" s="1">
        <v>43451</v>
      </c>
      <c r="B1417" t="s">
        <v>1538</v>
      </c>
      <c r="C1417" t="s">
        <v>11</v>
      </c>
      <c r="D1417" t="s">
        <v>19</v>
      </c>
      <c r="E1417" t="s">
        <v>73</v>
      </c>
      <c r="F1417" t="s">
        <v>119</v>
      </c>
      <c r="G1417" t="s">
        <v>15</v>
      </c>
      <c r="H1417">
        <v>1</v>
      </c>
      <c r="I1417">
        <v>45</v>
      </c>
      <c r="J1417" t="s">
        <v>16</v>
      </c>
      <c r="K1417" t="s">
        <v>17</v>
      </c>
      <c r="L1417" t="s">
        <v>18</v>
      </c>
      <c r="M1417" s="25">
        <v>407000</v>
      </c>
    </row>
    <row r="1418" spans="1:13" x14ac:dyDescent="0.2">
      <c r="A1418" s="1">
        <v>43452</v>
      </c>
      <c r="B1418" t="s">
        <v>1539</v>
      </c>
      <c r="C1418" t="s">
        <v>11</v>
      </c>
      <c r="D1418" t="s">
        <v>12</v>
      </c>
      <c r="E1418" t="s">
        <v>31</v>
      </c>
      <c r="F1418" t="s">
        <v>119</v>
      </c>
      <c r="G1418" t="s">
        <v>32</v>
      </c>
      <c r="H1418">
        <v>4</v>
      </c>
      <c r="I1418">
        <v>159</v>
      </c>
      <c r="J1418" t="s">
        <v>16</v>
      </c>
      <c r="K1418" t="s">
        <v>17</v>
      </c>
      <c r="L1418" t="s">
        <v>52</v>
      </c>
      <c r="M1418" s="25">
        <v>820000</v>
      </c>
    </row>
    <row r="1419" spans="1:13" x14ac:dyDescent="0.2">
      <c r="A1419" s="1">
        <v>43453</v>
      </c>
      <c r="B1419" t="s">
        <v>1540</v>
      </c>
      <c r="C1419" t="s">
        <v>11</v>
      </c>
      <c r="D1419" t="s">
        <v>12</v>
      </c>
      <c r="E1419" t="s">
        <v>31</v>
      </c>
      <c r="F1419" t="s">
        <v>119</v>
      </c>
      <c r="G1419" t="s">
        <v>15</v>
      </c>
      <c r="H1419">
        <v>2</v>
      </c>
      <c r="I1419">
        <v>78</v>
      </c>
      <c r="J1419" t="s">
        <v>16</v>
      </c>
      <c r="K1419" t="s">
        <v>17</v>
      </c>
      <c r="L1419" t="s">
        <v>18</v>
      </c>
      <c r="M1419" s="25">
        <v>435000</v>
      </c>
    </row>
    <row r="1420" spans="1:13" x14ac:dyDescent="0.2">
      <c r="A1420" s="1">
        <v>43454</v>
      </c>
      <c r="B1420" t="s">
        <v>1541</v>
      </c>
      <c r="C1420" t="s">
        <v>11</v>
      </c>
      <c r="D1420" t="s">
        <v>12</v>
      </c>
      <c r="E1420" t="s">
        <v>31</v>
      </c>
      <c r="F1420" t="s">
        <v>119</v>
      </c>
      <c r="G1420" t="s">
        <v>15</v>
      </c>
      <c r="H1420">
        <v>3</v>
      </c>
      <c r="I1420">
        <v>149</v>
      </c>
      <c r="J1420" t="s">
        <v>16</v>
      </c>
      <c r="K1420" t="s">
        <v>17</v>
      </c>
      <c r="L1420" t="s">
        <v>58</v>
      </c>
      <c r="M1420" s="25">
        <v>745000</v>
      </c>
    </row>
    <row r="1421" spans="1:13" x14ac:dyDescent="0.2">
      <c r="A1421" s="1">
        <v>43455</v>
      </c>
      <c r="B1421" t="s">
        <v>1542</v>
      </c>
      <c r="C1421" t="s">
        <v>11</v>
      </c>
      <c r="D1421" t="s">
        <v>89</v>
      </c>
      <c r="E1421" t="s">
        <v>93</v>
      </c>
      <c r="F1421" t="s">
        <v>119</v>
      </c>
      <c r="G1421" t="s">
        <v>15</v>
      </c>
      <c r="H1421">
        <v>2</v>
      </c>
      <c r="I1421">
        <v>66</v>
      </c>
      <c r="J1421" t="s">
        <v>16</v>
      </c>
      <c r="K1421" t="s">
        <v>17</v>
      </c>
      <c r="L1421" t="s">
        <v>18</v>
      </c>
      <c r="M1421" s="25">
        <v>331500</v>
      </c>
    </row>
    <row r="1422" spans="1:13" x14ac:dyDescent="0.2">
      <c r="A1422" s="1">
        <v>43456</v>
      </c>
      <c r="B1422" t="s">
        <v>1543</v>
      </c>
      <c r="C1422" t="s">
        <v>11</v>
      </c>
      <c r="D1422" t="s">
        <v>37</v>
      </c>
      <c r="E1422" t="s">
        <v>74</v>
      </c>
      <c r="F1422" t="s">
        <v>119</v>
      </c>
      <c r="G1422" t="s">
        <v>15</v>
      </c>
      <c r="H1422">
        <v>1</v>
      </c>
      <c r="I1422">
        <v>50</v>
      </c>
      <c r="J1422" t="s">
        <v>16</v>
      </c>
      <c r="K1422" t="s">
        <v>17</v>
      </c>
      <c r="L1422" t="s">
        <v>18</v>
      </c>
      <c r="M1422" s="25">
        <v>322000</v>
      </c>
    </row>
    <row r="1423" spans="1:13" x14ac:dyDescent="0.2">
      <c r="A1423" s="1">
        <v>43457</v>
      </c>
      <c r="B1423" t="s">
        <v>1544</v>
      </c>
      <c r="C1423" t="s">
        <v>11</v>
      </c>
      <c r="D1423" t="s">
        <v>37</v>
      </c>
      <c r="E1423" t="s">
        <v>74</v>
      </c>
      <c r="F1423" t="s">
        <v>119</v>
      </c>
      <c r="G1423" t="s">
        <v>15</v>
      </c>
      <c r="H1423">
        <v>2</v>
      </c>
      <c r="I1423">
        <v>62</v>
      </c>
      <c r="J1423" t="s">
        <v>16</v>
      </c>
      <c r="K1423" t="s">
        <v>17</v>
      </c>
      <c r="L1423" t="s">
        <v>21</v>
      </c>
      <c r="M1423" s="25">
        <v>478000</v>
      </c>
    </row>
    <row r="1424" spans="1:13" x14ac:dyDescent="0.2">
      <c r="A1424" s="1">
        <v>43458</v>
      </c>
      <c r="B1424" t="s">
        <v>1545</v>
      </c>
      <c r="C1424" t="s">
        <v>11</v>
      </c>
      <c r="D1424" t="s">
        <v>37</v>
      </c>
      <c r="E1424" t="s">
        <v>74</v>
      </c>
      <c r="F1424" t="s">
        <v>119</v>
      </c>
      <c r="G1424" t="s">
        <v>15</v>
      </c>
      <c r="H1424">
        <v>1</v>
      </c>
      <c r="I1424">
        <v>59</v>
      </c>
      <c r="J1424" t="s">
        <v>16</v>
      </c>
      <c r="K1424" t="s">
        <v>17</v>
      </c>
      <c r="L1424" t="s">
        <v>18</v>
      </c>
      <c r="M1424" s="25">
        <v>352000</v>
      </c>
    </row>
    <row r="1425" spans="1:13" x14ac:dyDescent="0.2">
      <c r="A1425" s="1">
        <v>43459</v>
      </c>
      <c r="B1425" t="s">
        <v>1546</v>
      </c>
      <c r="C1425" t="s">
        <v>11</v>
      </c>
      <c r="D1425" t="s">
        <v>19</v>
      </c>
      <c r="E1425" t="s">
        <v>20</v>
      </c>
      <c r="F1425" t="s">
        <v>119</v>
      </c>
      <c r="G1425" t="s">
        <v>15</v>
      </c>
      <c r="H1425">
        <v>3</v>
      </c>
      <c r="I1425">
        <v>101</v>
      </c>
      <c r="J1425" t="s">
        <v>16</v>
      </c>
      <c r="K1425" t="s">
        <v>17</v>
      </c>
      <c r="L1425" t="s">
        <v>40</v>
      </c>
      <c r="M1425" s="25">
        <v>775000</v>
      </c>
    </row>
    <row r="1426" spans="1:13" x14ac:dyDescent="0.2">
      <c r="A1426" s="1">
        <v>43460</v>
      </c>
      <c r="B1426" t="s">
        <v>1547</v>
      </c>
      <c r="C1426" t="s">
        <v>11</v>
      </c>
      <c r="D1426" t="s">
        <v>19</v>
      </c>
      <c r="E1426" t="s">
        <v>20</v>
      </c>
      <c r="F1426" t="s">
        <v>119</v>
      </c>
      <c r="G1426" t="s">
        <v>15</v>
      </c>
      <c r="H1426">
        <v>2</v>
      </c>
      <c r="I1426">
        <v>95</v>
      </c>
      <c r="J1426" t="s">
        <v>16</v>
      </c>
      <c r="K1426" t="s">
        <v>17</v>
      </c>
      <c r="L1426" t="s">
        <v>40</v>
      </c>
      <c r="M1426" s="25">
        <v>820000</v>
      </c>
    </row>
    <row r="1427" spans="1:13" x14ac:dyDescent="0.2">
      <c r="A1427" s="1">
        <v>43461</v>
      </c>
      <c r="B1427" t="s">
        <v>1548</v>
      </c>
      <c r="C1427" t="s">
        <v>11</v>
      </c>
      <c r="D1427" t="s">
        <v>19</v>
      </c>
      <c r="E1427" t="s">
        <v>20</v>
      </c>
      <c r="F1427" t="s">
        <v>119</v>
      </c>
      <c r="G1427" t="s">
        <v>15</v>
      </c>
      <c r="H1427">
        <v>3</v>
      </c>
      <c r="I1427">
        <v>91</v>
      </c>
      <c r="J1427" t="s">
        <v>16</v>
      </c>
      <c r="K1427" t="s">
        <v>17</v>
      </c>
      <c r="L1427" t="s">
        <v>18</v>
      </c>
      <c r="M1427" s="25">
        <v>749000</v>
      </c>
    </row>
    <row r="1428" spans="1:13" x14ac:dyDescent="0.2">
      <c r="A1428" s="1">
        <v>43462</v>
      </c>
      <c r="B1428" t="s">
        <v>1549</v>
      </c>
      <c r="C1428" t="s">
        <v>11</v>
      </c>
      <c r="D1428" t="s">
        <v>50</v>
      </c>
      <c r="E1428" t="s">
        <v>84</v>
      </c>
      <c r="F1428" t="s">
        <v>119</v>
      </c>
      <c r="G1428" t="s">
        <v>15</v>
      </c>
      <c r="H1428">
        <v>3</v>
      </c>
      <c r="I1428">
        <v>94</v>
      </c>
      <c r="J1428" t="s">
        <v>16</v>
      </c>
      <c r="K1428" t="s">
        <v>17</v>
      </c>
      <c r="L1428" t="s">
        <v>40</v>
      </c>
      <c r="M1428" s="25">
        <v>595000</v>
      </c>
    </row>
    <row r="1429" spans="1:13" x14ac:dyDescent="0.2">
      <c r="A1429" s="1">
        <v>43463</v>
      </c>
      <c r="B1429" t="s">
        <v>1550</v>
      </c>
      <c r="C1429" t="s">
        <v>11</v>
      </c>
      <c r="D1429" t="s">
        <v>50</v>
      </c>
      <c r="E1429" t="s">
        <v>84</v>
      </c>
      <c r="F1429" t="s">
        <v>119</v>
      </c>
      <c r="G1429" t="s">
        <v>15</v>
      </c>
      <c r="H1429">
        <v>1</v>
      </c>
      <c r="I1429">
        <v>53</v>
      </c>
      <c r="J1429" t="s">
        <v>16</v>
      </c>
      <c r="K1429" t="s">
        <v>17</v>
      </c>
      <c r="L1429" t="s">
        <v>18</v>
      </c>
      <c r="M1429" s="25">
        <v>309000</v>
      </c>
    </row>
    <row r="1430" spans="1:13" x14ac:dyDescent="0.2">
      <c r="A1430" s="1">
        <v>43464</v>
      </c>
      <c r="B1430" t="s">
        <v>1551</v>
      </c>
      <c r="C1430" t="s">
        <v>11</v>
      </c>
      <c r="D1430" t="s">
        <v>50</v>
      </c>
      <c r="E1430" t="s">
        <v>84</v>
      </c>
      <c r="F1430" t="s">
        <v>119</v>
      </c>
      <c r="G1430" t="s">
        <v>15</v>
      </c>
      <c r="H1430">
        <v>2</v>
      </c>
      <c r="I1430">
        <v>72</v>
      </c>
      <c r="J1430" t="s">
        <v>16</v>
      </c>
      <c r="K1430" t="s">
        <v>17</v>
      </c>
      <c r="L1430" t="s">
        <v>40</v>
      </c>
      <c r="M1430" s="25">
        <v>470000</v>
      </c>
    </row>
    <row r="1431" spans="1:13" x14ac:dyDescent="0.2">
      <c r="A1431" s="1">
        <v>43465</v>
      </c>
      <c r="B1431" t="s">
        <v>1552</v>
      </c>
      <c r="C1431" t="s">
        <v>11</v>
      </c>
      <c r="D1431" t="s">
        <v>12</v>
      </c>
      <c r="E1431" t="s">
        <v>41</v>
      </c>
      <c r="F1431" t="s">
        <v>119</v>
      </c>
      <c r="G1431" t="s">
        <v>15</v>
      </c>
      <c r="H1431">
        <v>1</v>
      </c>
      <c r="I1431">
        <v>55</v>
      </c>
      <c r="J1431" t="s">
        <v>16</v>
      </c>
      <c r="K1431" t="s">
        <v>17</v>
      </c>
      <c r="L1431" t="s">
        <v>21</v>
      </c>
      <c r="M1431" s="25">
        <v>367200</v>
      </c>
    </row>
    <row r="1432" spans="1:13" x14ac:dyDescent="0.2">
      <c r="A1432" s="1">
        <v>43466</v>
      </c>
      <c r="B1432" t="s">
        <v>1553</v>
      </c>
      <c r="C1432" t="s">
        <v>11</v>
      </c>
      <c r="D1432" t="s">
        <v>12</v>
      </c>
      <c r="E1432" t="s">
        <v>41</v>
      </c>
      <c r="F1432" t="s">
        <v>119</v>
      </c>
      <c r="G1432" t="s">
        <v>15</v>
      </c>
      <c r="H1432">
        <v>1</v>
      </c>
      <c r="I1432">
        <v>55</v>
      </c>
      <c r="J1432" t="s">
        <v>16</v>
      </c>
      <c r="K1432" t="s">
        <v>17</v>
      </c>
      <c r="L1432" t="s">
        <v>18</v>
      </c>
      <c r="M1432" s="25">
        <v>345600</v>
      </c>
    </row>
    <row r="1433" spans="1:13" x14ac:dyDescent="0.2">
      <c r="A1433" s="1">
        <v>43467</v>
      </c>
      <c r="B1433" t="s">
        <v>1554</v>
      </c>
      <c r="C1433" t="s">
        <v>11</v>
      </c>
      <c r="D1433" t="s">
        <v>12</v>
      </c>
      <c r="E1433" t="s">
        <v>41</v>
      </c>
      <c r="F1433" t="s">
        <v>119</v>
      </c>
      <c r="G1433" t="s">
        <v>15</v>
      </c>
      <c r="H1433">
        <v>1</v>
      </c>
      <c r="I1433">
        <v>55</v>
      </c>
      <c r="J1433" t="s">
        <v>16</v>
      </c>
      <c r="K1433" t="s">
        <v>17</v>
      </c>
      <c r="L1433" t="s">
        <v>40</v>
      </c>
      <c r="M1433" s="25">
        <v>356400</v>
      </c>
    </row>
    <row r="1434" spans="1:13" x14ac:dyDescent="0.2">
      <c r="A1434" s="1">
        <v>43468</v>
      </c>
      <c r="B1434" t="s">
        <v>1555</v>
      </c>
      <c r="C1434" t="s">
        <v>11</v>
      </c>
      <c r="D1434" t="s">
        <v>12</v>
      </c>
      <c r="E1434" t="s">
        <v>22</v>
      </c>
      <c r="F1434" t="s">
        <v>119</v>
      </c>
      <c r="G1434" t="s">
        <v>15</v>
      </c>
      <c r="H1434">
        <v>3</v>
      </c>
      <c r="I1434">
        <v>89</v>
      </c>
      <c r="J1434" t="s">
        <v>16</v>
      </c>
      <c r="K1434" t="s">
        <v>17</v>
      </c>
      <c r="L1434" t="s">
        <v>21</v>
      </c>
      <c r="M1434" s="25">
        <v>540000</v>
      </c>
    </row>
    <row r="1435" spans="1:13" x14ac:dyDescent="0.2">
      <c r="A1435" s="1">
        <v>43469</v>
      </c>
      <c r="B1435" t="s">
        <v>1556</v>
      </c>
      <c r="C1435" t="s">
        <v>11</v>
      </c>
      <c r="D1435" t="s">
        <v>12</v>
      </c>
      <c r="E1435" t="s">
        <v>22</v>
      </c>
      <c r="F1435" t="s">
        <v>119</v>
      </c>
      <c r="G1435" t="s">
        <v>15</v>
      </c>
      <c r="H1435">
        <v>3</v>
      </c>
      <c r="I1435">
        <v>89</v>
      </c>
      <c r="J1435" t="s">
        <v>16</v>
      </c>
      <c r="K1435" t="s">
        <v>17</v>
      </c>
      <c r="L1435" t="s">
        <v>40</v>
      </c>
      <c r="M1435" s="25">
        <v>530000</v>
      </c>
    </row>
    <row r="1436" spans="1:13" x14ac:dyDescent="0.2">
      <c r="A1436" s="1">
        <v>43470</v>
      </c>
      <c r="B1436" t="s">
        <v>1557</v>
      </c>
      <c r="C1436" t="s">
        <v>11</v>
      </c>
      <c r="D1436" t="s">
        <v>12</v>
      </c>
      <c r="E1436" t="s">
        <v>22</v>
      </c>
      <c r="F1436" t="s">
        <v>119</v>
      </c>
      <c r="G1436" t="s">
        <v>15</v>
      </c>
      <c r="H1436">
        <v>2</v>
      </c>
      <c r="I1436">
        <v>72</v>
      </c>
      <c r="J1436" t="s">
        <v>16</v>
      </c>
      <c r="K1436" t="s">
        <v>17</v>
      </c>
      <c r="L1436" t="s">
        <v>18</v>
      </c>
      <c r="M1436" s="25">
        <v>580000</v>
      </c>
    </row>
    <row r="1437" spans="1:13" x14ac:dyDescent="0.2">
      <c r="A1437" s="1">
        <v>43471</v>
      </c>
      <c r="B1437" t="s">
        <v>1558</v>
      </c>
      <c r="C1437" t="s">
        <v>11</v>
      </c>
      <c r="D1437" t="s">
        <v>12</v>
      </c>
      <c r="E1437" t="s">
        <v>41</v>
      </c>
      <c r="F1437" t="s">
        <v>119</v>
      </c>
      <c r="G1437" t="s">
        <v>15</v>
      </c>
      <c r="H1437">
        <v>3</v>
      </c>
      <c r="I1437">
        <v>111</v>
      </c>
      <c r="J1437" t="s">
        <v>16</v>
      </c>
      <c r="K1437" t="s">
        <v>17</v>
      </c>
      <c r="L1437" t="s">
        <v>52</v>
      </c>
      <c r="M1437" s="25">
        <v>1095000</v>
      </c>
    </row>
    <row r="1438" spans="1:13" x14ac:dyDescent="0.2">
      <c r="A1438" s="1">
        <v>43472</v>
      </c>
      <c r="B1438" t="s">
        <v>1559</v>
      </c>
      <c r="C1438" t="s">
        <v>11</v>
      </c>
      <c r="D1438" t="s">
        <v>12</v>
      </c>
      <c r="E1438" t="s">
        <v>41</v>
      </c>
      <c r="F1438" t="s">
        <v>119</v>
      </c>
      <c r="G1438" t="s">
        <v>23</v>
      </c>
      <c r="H1438">
        <v>3</v>
      </c>
      <c r="I1438">
        <v>105</v>
      </c>
      <c r="J1438" t="s">
        <v>16</v>
      </c>
      <c r="K1438" t="s">
        <v>17</v>
      </c>
      <c r="L1438" t="s">
        <v>36</v>
      </c>
      <c r="M1438" s="25">
        <v>1475000</v>
      </c>
    </row>
    <row r="1439" spans="1:13" x14ac:dyDescent="0.2">
      <c r="A1439" s="1">
        <v>43473</v>
      </c>
      <c r="B1439" t="s">
        <v>1560</v>
      </c>
      <c r="C1439" t="s">
        <v>11</v>
      </c>
      <c r="D1439" t="s">
        <v>54</v>
      </c>
      <c r="E1439" t="s">
        <v>54</v>
      </c>
      <c r="F1439" t="s">
        <v>119</v>
      </c>
      <c r="G1439" t="s">
        <v>15</v>
      </c>
      <c r="H1439">
        <v>4</v>
      </c>
      <c r="I1439">
        <v>102</v>
      </c>
      <c r="J1439" t="s">
        <v>16</v>
      </c>
      <c r="K1439" t="s">
        <v>17</v>
      </c>
      <c r="L1439" t="s">
        <v>52</v>
      </c>
      <c r="M1439" s="25">
        <v>430000</v>
      </c>
    </row>
    <row r="1440" spans="1:13" x14ac:dyDescent="0.2">
      <c r="A1440" s="1">
        <v>43474</v>
      </c>
      <c r="B1440" t="s">
        <v>1561</v>
      </c>
      <c r="C1440" t="s">
        <v>11</v>
      </c>
      <c r="D1440" t="s">
        <v>42</v>
      </c>
      <c r="E1440" t="s">
        <v>43</v>
      </c>
      <c r="F1440" t="s">
        <v>119</v>
      </c>
      <c r="G1440" t="s">
        <v>15</v>
      </c>
      <c r="H1440">
        <v>1</v>
      </c>
      <c r="I1440">
        <v>67</v>
      </c>
      <c r="J1440" t="s">
        <v>16</v>
      </c>
      <c r="K1440" t="s">
        <v>17</v>
      </c>
      <c r="L1440" t="s">
        <v>40</v>
      </c>
      <c r="M1440" s="25">
        <v>359000</v>
      </c>
    </row>
    <row r="1441" spans="1:13" x14ac:dyDescent="0.2">
      <c r="A1441" s="1">
        <v>43475</v>
      </c>
      <c r="B1441" t="s">
        <v>1562</v>
      </c>
      <c r="C1441" t="s">
        <v>11</v>
      </c>
      <c r="D1441" t="s">
        <v>19</v>
      </c>
      <c r="E1441" t="s">
        <v>20</v>
      </c>
      <c r="F1441" t="s">
        <v>119</v>
      </c>
      <c r="G1441" t="s">
        <v>15</v>
      </c>
      <c r="H1441">
        <v>2</v>
      </c>
      <c r="I1441">
        <v>69</v>
      </c>
      <c r="J1441" t="s">
        <v>16</v>
      </c>
      <c r="K1441" t="s">
        <v>17</v>
      </c>
      <c r="L1441" t="s">
        <v>58</v>
      </c>
      <c r="M1441" s="25">
        <v>608000</v>
      </c>
    </row>
    <row r="1442" spans="1:13" x14ac:dyDescent="0.2">
      <c r="A1442" s="1">
        <v>43476</v>
      </c>
      <c r="B1442" t="s">
        <v>1563</v>
      </c>
      <c r="C1442" t="s">
        <v>11</v>
      </c>
      <c r="D1442" t="s">
        <v>19</v>
      </c>
      <c r="E1442" t="s">
        <v>20</v>
      </c>
      <c r="F1442" t="s">
        <v>119</v>
      </c>
      <c r="G1442" t="s">
        <v>15</v>
      </c>
      <c r="H1442">
        <v>2</v>
      </c>
      <c r="I1442">
        <v>70</v>
      </c>
      <c r="J1442" t="s">
        <v>16</v>
      </c>
      <c r="K1442" t="s">
        <v>17</v>
      </c>
      <c r="L1442" t="s">
        <v>18</v>
      </c>
      <c r="M1442" s="25">
        <v>599000</v>
      </c>
    </row>
    <row r="1443" spans="1:13" x14ac:dyDescent="0.2">
      <c r="A1443" s="1">
        <v>43477</v>
      </c>
      <c r="B1443" t="s">
        <v>1564</v>
      </c>
      <c r="C1443" t="s">
        <v>11</v>
      </c>
      <c r="D1443" t="s">
        <v>19</v>
      </c>
      <c r="E1443" t="s">
        <v>20</v>
      </c>
      <c r="F1443" t="s">
        <v>119</v>
      </c>
      <c r="G1443" t="s">
        <v>15</v>
      </c>
      <c r="H1443">
        <v>2</v>
      </c>
      <c r="I1443">
        <v>69</v>
      </c>
      <c r="J1443" t="s">
        <v>16</v>
      </c>
      <c r="K1443" t="s">
        <v>17</v>
      </c>
      <c r="L1443" t="s">
        <v>18</v>
      </c>
      <c r="M1443" s="25">
        <v>583000</v>
      </c>
    </row>
    <row r="1444" spans="1:13" x14ac:dyDescent="0.2">
      <c r="A1444" s="1">
        <v>43478</v>
      </c>
      <c r="B1444" t="s">
        <v>1565</v>
      </c>
      <c r="C1444" t="s">
        <v>11</v>
      </c>
      <c r="D1444" t="s">
        <v>25</v>
      </c>
      <c r="E1444" t="s">
        <v>99</v>
      </c>
      <c r="F1444" t="s">
        <v>119</v>
      </c>
      <c r="G1444" t="s">
        <v>15</v>
      </c>
      <c r="H1444">
        <v>3</v>
      </c>
      <c r="I1444">
        <v>91</v>
      </c>
      <c r="J1444" t="s">
        <v>16</v>
      </c>
      <c r="K1444" t="s">
        <v>17</v>
      </c>
      <c r="L1444" t="s">
        <v>40</v>
      </c>
      <c r="M1444" s="25">
        <v>425000</v>
      </c>
    </row>
    <row r="1445" spans="1:13" x14ac:dyDescent="0.2">
      <c r="A1445" s="1">
        <v>43479</v>
      </c>
      <c r="B1445" t="s">
        <v>1566</v>
      </c>
      <c r="C1445" t="s">
        <v>11</v>
      </c>
      <c r="D1445" t="s">
        <v>25</v>
      </c>
      <c r="E1445" t="s">
        <v>99</v>
      </c>
      <c r="F1445" t="s">
        <v>119</v>
      </c>
      <c r="G1445" t="s">
        <v>15</v>
      </c>
      <c r="H1445">
        <v>3</v>
      </c>
      <c r="I1445">
        <v>91</v>
      </c>
      <c r="J1445" t="s">
        <v>16</v>
      </c>
      <c r="K1445" t="s">
        <v>17</v>
      </c>
      <c r="L1445" t="s">
        <v>18</v>
      </c>
      <c r="M1445" s="25">
        <v>415000</v>
      </c>
    </row>
    <row r="1446" spans="1:13" x14ac:dyDescent="0.2">
      <c r="A1446" s="1">
        <v>43480</v>
      </c>
      <c r="B1446" t="s">
        <v>1567</v>
      </c>
      <c r="C1446" t="s">
        <v>11</v>
      </c>
      <c r="D1446" t="s">
        <v>42</v>
      </c>
      <c r="E1446" t="s">
        <v>43</v>
      </c>
      <c r="F1446" t="s">
        <v>119</v>
      </c>
      <c r="G1446" t="s">
        <v>15</v>
      </c>
      <c r="H1446">
        <v>2</v>
      </c>
      <c r="I1446">
        <v>86</v>
      </c>
      <c r="J1446" t="s">
        <v>16</v>
      </c>
      <c r="K1446" t="s">
        <v>17</v>
      </c>
      <c r="L1446" t="s">
        <v>40</v>
      </c>
      <c r="M1446" s="25">
        <v>469000</v>
      </c>
    </row>
    <row r="1447" spans="1:13" x14ac:dyDescent="0.2">
      <c r="A1447" s="1">
        <v>43481</v>
      </c>
      <c r="B1447" t="s">
        <v>1568</v>
      </c>
      <c r="C1447" t="s">
        <v>11</v>
      </c>
      <c r="D1447" t="s">
        <v>25</v>
      </c>
      <c r="E1447" t="s">
        <v>79</v>
      </c>
      <c r="F1447" t="s">
        <v>119</v>
      </c>
      <c r="G1447" t="s">
        <v>15</v>
      </c>
      <c r="H1447">
        <v>3</v>
      </c>
      <c r="I1447">
        <v>114</v>
      </c>
      <c r="J1447" t="s">
        <v>16</v>
      </c>
      <c r="K1447" t="s">
        <v>17</v>
      </c>
      <c r="L1447" t="s">
        <v>18</v>
      </c>
      <c r="M1447" s="25">
        <v>430000</v>
      </c>
    </row>
    <row r="1448" spans="1:13" x14ac:dyDescent="0.2">
      <c r="A1448" s="1">
        <v>43482</v>
      </c>
      <c r="B1448" t="s">
        <v>1569</v>
      </c>
      <c r="C1448" t="s">
        <v>11</v>
      </c>
      <c r="D1448" t="s">
        <v>25</v>
      </c>
      <c r="E1448" t="s">
        <v>79</v>
      </c>
      <c r="F1448" t="s">
        <v>119</v>
      </c>
      <c r="G1448" t="s">
        <v>15</v>
      </c>
      <c r="H1448">
        <v>3</v>
      </c>
      <c r="I1448">
        <v>116</v>
      </c>
      <c r="J1448" t="s">
        <v>16</v>
      </c>
      <c r="K1448" t="s">
        <v>17</v>
      </c>
      <c r="L1448" t="s">
        <v>18</v>
      </c>
      <c r="M1448" s="25">
        <v>415000</v>
      </c>
    </row>
    <row r="1449" spans="1:13" x14ac:dyDescent="0.2">
      <c r="A1449" s="1">
        <v>43483</v>
      </c>
      <c r="B1449" t="s">
        <v>1570</v>
      </c>
      <c r="C1449" t="s">
        <v>11</v>
      </c>
      <c r="D1449" t="s">
        <v>47</v>
      </c>
      <c r="E1449" t="s">
        <v>96</v>
      </c>
      <c r="F1449" t="s">
        <v>119</v>
      </c>
      <c r="G1449" t="s">
        <v>15</v>
      </c>
      <c r="H1449">
        <v>2</v>
      </c>
      <c r="I1449">
        <v>68</v>
      </c>
      <c r="J1449" t="s">
        <v>16</v>
      </c>
      <c r="K1449" t="s">
        <v>17</v>
      </c>
      <c r="L1449" t="s">
        <v>58</v>
      </c>
      <c r="M1449" s="25">
        <v>242400</v>
      </c>
    </row>
    <row r="1450" spans="1:13" x14ac:dyDescent="0.2">
      <c r="A1450" s="1">
        <v>43484</v>
      </c>
      <c r="B1450" t="s">
        <v>1571</v>
      </c>
      <c r="C1450" t="s">
        <v>11</v>
      </c>
      <c r="D1450" t="s">
        <v>47</v>
      </c>
      <c r="E1450" t="s">
        <v>96</v>
      </c>
      <c r="F1450" t="s">
        <v>119</v>
      </c>
      <c r="G1450" t="s">
        <v>15</v>
      </c>
      <c r="H1450">
        <v>1</v>
      </c>
      <c r="I1450">
        <v>50</v>
      </c>
      <c r="J1450" t="s">
        <v>16</v>
      </c>
      <c r="K1450" t="s">
        <v>17</v>
      </c>
      <c r="L1450" t="s">
        <v>36</v>
      </c>
      <c r="M1450" s="25">
        <v>180610</v>
      </c>
    </row>
    <row r="1451" spans="1:13" x14ac:dyDescent="0.2">
      <c r="A1451" s="1">
        <v>43485</v>
      </c>
      <c r="B1451" t="s">
        <v>1572</v>
      </c>
      <c r="C1451" t="s">
        <v>11</v>
      </c>
      <c r="D1451" t="s">
        <v>47</v>
      </c>
      <c r="E1451" t="s">
        <v>96</v>
      </c>
      <c r="F1451" t="s">
        <v>119</v>
      </c>
      <c r="G1451" t="s">
        <v>15</v>
      </c>
      <c r="H1451">
        <v>3</v>
      </c>
      <c r="I1451">
        <v>84</v>
      </c>
      <c r="J1451" t="s">
        <v>16</v>
      </c>
      <c r="K1451" t="s">
        <v>17</v>
      </c>
      <c r="L1451" t="s">
        <v>40</v>
      </c>
      <c r="M1451" s="25">
        <v>291700</v>
      </c>
    </row>
    <row r="1452" spans="1:13" x14ac:dyDescent="0.2">
      <c r="A1452" s="1">
        <v>43486</v>
      </c>
      <c r="B1452" t="s">
        <v>1573</v>
      </c>
      <c r="C1452" t="s">
        <v>11</v>
      </c>
      <c r="D1452" t="s">
        <v>47</v>
      </c>
      <c r="E1452" t="s">
        <v>102</v>
      </c>
      <c r="F1452" t="s">
        <v>119</v>
      </c>
      <c r="G1452" t="s">
        <v>15</v>
      </c>
      <c r="H1452">
        <v>2</v>
      </c>
      <c r="I1452">
        <v>72</v>
      </c>
      <c r="J1452" t="s">
        <v>16</v>
      </c>
      <c r="K1452" t="s">
        <v>17</v>
      </c>
      <c r="L1452" t="s">
        <v>18</v>
      </c>
      <c r="M1452" s="25">
        <v>335000</v>
      </c>
    </row>
    <row r="1453" spans="1:13" x14ac:dyDescent="0.2">
      <c r="A1453" s="1">
        <v>43487</v>
      </c>
      <c r="B1453" t="s">
        <v>1574</v>
      </c>
      <c r="C1453" t="s">
        <v>11</v>
      </c>
      <c r="D1453" t="s">
        <v>54</v>
      </c>
      <c r="E1453" t="s">
        <v>97</v>
      </c>
      <c r="F1453" t="s">
        <v>119</v>
      </c>
      <c r="G1453" t="s">
        <v>15</v>
      </c>
      <c r="H1453">
        <v>2</v>
      </c>
      <c r="I1453">
        <v>56</v>
      </c>
      <c r="J1453" t="s">
        <v>16</v>
      </c>
      <c r="K1453" t="s">
        <v>17</v>
      </c>
      <c r="L1453" t="s">
        <v>40</v>
      </c>
      <c r="M1453" s="25">
        <v>258000</v>
      </c>
    </row>
    <row r="1454" spans="1:13" x14ac:dyDescent="0.2">
      <c r="A1454" s="1">
        <v>43488</v>
      </c>
      <c r="B1454" t="s">
        <v>1575</v>
      </c>
      <c r="C1454" t="s">
        <v>11</v>
      </c>
      <c r="D1454" t="s">
        <v>54</v>
      </c>
      <c r="E1454" t="s">
        <v>97</v>
      </c>
      <c r="F1454" t="s">
        <v>119</v>
      </c>
      <c r="G1454" t="s">
        <v>15</v>
      </c>
      <c r="H1454">
        <v>2</v>
      </c>
      <c r="I1454">
        <v>56</v>
      </c>
      <c r="J1454" t="s">
        <v>16</v>
      </c>
      <c r="K1454" t="s">
        <v>17</v>
      </c>
      <c r="L1454" t="s">
        <v>40</v>
      </c>
      <c r="M1454" s="25">
        <v>262000</v>
      </c>
    </row>
    <row r="1455" spans="1:13" x14ac:dyDescent="0.2">
      <c r="A1455" s="1">
        <v>43489</v>
      </c>
      <c r="B1455" t="s">
        <v>1576</v>
      </c>
      <c r="C1455" t="s">
        <v>11</v>
      </c>
      <c r="D1455" t="s">
        <v>50</v>
      </c>
      <c r="E1455" t="s">
        <v>114</v>
      </c>
      <c r="F1455" t="s">
        <v>119</v>
      </c>
      <c r="G1455" t="s">
        <v>32</v>
      </c>
      <c r="H1455">
        <v>4</v>
      </c>
      <c r="I1455">
        <v>99</v>
      </c>
      <c r="J1455" t="s">
        <v>16</v>
      </c>
      <c r="K1455" t="s">
        <v>17</v>
      </c>
      <c r="L1455" t="s">
        <v>52</v>
      </c>
      <c r="M1455" s="25">
        <v>395000</v>
      </c>
    </row>
    <row r="1456" spans="1:13" x14ac:dyDescent="0.2">
      <c r="A1456" s="1">
        <v>43490</v>
      </c>
      <c r="B1456" t="s">
        <v>1577</v>
      </c>
      <c r="C1456" t="s">
        <v>11</v>
      </c>
      <c r="D1456" t="s">
        <v>50</v>
      </c>
      <c r="E1456" t="s">
        <v>114</v>
      </c>
      <c r="F1456" t="s">
        <v>119</v>
      </c>
      <c r="G1456" t="s">
        <v>32</v>
      </c>
      <c r="H1456">
        <v>3</v>
      </c>
      <c r="I1456">
        <v>86</v>
      </c>
      <c r="J1456" t="s">
        <v>16</v>
      </c>
      <c r="K1456" t="s">
        <v>17</v>
      </c>
      <c r="L1456" t="s">
        <v>52</v>
      </c>
      <c r="M1456" s="25">
        <v>355000</v>
      </c>
    </row>
    <row r="1457" spans="1:13" x14ac:dyDescent="0.2">
      <c r="A1457" s="1">
        <v>43491</v>
      </c>
      <c r="B1457" t="s">
        <v>1578</v>
      </c>
      <c r="C1457" t="s">
        <v>11</v>
      </c>
      <c r="D1457" t="s">
        <v>50</v>
      </c>
      <c r="E1457" t="s">
        <v>114</v>
      </c>
      <c r="F1457" t="s">
        <v>119</v>
      </c>
      <c r="G1457" t="s">
        <v>23</v>
      </c>
      <c r="H1457">
        <v>1</v>
      </c>
      <c r="I1457">
        <v>50</v>
      </c>
      <c r="J1457" t="s">
        <v>16</v>
      </c>
      <c r="K1457" t="s">
        <v>17</v>
      </c>
      <c r="L1457" t="s">
        <v>40</v>
      </c>
      <c r="M1457" s="25">
        <v>250000</v>
      </c>
    </row>
    <row r="1458" spans="1:13" x14ac:dyDescent="0.2">
      <c r="A1458" s="1">
        <v>43492</v>
      </c>
      <c r="B1458" t="s">
        <v>1579</v>
      </c>
      <c r="C1458" t="s">
        <v>11</v>
      </c>
      <c r="D1458" t="s">
        <v>89</v>
      </c>
      <c r="E1458" t="s">
        <v>93</v>
      </c>
      <c r="F1458" t="s">
        <v>119</v>
      </c>
      <c r="G1458" t="s">
        <v>15</v>
      </c>
      <c r="H1458">
        <v>2</v>
      </c>
      <c r="I1458">
        <v>55</v>
      </c>
      <c r="J1458" t="s">
        <v>16</v>
      </c>
      <c r="K1458" t="s">
        <v>17</v>
      </c>
      <c r="L1458" t="s">
        <v>18</v>
      </c>
      <c r="M1458" s="25">
        <v>234000</v>
      </c>
    </row>
    <row r="1459" spans="1:13" x14ac:dyDescent="0.2">
      <c r="A1459" s="1">
        <v>43493</v>
      </c>
      <c r="B1459" t="s">
        <v>1580</v>
      </c>
      <c r="C1459" t="s">
        <v>11</v>
      </c>
      <c r="D1459" t="s">
        <v>89</v>
      </c>
      <c r="E1459" t="s">
        <v>93</v>
      </c>
      <c r="F1459" t="s">
        <v>119</v>
      </c>
      <c r="G1459" t="s">
        <v>15</v>
      </c>
      <c r="H1459">
        <v>2</v>
      </c>
      <c r="I1459">
        <v>62</v>
      </c>
      <c r="J1459" t="s">
        <v>16</v>
      </c>
      <c r="K1459" t="s">
        <v>17</v>
      </c>
      <c r="L1459" t="s">
        <v>18</v>
      </c>
      <c r="M1459" s="25">
        <v>253000</v>
      </c>
    </row>
    <row r="1460" spans="1:13" x14ac:dyDescent="0.2">
      <c r="A1460" s="1">
        <v>43494</v>
      </c>
      <c r="B1460" t="s">
        <v>1581</v>
      </c>
      <c r="C1460" t="s">
        <v>11</v>
      </c>
      <c r="D1460" t="s">
        <v>89</v>
      </c>
      <c r="E1460" t="s">
        <v>93</v>
      </c>
      <c r="F1460" t="s">
        <v>119</v>
      </c>
      <c r="G1460" t="s">
        <v>15</v>
      </c>
      <c r="H1460">
        <v>1</v>
      </c>
      <c r="I1460">
        <v>47</v>
      </c>
      <c r="J1460" t="s">
        <v>16</v>
      </c>
      <c r="K1460" t="s">
        <v>17</v>
      </c>
      <c r="L1460" t="s">
        <v>18</v>
      </c>
      <c r="M1460" s="25">
        <v>199000</v>
      </c>
    </row>
    <row r="1461" spans="1:13" x14ac:dyDescent="0.2">
      <c r="A1461" s="1">
        <v>43495</v>
      </c>
      <c r="B1461" t="s">
        <v>1582</v>
      </c>
      <c r="C1461" t="s">
        <v>11</v>
      </c>
      <c r="D1461" t="s">
        <v>42</v>
      </c>
      <c r="E1461" t="s">
        <v>43</v>
      </c>
      <c r="F1461" t="s">
        <v>119</v>
      </c>
      <c r="G1461" t="s">
        <v>23</v>
      </c>
      <c r="H1461">
        <v>3</v>
      </c>
      <c r="I1461">
        <v>96</v>
      </c>
      <c r="J1461" t="s">
        <v>16</v>
      </c>
      <c r="K1461" t="s">
        <v>17</v>
      </c>
      <c r="L1461" t="s">
        <v>36</v>
      </c>
      <c r="M1461" s="25">
        <v>610000</v>
      </c>
    </row>
    <row r="1462" spans="1:13" x14ac:dyDescent="0.2">
      <c r="A1462" s="1">
        <v>43496</v>
      </c>
      <c r="B1462" t="s">
        <v>1583</v>
      </c>
      <c r="C1462" t="s">
        <v>11</v>
      </c>
      <c r="D1462" t="s">
        <v>25</v>
      </c>
      <c r="E1462" t="s">
        <v>79</v>
      </c>
      <c r="F1462" t="s">
        <v>119</v>
      </c>
      <c r="G1462" t="s">
        <v>15</v>
      </c>
      <c r="H1462">
        <v>3</v>
      </c>
      <c r="I1462">
        <v>83</v>
      </c>
      <c r="J1462" t="s">
        <v>16</v>
      </c>
      <c r="K1462" t="s">
        <v>17</v>
      </c>
      <c r="L1462" t="s">
        <v>18</v>
      </c>
      <c r="M1462" s="25">
        <v>455000</v>
      </c>
    </row>
    <row r="1463" spans="1:13" x14ac:dyDescent="0.2">
      <c r="A1463" s="1">
        <v>43497</v>
      </c>
      <c r="B1463" t="s">
        <v>1584</v>
      </c>
      <c r="C1463" t="s">
        <v>11</v>
      </c>
      <c r="D1463" t="s">
        <v>25</v>
      </c>
      <c r="E1463" t="s">
        <v>79</v>
      </c>
      <c r="F1463" t="s">
        <v>119</v>
      </c>
      <c r="G1463" t="s">
        <v>15</v>
      </c>
      <c r="H1463">
        <v>3</v>
      </c>
      <c r="I1463">
        <v>81</v>
      </c>
      <c r="J1463" t="s">
        <v>16</v>
      </c>
      <c r="K1463" t="s">
        <v>17</v>
      </c>
      <c r="L1463" t="s">
        <v>18</v>
      </c>
      <c r="M1463" s="25">
        <v>430000</v>
      </c>
    </row>
    <row r="1464" spans="1:13" x14ac:dyDescent="0.2">
      <c r="A1464" s="1">
        <v>43498</v>
      </c>
      <c r="B1464" t="s">
        <v>1585</v>
      </c>
      <c r="C1464" t="s">
        <v>11</v>
      </c>
      <c r="D1464" t="s">
        <v>47</v>
      </c>
      <c r="E1464" t="s">
        <v>98</v>
      </c>
      <c r="F1464" t="s">
        <v>119</v>
      </c>
      <c r="G1464" t="s">
        <v>15</v>
      </c>
      <c r="H1464">
        <v>2</v>
      </c>
      <c r="I1464">
        <v>87</v>
      </c>
      <c r="J1464" t="s">
        <v>16</v>
      </c>
      <c r="K1464" t="s">
        <v>17</v>
      </c>
      <c r="L1464" t="s">
        <v>52</v>
      </c>
      <c r="M1464" s="25">
        <v>420000</v>
      </c>
    </row>
    <row r="1465" spans="1:13" x14ac:dyDescent="0.2">
      <c r="A1465" s="1">
        <v>43499</v>
      </c>
      <c r="B1465" t="s">
        <v>1586</v>
      </c>
      <c r="C1465" t="s">
        <v>11</v>
      </c>
      <c r="D1465" t="s">
        <v>47</v>
      </c>
      <c r="E1465" t="s">
        <v>98</v>
      </c>
      <c r="F1465" t="s">
        <v>119</v>
      </c>
      <c r="G1465" t="s">
        <v>15</v>
      </c>
      <c r="H1465">
        <v>2</v>
      </c>
      <c r="I1465">
        <v>69</v>
      </c>
      <c r="J1465" t="s">
        <v>16</v>
      </c>
      <c r="K1465" t="s">
        <v>17</v>
      </c>
      <c r="L1465" t="s">
        <v>40</v>
      </c>
      <c r="M1465" s="25">
        <v>335000</v>
      </c>
    </row>
    <row r="1466" spans="1:13" x14ac:dyDescent="0.2">
      <c r="A1466" s="1">
        <v>43500</v>
      </c>
      <c r="B1466" t="s">
        <v>1587</v>
      </c>
      <c r="C1466" t="s">
        <v>11</v>
      </c>
      <c r="D1466" t="s">
        <v>47</v>
      </c>
      <c r="E1466" t="s">
        <v>98</v>
      </c>
      <c r="F1466" t="s">
        <v>119</v>
      </c>
      <c r="G1466" t="s">
        <v>15</v>
      </c>
      <c r="H1466">
        <v>2</v>
      </c>
      <c r="I1466">
        <v>82</v>
      </c>
      <c r="J1466" t="s">
        <v>16</v>
      </c>
      <c r="K1466" t="s">
        <v>17</v>
      </c>
      <c r="L1466" t="s">
        <v>18</v>
      </c>
      <c r="M1466" s="25">
        <v>400000</v>
      </c>
    </row>
    <row r="1467" spans="1:13" x14ac:dyDescent="0.2">
      <c r="A1467" s="1">
        <v>43501</v>
      </c>
      <c r="B1467" t="s">
        <v>1588</v>
      </c>
      <c r="C1467" t="s">
        <v>11</v>
      </c>
      <c r="D1467" t="s">
        <v>50</v>
      </c>
      <c r="E1467" t="s">
        <v>66</v>
      </c>
      <c r="F1467" t="s">
        <v>119</v>
      </c>
      <c r="G1467" t="s">
        <v>15</v>
      </c>
      <c r="H1467">
        <v>2</v>
      </c>
      <c r="I1467">
        <v>74</v>
      </c>
      <c r="J1467" t="s">
        <v>16</v>
      </c>
      <c r="K1467" t="s">
        <v>17</v>
      </c>
      <c r="L1467" t="s">
        <v>40</v>
      </c>
      <c r="M1467" s="25">
        <v>420000</v>
      </c>
    </row>
    <row r="1468" spans="1:13" x14ac:dyDescent="0.2">
      <c r="A1468" s="1">
        <v>43502</v>
      </c>
      <c r="B1468" t="s">
        <v>1589</v>
      </c>
      <c r="C1468" t="s">
        <v>11</v>
      </c>
      <c r="D1468" t="s">
        <v>50</v>
      </c>
      <c r="E1468" t="s">
        <v>66</v>
      </c>
      <c r="F1468" t="s">
        <v>119</v>
      </c>
      <c r="G1468" t="s">
        <v>15</v>
      </c>
      <c r="H1468">
        <v>3</v>
      </c>
      <c r="I1468">
        <v>68</v>
      </c>
      <c r="J1468" t="s">
        <v>16</v>
      </c>
      <c r="K1468" t="s">
        <v>17</v>
      </c>
      <c r="L1468" t="s">
        <v>21</v>
      </c>
      <c r="M1468" s="25">
        <v>410000</v>
      </c>
    </row>
    <row r="1469" spans="1:13" x14ac:dyDescent="0.2">
      <c r="A1469" s="1">
        <v>43503</v>
      </c>
      <c r="B1469" t="s">
        <v>1590</v>
      </c>
      <c r="C1469" t="s">
        <v>11</v>
      </c>
      <c r="D1469" t="s">
        <v>50</v>
      </c>
      <c r="E1469" t="s">
        <v>66</v>
      </c>
      <c r="F1469" t="s">
        <v>119</v>
      </c>
      <c r="G1469" t="s">
        <v>15</v>
      </c>
      <c r="H1469">
        <v>2</v>
      </c>
      <c r="I1469">
        <v>75</v>
      </c>
      <c r="J1469" t="s">
        <v>16</v>
      </c>
      <c r="K1469" t="s">
        <v>17</v>
      </c>
      <c r="L1469" t="s">
        <v>18</v>
      </c>
      <c r="M1469" s="25">
        <v>415000</v>
      </c>
    </row>
    <row r="1470" spans="1:13" x14ac:dyDescent="0.2">
      <c r="A1470" s="1">
        <v>43504</v>
      </c>
      <c r="B1470" t="s">
        <v>1591</v>
      </c>
      <c r="C1470" t="s">
        <v>11</v>
      </c>
      <c r="D1470" t="s">
        <v>54</v>
      </c>
      <c r="E1470" t="s">
        <v>54</v>
      </c>
      <c r="F1470" t="s">
        <v>119</v>
      </c>
      <c r="G1470" t="s">
        <v>15</v>
      </c>
      <c r="H1470">
        <v>3</v>
      </c>
      <c r="I1470">
        <v>85</v>
      </c>
      <c r="J1470" t="s">
        <v>16</v>
      </c>
      <c r="K1470" t="s">
        <v>17</v>
      </c>
      <c r="L1470" t="s">
        <v>52</v>
      </c>
      <c r="M1470" s="25">
        <v>355000</v>
      </c>
    </row>
    <row r="1471" spans="1:13" x14ac:dyDescent="0.2">
      <c r="A1471" s="1">
        <v>43505</v>
      </c>
      <c r="B1471" t="s">
        <v>1592</v>
      </c>
      <c r="C1471" t="s">
        <v>11</v>
      </c>
      <c r="D1471" t="s">
        <v>54</v>
      </c>
      <c r="E1471" t="s">
        <v>54</v>
      </c>
      <c r="F1471" t="s">
        <v>119</v>
      </c>
      <c r="G1471" t="s">
        <v>15</v>
      </c>
      <c r="H1471">
        <v>3</v>
      </c>
      <c r="I1471">
        <v>102</v>
      </c>
      <c r="J1471" t="s">
        <v>16</v>
      </c>
      <c r="K1471" t="s">
        <v>17</v>
      </c>
      <c r="L1471" t="s">
        <v>52</v>
      </c>
      <c r="M1471" s="25">
        <v>430000</v>
      </c>
    </row>
    <row r="1472" spans="1:13" x14ac:dyDescent="0.2">
      <c r="A1472" s="1">
        <v>43506</v>
      </c>
      <c r="B1472" t="s">
        <v>1593</v>
      </c>
      <c r="C1472" t="s">
        <v>11</v>
      </c>
      <c r="D1472" t="s">
        <v>89</v>
      </c>
      <c r="E1472" t="s">
        <v>103</v>
      </c>
      <c r="F1472" t="s">
        <v>119</v>
      </c>
      <c r="G1472" t="s">
        <v>32</v>
      </c>
      <c r="H1472">
        <v>4</v>
      </c>
      <c r="I1472">
        <v>101</v>
      </c>
      <c r="J1472" t="s">
        <v>16</v>
      </c>
      <c r="K1472" t="s">
        <v>17</v>
      </c>
      <c r="L1472" t="s">
        <v>52</v>
      </c>
      <c r="M1472" s="25">
        <v>350000</v>
      </c>
    </row>
    <row r="1473" spans="1:13" x14ac:dyDescent="0.2">
      <c r="A1473" s="1">
        <v>43507</v>
      </c>
      <c r="B1473" t="s">
        <v>1594</v>
      </c>
      <c r="C1473" t="s">
        <v>11</v>
      </c>
      <c r="D1473" t="s">
        <v>89</v>
      </c>
      <c r="E1473" t="s">
        <v>103</v>
      </c>
      <c r="F1473" t="s">
        <v>119</v>
      </c>
      <c r="G1473" t="s">
        <v>32</v>
      </c>
      <c r="H1473">
        <v>4</v>
      </c>
      <c r="I1473">
        <v>107</v>
      </c>
      <c r="J1473" t="s">
        <v>16</v>
      </c>
      <c r="K1473" t="s">
        <v>17</v>
      </c>
      <c r="L1473" t="s">
        <v>40</v>
      </c>
      <c r="M1473" s="25">
        <v>450000</v>
      </c>
    </row>
    <row r="1474" spans="1:13" x14ac:dyDescent="0.2">
      <c r="A1474" s="1">
        <v>43508</v>
      </c>
      <c r="B1474" t="s">
        <v>1595</v>
      </c>
      <c r="C1474" t="s">
        <v>11</v>
      </c>
      <c r="D1474" t="s">
        <v>89</v>
      </c>
      <c r="E1474" t="s">
        <v>103</v>
      </c>
      <c r="F1474" t="s">
        <v>119</v>
      </c>
      <c r="G1474" t="s">
        <v>15</v>
      </c>
      <c r="H1474">
        <v>2</v>
      </c>
      <c r="I1474">
        <v>52</v>
      </c>
      <c r="J1474" t="s">
        <v>16</v>
      </c>
      <c r="K1474" t="s">
        <v>17</v>
      </c>
      <c r="L1474" t="s">
        <v>40</v>
      </c>
      <c r="M1474" s="25">
        <v>270000</v>
      </c>
    </row>
    <row r="1475" spans="1:13" x14ac:dyDescent="0.2">
      <c r="A1475" s="1">
        <v>43509</v>
      </c>
      <c r="B1475" t="s">
        <v>1596</v>
      </c>
      <c r="C1475" t="s">
        <v>11</v>
      </c>
      <c r="D1475" t="s">
        <v>25</v>
      </c>
      <c r="E1475" t="s">
        <v>79</v>
      </c>
      <c r="F1475" t="s">
        <v>119</v>
      </c>
      <c r="G1475" t="s">
        <v>15</v>
      </c>
      <c r="H1475">
        <v>2</v>
      </c>
      <c r="I1475">
        <v>64</v>
      </c>
      <c r="J1475" t="s">
        <v>16</v>
      </c>
      <c r="K1475" t="s">
        <v>17</v>
      </c>
      <c r="L1475" t="s">
        <v>52</v>
      </c>
      <c r="M1475" s="25">
        <v>375000</v>
      </c>
    </row>
    <row r="1476" spans="1:13" x14ac:dyDescent="0.2">
      <c r="A1476" s="1">
        <v>43510</v>
      </c>
      <c r="B1476" t="s">
        <v>1597</v>
      </c>
      <c r="C1476" t="s">
        <v>11</v>
      </c>
      <c r="D1476" t="s">
        <v>12</v>
      </c>
      <c r="E1476" t="s">
        <v>41</v>
      </c>
      <c r="F1476" t="s">
        <v>119</v>
      </c>
      <c r="G1476" t="s">
        <v>23</v>
      </c>
      <c r="H1476">
        <v>4</v>
      </c>
      <c r="I1476">
        <v>204</v>
      </c>
      <c r="J1476" t="s">
        <v>16</v>
      </c>
      <c r="K1476" t="s">
        <v>17</v>
      </c>
      <c r="L1476" t="s">
        <v>36</v>
      </c>
      <c r="M1476" s="25">
        <v>2975000</v>
      </c>
    </row>
    <row r="1477" spans="1:13" x14ac:dyDescent="0.2">
      <c r="A1477" s="1">
        <v>43511</v>
      </c>
      <c r="B1477" t="s">
        <v>1598</v>
      </c>
      <c r="C1477" t="s">
        <v>11</v>
      </c>
      <c r="D1477" t="s">
        <v>12</v>
      </c>
      <c r="E1477" t="s">
        <v>41</v>
      </c>
      <c r="F1477" t="s">
        <v>119</v>
      </c>
      <c r="G1477" t="s">
        <v>23</v>
      </c>
      <c r="H1477">
        <v>4</v>
      </c>
      <c r="I1477">
        <v>144</v>
      </c>
      <c r="J1477" t="s">
        <v>16</v>
      </c>
      <c r="K1477" t="s">
        <v>17</v>
      </c>
      <c r="L1477" t="s">
        <v>36</v>
      </c>
      <c r="M1477" s="25">
        <v>1980000</v>
      </c>
    </row>
    <row r="1478" spans="1:13" x14ac:dyDescent="0.2">
      <c r="A1478" s="1">
        <v>43512</v>
      </c>
      <c r="B1478" t="s">
        <v>1599</v>
      </c>
      <c r="C1478" t="s">
        <v>11</v>
      </c>
      <c r="D1478" t="s">
        <v>25</v>
      </c>
      <c r="E1478" t="s">
        <v>91</v>
      </c>
      <c r="F1478" t="s">
        <v>119</v>
      </c>
      <c r="G1478" t="s">
        <v>15</v>
      </c>
      <c r="H1478">
        <v>2</v>
      </c>
      <c r="I1478">
        <v>100</v>
      </c>
      <c r="J1478" t="s">
        <v>16</v>
      </c>
      <c r="K1478" t="s">
        <v>17</v>
      </c>
      <c r="L1478" t="s">
        <v>58</v>
      </c>
      <c r="M1478" s="25">
        <v>570000</v>
      </c>
    </row>
    <row r="1479" spans="1:13" x14ac:dyDescent="0.2">
      <c r="A1479" s="1">
        <v>43513</v>
      </c>
      <c r="B1479" t="s">
        <v>1600</v>
      </c>
      <c r="C1479" t="s">
        <v>11</v>
      </c>
      <c r="D1479" t="s">
        <v>25</v>
      </c>
      <c r="E1479" t="s">
        <v>91</v>
      </c>
      <c r="F1479" t="s">
        <v>119</v>
      </c>
      <c r="G1479" t="s">
        <v>15</v>
      </c>
      <c r="H1479">
        <v>4</v>
      </c>
      <c r="I1479">
        <v>121</v>
      </c>
      <c r="J1479" t="s">
        <v>16</v>
      </c>
      <c r="K1479" t="s">
        <v>17</v>
      </c>
      <c r="L1479" t="s">
        <v>21</v>
      </c>
      <c r="M1479" s="25">
        <v>625000</v>
      </c>
    </row>
    <row r="1480" spans="1:13" x14ac:dyDescent="0.2">
      <c r="A1480" s="1">
        <v>43514</v>
      </c>
      <c r="B1480" t="s">
        <v>1601</v>
      </c>
      <c r="C1480" t="s">
        <v>11</v>
      </c>
      <c r="D1480" t="s">
        <v>25</v>
      </c>
      <c r="E1480" t="s">
        <v>91</v>
      </c>
      <c r="F1480" t="s">
        <v>119</v>
      </c>
      <c r="G1480" t="s">
        <v>15</v>
      </c>
      <c r="H1480">
        <v>4</v>
      </c>
      <c r="I1480">
        <v>121</v>
      </c>
      <c r="J1480" t="s">
        <v>16</v>
      </c>
      <c r="K1480" t="s">
        <v>17</v>
      </c>
      <c r="L1480" t="s">
        <v>58</v>
      </c>
      <c r="M1480" s="25">
        <v>660000</v>
      </c>
    </row>
    <row r="1481" spans="1:13" x14ac:dyDescent="0.2">
      <c r="A1481" s="1">
        <v>43515</v>
      </c>
      <c r="B1481" t="s">
        <v>1602</v>
      </c>
      <c r="C1481" t="s">
        <v>11</v>
      </c>
      <c r="D1481" t="s">
        <v>25</v>
      </c>
      <c r="E1481" t="s">
        <v>91</v>
      </c>
      <c r="F1481" t="s">
        <v>119</v>
      </c>
      <c r="G1481" t="s">
        <v>32</v>
      </c>
      <c r="H1481">
        <v>3</v>
      </c>
      <c r="I1481">
        <v>113</v>
      </c>
      <c r="J1481" t="s">
        <v>16</v>
      </c>
      <c r="K1481" t="s">
        <v>17</v>
      </c>
      <c r="L1481" t="s">
        <v>21</v>
      </c>
      <c r="M1481" s="25">
        <v>600000</v>
      </c>
    </row>
    <row r="1482" spans="1:13" x14ac:dyDescent="0.2">
      <c r="A1482" s="1">
        <v>43516</v>
      </c>
      <c r="B1482" t="s">
        <v>1603</v>
      </c>
      <c r="C1482" t="s">
        <v>11</v>
      </c>
      <c r="D1482" t="s">
        <v>89</v>
      </c>
      <c r="E1482" t="s">
        <v>93</v>
      </c>
      <c r="F1482" t="s">
        <v>119</v>
      </c>
      <c r="G1482" t="s">
        <v>15</v>
      </c>
      <c r="H1482">
        <v>2</v>
      </c>
      <c r="I1482">
        <v>68</v>
      </c>
      <c r="J1482" t="s">
        <v>16</v>
      </c>
      <c r="K1482" t="s">
        <v>17</v>
      </c>
      <c r="L1482" t="s">
        <v>21</v>
      </c>
      <c r="M1482" s="25">
        <v>382500</v>
      </c>
    </row>
    <row r="1483" spans="1:13" x14ac:dyDescent="0.2">
      <c r="A1483" s="1">
        <v>43517</v>
      </c>
      <c r="B1483" t="s">
        <v>1604</v>
      </c>
      <c r="C1483" t="s">
        <v>11</v>
      </c>
      <c r="D1483" t="s">
        <v>89</v>
      </c>
      <c r="E1483" t="s">
        <v>93</v>
      </c>
      <c r="F1483" t="s">
        <v>119</v>
      </c>
      <c r="G1483" t="s">
        <v>15</v>
      </c>
      <c r="H1483">
        <v>3</v>
      </c>
      <c r="I1483">
        <v>81</v>
      </c>
      <c r="J1483" t="s">
        <v>16</v>
      </c>
      <c r="K1483" t="s">
        <v>17</v>
      </c>
      <c r="L1483" t="s">
        <v>58</v>
      </c>
      <c r="M1483" s="25">
        <v>433500</v>
      </c>
    </row>
    <row r="1484" spans="1:13" x14ac:dyDescent="0.2">
      <c r="A1484" s="1">
        <v>43518</v>
      </c>
      <c r="B1484" t="s">
        <v>1605</v>
      </c>
      <c r="C1484" t="s">
        <v>11</v>
      </c>
      <c r="D1484" t="s">
        <v>25</v>
      </c>
      <c r="E1484" t="s">
        <v>91</v>
      </c>
      <c r="F1484" t="s">
        <v>119</v>
      </c>
      <c r="G1484" t="s">
        <v>15</v>
      </c>
      <c r="H1484">
        <v>2</v>
      </c>
      <c r="I1484">
        <v>100</v>
      </c>
      <c r="J1484" t="s">
        <v>16</v>
      </c>
      <c r="K1484" t="s">
        <v>17</v>
      </c>
      <c r="L1484" t="s">
        <v>18</v>
      </c>
      <c r="M1484" s="25">
        <v>475000</v>
      </c>
    </row>
    <row r="1485" spans="1:13" x14ac:dyDescent="0.2">
      <c r="A1485" s="1">
        <v>43519</v>
      </c>
      <c r="B1485" t="s">
        <v>1606</v>
      </c>
      <c r="C1485" t="s">
        <v>11</v>
      </c>
      <c r="D1485" t="s">
        <v>25</v>
      </c>
      <c r="E1485" t="s">
        <v>91</v>
      </c>
      <c r="F1485" t="s">
        <v>119</v>
      </c>
      <c r="G1485" t="s">
        <v>15</v>
      </c>
      <c r="H1485">
        <v>2</v>
      </c>
      <c r="I1485">
        <v>100</v>
      </c>
      <c r="J1485" t="s">
        <v>16</v>
      </c>
      <c r="K1485" t="s">
        <v>17</v>
      </c>
      <c r="L1485" t="s">
        <v>21</v>
      </c>
      <c r="M1485" s="25">
        <v>515000</v>
      </c>
    </row>
    <row r="1486" spans="1:13" x14ac:dyDescent="0.2">
      <c r="A1486" s="1">
        <v>43520</v>
      </c>
      <c r="B1486" t="s">
        <v>1607</v>
      </c>
      <c r="C1486" t="s">
        <v>11</v>
      </c>
      <c r="D1486" t="s">
        <v>25</v>
      </c>
      <c r="E1486" t="s">
        <v>91</v>
      </c>
      <c r="F1486" t="s">
        <v>119</v>
      </c>
      <c r="G1486" t="s">
        <v>32</v>
      </c>
      <c r="H1486">
        <v>3</v>
      </c>
      <c r="I1486">
        <v>113</v>
      </c>
      <c r="J1486" t="s">
        <v>16</v>
      </c>
      <c r="K1486" t="s">
        <v>17</v>
      </c>
      <c r="L1486" t="s">
        <v>18</v>
      </c>
      <c r="M1486" s="25">
        <v>515000</v>
      </c>
    </row>
    <row r="1487" spans="1:13" x14ac:dyDescent="0.2">
      <c r="A1487" s="1">
        <v>43521</v>
      </c>
      <c r="B1487" t="s">
        <v>1608</v>
      </c>
      <c r="C1487" t="s">
        <v>11</v>
      </c>
      <c r="D1487" t="s">
        <v>25</v>
      </c>
      <c r="E1487" t="s">
        <v>91</v>
      </c>
      <c r="F1487" t="s">
        <v>119</v>
      </c>
      <c r="G1487" t="s">
        <v>15</v>
      </c>
      <c r="H1487">
        <v>4</v>
      </c>
      <c r="I1487">
        <v>121</v>
      </c>
      <c r="J1487" t="s">
        <v>16</v>
      </c>
      <c r="K1487" t="s">
        <v>17</v>
      </c>
      <c r="L1487" t="s">
        <v>18</v>
      </c>
      <c r="M1487" s="25">
        <v>595000</v>
      </c>
    </row>
    <row r="1488" spans="1:13" x14ac:dyDescent="0.2">
      <c r="A1488" s="1">
        <v>43522</v>
      </c>
      <c r="B1488" t="s">
        <v>1609</v>
      </c>
      <c r="C1488" t="s">
        <v>11</v>
      </c>
      <c r="D1488" t="s">
        <v>19</v>
      </c>
      <c r="E1488" t="s">
        <v>20</v>
      </c>
      <c r="F1488" t="s">
        <v>119</v>
      </c>
      <c r="G1488" t="s">
        <v>32</v>
      </c>
      <c r="H1488">
        <v>2</v>
      </c>
      <c r="I1488">
        <v>132</v>
      </c>
      <c r="J1488" t="s">
        <v>16</v>
      </c>
      <c r="K1488" t="s">
        <v>17</v>
      </c>
      <c r="L1488" t="s">
        <v>52</v>
      </c>
      <c r="M1488" s="25">
        <v>865000</v>
      </c>
    </row>
    <row r="1489" spans="1:13" x14ac:dyDescent="0.2">
      <c r="A1489" s="1">
        <v>43523</v>
      </c>
      <c r="B1489" t="s">
        <v>1610</v>
      </c>
      <c r="C1489" t="s">
        <v>11</v>
      </c>
      <c r="D1489" t="s">
        <v>34</v>
      </c>
      <c r="E1489" t="s">
        <v>44</v>
      </c>
      <c r="F1489" t="s">
        <v>119</v>
      </c>
      <c r="G1489" t="s">
        <v>15</v>
      </c>
      <c r="H1489">
        <v>2</v>
      </c>
      <c r="I1489">
        <v>100</v>
      </c>
      <c r="J1489" t="s">
        <v>16</v>
      </c>
      <c r="K1489" t="s">
        <v>17</v>
      </c>
      <c r="L1489" t="s">
        <v>40</v>
      </c>
      <c r="M1489" s="25">
        <v>695000</v>
      </c>
    </row>
    <row r="1490" spans="1:13" x14ac:dyDescent="0.2">
      <c r="A1490" s="1">
        <v>43524</v>
      </c>
      <c r="B1490" t="s">
        <v>1611</v>
      </c>
      <c r="C1490" t="s">
        <v>11</v>
      </c>
      <c r="D1490" t="s">
        <v>54</v>
      </c>
      <c r="E1490" t="s">
        <v>55</v>
      </c>
      <c r="F1490" t="s">
        <v>119</v>
      </c>
      <c r="G1490" t="s">
        <v>15</v>
      </c>
      <c r="H1490">
        <v>2</v>
      </c>
      <c r="I1490">
        <v>73</v>
      </c>
      <c r="J1490" t="s">
        <v>16</v>
      </c>
      <c r="K1490" t="s">
        <v>17</v>
      </c>
      <c r="L1490" t="s">
        <v>40</v>
      </c>
      <c r="M1490" s="25">
        <v>328000</v>
      </c>
    </row>
    <row r="1491" spans="1:13" x14ac:dyDescent="0.2">
      <c r="A1491" s="1">
        <v>43525</v>
      </c>
      <c r="B1491" t="s">
        <v>1612</v>
      </c>
      <c r="C1491" t="s">
        <v>11</v>
      </c>
      <c r="D1491" t="s">
        <v>54</v>
      </c>
      <c r="E1491" t="s">
        <v>55</v>
      </c>
      <c r="F1491" t="s">
        <v>119</v>
      </c>
      <c r="G1491" t="s">
        <v>15</v>
      </c>
      <c r="H1491">
        <v>2</v>
      </c>
      <c r="I1491">
        <v>65</v>
      </c>
      <c r="J1491" t="s">
        <v>16</v>
      </c>
      <c r="K1491" t="s">
        <v>17</v>
      </c>
      <c r="L1491" t="s">
        <v>18</v>
      </c>
      <c r="M1491" s="25">
        <v>324000</v>
      </c>
    </row>
    <row r="1492" spans="1:13" x14ac:dyDescent="0.2">
      <c r="A1492" s="1">
        <v>43526</v>
      </c>
      <c r="B1492" t="s">
        <v>1613</v>
      </c>
      <c r="C1492" t="s">
        <v>11</v>
      </c>
      <c r="D1492" t="s">
        <v>54</v>
      </c>
      <c r="E1492" t="s">
        <v>55</v>
      </c>
      <c r="F1492" t="s">
        <v>119</v>
      </c>
      <c r="G1492" t="s">
        <v>15</v>
      </c>
      <c r="H1492">
        <v>1</v>
      </c>
      <c r="I1492">
        <v>63</v>
      </c>
      <c r="J1492" t="s">
        <v>16</v>
      </c>
      <c r="K1492" t="s">
        <v>17</v>
      </c>
      <c r="L1492" t="s">
        <v>52</v>
      </c>
      <c r="M1492" s="25">
        <v>369000</v>
      </c>
    </row>
    <row r="1493" spans="1:13" x14ac:dyDescent="0.2">
      <c r="A1493" s="1">
        <v>43527</v>
      </c>
      <c r="B1493" t="s">
        <v>1614</v>
      </c>
      <c r="C1493" t="s">
        <v>11</v>
      </c>
      <c r="D1493" t="s">
        <v>42</v>
      </c>
      <c r="E1493" t="s">
        <v>61</v>
      </c>
      <c r="F1493" t="s">
        <v>119</v>
      </c>
      <c r="G1493" t="s">
        <v>15</v>
      </c>
      <c r="H1493">
        <v>2</v>
      </c>
      <c r="I1493">
        <v>84</v>
      </c>
      <c r="J1493" t="s">
        <v>16</v>
      </c>
      <c r="K1493" t="s">
        <v>17</v>
      </c>
      <c r="L1493" t="s">
        <v>60</v>
      </c>
      <c r="M1493" s="25">
        <v>425000</v>
      </c>
    </row>
    <row r="1494" spans="1:13" x14ac:dyDescent="0.2">
      <c r="A1494" s="1">
        <v>43528</v>
      </c>
      <c r="B1494" t="s">
        <v>1615</v>
      </c>
      <c r="C1494" t="s">
        <v>11</v>
      </c>
      <c r="D1494" t="s">
        <v>42</v>
      </c>
      <c r="E1494" t="s">
        <v>61</v>
      </c>
      <c r="F1494" t="s">
        <v>119</v>
      </c>
      <c r="G1494" t="s">
        <v>15</v>
      </c>
      <c r="H1494">
        <v>3</v>
      </c>
      <c r="I1494">
        <v>104</v>
      </c>
      <c r="J1494" t="s">
        <v>16</v>
      </c>
      <c r="K1494" t="s">
        <v>17</v>
      </c>
      <c r="L1494" t="s">
        <v>57</v>
      </c>
      <c r="M1494" s="25">
        <v>376000</v>
      </c>
    </row>
    <row r="1495" spans="1:13" x14ac:dyDescent="0.2">
      <c r="A1495" s="1">
        <v>43529</v>
      </c>
      <c r="B1495" t="s">
        <v>1616</v>
      </c>
      <c r="C1495" t="s">
        <v>11</v>
      </c>
      <c r="D1495" t="s">
        <v>42</v>
      </c>
      <c r="E1495" t="s">
        <v>61</v>
      </c>
      <c r="F1495" t="s">
        <v>119</v>
      </c>
      <c r="G1495" t="s">
        <v>15</v>
      </c>
      <c r="H1495">
        <v>3</v>
      </c>
      <c r="I1495">
        <v>99</v>
      </c>
      <c r="J1495" t="s">
        <v>16</v>
      </c>
      <c r="K1495" t="s">
        <v>17</v>
      </c>
      <c r="L1495" t="s">
        <v>58</v>
      </c>
      <c r="M1495" s="25">
        <v>480000</v>
      </c>
    </row>
    <row r="1496" spans="1:13" x14ac:dyDescent="0.2">
      <c r="A1496" s="1">
        <v>43530</v>
      </c>
      <c r="B1496" t="s">
        <v>1617</v>
      </c>
      <c r="C1496" t="s">
        <v>11</v>
      </c>
      <c r="D1496" t="s">
        <v>42</v>
      </c>
      <c r="E1496" t="s">
        <v>61</v>
      </c>
      <c r="F1496" t="s">
        <v>119</v>
      </c>
      <c r="G1496" t="s">
        <v>32</v>
      </c>
      <c r="H1496">
        <v>3</v>
      </c>
      <c r="I1496">
        <v>190</v>
      </c>
      <c r="J1496" t="s">
        <v>16</v>
      </c>
      <c r="K1496" t="s">
        <v>17</v>
      </c>
      <c r="L1496" t="s">
        <v>52</v>
      </c>
      <c r="M1496" s="25">
        <v>597000</v>
      </c>
    </row>
    <row r="1497" spans="1:13" x14ac:dyDescent="0.2">
      <c r="A1497" s="1">
        <v>43531</v>
      </c>
      <c r="B1497" t="s">
        <v>1618</v>
      </c>
      <c r="C1497" t="s">
        <v>11</v>
      </c>
      <c r="D1497" t="s">
        <v>34</v>
      </c>
      <c r="E1497" t="s">
        <v>44</v>
      </c>
      <c r="F1497" t="s">
        <v>119</v>
      </c>
      <c r="G1497" t="s">
        <v>15</v>
      </c>
      <c r="H1497">
        <v>2</v>
      </c>
      <c r="I1497">
        <v>89</v>
      </c>
      <c r="J1497" t="s">
        <v>16</v>
      </c>
      <c r="K1497" t="s">
        <v>17</v>
      </c>
      <c r="L1497" t="s">
        <v>36</v>
      </c>
      <c r="M1497" s="25">
        <v>692000</v>
      </c>
    </row>
    <row r="1498" spans="1:13" x14ac:dyDescent="0.2">
      <c r="A1498" s="1">
        <v>43532</v>
      </c>
      <c r="B1498" t="s">
        <v>1619</v>
      </c>
      <c r="C1498" t="s">
        <v>11</v>
      </c>
      <c r="D1498" t="s">
        <v>34</v>
      </c>
      <c r="E1498" t="s">
        <v>44</v>
      </c>
      <c r="F1498" t="s">
        <v>119</v>
      </c>
      <c r="G1498" t="s">
        <v>15</v>
      </c>
      <c r="H1498">
        <v>2</v>
      </c>
      <c r="I1498">
        <v>134</v>
      </c>
      <c r="J1498" t="s">
        <v>16</v>
      </c>
      <c r="K1498" t="s">
        <v>17</v>
      </c>
      <c r="L1498" t="s">
        <v>18</v>
      </c>
      <c r="M1498" s="25">
        <v>670000</v>
      </c>
    </row>
    <row r="1499" spans="1:13" x14ac:dyDescent="0.2">
      <c r="A1499" s="1">
        <v>43533</v>
      </c>
      <c r="B1499" t="s">
        <v>1620</v>
      </c>
      <c r="C1499" t="s">
        <v>11</v>
      </c>
      <c r="D1499" t="s">
        <v>89</v>
      </c>
      <c r="E1499" t="s">
        <v>93</v>
      </c>
      <c r="F1499" t="s">
        <v>119</v>
      </c>
      <c r="G1499" t="s">
        <v>15</v>
      </c>
      <c r="H1499">
        <v>2</v>
      </c>
      <c r="I1499">
        <v>66</v>
      </c>
      <c r="J1499" t="s">
        <v>16</v>
      </c>
      <c r="K1499" t="s">
        <v>17</v>
      </c>
      <c r="L1499" t="s">
        <v>40</v>
      </c>
      <c r="M1499" s="25">
        <v>336600</v>
      </c>
    </row>
    <row r="1500" spans="1:13" x14ac:dyDescent="0.2">
      <c r="A1500" s="1">
        <v>43534</v>
      </c>
      <c r="B1500" t="s">
        <v>1621</v>
      </c>
      <c r="C1500" t="s">
        <v>11</v>
      </c>
      <c r="D1500" t="s">
        <v>89</v>
      </c>
      <c r="E1500" t="s">
        <v>93</v>
      </c>
      <c r="F1500" t="s">
        <v>119</v>
      </c>
      <c r="G1500" t="s">
        <v>15</v>
      </c>
      <c r="H1500">
        <v>2</v>
      </c>
      <c r="I1500">
        <v>56</v>
      </c>
      <c r="J1500" t="s">
        <v>16</v>
      </c>
      <c r="K1500" t="s">
        <v>17</v>
      </c>
      <c r="L1500" t="s">
        <v>40</v>
      </c>
      <c r="M1500" s="25">
        <v>331500</v>
      </c>
    </row>
    <row r="1501" spans="1:13" x14ac:dyDescent="0.2">
      <c r="A1501" s="1">
        <v>43535</v>
      </c>
      <c r="B1501" t="s">
        <v>1622</v>
      </c>
      <c r="C1501" t="s">
        <v>11</v>
      </c>
      <c r="D1501" t="s">
        <v>12</v>
      </c>
      <c r="E1501" t="s">
        <v>31</v>
      </c>
      <c r="F1501" t="s">
        <v>119</v>
      </c>
      <c r="G1501" t="s">
        <v>32</v>
      </c>
      <c r="H1501">
        <v>1</v>
      </c>
      <c r="I1501">
        <v>134</v>
      </c>
      <c r="J1501" t="s">
        <v>16</v>
      </c>
      <c r="K1501" t="s">
        <v>17</v>
      </c>
      <c r="L1501" t="s">
        <v>52</v>
      </c>
      <c r="M1501" s="25">
        <v>495000</v>
      </c>
    </row>
    <row r="1502" spans="1:13" x14ac:dyDescent="0.2">
      <c r="A1502" s="1">
        <v>43536</v>
      </c>
      <c r="B1502" t="s">
        <v>1623</v>
      </c>
      <c r="C1502" t="s">
        <v>11</v>
      </c>
      <c r="D1502" t="s">
        <v>12</v>
      </c>
      <c r="E1502" t="s">
        <v>31</v>
      </c>
      <c r="F1502" t="s">
        <v>119</v>
      </c>
      <c r="G1502" t="s">
        <v>23</v>
      </c>
      <c r="H1502">
        <v>3</v>
      </c>
      <c r="I1502">
        <v>138</v>
      </c>
      <c r="J1502" t="s">
        <v>16</v>
      </c>
      <c r="K1502" t="s">
        <v>17</v>
      </c>
      <c r="L1502" t="s">
        <v>36</v>
      </c>
      <c r="M1502" s="25">
        <v>795000</v>
      </c>
    </row>
    <row r="1503" spans="1:13" x14ac:dyDescent="0.2">
      <c r="A1503" s="1">
        <v>43537</v>
      </c>
      <c r="B1503" t="s">
        <v>1624</v>
      </c>
      <c r="C1503" t="s">
        <v>11</v>
      </c>
      <c r="D1503" t="s">
        <v>12</v>
      </c>
      <c r="E1503" t="s">
        <v>31</v>
      </c>
      <c r="F1503" t="s">
        <v>119</v>
      </c>
      <c r="G1503" t="s">
        <v>23</v>
      </c>
      <c r="H1503">
        <v>3</v>
      </c>
      <c r="I1503">
        <v>189</v>
      </c>
      <c r="J1503" t="s">
        <v>16</v>
      </c>
      <c r="K1503" t="s">
        <v>17</v>
      </c>
      <c r="L1503" t="s">
        <v>36</v>
      </c>
      <c r="M1503" s="25">
        <v>1090000</v>
      </c>
    </row>
    <row r="1504" spans="1:13" x14ac:dyDescent="0.2">
      <c r="A1504" s="1">
        <v>43538</v>
      </c>
      <c r="B1504" t="s">
        <v>1625</v>
      </c>
      <c r="C1504" t="s">
        <v>11</v>
      </c>
      <c r="D1504" t="s">
        <v>19</v>
      </c>
      <c r="E1504" t="s">
        <v>73</v>
      </c>
      <c r="F1504" t="s">
        <v>119</v>
      </c>
      <c r="G1504" t="s">
        <v>15</v>
      </c>
      <c r="H1504">
        <v>2</v>
      </c>
      <c r="I1504">
        <v>158</v>
      </c>
      <c r="J1504" t="s">
        <v>16</v>
      </c>
      <c r="K1504" t="s">
        <v>17</v>
      </c>
      <c r="L1504" t="s">
        <v>52</v>
      </c>
      <c r="M1504" s="25">
        <v>900000</v>
      </c>
    </row>
    <row r="1505" spans="1:13" x14ac:dyDescent="0.2">
      <c r="A1505" s="1">
        <v>43539</v>
      </c>
      <c r="B1505" t="s">
        <v>1626</v>
      </c>
      <c r="C1505" t="s">
        <v>11</v>
      </c>
      <c r="D1505" t="s">
        <v>19</v>
      </c>
      <c r="E1505" t="s">
        <v>73</v>
      </c>
      <c r="F1505" t="s">
        <v>119</v>
      </c>
      <c r="G1505" t="s">
        <v>15</v>
      </c>
      <c r="H1505">
        <v>2</v>
      </c>
      <c r="I1505">
        <v>160</v>
      </c>
      <c r="J1505" t="s">
        <v>16</v>
      </c>
      <c r="K1505" t="s">
        <v>17</v>
      </c>
      <c r="L1505" t="s">
        <v>52</v>
      </c>
      <c r="M1505" s="25">
        <v>910000</v>
      </c>
    </row>
    <row r="1506" spans="1:13" x14ac:dyDescent="0.2">
      <c r="A1506" s="1">
        <v>43540</v>
      </c>
      <c r="B1506" t="s">
        <v>1627</v>
      </c>
      <c r="C1506" t="s">
        <v>11</v>
      </c>
      <c r="D1506" t="s">
        <v>12</v>
      </c>
      <c r="E1506" t="s">
        <v>31</v>
      </c>
      <c r="F1506" t="s">
        <v>119</v>
      </c>
      <c r="G1506" t="s">
        <v>23</v>
      </c>
      <c r="H1506">
        <v>1</v>
      </c>
      <c r="I1506">
        <v>128</v>
      </c>
      <c r="J1506" t="s">
        <v>16</v>
      </c>
      <c r="K1506" t="s">
        <v>17</v>
      </c>
      <c r="L1506" t="s">
        <v>24</v>
      </c>
      <c r="M1506" s="25">
        <v>780000</v>
      </c>
    </row>
    <row r="1507" spans="1:13" x14ac:dyDescent="0.2">
      <c r="A1507" s="1">
        <v>43541</v>
      </c>
      <c r="B1507" t="s">
        <v>1628</v>
      </c>
      <c r="C1507" t="s">
        <v>11</v>
      </c>
      <c r="D1507" t="s">
        <v>12</v>
      </c>
      <c r="E1507" t="s">
        <v>31</v>
      </c>
      <c r="F1507" t="s">
        <v>119</v>
      </c>
      <c r="G1507" t="s">
        <v>23</v>
      </c>
      <c r="H1507">
        <v>2</v>
      </c>
      <c r="I1507">
        <v>160</v>
      </c>
      <c r="J1507" t="s">
        <v>16</v>
      </c>
      <c r="K1507" t="s">
        <v>17</v>
      </c>
      <c r="L1507" t="s">
        <v>24</v>
      </c>
      <c r="M1507" s="25">
        <v>970000</v>
      </c>
    </row>
    <row r="1508" spans="1:13" x14ac:dyDescent="0.2">
      <c r="A1508" s="1">
        <v>43542</v>
      </c>
      <c r="B1508" t="s">
        <v>1629</v>
      </c>
      <c r="C1508" t="s">
        <v>11</v>
      </c>
      <c r="D1508" t="s">
        <v>12</v>
      </c>
      <c r="E1508" t="s">
        <v>13</v>
      </c>
      <c r="F1508" t="s">
        <v>119</v>
      </c>
      <c r="G1508" t="s">
        <v>15</v>
      </c>
      <c r="H1508">
        <v>2</v>
      </c>
      <c r="I1508">
        <v>195</v>
      </c>
      <c r="J1508" t="s">
        <v>16</v>
      </c>
      <c r="K1508" t="s">
        <v>17</v>
      </c>
      <c r="L1508" t="s">
        <v>52</v>
      </c>
      <c r="M1508" s="25">
        <v>2158000</v>
      </c>
    </row>
    <row r="1509" spans="1:13" x14ac:dyDescent="0.2">
      <c r="A1509" s="1">
        <v>43543</v>
      </c>
      <c r="B1509" t="s">
        <v>1630</v>
      </c>
      <c r="C1509" t="s">
        <v>11</v>
      </c>
      <c r="D1509" t="s">
        <v>12</v>
      </c>
      <c r="E1509" t="s">
        <v>13</v>
      </c>
      <c r="F1509" t="s">
        <v>119</v>
      </c>
      <c r="G1509" t="s">
        <v>23</v>
      </c>
      <c r="H1509">
        <v>2</v>
      </c>
      <c r="I1509">
        <v>145</v>
      </c>
      <c r="J1509" t="s">
        <v>16</v>
      </c>
      <c r="K1509" t="s">
        <v>17</v>
      </c>
      <c r="L1509" t="s">
        <v>58</v>
      </c>
      <c r="M1509" s="25">
        <v>2188000</v>
      </c>
    </row>
    <row r="1510" spans="1:13" x14ac:dyDescent="0.2">
      <c r="A1510" s="1">
        <v>43544</v>
      </c>
      <c r="B1510" t="s">
        <v>1631</v>
      </c>
      <c r="C1510" t="s">
        <v>11</v>
      </c>
      <c r="D1510" t="s">
        <v>12</v>
      </c>
      <c r="E1510" t="s">
        <v>13</v>
      </c>
      <c r="F1510" t="s">
        <v>119</v>
      </c>
      <c r="G1510" t="s">
        <v>15</v>
      </c>
      <c r="H1510">
        <v>3</v>
      </c>
      <c r="I1510">
        <v>158</v>
      </c>
      <c r="J1510" t="s">
        <v>16</v>
      </c>
      <c r="K1510" t="s">
        <v>17</v>
      </c>
      <c r="L1510" t="s">
        <v>18</v>
      </c>
      <c r="M1510" s="25">
        <v>1368000</v>
      </c>
    </row>
    <row r="1511" spans="1:13" x14ac:dyDescent="0.2">
      <c r="A1511" s="1">
        <v>43545</v>
      </c>
      <c r="B1511" t="s">
        <v>1632</v>
      </c>
      <c r="C1511" t="s">
        <v>11</v>
      </c>
      <c r="D1511" t="s">
        <v>19</v>
      </c>
      <c r="E1511" t="s">
        <v>20</v>
      </c>
      <c r="F1511" t="s">
        <v>119</v>
      </c>
      <c r="G1511" t="s">
        <v>15</v>
      </c>
      <c r="H1511">
        <v>3</v>
      </c>
      <c r="I1511">
        <v>134</v>
      </c>
      <c r="J1511" t="s">
        <v>16</v>
      </c>
      <c r="K1511" t="s">
        <v>17</v>
      </c>
      <c r="L1511" t="s">
        <v>40</v>
      </c>
      <c r="M1511" s="25">
        <v>1395000</v>
      </c>
    </row>
    <row r="1512" spans="1:13" x14ac:dyDescent="0.2">
      <c r="A1512" s="1">
        <v>43546</v>
      </c>
      <c r="B1512" t="s">
        <v>1633</v>
      </c>
      <c r="C1512" t="s">
        <v>11</v>
      </c>
      <c r="D1512" t="s">
        <v>19</v>
      </c>
      <c r="E1512" t="s">
        <v>20</v>
      </c>
      <c r="F1512" t="s">
        <v>119</v>
      </c>
      <c r="G1512" t="s">
        <v>15</v>
      </c>
      <c r="H1512">
        <v>3</v>
      </c>
      <c r="I1512">
        <v>138</v>
      </c>
      <c r="J1512" t="s">
        <v>16</v>
      </c>
      <c r="K1512" t="s">
        <v>17</v>
      </c>
      <c r="L1512" t="s">
        <v>18</v>
      </c>
      <c r="M1512" s="25">
        <v>1370000</v>
      </c>
    </row>
    <row r="1513" spans="1:13" x14ac:dyDescent="0.2">
      <c r="A1513" s="1">
        <v>43547</v>
      </c>
      <c r="B1513" t="s">
        <v>1634</v>
      </c>
      <c r="C1513" t="s">
        <v>11</v>
      </c>
      <c r="D1513" t="s">
        <v>19</v>
      </c>
      <c r="E1513" t="s">
        <v>20</v>
      </c>
      <c r="F1513" t="s">
        <v>119</v>
      </c>
      <c r="G1513" t="s">
        <v>32</v>
      </c>
      <c r="H1513">
        <v>2</v>
      </c>
      <c r="I1513">
        <v>115</v>
      </c>
      <c r="J1513" t="s">
        <v>16</v>
      </c>
      <c r="K1513" t="s">
        <v>17</v>
      </c>
      <c r="L1513" t="s">
        <v>52</v>
      </c>
      <c r="M1513" s="25">
        <v>1130000</v>
      </c>
    </row>
    <row r="1514" spans="1:13" x14ac:dyDescent="0.2">
      <c r="A1514" s="1">
        <v>43548</v>
      </c>
      <c r="B1514" t="s">
        <v>1635</v>
      </c>
      <c r="C1514" t="s">
        <v>11</v>
      </c>
      <c r="D1514" t="s">
        <v>54</v>
      </c>
      <c r="E1514" t="s">
        <v>108</v>
      </c>
      <c r="F1514" t="s">
        <v>119</v>
      </c>
      <c r="G1514" t="s">
        <v>15</v>
      </c>
      <c r="H1514">
        <v>3</v>
      </c>
      <c r="I1514">
        <v>105</v>
      </c>
      <c r="J1514" t="s">
        <v>16</v>
      </c>
      <c r="K1514" t="s">
        <v>17</v>
      </c>
      <c r="L1514" t="s">
        <v>18</v>
      </c>
      <c r="M1514" s="25">
        <v>462000</v>
      </c>
    </row>
    <row r="1515" spans="1:13" x14ac:dyDescent="0.2">
      <c r="A1515" s="1">
        <v>43549</v>
      </c>
      <c r="B1515" t="s">
        <v>1636</v>
      </c>
      <c r="C1515" t="s">
        <v>11</v>
      </c>
      <c r="D1515" t="s">
        <v>54</v>
      </c>
      <c r="E1515" t="s">
        <v>108</v>
      </c>
      <c r="F1515" t="s">
        <v>119</v>
      </c>
      <c r="G1515" t="s">
        <v>15</v>
      </c>
      <c r="H1515">
        <v>3</v>
      </c>
      <c r="I1515">
        <v>104</v>
      </c>
      <c r="J1515" t="s">
        <v>16</v>
      </c>
      <c r="K1515" t="s">
        <v>17</v>
      </c>
      <c r="L1515" t="s">
        <v>18</v>
      </c>
      <c r="M1515" s="25">
        <v>457000</v>
      </c>
    </row>
    <row r="1516" spans="1:13" x14ac:dyDescent="0.2">
      <c r="A1516" s="1">
        <v>43550</v>
      </c>
      <c r="B1516" t="s">
        <v>1637</v>
      </c>
      <c r="C1516" t="s">
        <v>11</v>
      </c>
      <c r="D1516" t="s">
        <v>54</v>
      </c>
      <c r="E1516" t="s">
        <v>108</v>
      </c>
      <c r="F1516" t="s">
        <v>119</v>
      </c>
      <c r="G1516" t="s">
        <v>15</v>
      </c>
      <c r="H1516">
        <v>3</v>
      </c>
      <c r="I1516">
        <v>104</v>
      </c>
      <c r="J1516" t="s">
        <v>16</v>
      </c>
      <c r="K1516" t="s">
        <v>17</v>
      </c>
      <c r="L1516" t="s">
        <v>52</v>
      </c>
      <c r="M1516" s="25">
        <v>523000</v>
      </c>
    </row>
    <row r="1517" spans="1:13" x14ac:dyDescent="0.2">
      <c r="A1517" s="1">
        <v>43551</v>
      </c>
      <c r="B1517" t="s">
        <v>1638</v>
      </c>
      <c r="C1517" t="s">
        <v>11</v>
      </c>
      <c r="D1517" t="s">
        <v>54</v>
      </c>
      <c r="E1517" t="s">
        <v>108</v>
      </c>
      <c r="F1517" t="s">
        <v>119</v>
      </c>
      <c r="G1517" t="s">
        <v>15</v>
      </c>
      <c r="H1517">
        <v>2</v>
      </c>
      <c r="I1517">
        <v>56</v>
      </c>
      <c r="J1517" t="s">
        <v>16</v>
      </c>
      <c r="K1517" t="s">
        <v>17</v>
      </c>
      <c r="L1517" t="s">
        <v>52</v>
      </c>
      <c r="M1517" s="25">
        <v>242000</v>
      </c>
    </row>
    <row r="1518" spans="1:13" x14ac:dyDescent="0.2">
      <c r="A1518" s="1">
        <v>43552</v>
      </c>
      <c r="B1518" t="s">
        <v>1639</v>
      </c>
      <c r="C1518" t="s">
        <v>11</v>
      </c>
      <c r="D1518" t="s">
        <v>47</v>
      </c>
      <c r="E1518" t="s">
        <v>98</v>
      </c>
      <c r="F1518" t="s">
        <v>119</v>
      </c>
      <c r="G1518" t="s">
        <v>15</v>
      </c>
      <c r="H1518">
        <v>3</v>
      </c>
      <c r="I1518">
        <v>109</v>
      </c>
      <c r="J1518" t="s">
        <v>16</v>
      </c>
      <c r="K1518" t="s">
        <v>17</v>
      </c>
      <c r="L1518" t="s">
        <v>52</v>
      </c>
      <c r="M1518" s="25">
        <v>467000</v>
      </c>
    </row>
    <row r="1519" spans="1:13" x14ac:dyDescent="0.2">
      <c r="A1519" s="1">
        <v>43553</v>
      </c>
      <c r="B1519" t="s">
        <v>1640</v>
      </c>
      <c r="C1519" t="s">
        <v>11</v>
      </c>
      <c r="D1519" t="s">
        <v>42</v>
      </c>
      <c r="E1519" t="s">
        <v>78</v>
      </c>
      <c r="F1519" t="s">
        <v>119</v>
      </c>
      <c r="G1519" t="s">
        <v>15</v>
      </c>
      <c r="H1519">
        <v>4</v>
      </c>
      <c r="I1519">
        <v>151</v>
      </c>
      <c r="J1519" t="s">
        <v>16</v>
      </c>
      <c r="K1519" t="s">
        <v>17</v>
      </c>
      <c r="L1519" t="s">
        <v>40</v>
      </c>
      <c r="M1519" s="25">
        <v>833900</v>
      </c>
    </row>
    <row r="1520" spans="1:13" x14ac:dyDescent="0.2">
      <c r="A1520" s="1">
        <v>43554</v>
      </c>
      <c r="B1520" t="s">
        <v>1641</v>
      </c>
      <c r="C1520" t="s">
        <v>11</v>
      </c>
      <c r="D1520" t="s">
        <v>37</v>
      </c>
      <c r="E1520" t="s">
        <v>74</v>
      </c>
      <c r="F1520" t="s">
        <v>119</v>
      </c>
      <c r="G1520" t="s">
        <v>32</v>
      </c>
      <c r="H1520">
        <v>2</v>
      </c>
      <c r="I1520">
        <v>128</v>
      </c>
      <c r="J1520" t="s">
        <v>16</v>
      </c>
      <c r="K1520" t="s">
        <v>17</v>
      </c>
      <c r="L1520" t="s">
        <v>36</v>
      </c>
      <c r="M1520" s="25">
        <v>595000</v>
      </c>
    </row>
    <row r="1521" spans="1:13" x14ac:dyDescent="0.2">
      <c r="A1521" s="1">
        <v>43555</v>
      </c>
      <c r="B1521" t="s">
        <v>1642</v>
      </c>
      <c r="C1521" t="s">
        <v>11</v>
      </c>
      <c r="D1521" t="s">
        <v>89</v>
      </c>
      <c r="E1521" t="s">
        <v>93</v>
      </c>
      <c r="F1521" t="s">
        <v>119</v>
      </c>
      <c r="G1521" t="s">
        <v>15</v>
      </c>
      <c r="H1521">
        <v>2</v>
      </c>
      <c r="I1521">
        <v>70</v>
      </c>
      <c r="J1521" t="s">
        <v>16</v>
      </c>
      <c r="K1521" t="s">
        <v>17</v>
      </c>
      <c r="L1521" t="s">
        <v>58</v>
      </c>
      <c r="M1521" s="25">
        <v>377400</v>
      </c>
    </row>
    <row r="1522" spans="1:13" x14ac:dyDescent="0.2">
      <c r="A1522" s="1">
        <v>43556</v>
      </c>
      <c r="B1522" t="s">
        <v>1643</v>
      </c>
      <c r="C1522" t="s">
        <v>11</v>
      </c>
      <c r="D1522" t="s">
        <v>25</v>
      </c>
      <c r="E1522" t="s">
        <v>79</v>
      </c>
      <c r="F1522" t="s">
        <v>119</v>
      </c>
      <c r="G1522" t="s">
        <v>15</v>
      </c>
      <c r="H1522">
        <v>3</v>
      </c>
      <c r="I1522">
        <v>113</v>
      </c>
      <c r="J1522" t="s">
        <v>16</v>
      </c>
      <c r="K1522" t="s">
        <v>17</v>
      </c>
      <c r="L1522" t="s">
        <v>52</v>
      </c>
      <c r="M1522" s="25">
        <v>474000</v>
      </c>
    </row>
    <row r="1523" spans="1:13" x14ac:dyDescent="0.2">
      <c r="A1523" s="1">
        <v>43557</v>
      </c>
      <c r="B1523" t="s">
        <v>1644</v>
      </c>
      <c r="C1523" t="s">
        <v>11</v>
      </c>
      <c r="D1523" t="s">
        <v>25</v>
      </c>
      <c r="E1523" t="s">
        <v>79</v>
      </c>
      <c r="F1523" t="s">
        <v>119</v>
      </c>
      <c r="G1523" t="s">
        <v>15</v>
      </c>
      <c r="H1523">
        <v>3</v>
      </c>
      <c r="I1523">
        <v>121</v>
      </c>
      <c r="J1523" t="s">
        <v>16</v>
      </c>
      <c r="K1523" t="s">
        <v>17</v>
      </c>
      <c r="L1523" t="s">
        <v>18</v>
      </c>
      <c r="M1523" s="25">
        <v>445000</v>
      </c>
    </row>
    <row r="1524" spans="1:13" x14ac:dyDescent="0.2">
      <c r="A1524" s="1">
        <v>43558</v>
      </c>
      <c r="B1524" t="s">
        <v>1645</v>
      </c>
      <c r="C1524" t="s">
        <v>11</v>
      </c>
      <c r="D1524" t="s">
        <v>42</v>
      </c>
      <c r="E1524" t="s">
        <v>83</v>
      </c>
      <c r="F1524" t="s">
        <v>119</v>
      </c>
      <c r="G1524" t="s">
        <v>15</v>
      </c>
      <c r="H1524">
        <v>4</v>
      </c>
      <c r="I1524">
        <v>100</v>
      </c>
      <c r="J1524" t="s">
        <v>16</v>
      </c>
      <c r="K1524" t="s">
        <v>17</v>
      </c>
      <c r="L1524" t="s">
        <v>60</v>
      </c>
      <c r="M1524" s="25">
        <v>533000</v>
      </c>
    </row>
    <row r="1525" spans="1:13" x14ac:dyDescent="0.2">
      <c r="A1525" s="1">
        <v>43559</v>
      </c>
      <c r="B1525" t="s">
        <v>1646</v>
      </c>
      <c r="C1525" t="s">
        <v>11</v>
      </c>
      <c r="D1525" t="s">
        <v>37</v>
      </c>
      <c r="E1525" t="s">
        <v>74</v>
      </c>
      <c r="F1525" t="s">
        <v>119</v>
      </c>
      <c r="G1525" t="s">
        <v>15</v>
      </c>
      <c r="H1525">
        <v>2</v>
      </c>
      <c r="I1525">
        <v>80</v>
      </c>
      <c r="J1525" t="s">
        <v>16</v>
      </c>
      <c r="K1525" t="s">
        <v>17</v>
      </c>
      <c r="L1525" t="s">
        <v>18</v>
      </c>
      <c r="M1525" s="25">
        <v>475000</v>
      </c>
    </row>
    <row r="1526" spans="1:13" x14ac:dyDescent="0.2">
      <c r="A1526" s="1">
        <v>43560</v>
      </c>
      <c r="B1526" t="s">
        <v>1647</v>
      </c>
      <c r="C1526" t="s">
        <v>11</v>
      </c>
      <c r="D1526" t="s">
        <v>25</v>
      </c>
      <c r="E1526" t="s">
        <v>39</v>
      </c>
      <c r="F1526" t="s">
        <v>119</v>
      </c>
      <c r="G1526" t="s">
        <v>32</v>
      </c>
      <c r="H1526">
        <v>3</v>
      </c>
      <c r="I1526">
        <v>110</v>
      </c>
      <c r="J1526" t="s">
        <v>16</v>
      </c>
      <c r="K1526" t="s">
        <v>17</v>
      </c>
      <c r="L1526" t="s">
        <v>52</v>
      </c>
      <c r="M1526" s="25">
        <v>395000</v>
      </c>
    </row>
    <row r="1527" spans="1:13" x14ac:dyDescent="0.2">
      <c r="A1527" s="1">
        <v>43561</v>
      </c>
      <c r="B1527" t="s">
        <v>1648</v>
      </c>
      <c r="C1527" t="s">
        <v>11</v>
      </c>
      <c r="D1527" t="s">
        <v>37</v>
      </c>
      <c r="E1527" t="s">
        <v>74</v>
      </c>
      <c r="F1527" t="s">
        <v>119</v>
      </c>
      <c r="G1527" t="s">
        <v>15</v>
      </c>
      <c r="H1527">
        <v>2</v>
      </c>
      <c r="I1527">
        <v>71</v>
      </c>
      <c r="J1527" t="s">
        <v>16</v>
      </c>
      <c r="K1527" t="s">
        <v>17</v>
      </c>
      <c r="L1527" t="s">
        <v>58</v>
      </c>
      <c r="M1527" s="25">
        <v>485000</v>
      </c>
    </row>
    <row r="1528" spans="1:13" x14ac:dyDescent="0.2">
      <c r="A1528" s="1">
        <v>43562</v>
      </c>
      <c r="B1528" t="s">
        <v>1649</v>
      </c>
      <c r="C1528" t="s">
        <v>11</v>
      </c>
      <c r="D1528" t="s">
        <v>37</v>
      </c>
      <c r="E1528" t="s">
        <v>74</v>
      </c>
      <c r="F1528" t="s">
        <v>119</v>
      </c>
      <c r="G1528" t="s">
        <v>15</v>
      </c>
      <c r="H1528">
        <v>2</v>
      </c>
      <c r="I1528">
        <v>71</v>
      </c>
      <c r="J1528" t="s">
        <v>16</v>
      </c>
      <c r="K1528" t="s">
        <v>17</v>
      </c>
      <c r="L1528" t="s">
        <v>21</v>
      </c>
      <c r="M1528" s="25">
        <v>475000</v>
      </c>
    </row>
    <row r="1529" spans="1:13" x14ac:dyDescent="0.2">
      <c r="A1529" s="1">
        <v>43563</v>
      </c>
      <c r="B1529" t="s">
        <v>1650</v>
      </c>
      <c r="C1529" t="s">
        <v>11</v>
      </c>
      <c r="D1529" t="s">
        <v>37</v>
      </c>
      <c r="E1529" t="s">
        <v>74</v>
      </c>
      <c r="F1529" t="s">
        <v>119</v>
      </c>
      <c r="G1529" t="s">
        <v>15</v>
      </c>
      <c r="H1529">
        <v>2</v>
      </c>
      <c r="I1529">
        <v>150</v>
      </c>
      <c r="J1529" t="s">
        <v>16</v>
      </c>
      <c r="K1529" t="s">
        <v>17</v>
      </c>
      <c r="L1529" t="s">
        <v>52</v>
      </c>
      <c r="M1529" s="25">
        <v>565000</v>
      </c>
    </row>
    <row r="1530" spans="1:13" x14ac:dyDescent="0.2">
      <c r="A1530" s="1">
        <v>43564</v>
      </c>
      <c r="B1530" t="s">
        <v>1651</v>
      </c>
      <c r="C1530" t="s">
        <v>11</v>
      </c>
      <c r="D1530" t="s">
        <v>37</v>
      </c>
      <c r="E1530" t="s">
        <v>74</v>
      </c>
      <c r="F1530" t="s">
        <v>119</v>
      </c>
      <c r="G1530" t="s">
        <v>15</v>
      </c>
      <c r="H1530">
        <v>2</v>
      </c>
      <c r="I1530">
        <v>84</v>
      </c>
      <c r="J1530" t="s">
        <v>16</v>
      </c>
      <c r="K1530" t="s">
        <v>17</v>
      </c>
      <c r="L1530" t="s">
        <v>18</v>
      </c>
      <c r="M1530" s="25">
        <v>465000</v>
      </c>
    </row>
    <row r="1531" spans="1:13" x14ac:dyDescent="0.2">
      <c r="A1531" s="1">
        <v>43565</v>
      </c>
      <c r="B1531" t="s">
        <v>1652</v>
      </c>
      <c r="C1531" t="s">
        <v>11</v>
      </c>
      <c r="D1531" t="s">
        <v>25</v>
      </c>
      <c r="E1531" t="s">
        <v>99</v>
      </c>
      <c r="F1531" t="s">
        <v>119</v>
      </c>
      <c r="G1531" t="s">
        <v>15</v>
      </c>
      <c r="H1531">
        <v>3</v>
      </c>
      <c r="I1531">
        <v>88</v>
      </c>
      <c r="J1531" t="s">
        <v>16</v>
      </c>
      <c r="K1531" t="s">
        <v>17</v>
      </c>
      <c r="L1531" t="s">
        <v>52</v>
      </c>
      <c r="M1531" s="25">
        <v>432500</v>
      </c>
    </row>
    <row r="1532" spans="1:13" x14ac:dyDescent="0.2">
      <c r="A1532" s="1">
        <v>43566</v>
      </c>
      <c r="B1532" t="s">
        <v>1653</v>
      </c>
      <c r="C1532" t="s">
        <v>11</v>
      </c>
      <c r="D1532" t="s">
        <v>25</v>
      </c>
      <c r="E1532" t="s">
        <v>99</v>
      </c>
      <c r="F1532" t="s">
        <v>119</v>
      </c>
      <c r="G1532" t="s">
        <v>15</v>
      </c>
      <c r="H1532">
        <v>3</v>
      </c>
      <c r="I1532">
        <v>97</v>
      </c>
      <c r="J1532" t="s">
        <v>16</v>
      </c>
      <c r="K1532" t="s">
        <v>17</v>
      </c>
      <c r="L1532" t="s">
        <v>52</v>
      </c>
      <c r="M1532" s="25">
        <v>530000</v>
      </c>
    </row>
    <row r="1533" spans="1:13" x14ac:dyDescent="0.2">
      <c r="A1533" s="1">
        <v>43567</v>
      </c>
      <c r="B1533" t="s">
        <v>1654</v>
      </c>
      <c r="C1533" t="s">
        <v>11</v>
      </c>
      <c r="D1533" t="s">
        <v>25</v>
      </c>
      <c r="E1533" t="s">
        <v>99</v>
      </c>
      <c r="F1533" t="s">
        <v>119</v>
      </c>
      <c r="G1533" t="s">
        <v>15</v>
      </c>
      <c r="H1533">
        <v>3</v>
      </c>
      <c r="I1533">
        <v>92</v>
      </c>
      <c r="J1533" t="s">
        <v>16</v>
      </c>
      <c r="K1533" t="s">
        <v>17</v>
      </c>
      <c r="L1533" t="s">
        <v>18</v>
      </c>
      <c r="M1533" s="25">
        <v>526500</v>
      </c>
    </row>
    <row r="1534" spans="1:13" x14ac:dyDescent="0.2">
      <c r="A1534" s="1">
        <v>43568</v>
      </c>
      <c r="B1534" t="s">
        <v>1655</v>
      </c>
      <c r="C1534" t="s">
        <v>11</v>
      </c>
      <c r="D1534" t="s">
        <v>25</v>
      </c>
      <c r="E1534" t="s">
        <v>99</v>
      </c>
      <c r="F1534" t="s">
        <v>119</v>
      </c>
      <c r="G1534" t="s">
        <v>15</v>
      </c>
      <c r="H1534">
        <v>3</v>
      </c>
      <c r="I1534">
        <v>88</v>
      </c>
      <c r="J1534" t="s">
        <v>16</v>
      </c>
      <c r="K1534" t="s">
        <v>17</v>
      </c>
      <c r="L1534" t="s">
        <v>18</v>
      </c>
      <c r="M1534" s="25">
        <v>502500</v>
      </c>
    </row>
    <row r="1535" spans="1:13" x14ac:dyDescent="0.2">
      <c r="A1535" s="1">
        <v>43569</v>
      </c>
      <c r="B1535" t="s">
        <v>1656</v>
      </c>
      <c r="C1535" t="s">
        <v>11</v>
      </c>
      <c r="D1535" t="s">
        <v>42</v>
      </c>
      <c r="E1535" t="s">
        <v>43</v>
      </c>
      <c r="F1535" t="s">
        <v>119</v>
      </c>
      <c r="G1535" t="s">
        <v>15</v>
      </c>
      <c r="H1535">
        <v>4</v>
      </c>
      <c r="I1535">
        <v>95</v>
      </c>
      <c r="J1535" t="s">
        <v>16</v>
      </c>
      <c r="K1535" t="s">
        <v>17</v>
      </c>
      <c r="L1535" t="s">
        <v>21</v>
      </c>
      <c r="M1535" s="25">
        <v>499000</v>
      </c>
    </row>
    <row r="1536" spans="1:13" x14ac:dyDescent="0.2">
      <c r="A1536" s="1">
        <v>43570</v>
      </c>
      <c r="B1536" t="s">
        <v>1657</v>
      </c>
      <c r="C1536" t="s">
        <v>11</v>
      </c>
      <c r="D1536" t="s">
        <v>42</v>
      </c>
      <c r="E1536" t="s">
        <v>43</v>
      </c>
      <c r="F1536" t="s">
        <v>119</v>
      </c>
      <c r="G1536" t="s">
        <v>15</v>
      </c>
      <c r="H1536">
        <v>2</v>
      </c>
      <c r="I1536">
        <v>66</v>
      </c>
      <c r="J1536" t="s">
        <v>16</v>
      </c>
      <c r="K1536" t="s">
        <v>17</v>
      </c>
      <c r="L1536" t="s">
        <v>40</v>
      </c>
      <c r="M1536" s="25">
        <v>340000</v>
      </c>
    </row>
    <row r="1537" spans="1:13" x14ac:dyDescent="0.2">
      <c r="A1537" s="1">
        <v>43571</v>
      </c>
      <c r="B1537" t="s">
        <v>1658</v>
      </c>
      <c r="C1537" t="s">
        <v>11</v>
      </c>
      <c r="D1537" t="s">
        <v>42</v>
      </c>
      <c r="E1537" t="s">
        <v>43</v>
      </c>
      <c r="F1537" t="s">
        <v>119</v>
      </c>
      <c r="G1537" t="s">
        <v>15</v>
      </c>
      <c r="H1537">
        <v>2</v>
      </c>
      <c r="I1537">
        <v>67</v>
      </c>
      <c r="J1537" t="s">
        <v>16</v>
      </c>
      <c r="K1537" t="s">
        <v>17</v>
      </c>
      <c r="L1537" t="s">
        <v>18</v>
      </c>
      <c r="M1537" s="25">
        <v>315000</v>
      </c>
    </row>
    <row r="1538" spans="1:13" x14ac:dyDescent="0.2">
      <c r="A1538" s="1">
        <v>43572</v>
      </c>
      <c r="B1538" t="s">
        <v>1659</v>
      </c>
      <c r="C1538" t="s">
        <v>11</v>
      </c>
      <c r="D1538" t="s">
        <v>54</v>
      </c>
      <c r="E1538" t="s">
        <v>55</v>
      </c>
      <c r="F1538" t="s">
        <v>119</v>
      </c>
      <c r="G1538" t="s">
        <v>15</v>
      </c>
      <c r="H1538">
        <v>1</v>
      </c>
      <c r="I1538">
        <v>51</v>
      </c>
      <c r="J1538" t="s">
        <v>16</v>
      </c>
      <c r="K1538" t="s">
        <v>17</v>
      </c>
      <c r="L1538" t="s">
        <v>36</v>
      </c>
      <c r="M1538" s="25">
        <v>279000</v>
      </c>
    </row>
    <row r="1539" spans="1:13" x14ac:dyDescent="0.2">
      <c r="A1539" s="1">
        <v>43573</v>
      </c>
      <c r="B1539" t="s">
        <v>1660</v>
      </c>
      <c r="C1539" t="s">
        <v>11</v>
      </c>
      <c r="D1539" t="s">
        <v>37</v>
      </c>
      <c r="E1539" t="s">
        <v>74</v>
      </c>
      <c r="F1539" t="s">
        <v>119</v>
      </c>
      <c r="G1539" t="s">
        <v>15</v>
      </c>
      <c r="H1539">
        <v>2</v>
      </c>
      <c r="I1539">
        <v>95</v>
      </c>
      <c r="J1539" t="s">
        <v>16</v>
      </c>
      <c r="K1539" t="s">
        <v>17</v>
      </c>
      <c r="L1539" t="s">
        <v>40</v>
      </c>
      <c r="M1539" s="25">
        <v>592000</v>
      </c>
    </row>
    <row r="1540" spans="1:13" x14ac:dyDescent="0.2">
      <c r="A1540" s="1">
        <v>43574</v>
      </c>
      <c r="B1540" t="s">
        <v>1661</v>
      </c>
      <c r="C1540" t="s">
        <v>11</v>
      </c>
      <c r="D1540" t="s">
        <v>37</v>
      </c>
      <c r="E1540" t="s">
        <v>74</v>
      </c>
      <c r="F1540" t="s">
        <v>119</v>
      </c>
      <c r="G1540" t="s">
        <v>15</v>
      </c>
      <c r="H1540">
        <v>2</v>
      </c>
      <c r="I1540">
        <v>95</v>
      </c>
      <c r="J1540" t="s">
        <v>16</v>
      </c>
      <c r="K1540" t="s">
        <v>17</v>
      </c>
      <c r="L1540" t="s">
        <v>40</v>
      </c>
      <c r="M1540" s="25">
        <v>591000</v>
      </c>
    </row>
    <row r="1541" spans="1:13" x14ac:dyDescent="0.2">
      <c r="A1541" s="1">
        <v>43575</v>
      </c>
      <c r="B1541" t="s">
        <v>1662</v>
      </c>
      <c r="C1541" t="s">
        <v>11</v>
      </c>
      <c r="D1541" t="s">
        <v>37</v>
      </c>
      <c r="E1541" t="s">
        <v>74</v>
      </c>
      <c r="F1541" t="s">
        <v>119</v>
      </c>
      <c r="G1541" t="s">
        <v>15</v>
      </c>
      <c r="H1541">
        <v>2</v>
      </c>
      <c r="I1541">
        <v>80</v>
      </c>
      <c r="J1541" t="s">
        <v>16</v>
      </c>
      <c r="K1541" t="s">
        <v>17</v>
      </c>
      <c r="L1541" t="s">
        <v>40</v>
      </c>
      <c r="M1541" s="25">
        <v>498000</v>
      </c>
    </row>
    <row r="1542" spans="1:13" x14ac:dyDescent="0.2">
      <c r="A1542" s="1">
        <v>43576</v>
      </c>
      <c r="B1542" t="s">
        <v>1663</v>
      </c>
      <c r="C1542" t="s">
        <v>11</v>
      </c>
      <c r="D1542" t="s">
        <v>37</v>
      </c>
      <c r="E1542" t="s">
        <v>74</v>
      </c>
      <c r="F1542" t="s">
        <v>119</v>
      </c>
      <c r="G1542" t="s">
        <v>15</v>
      </c>
      <c r="H1542">
        <v>2</v>
      </c>
      <c r="I1542">
        <v>92</v>
      </c>
      <c r="J1542" t="s">
        <v>16</v>
      </c>
      <c r="K1542" t="s">
        <v>17</v>
      </c>
      <c r="L1542" t="s">
        <v>40</v>
      </c>
      <c r="M1542" s="25">
        <v>474000</v>
      </c>
    </row>
    <row r="1543" spans="1:13" x14ac:dyDescent="0.2">
      <c r="A1543" s="1">
        <v>43577</v>
      </c>
      <c r="B1543" t="s">
        <v>1664</v>
      </c>
      <c r="C1543" t="s">
        <v>11</v>
      </c>
      <c r="D1543" t="s">
        <v>37</v>
      </c>
      <c r="E1543" t="s">
        <v>74</v>
      </c>
      <c r="F1543" t="s">
        <v>119</v>
      </c>
      <c r="G1543" t="s">
        <v>15</v>
      </c>
      <c r="H1543">
        <v>1</v>
      </c>
      <c r="I1543">
        <v>53</v>
      </c>
      <c r="J1543" t="s">
        <v>16</v>
      </c>
      <c r="K1543" t="s">
        <v>17</v>
      </c>
      <c r="L1543" t="s">
        <v>40</v>
      </c>
      <c r="M1543" s="25">
        <v>339000</v>
      </c>
    </row>
    <row r="1544" spans="1:13" x14ac:dyDescent="0.2">
      <c r="A1544" s="1">
        <v>43578</v>
      </c>
      <c r="B1544" t="s">
        <v>1665</v>
      </c>
      <c r="C1544" t="s">
        <v>11</v>
      </c>
      <c r="D1544" t="s">
        <v>37</v>
      </c>
      <c r="E1544" t="s">
        <v>74</v>
      </c>
      <c r="F1544" t="s">
        <v>119</v>
      </c>
      <c r="G1544" t="s">
        <v>15</v>
      </c>
      <c r="H1544">
        <v>3</v>
      </c>
      <c r="I1544">
        <v>77</v>
      </c>
      <c r="J1544" t="s">
        <v>16</v>
      </c>
      <c r="K1544" t="s">
        <v>17</v>
      </c>
      <c r="L1544" t="s">
        <v>18</v>
      </c>
      <c r="M1544" s="25">
        <v>416000</v>
      </c>
    </row>
    <row r="1545" spans="1:13" x14ac:dyDescent="0.2">
      <c r="A1545" s="1">
        <v>43579</v>
      </c>
      <c r="B1545" t="s">
        <v>1666</v>
      </c>
      <c r="C1545" t="s">
        <v>11</v>
      </c>
      <c r="D1545" t="s">
        <v>37</v>
      </c>
      <c r="E1545" t="s">
        <v>74</v>
      </c>
      <c r="F1545" t="s">
        <v>119</v>
      </c>
      <c r="G1545" t="s">
        <v>15</v>
      </c>
      <c r="H1545">
        <v>1</v>
      </c>
      <c r="I1545">
        <v>66</v>
      </c>
      <c r="J1545" t="s">
        <v>16</v>
      </c>
      <c r="K1545" t="s">
        <v>17</v>
      </c>
      <c r="L1545" t="s">
        <v>18</v>
      </c>
      <c r="M1545" s="25">
        <v>380000</v>
      </c>
    </row>
    <row r="1546" spans="1:13" x14ac:dyDescent="0.2">
      <c r="A1546" s="1">
        <v>43580</v>
      </c>
      <c r="B1546" t="s">
        <v>1667</v>
      </c>
      <c r="C1546" t="s">
        <v>11</v>
      </c>
      <c r="D1546" t="s">
        <v>37</v>
      </c>
      <c r="E1546" t="s">
        <v>74</v>
      </c>
      <c r="F1546" t="s">
        <v>119</v>
      </c>
      <c r="G1546" t="s">
        <v>15</v>
      </c>
      <c r="H1546">
        <v>1</v>
      </c>
      <c r="I1546">
        <v>51</v>
      </c>
      <c r="J1546" t="s">
        <v>16</v>
      </c>
      <c r="K1546" t="s">
        <v>17</v>
      </c>
      <c r="L1546" t="s">
        <v>18</v>
      </c>
      <c r="M1546" s="25">
        <v>322000</v>
      </c>
    </row>
    <row r="1547" spans="1:13" x14ac:dyDescent="0.2">
      <c r="A1547" s="1">
        <v>43581</v>
      </c>
      <c r="B1547" t="s">
        <v>1668</v>
      </c>
      <c r="C1547" t="s">
        <v>11</v>
      </c>
      <c r="D1547" t="s">
        <v>37</v>
      </c>
      <c r="E1547" t="s">
        <v>74</v>
      </c>
      <c r="F1547" t="s">
        <v>119</v>
      </c>
      <c r="G1547" t="s">
        <v>15</v>
      </c>
      <c r="H1547">
        <v>2</v>
      </c>
      <c r="I1547">
        <v>100</v>
      </c>
      <c r="J1547" t="s">
        <v>16</v>
      </c>
      <c r="K1547" t="s">
        <v>17</v>
      </c>
      <c r="L1547" t="s">
        <v>52</v>
      </c>
      <c r="M1547" s="25">
        <v>481000</v>
      </c>
    </row>
    <row r="1548" spans="1:13" x14ac:dyDescent="0.2">
      <c r="A1548" s="1">
        <v>43582</v>
      </c>
      <c r="B1548" t="s">
        <v>1669</v>
      </c>
      <c r="C1548" t="s">
        <v>11</v>
      </c>
      <c r="D1548" t="s">
        <v>42</v>
      </c>
      <c r="E1548" t="s">
        <v>81</v>
      </c>
      <c r="F1548" t="s">
        <v>119</v>
      </c>
      <c r="G1548" t="s">
        <v>32</v>
      </c>
      <c r="H1548">
        <v>2</v>
      </c>
      <c r="I1548">
        <v>148</v>
      </c>
      <c r="J1548" t="s">
        <v>16</v>
      </c>
      <c r="K1548" t="s">
        <v>17</v>
      </c>
      <c r="L1548" t="s">
        <v>52</v>
      </c>
      <c r="M1548" s="25">
        <v>698000</v>
      </c>
    </row>
    <row r="1549" spans="1:13" x14ac:dyDescent="0.2">
      <c r="A1549" s="1">
        <v>43583</v>
      </c>
      <c r="B1549" t="s">
        <v>1670</v>
      </c>
      <c r="C1549" t="s">
        <v>11</v>
      </c>
      <c r="D1549" t="s">
        <v>42</v>
      </c>
      <c r="E1549" t="s">
        <v>56</v>
      </c>
      <c r="F1549" t="s">
        <v>119</v>
      </c>
      <c r="G1549" t="s">
        <v>15</v>
      </c>
      <c r="H1549">
        <v>2</v>
      </c>
      <c r="I1549">
        <v>85</v>
      </c>
      <c r="J1549" t="s">
        <v>16</v>
      </c>
      <c r="K1549" t="s">
        <v>17</v>
      </c>
      <c r="L1549" t="s">
        <v>36</v>
      </c>
      <c r="M1549" s="25">
        <v>565000</v>
      </c>
    </row>
    <row r="1550" spans="1:13" x14ac:dyDescent="0.2">
      <c r="A1550" s="1">
        <v>43584</v>
      </c>
      <c r="B1550" t="s">
        <v>1671</v>
      </c>
      <c r="C1550" t="s">
        <v>11</v>
      </c>
      <c r="D1550" t="s">
        <v>42</v>
      </c>
      <c r="E1550" t="s">
        <v>56</v>
      </c>
      <c r="F1550" t="s">
        <v>119</v>
      </c>
      <c r="G1550" t="s">
        <v>15</v>
      </c>
      <c r="H1550">
        <v>2</v>
      </c>
      <c r="I1550">
        <v>85</v>
      </c>
      <c r="J1550" t="s">
        <v>16</v>
      </c>
      <c r="K1550" t="s">
        <v>17</v>
      </c>
      <c r="L1550" t="s">
        <v>40</v>
      </c>
      <c r="M1550" s="25">
        <v>535000</v>
      </c>
    </row>
    <row r="1551" spans="1:13" x14ac:dyDescent="0.2">
      <c r="A1551" s="1">
        <v>43585</v>
      </c>
      <c r="B1551" t="s">
        <v>1672</v>
      </c>
      <c r="C1551" t="s">
        <v>11</v>
      </c>
      <c r="D1551" t="s">
        <v>42</v>
      </c>
      <c r="E1551" t="s">
        <v>56</v>
      </c>
      <c r="F1551" t="s">
        <v>119</v>
      </c>
      <c r="G1551" t="s">
        <v>15</v>
      </c>
      <c r="H1551">
        <v>2</v>
      </c>
      <c r="I1551">
        <v>110</v>
      </c>
      <c r="J1551" t="s">
        <v>16</v>
      </c>
      <c r="K1551" t="s">
        <v>17</v>
      </c>
      <c r="L1551" t="s">
        <v>21</v>
      </c>
      <c r="M1551" s="25">
        <v>634000</v>
      </c>
    </row>
    <row r="1552" spans="1:13" x14ac:dyDescent="0.2">
      <c r="A1552" s="1">
        <v>43586</v>
      </c>
      <c r="B1552" t="s">
        <v>1673</v>
      </c>
      <c r="C1552" t="s">
        <v>11</v>
      </c>
      <c r="D1552" t="s">
        <v>42</v>
      </c>
      <c r="E1552" t="s">
        <v>56</v>
      </c>
      <c r="F1552" t="s">
        <v>119</v>
      </c>
      <c r="G1552" t="s">
        <v>15</v>
      </c>
      <c r="H1552">
        <v>2</v>
      </c>
      <c r="I1552">
        <v>110</v>
      </c>
      <c r="J1552" t="s">
        <v>16</v>
      </c>
      <c r="K1552" t="s">
        <v>17</v>
      </c>
      <c r="L1552" t="s">
        <v>58</v>
      </c>
      <c r="M1552" s="25">
        <v>644000</v>
      </c>
    </row>
    <row r="1553" spans="1:13" x14ac:dyDescent="0.2">
      <c r="A1553" s="1">
        <v>43587</v>
      </c>
      <c r="B1553" t="s">
        <v>1674</v>
      </c>
      <c r="C1553" t="s">
        <v>11</v>
      </c>
      <c r="D1553" t="s">
        <v>42</v>
      </c>
      <c r="E1553" t="s">
        <v>56</v>
      </c>
      <c r="F1553" t="s">
        <v>119</v>
      </c>
      <c r="G1553" t="s">
        <v>15</v>
      </c>
      <c r="H1553">
        <v>2</v>
      </c>
      <c r="I1553">
        <v>87</v>
      </c>
      <c r="J1553" t="s">
        <v>16</v>
      </c>
      <c r="K1553" t="s">
        <v>17</v>
      </c>
      <c r="L1553" t="s">
        <v>18</v>
      </c>
      <c r="M1553" s="25">
        <v>520000</v>
      </c>
    </row>
    <row r="1554" spans="1:13" x14ac:dyDescent="0.2">
      <c r="A1554" s="1">
        <v>43588</v>
      </c>
      <c r="B1554" t="s">
        <v>1675</v>
      </c>
      <c r="C1554" t="s">
        <v>11</v>
      </c>
      <c r="D1554" t="s">
        <v>42</v>
      </c>
      <c r="E1554" t="s">
        <v>56</v>
      </c>
      <c r="F1554" t="s">
        <v>119</v>
      </c>
      <c r="G1554" t="s">
        <v>15</v>
      </c>
      <c r="H1554">
        <v>2</v>
      </c>
      <c r="I1554">
        <v>85</v>
      </c>
      <c r="J1554" t="s">
        <v>16</v>
      </c>
      <c r="K1554" t="s">
        <v>17</v>
      </c>
      <c r="L1554" t="s">
        <v>58</v>
      </c>
      <c r="M1554" s="25">
        <v>555000</v>
      </c>
    </row>
    <row r="1555" spans="1:13" x14ac:dyDescent="0.2">
      <c r="A1555" s="1">
        <v>43589</v>
      </c>
      <c r="B1555" t="s">
        <v>1676</v>
      </c>
      <c r="C1555" t="s">
        <v>11</v>
      </c>
      <c r="D1555" t="s">
        <v>47</v>
      </c>
      <c r="E1555" t="s">
        <v>102</v>
      </c>
      <c r="F1555" t="s">
        <v>119</v>
      </c>
      <c r="G1555" t="s">
        <v>15</v>
      </c>
      <c r="H1555">
        <v>2</v>
      </c>
      <c r="I1555">
        <v>69</v>
      </c>
      <c r="J1555" t="s">
        <v>16</v>
      </c>
      <c r="K1555" t="s">
        <v>17</v>
      </c>
      <c r="L1555" t="s">
        <v>21</v>
      </c>
      <c r="M1555" s="25">
        <v>343000</v>
      </c>
    </row>
    <row r="1556" spans="1:13" x14ac:dyDescent="0.2">
      <c r="A1556" s="1">
        <v>43590</v>
      </c>
      <c r="B1556" t="s">
        <v>1677</v>
      </c>
      <c r="C1556" t="s">
        <v>11</v>
      </c>
      <c r="D1556" t="s">
        <v>47</v>
      </c>
      <c r="E1556" t="s">
        <v>102</v>
      </c>
      <c r="F1556" t="s">
        <v>119</v>
      </c>
      <c r="G1556" t="s">
        <v>15</v>
      </c>
      <c r="H1556">
        <v>2</v>
      </c>
      <c r="I1556">
        <v>88</v>
      </c>
      <c r="J1556" t="s">
        <v>16</v>
      </c>
      <c r="K1556" t="s">
        <v>17</v>
      </c>
      <c r="L1556" t="s">
        <v>40</v>
      </c>
      <c r="M1556" s="25">
        <v>399000</v>
      </c>
    </row>
    <row r="1557" spans="1:13" x14ac:dyDescent="0.2">
      <c r="A1557" s="1">
        <v>43591</v>
      </c>
      <c r="B1557" t="s">
        <v>1678</v>
      </c>
      <c r="C1557" t="s">
        <v>11</v>
      </c>
      <c r="D1557" t="s">
        <v>47</v>
      </c>
      <c r="E1557" t="s">
        <v>102</v>
      </c>
      <c r="F1557" t="s">
        <v>119</v>
      </c>
      <c r="G1557" t="s">
        <v>32</v>
      </c>
      <c r="H1557">
        <v>3</v>
      </c>
      <c r="I1557">
        <v>115</v>
      </c>
      <c r="J1557" t="s">
        <v>16</v>
      </c>
      <c r="K1557" t="s">
        <v>17</v>
      </c>
      <c r="L1557" t="s">
        <v>52</v>
      </c>
      <c r="M1557" s="25">
        <v>489000</v>
      </c>
    </row>
    <row r="1558" spans="1:13" x14ac:dyDescent="0.2">
      <c r="A1558" s="1">
        <v>43592</v>
      </c>
      <c r="B1558" t="s">
        <v>1679</v>
      </c>
      <c r="C1558" t="s">
        <v>11</v>
      </c>
      <c r="D1558" t="s">
        <v>47</v>
      </c>
      <c r="E1558" t="s">
        <v>102</v>
      </c>
      <c r="F1558" t="s">
        <v>119</v>
      </c>
      <c r="G1558" t="s">
        <v>15</v>
      </c>
      <c r="H1558">
        <v>2</v>
      </c>
      <c r="I1558">
        <v>81</v>
      </c>
      <c r="J1558" t="s">
        <v>16</v>
      </c>
      <c r="K1558" t="s">
        <v>17</v>
      </c>
      <c r="L1558" t="s">
        <v>18</v>
      </c>
      <c r="M1558" s="25">
        <v>375000</v>
      </c>
    </row>
    <row r="1559" spans="1:13" x14ac:dyDescent="0.2">
      <c r="A1559" s="1">
        <v>43593</v>
      </c>
      <c r="B1559" t="s">
        <v>1680</v>
      </c>
      <c r="C1559" t="s">
        <v>11</v>
      </c>
      <c r="D1559" t="s">
        <v>47</v>
      </c>
      <c r="E1559" t="s">
        <v>102</v>
      </c>
      <c r="F1559" t="s">
        <v>119</v>
      </c>
      <c r="G1559" t="s">
        <v>15</v>
      </c>
      <c r="H1559">
        <v>2</v>
      </c>
      <c r="I1559">
        <v>81</v>
      </c>
      <c r="J1559" t="s">
        <v>16</v>
      </c>
      <c r="K1559" t="s">
        <v>17</v>
      </c>
      <c r="L1559" t="s">
        <v>21</v>
      </c>
      <c r="M1559" s="25">
        <v>389000</v>
      </c>
    </row>
    <row r="1560" spans="1:13" x14ac:dyDescent="0.2">
      <c r="A1560" s="1">
        <v>43594</v>
      </c>
      <c r="B1560" t="s">
        <v>1681</v>
      </c>
      <c r="C1560" t="s">
        <v>11</v>
      </c>
      <c r="D1560" t="s">
        <v>47</v>
      </c>
      <c r="E1560" t="s">
        <v>102</v>
      </c>
      <c r="F1560" t="s">
        <v>119</v>
      </c>
      <c r="G1560" t="s">
        <v>32</v>
      </c>
      <c r="H1560">
        <v>4</v>
      </c>
      <c r="I1560">
        <v>128</v>
      </c>
      <c r="J1560" t="s">
        <v>16</v>
      </c>
      <c r="K1560" t="s">
        <v>17</v>
      </c>
      <c r="L1560" t="s">
        <v>52</v>
      </c>
      <c r="M1560" s="25">
        <v>545000</v>
      </c>
    </row>
    <row r="1561" spans="1:13" x14ac:dyDescent="0.2">
      <c r="A1561" s="1">
        <v>43595</v>
      </c>
      <c r="B1561" t="s">
        <v>1682</v>
      </c>
      <c r="C1561" t="s">
        <v>11</v>
      </c>
      <c r="D1561" t="s">
        <v>47</v>
      </c>
      <c r="E1561" t="s">
        <v>102</v>
      </c>
      <c r="F1561" t="s">
        <v>119</v>
      </c>
      <c r="G1561" t="s">
        <v>15</v>
      </c>
      <c r="H1561">
        <v>2</v>
      </c>
      <c r="I1561">
        <v>81</v>
      </c>
      <c r="J1561" t="s">
        <v>16</v>
      </c>
      <c r="K1561" t="s">
        <v>17</v>
      </c>
      <c r="L1561" t="s">
        <v>40</v>
      </c>
      <c r="M1561" s="25">
        <v>382000</v>
      </c>
    </row>
    <row r="1562" spans="1:13" x14ac:dyDescent="0.2">
      <c r="A1562" s="1">
        <v>43596</v>
      </c>
      <c r="B1562" t="s">
        <v>1683</v>
      </c>
      <c r="C1562" t="s">
        <v>11</v>
      </c>
      <c r="D1562" t="s">
        <v>12</v>
      </c>
      <c r="E1562" t="s">
        <v>13</v>
      </c>
      <c r="F1562" t="s">
        <v>119</v>
      </c>
      <c r="G1562" t="s">
        <v>15</v>
      </c>
      <c r="H1562">
        <v>2</v>
      </c>
      <c r="I1562">
        <v>75</v>
      </c>
      <c r="J1562" t="s">
        <v>16</v>
      </c>
      <c r="K1562" t="s">
        <v>17</v>
      </c>
      <c r="L1562" t="s">
        <v>58</v>
      </c>
      <c r="M1562" s="25">
        <v>510000</v>
      </c>
    </row>
    <row r="1563" spans="1:13" x14ac:dyDescent="0.2">
      <c r="A1563" s="1">
        <v>43597</v>
      </c>
      <c r="B1563" t="s">
        <v>1684</v>
      </c>
      <c r="C1563" t="s">
        <v>11</v>
      </c>
      <c r="D1563" t="s">
        <v>12</v>
      </c>
      <c r="E1563" t="s">
        <v>13</v>
      </c>
      <c r="F1563" t="s">
        <v>119</v>
      </c>
      <c r="G1563" t="s">
        <v>23</v>
      </c>
      <c r="H1563">
        <v>2</v>
      </c>
      <c r="I1563">
        <v>75</v>
      </c>
      <c r="J1563" t="s">
        <v>16</v>
      </c>
      <c r="K1563" t="s">
        <v>17</v>
      </c>
      <c r="L1563" t="s">
        <v>36</v>
      </c>
      <c r="M1563" s="25">
        <v>655000</v>
      </c>
    </row>
    <row r="1564" spans="1:13" x14ac:dyDescent="0.2">
      <c r="A1564" s="1">
        <v>43598</v>
      </c>
      <c r="B1564" t="s">
        <v>1685</v>
      </c>
      <c r="C1564" t="s">
        <v>11</v>
      </c>
      <c r="D1564" t="s">
        <v>12</v>
      </c>
      <c r="E1564" t="s">
        <v>13</v>
      </c>
      <c r="F1564" t="s">
        <v>119</v>
      </c>
      <c r="G1564" t="s">
        <v>23</v>
      </c>
      <c r="H1564">
        <v>2</v>
      </c>
      <c r="I1564">
        <v>75</v>
      </c>
      <c r="J1564" t="s">
        <v>16</v>
      </c>
      <c r="K1564" t="s">
        <v>17</v>
      </c>
      <c r="L1564" t="s">
        <v>36</v>
      </c>
      <c r="M1564" s="25">
        <v>650000</v>
      </c>
    </row>
    <row r="1565" spans="1:13" x14ac:dyDescent="0.2">
      <c r="A1565" s="1">
        <v>43599</v>
      </c>
      <c r="B1565" t="s">
        <v>1686</v>
      </c>
      <c r="C1565" t="s">
        <v>11</v>
      </c>
      <c r="D1565" t="s">
        <v>12</v>
      </c>
      <c r="E1565" t="s">
        <v>31</v>
      </c>
      <c r="F1565" t="s">
        <v>119</v>
      </c>
      <c r="G1565" t="s">
        <v>15</v>
      </c>
      <c r="H1565">
        <v>3</v>
      </c>
      <c r="I1565">
        <v>97</v>
      </c>
      <c r="J1565" t="s">
        <v>16</v>
      </c>
      <c r="K1565" t="s">
        <v>17</v>
      </c>
      <c r="L1565" t="s">
        <v>21</v>
      </c>
      <c r="M1565" s="25">
        <v>550000</v>
      </c>
    </row>
    <row r="1566" spans="1:13" x14ac:dyDescent="0.2">
      <c r="A1566" s="1">
        <v>43600</v>
      </c>
      <c r="B1566" t="s">
        <v>1687</v>
      </c>
      <c r="C1566" t="s">
        <v>11</v>
      </c>
      <c r="D1566" t="s">
        <v>12</v>
      </c>
      <c r="E1566" t="s">
        <v>31</v>
      </c>
      <c r="F1566" t="s">
        <v>119</v>
      </c>
      <c r="G1566" t="s">
        <v>15</v>
      </c>
      <c r="H1566">
        <v>3</v>
      </c>
      <c r="I1566">
        <v>97</v>
      </c>
      <c r="J1566" t="s">
        <v>16</v>
      </c>
      <c r="K1566" t="s">
        <v>17</v>
      </c>
      <c r="L1566" t="s">
        <v>40</v>
      </c>
      <c r="M1566" s="25">
        <v>540000</v>
      </c>
    </row>
    <row r="1567" spans="1:13" x14ac:dyDescent="0.2">
      <c r="A1567" s="1">
        <v>43601</v>
      </c>
      <c r="B1567" t="s">
        <v>1688</v>
      </c>
      <c r="C1567" t="s">
        <v>11</v>
      </c>
      <c r="D1567" t="s">
        <v>12</v>
      </c>
      <c r="E1567" t="s">
        <v>31</v>
      </c>
      <c r="F1567" t="s">
        <v>119</v>
      </c>
      <c r="G1567" t="s">
        <v>15</v>
      </c>
      <c r="H1567">
        <v>2</v>
      </c>
      <c r="I1567">
        <v>68</v>
      </c>
      <c r="J1567" t="s">
        <v>16</v>
      </c>
      <c r="K1567" t="s">
        <v>17</v>
      </c>
      <c r="L1567" t="s">
        <v>18</v>
      </c>
      <c r="M1567" s="25">
        <v>380000</v>
      </c>
    </row>
    <row r="1568" spans="1:13" x14ac:dyDescent="0.2">
      <c r="A1568" s="1">
        <v>43602</v>
      </c>
      <c r="B1568" t="s">
        <v>1689</v>
      </c>
      <c r="C1568" t="s">
        <v>11</v>
      </c>
      <c r="D1568" t="s">
        <v>25</v>
      </c>
      <c r="E1568" t="s">
        <v>70</v>
      </c>
      <c r="F1568" t="s">
        <v>119</v>
      </c>
      <c r="G1568" t="s">
        <v>15</v>
      </c>
      <c r="H1568">
        <v>3</v>
      </c>
      <c r="I1568">
        <v>81</v>
      </c>
      <c r="J1568" t="s">
        <v>16</v>
      </c>
      <c r="K1568" t="s">
        <v>17</v>
      </c>
      <c r="L1568" t="s">
        <v>18</v>
      </c>
      <c r="M1568" s="25">
        <v>310000</v>
      </c>
    </row>
    <row r="1569" spans="1:13" x14ac:dyDescent="0.2">
      <c r="A1569" s="1">
        <v>43603</v>
      </c>
      <c r="B1569" t="s">
        <v>1690</v>
      </c>
      <c r="C1569" t="s">
        <v>11</v>
      </c>
      <c r="D1569" t="s">
        <v>37</v>
      </c>
      <c r="E1569" t="s">
        <v>49</v>
      </c>
      <c r="F1569" t="s">
        <v>119</v>
      </c>
      <c r="G1569" t="s">
        <v>23</v>
      </c>
      <c r="H1569">
        <v>4</v>
      </c>
      <c r="I1569">
        <v>215</v>
      </c>
      <c r="J1569" t="s">
        <v>16</v>
      </c>
      <c r="K1569" t="s">
        <v>17</v>
      </c>
      <c r="L1569" t="s">
        <v>58</v>
      </c>
      <c r="M1569" s="25">
        <v>1690000</v>
      </c>
    </row>
    <row r="1570" spans="1:13" x14ac:dyDescent="0.2">
      <c r="A1570" s="1">
        <v>43604</v>
      </c>
      <c r="B1570" t="s">
        <v>1691</v>
      </c>
      <c r="C1570" t="s">
        <v>11</v>
      </c>
      <c r="D1570" t="s">
        <v>37</v>
      </c>
      <c r="E1570" t="s">
        <v>49</v>
      </c>
      <c r="F1570" t="s">
        <v>119</v>
      </c>
      <c r="G1570" t="s">
        <v>15</v>
      </c>
      <c r="H1570">
        <v>2</v>
      </c>
      <c r="I1570">
        <v>106</v>
      </c>
      <c r="J1570" t="s">
        <v>16</v>
      </c>
      <c r="K1570" t="s">
        <v>17</v>
      </c>
      <c r="L1570" t="s">
        <v>40</v>
      </c>
      <c r="M1570" s="25">
        <v>790000</v>
      </c>
    </row>
    <row r="1571" spans="1:13" x14ac:dyDescent="0.2">
      <c r="A1571" s="1">
        <v>43605</v>
      </c>
      <c r="B1571" t="s">
        <v>1692</v>
      </c>
      <c r="C1571" t="s">
        <v>11</v>
      </c>
      <c r="D1571" t="s">
        <v>34</v>
      </c>
      <c r="E1571" t="s">
        <v>44</v>
      </c>
      <c r="F1571" t="s">
        <v>119</v>
      </c>
      <c r="G1571" t="s">
        <v>15</v>
      </c>
      <c r="H1571">
        <v>2</v>
      </c>
      <c r="I1571">
        <v>95</v>
      </c>
      <c r="J1571" t="s">
        <v>16</v>
      </c>
      <c r="K1571" t="s">
        <v>17</v>
      </c>
      <c r="L1571" t="s">
        <v>40</v>
      </c>
      <c r="M1571" s="25">
        <v>550000</v>
      </c>
    </row>
    <row r="1572" spans="1:13" x14ac:dyDescent="0.2">
      <c r="A1572" s="1">
        <v>43606</v>
      </c>
      <c r="B1572" t="s">
        <v>1693</v>
      </c>
      <c r="C1572" t="s">
        <v>11</v>
      </c>
      <c r="D1572" t="s">
        <v>47</v>
      </c>
      <c r="E1572" t="s">
        <v>86</v>
      </c>
      <c r="F1572" t="s">
        <v>119</v>
      </c>
      <c r="G1572" t="s">
        <v>15</v>
      </c>
      <c r="H1572">
        <v>2</v>
      </c>
      <c r="I1572">
        <v>60</v>
      </c>
      <c r="J1572" t="s">
        <v>16</v>
      </c>
      <c r="K1572" t="s">
        <v>17</v>
      </c>
      <c r="L1572" t="s">
        <v>58</v>
      </c>
      <c r="M1572" s="25">
        <v>375000</v>
      </c>
    </row>
    <row r="1573" spans="1:13" x14ac:dyDescent="0.2">
      <c r="A1573" s="1">
        <v>43607</v>
      </c>
      <c r="B1573" t="s">
        <v>1694</v>
      </c>
      <c r="C1573" t="s">
        <v>11</v>
      </c>
      <c r="D1573" t="s">
        <v>19</v>
      </c>
      <c r="E1573" t="s">
        <v>20</v>
      </c>
      <c r="F1573" t="s">
        <v>119</v>
      </c>
      <c r="G1573" t="s">
        <v>23</v>
      </c>
      <c r="H1573">
        <v>4</v>
      </c>
      <c r="I1573">
        <v>150</v>
      </c>
      <c r="J1573" t="s">
        <v>16</v>
      </c>
      <c r="K1573" t="s">
        <v>17</v>
      </c>
      <c r="L1573" t="s">
        <v>40</v>
      </c>
      <c r="M1573" s="25">
        <v>1150000</v>
      </c>
    </row>
    <row r="1574" spans="1:13" x14ac:dyDescent="0.2">
      <c r="A1574" s="1">
        <v>43608</v>
      </c>
      <c r="B1574" t="s">
        <v>1695</v>
      </c>
      <c r="C1574" t="s">
        <v>11</v>
      </c>
      <c r="D1574" t="s">
        <v>12</v>
      </c>
      <c r="E1574" t="s">
        <v>31</v>
      </c>
      <c r="F1574" t="s">
        <v>119</v>
      </c>
      <c r="G1574" t="s">
        <v>15</v>
      </c>
      <c r="H1574">
        <v>2</v>
      </c>
      <c r="I1574">
        <v>60</v>
      </c>
      <c r="J1574" t="s">
        <v>16</v>
      </c>
      <c r="K1574" t="s">
        <v>17</v>
      </c>
      <c r="L1574" t="s">
        <v>21</v>
      </c>
      <c r="M1574" s="25">
        <v>400000</v>
      </c>
    </row>
    <row r="1575" spans="1:13" x14ac:dyDescent="0.2">
      <c r="A1575" s="1">
        <v>43609</v>
      </c>
      <c r="B1575" t="s">
        <v>1696</v>
      </c>
      <c r="C1575" t="s">
        <v>11</v>
      </c>
      <c r="D1575" t="s">
        <v>19</v>
      </c>
      <c r="E1575" t="s">
        <v>73</v>
      </c>
      <c r="F1575" t="s">
        <v>119</v>
      </c>
      <c r="G1575" t="s">
        <v>15</v>
      </c>
      <c r="H1575">
        <v>1</v>
      </c>
      <c r="I1575">
        <v>58</v>
      </c>
      <c r="J1575" t="s">
        <v>16</v>
      </c>
      <c r="K1575" t="s">
        <v>17</v>
      </c>
      <c r="L1575" t="s">
        <v>18</v>
      </c>
      <c r="M1575" s="25">
        <v>385000</v>
      </c>
    </row>
    <row r="1576" spans="1:13" x14ac:dyDescent="0.2">
      <c r="A1576" s="1">
        <v>43610</v>
      </c>
      <c r="B1576" t="s">
        <v>1697</v>
      </c>
      <c r="C1576" t="s">
        <v>11</v>
      </c>
      <c r="D1576" t="s">
        <v>47</v>
      </c>
      <c r="E1576" t="s">
        <v>86</v>
      </c>
      <c r="F1576" t="s">
        <v>119</v>
      </c>
      <c r="G1576" t="s">
        <v>15</v>
      </c>
      <c r="H1576">
        <v>3</v>
      </c>
      <c r="I1576">
        <v>83</v>
      </c>
      <c r="J1576" t="s">
        <v>16</v>
      </c>
      <c r="K1576" t="s">
        <v>17</v>
      </c>
      <c r="L1576" t="s">
        <v>18</v>
      </c>
      <c r="M1576" s="25">
        <v>437000</v>
      </c>
    </row>
    <row r="1577" spans="1:13" x14ac:dyDescent="0.2">
      <c r="A1577" s="1">
        <v>43611</v>
      </c>
      <c r="B1577" t="s">
        <v>1698</v>
      </c>
      <c r="C1577" t="s">
        <v>11</v>
      </c>
      <c r="D1577" t="s">
        <v>47</v>
      </c>
      <c r="E1577" t="s">
        <v>86</v>
      </c>
      <c r="F1577" t="s">
        <v>119</v>
      </c>
      <c r="G1577" t="s">
        <v>15</v>
      </c>
      <c r="H1577">
        <v>2</v>
      </c>
      <c r="I1577">
        <v>60</v>
      </c>
      <c r="J1577" t="s">
        <v>16</v>
      </c>
      <c r="K1577" t="s">
        <v>17</v>
      </c>
      <c r="L1577" t="s">
        <v>18</v>
      </c>
      <c r="M1577" s="25">
        <v>325000</v>
      </c>
    </row>
    <row r="1578" spans="1:13" x14ac:dyDescent="0.2">
      <c r="A1578" s="1">
        <v>43612</v>
      </c>
      <c r="B1578" t="s">
        <v>1699</v>
      </c>
      <c r="C1578" t="s">
        <v>11</v>
      </c>
      <c r="D1578" t="s">
        <v>47</v>
      </c>
      <c r="E1578" t="s">
        <v>86</v>
      </c>
      <c r="F1578" t="s">
        <v>119</v>
      </c>
      <c r="G1578" t="s">
        <v>15</v>
      </c>
      <c r="H1578">
        <v>3</v>
      </c>
      <c r="I1578">
        <v>78</v>
      </c>
      <c r="J1578" t="s">
        <v>16</v>
      </c>
      <c r="K1578" t="s">
        <v>17</v>
      </c>
      <c r="L1578" t="s">
        <v>52</v>
      </c>
      <c r="M1578" s="25">
        <v>360000</v>
      </c>
    </row>
    <row r="1579" spans="1:13" x14ac:dyDescent="0.2">
      <c r="A1579" s="1">
        <v>43613</v>
      </c>
      <c r="B1579" t="s">
        <v>1700</v>
      </c>
      <c r="C1579" t="s">
        <v>11</v>
      </c>
      <c r="D1579" t="s">
        <v>47</v>
      </c>
      <c r="E1579" t="s">
        <v>86</v>
      </c>
      <c r="F1579" t="s">
        <v>119</v>
      </c>
      <c r="G1579" t="s">
        <v>15</v>
      </c>
      <c r="H1579">
        <v>2</v>
      </c>
      <c r="I1579">
        <v>60</v>
      </c>
      <c r="J1579" t="s">
        <v>16</v>
      </c>
      <c r="K1579" t="s">
        <v>17</v>
      </c>
      <c r="L1579" t="s">
        <v>40</v>
      </c>
      <c r="M1579" s="25">
        <v>337000</v>
      </c>
    </row>
    <row r="1580" spans="1:13" x14ac:dyDescent="0.2">
      <c r="A1580" s="1">
        <v>43614</v>
      </c>
      <c r="B1580" t="s">
        <v>1701</v>
      </c>
      <c r="C1580" t="s">
        <v>11</v>
      </c>
      <c r="D1580" t="s">
        <v>12</v>
      </c>
      <c r="E1580" t="s">
        <v>13</v>
      </c>
      <c r="F1580" t="s">
        <v>119</v>
      </c>
      <c r="G1580" t="s">
        <v>15</v>
      </c>
      <c r="H1580">
        <v>2</v>
      </c>
      <c r="I1580">
        <v>100</v>
      </c>
      <c r="J1580" t="s">
        <v>16</v>
      </c>
      <c r="K1580" t="s">
        <v>17</v>
      </c>
      <c r="L1580" t="s">
        <v>36</v>
      </c>
      <c r="M1580" s="25">
        <v>720000</v>
      </c>
    </row>
    <row r="1581" spans="1:13" x14ac:dyDescent="0.2">
      <c r="A1581" s="1">
        <v>43615</v>
      </c>
      <c r="B1581" t="s">
        <v>1702</v>
      </c>
      <c r="C1581" t="s">
        <v>11</v>
      </c>
      <c r="D1581" t="s">
        <v>12</v>
      </c>
      <c r="E1581" t="s">
        <v>13</v>
      </c>
      <c r="F1581" t="s">
        <v>119</v>
      </c>
      <c r="G1581" t="s">
        <v>15</v>
      </c>
      <c r="H1581">
        <v>1</v>
      </c>
      <c r="I1581">
        <v>70</v>
      </c>
      <c r="J1581" t="s">
        <v>16</v>
      </c>
      <c r="K1581" t="s">
        <v>17</v>
      </c>
      <c r="L1581" t="s">
        <v>40</v>
      </c>
      <c r="M1581" s="25">
        <v>465000</v>
      </c>
    </row>
    <row r="1582" spans="1:13" x14ac:dyDescent="0.2">
      <c r="A1582" s="1">
        <v>43616</v>
      </c>
      <c r="B1582" t="s">
        <v>1703</v>
      </c>
      <c r="C1582" t="s">
        <v>11</v>
      </c>
      <c r="D1582" t="s">
        <v>12</v>
      </c>
      <c r="E1582" t="s">
        <v>13</v>
      </c>
      <c r="F1582" t="s">
        <v>119</v>
      </c>
      <c r="G1582" t="s">
        <v>15</v>
      </c>
      <c r="H1582">
        <v>1</v>
      </c>
      <c r="I1582">
        <v>64</v>
      </c>
      <c r="J1582" t="s">
        <v>16</v>
      </c>
      <c r="K1582" t="s">
        <v>17</v>
      </c>
      <c r="L1582" t="s">
        <v>40</v>
      </c>
      <c r="M1582" s="25">
        <v>425000</v>
      </c>
    </row>
    <row r="1583" spans="1:13" x14ac:dyDescent="0.2">
      <c r="A1583" s="1">
        <v>43617</v>
      </c>
      <c r="B1583" t="s">
        <v>1704</v>
      </c>
      <c r="C1583" t="s">
        <v>11</v>
      </c>
      <c r="D1583" t="s">
        <v>12</v>
      </c>
      <c r="E1583" t="s">
        <v>13</v>
      </c>
      <c r="F1583" t="s">
        <v>119</v>
      </c>
      <c r="G1583" t="s">
        <v>15</v>
      </c>
      <c r="H1583">
        <v>1</v>
      </c>
      <c r="I1583">
        <v>66</v>
      </c>
      <c r="J1583" t="s">
        <v>16</v>
      </c>
      <c r="K1583" t="s">
        <v>17</v>
      </c>
      <c r="L1583" t="s">
        <v>18</v>
      </c>
      <c r="M1583" s="25">
        <v>430000</v>
      </c>
    </row>
    <row r="1584" spans="1:13" x14ac:dyDescent="0.2">
      <c r="A1584" s="1">
        <v>43618</v>
      </c>
      <c r="B1584" t="s">
        <v>1705</v>
      </c>
      <c r="C1584" t="s">
        <v>11</v>
      </c>
      <c r="D1584" t="s">
        <v>12</v>
      </c>
      <c r="E1584" t="s">
        <v>13</v>
      </c>
      <c r="F1584" t="s">
        <v>119</v>
      </c>
      <c r="G1584" t="s">
        <v>15</v>
      </c>
      <c r="H1584">
        <v>1</v>
      </c>
      <c r="I1584">
        <v>59</v>
      </c>
      <c r="J1584" t="s">
        <v>16</v>
      </c>
      <c r="K1584" t="s">
        <v>17</v>
      </c>
      <c r="L1584" t="s">
        <v>18</v>
      </c>
      <c r="M1584" s="25">
        <v>385000</v>
      </c>
    </row>
    <row r="1585" spans="1:13" x14ac:dyDescent="0.2">
      <c r="A1585" s="1">
        <v>43619</v>
      </c>
      <c r="B1585" t="s">
        <v>1706</v>
      </c>
      <c r="C1585" t="s">
        <v>11</v>
      </c>
      <c r="D1585" t="s">
        <v>12</v>
      </c>
      <c r="E1585" t="s">
        <v>13</v>
      </c>
      <c r="F1585" t="s">
        <v>119</v>
      </c>
      <c r="G1585" t="s">
        <v>15</v>
      </c>
      <c r="H1585">
        <v>1</v>
      </c>
      <c r="I1585">
        <v>94</v>
      </c>
      <c r="J1585" t="s">
        <v>16</v>
      </c>
      <c r="K1585" t="s">
        <v>17</v>
      </c>
      <c r="L1585" t="s">
        <v>57</v>
      </c>
      <c r="M1585" s="25">
        <v>600000</v>
      </c>
    </row>
    <row r="1586" spans="1:13" x14ac:dyDescent="0.2">
      <c r="A1586" s="1">
        <v>43620</v>
      </c>
      <c r="B1586" t="s">
        <v>1707</v>
      </c>
      <c r="C1586" t="s">
        <v>11</v>
      </c>
      <c r="D1586" t="s">
        <v>12</v>
      </c>
      <c r="E1586" t="s">
        <v>13</v>
      </c>
      <c r="F1586" t="s">
        <v>119</v>
      </c>
      <c r="G1586" t="s">
        <v>15</v>
      </c>
      <c r="H1586">
        <v>1</v>
      </c>
      <c r="I1586">
        <v>86</v>
      </c>
      <c r="J1586" t="s">
        <v>16</v>
      </c>
      <c r="K1586" t="s">
        <v>17</v>
      </c>
      <c r="L1586" t="s">
        <v>57</v>
      </c>
      <c r="M1586" s="25">
        <v>545000</v>
      </c>
    </row>
    <row r="1587" spans="1:13" x14ac:dyDescent="0.2">
      <c r="A1587" s="1">
        <v>43621</v>
      </c>
      <c r="B1587" t="s">
        <v>1708</v>
      </c>
      <c r="C1587" t="s">
        <v>11</v>
      </c>
      <c r="D1587" t="s">
        <v>12</v>
      </c>
      <c r="E1587" t="s">
        <v>33</v>
      </c>
      <c r="F1587" t="s">
        <v>119</v>
      </c>
      <c r="G1587" t="s">
        <v>15</v>
      </c>
      <c r="H1587">
        <v>3</v>
      </c>
      <c r="I1587">
        <v>95</v>
      </c>
      <c r="J1587" t="s">
        <v>16</v>
      </c>
      <c r="K1587" t="s">
        <v>17</v>
      </c>
      <c r="L1587" t="s">
        <v>58</v>
      </c>
      <c r="M1587" s="25">
        <v>565000</v>
      </c>
    </row>
    <row r="1588" spans="1:13" x14ac:dyDescent="0.2">
      <c r="A1588" s="1">
        <v>43622</v>
      </c>
      <c r="B1588" t="s">
        <v>1709</v>
      </c>
      <c r="C1588" t="s">
        <v>11</v>
      </c>
      <c r="D1588" t="s">
        <v>12</v>
      </c>
      <c r="E1588" t="s">
        <v>33</v>
      </c>
      <c r="F1588" t="s">
        <v>119</v>
      </c>
      <c r="G1588" t="s">
        <v>15</v>
      </c>
      <c r="H1588">
        <v>2</v>
      </c>
      <c r="I1588">
        <v>81</v>
      </c>
      <c r="J1588" t="s">
        <v>16</v>
      </c>
      <c r="K1588" t="s">
        <v>17</v>
      </c>
      <c r="L1588" t="s">
        <v>18</v>
      </c>
      <c r="M1588" s="25">
        <v>595000</v>
      </c>
    </row>
    <row r="1589" spans="1:13" x14ac:dyDescent="0.2">
      <c r="A1589" s="1">
        <v>43623</v>
      </c>
      <c r="B1589" t="s">
        <v>1710</v>
      </c>
      <c r="C1589" t="s">
        <v>11</v>
      </c>
      <c r="D1589" t="s">
        <v>12</v>
      </c>
      <c r="E1589" t="s">
        <v>33</v>
      </c>
      <c r="F1589" t="s">
        <v>119</v>
      </c>
      <c r="G1589" t="s">
        <v>15</v>
      </c>
      <c r="H1589">
        <v>3</v>
      </c>
      <c r="I1589">
        <v>89</v>
      </c>
      <c r="J1589" t="s">
        <v>16</v>
      </c>
      <c r="K1589" t="s">
        <v>17</v>
      </c>
      <c r="L1589" t="s">
        <v>40</v>
      </c>
      <c r="M1589" s="25">
        <v>530000</v>
      </c>
    </row>
    <row r="1590" spans="1:13" x14ac:dyDescent="0.2">
      <c r="A1590" s="1">
        <v>43624</v>
      </c>
      <c r="B1590" t="s">
        <v>1711</v>
      </c>
      <c r="C1590" t="s">
        <v>11</v>
      </c>
      <c r="D1590" t="s">
        <v>12</v>
      </c>
      <c r="E1590" t="s">
        <v>33</v>
      </c>
      <c r="F1590" t="s">
        <v>119</v>
      </c>
      <c r="G1590" t="s">
        <v>15</v>
      </c>
      <c r="H1590">
        <v>3</v>
      </c>
      <c r="I1590">
        <v>89</v>
      </c>
      <c r="J1590" t="s">
        <v>16</v>
      </c>
      <c r="K1590" t="s">
        <v>17</v>
      </c>
      <c r="L1590" t="s">
        <v>21</v>
      </c>
      <c r="M1590" s="25">
        <v>540000</v>
      </c>
    </row>
    <row r="1591" spans="1:13" x14ac:dyDescent="0.2">
      <c r="A1591" s="1">
        <v>43625</v>
      </c>
      <c r="B1591" t="s">
        <v>1712</v>
      </c>
      <c r="C1591" t="s">
        <v>11</v>
      </c>
      <c r="D1591" t="s">
        <v>12</v>
      </c>
      <c r="E1591" t="s">
        <v>33</v>
      </c>
      <c r="F1591" t="s">
        <v>119</v>
      </c>
      <c r="G1591" t="s">
        <v>15</v>
      </c>
      <c r="H1591">
        <v>2</v>
      </c>
      <c r="I1591">
        <v>72</v>
      </c>
      <c r="J1591" t="s">
        <v>16</v>
      </c>
      <c r="K1591" t="s">
        <v>17</v>
      </c>
      <c r="L1591" t="s">
        <v>18</v>
      </c>
      <c r="M1591" s="25">
        <v>580000</v>
      </c>
    </row>
    <row r="1592" spans="1:13" x14ac:dyDescent="0.2">
      <c r="A1592" s="1">
        <v>43626</v>
      </c>
      <c r="B1592" t="s">
        <v>1713</v>
      </c>
      <c r="C1592" t="s">
        <v>11</v>
      </c>
      <c r="D1592" t="s">
        <v>42</v>
      </c>
      <c r="E1592" t="s">
        <v>61</v>
      </c>
      <c r="F1592" t="s">
        <v>119</v>
      </c>
      <c r="G1592" t="s">
        <v>15</v>
      </c>
      <c r="H1592">
        <v>2</v>
      </c>
      <c r="I1592">
        <v>65</v>
      </c>
      <c r="J1592" t="s">
        <v>16</v>
      </c>
      <c r="K1592" t="s">
        <v>17</v>
      </c>
      <c r="L1592" t="s">
        <v>21</v>
      </c>
      <c r="M1592" s="25">
        <v>415000</v>
      </c>
    </row>
    <row r="1593" spans="1:13" x14ac:dyDescent="0.2">
      <c r="A1593" s="1">
        <v>43627</v>
      </c>
      <c r="B1593" t="s">
        <v>1714</v>
      </c>
      <c r="C1593" t="s">
        <v>11</v>
      </c>
      <c r="D1593" t="s">
        <v>42</v>
      </c>
      <c r="E1593" t="s">
        <v>61</v>
      </c>
      <c r="F1593" t="s">
        <v>119</v>
      </c>
      <c r="G1593" t="s">
        <v>15</v>
      </c>
      <c r="H1593">
        <v>2</v>
      </c>
      <c r="I1593">
        <v>62</v>
      </c>
      <c r="J1593" t="s">
        <v>16</v>
      </c>
      <c r="K1593" t="s">
        <v>17</v>
      </c>
      <c r="L1593" t="s">
        <v>18</v>
      </c>
      <c r="M1593" s="25">
        <v>350000</v>
      </c>
    </row>
    <row r="1594" spans="1:13" x14ac:dyDescent="0.2">
      <c r="A1594" s="1">
        <v>43628</v>
      </c>
      <c r="B1594" t="s">
        <v>1715</v>
      </c>
      <c r="C1594" t="s">
        <v>11</v>
      </c>
      <c r="D1594" t="s">
        <v>42</v>
      </c>
      <c r="E1594" t="s">
        <v>61</v>
      </c>
      <c r="F1594" t="s">
        <v>119</v>
      </c>
      <c r="G1594" t="s">
        <v>15</v>
      </c>
      <c r="H1594">
        <v>2</v>
      </c>
      <c r="I1594">
        <v>72</v>
      </c>
      <c r="J1594" t="s">
        <v>16</v>
      </c>
      <c r="K1594" t="s">
        <v>17</v>
      </c>
      <c r="L1594" t="s">
        <v>58</v>
      </c>
      <c r="M1594" s="25">
        <v>475000</v>
      </c>
    </row>
    <row r="1595" spans="1:13" x14ac:dyDescent="0.2">
      <c r="A1595" s="1">
        <v>43629</v>
      </c>
      <c r="B1595" t="s">
        <v>1716</v>
      </c>
      <c r="C1595" t="s">
        <v>11</v>
      </c>
      <c r="D1595" t="s">
        <v>42</v>
      </c>
      <c r="E1595" t="s">
        <v>61</v>
      </c>
      <c r="F1595" t="s">
        <v>119</v>
      </c>
      <c r="G1595" t="s">
        <v>15</v>
      </c>
      <c r="H1595">
        <v>2</v>
      </c>
      <c r="I1595">
        <v>72</v>
      </c>
      <c r="J1595" t="s">
        <v>16</v>
      </c>
      <c r="K1595" t="s">
        <v>17</v>
      </c>
      <c r="L1595" t="s">
        <v>21</v>
      </c>
      <c r="M1595" s="25">
        <v>415000</v>
      </c>
    </row>
    <row r="1596" spans="1:13" x14ac:dyDescent="0.2">
      <c r="A1596" s="1">
        <v>43630</v>
      </c>
      <c r="B1596" t="s">
        <v>1717</v>
      </c>
      <c r="C1596" t="s">
        <v>11</v>
      </c>
      <c r="D1596" t="s">
        <v>42</v>
      </c>
      <c r="E1596" t="s">
        <v>61</v>
      </c>
      <c r="F1596" t="s">
        <v>119</v>
      </c>
      <c r="G1596" t="s">
        <v>15</v>
      </c>
      <c r="H1596">
        <v>2</v>
      </c>
      <c r="I1596">
        <v>62</v>
      </c>
      <c r="J1596" t="s">
        <v>16</v>
      </c>
      <c r="K1596" t="s">
        <v>17</v>
      </c>
      <c r="L1596" t="s">
        <v>40</v>
      </c>
      <c r="M1596" s="25">
        <v>375000</v>
      </c>
    </row>
    <row r="1597" spans="1:13" x14ac:dyDescent="0.2">
      <c r="A1597" s="1">
        <v>43631</v>
      </c>
      <c r="B1597" t="s">
        <v>1718</v>
      </c>
      <c r="C1597" t="s">
        <v>11</v>
      </c>
      <c r="D1597" t="s">
        <v>42</v>
      </c>
      <c r="E1597" t="s">
        <v>61</v>
      </c>
      <c r="F1597" t="s">
        <v>119</v>
      </c>
      <c r="G1597" t="s">
        <v>15</v>
      </c>
      <c r="H1597">
        <v>2</v>
      </c>
      <c r="I1597">
        <v>65</v>
      </c>
      <c r="J1597" t="s">
        <v>16</v>
      </c>
      <c r="K1597" t="s">
        <v>17</v>
      </c>
      <c r="L1597" t="s">
        <v>58</v>
      </c>
      <c r="M1597" s="25">
        <v>395000</v>
      </c>
    </row>
    <row r="1598" spans="1:13" x14ac:dyDescent="0.2">
      <c r="A1598" s="1">
        <v>43632</v>
      </c>
      <c r="B1598" t="s">
        <v>1719</v>
      </c>
      <c r="C1598" t="s">
        <v>11</v>
      </c>
      <c r="D1598" t="s">
        <v>42</v>
      </c>
      <c r="E1598" t="s">
        <v>61</v>
      </c>
      <c r="F1598" t="s">
        <v>119</v>
      </c>
      <c r="G1598" t="s">
        <v>15</v>
      </c>
      <c r="H1598">
        <v>3</v>
      </c>
      <c r="I1598">
        <v>80</v>
      </c>
      <c r="J1598" t="s">
        <v>16</v>
      </c>
      <c r="K1598" t="s">
        <v>17</v>
      </c>
      <c r="L1598" t="s">
        <v>40</v>
      </c>
      <c r="M1598" s="25">
        <v>425000</v>
      </c>
    </row>
    <row r="1599" spans="1:13" x14ac:dyDescent="0.2">
      <c r="A1599" s="1">
        <v>43633</v>
      </c>
      <c r="B1599" t="s">
        <v>1720</v>
      </c>
      <c r="C1599" t="s">
        <v>11</v>
      </c>
      <c r="D1599" t="s">
        <v>42</v>
      </c>
      <c r="E1599" t="s">
        <v>61</v>
      </c>
      <c r="F1599" t="s">
        <v>119</v>
      </c>
      <c r="G1599" t="s">
        <v>15</v>
      </c>
      <c r="H1599">
        <v>3</v>
      </c>
      <c r="I1599">
        <v>103</v>
      </c>
      <c r="J1599" t="s">
        <v>16</v>
      </c>
      <c r="K1599" t="s">
        <v>17</v>
      </c>
      <c r="L1599" t="s">
        <v>18</v>
      </c>
      <c r="M1599" s="25">
        <v>470000</v>
      </c>
    </row>
    <row r="1600" spans="1:13" x14ac:dyDescent="0.2">
      <c r="A1600" s="1">
        <v>43634</v>
      </c>
      <c r="B1600" t="s">
        <v>1721</v>
      </c>
      <c r="C1600" t="s">
        <v>11</v>
      </c>
      <c r="D1600" t="s">
        <v>42</v>
      </c>
      <c r="E1600" t="s">
        <v>61</v>
      </c>
      <c r="F1600" t="s">
        <v>119</v>
      </c>
      <c r="G1600" t="s">
        <v>15</v>
      </c>
      <c r="H1600">
        <v>3</v>
      </c>
      <c r="I1600">
        <v>104</v>
      </c>
      <c r="J1600" t="s">
        <v>16</v>
      </c>
      <c r="K1600" t="s">
        <v>17</v>
      </c>
      <c r="L1600" t="s">
        <v>40</v>
      </c>
      <c r="M1600" s="25">
        <v>496128</v>
      </c>
    </row>
    <row r="1601" spans="1:13" x14ac:dyDescent="0.2">
      <c r="A1601" s="1">
        <v>43635</v>
      </c>
      <c r="B1601" t="s">
        <v>1722</v>
      </c>
      <c r="C1601" t="s">
        <v>11</v>
      </c>
      <c r="D1601" t="s">
        <v>42</v>
      </c>
      <c r="E1601" t="s">
        <v>61</v>
      </c>
      <c r="F1601" t="s">
        <v>119</v>
      </c>
      <c r="G1601" t="s">
        <v>32</v>
      </c>
      <c r="H1601">
        <v>2</v>
      </c>
      <c r="I1601">
        <v>81</v>
      </c>
      <c r="J1601" t="s">
        <v>16</v>
      </c>
      <c r="K1601" t="s">
        <v>17</v>
      </c>
      <c r="L1601" t="s">
        <v>40</v>
      </c>
      <c r="M1601" s="25">
        <v>365000</v>
      </c>
    </row>
    <row r="1602" spans="1:13" x14ac:dyDescent="0.2">
      <c r="A1602" s="1">
        <v>43636</v>
      </c>
      <c r="B1602" t="s">
        <v>1723</v>
      </c>
      <c r="C1602" t="s">
        <v>11</v>
      </c>
      <c r="D1602" t="s">
        <v>42</v>
      </c>
      <c r="E1602" t="s">
        <v>61</v>
      </c>
      <c r="F1602" t="s">
        <v>119</v>
      </c>
      <c r="G1602" t="s">
        <v>15</v>
      </c>
      <c r="H1602">
        <v>4</v>
      </c>
      <c r="I1602">
        <v>112</v>
      </c>
      <c r="J1602" t="s">
        <v>16</v>
      </c>
      <c r="K1602" t="s">
        <v>17</v>
      </c>
      <c r="L1602" t="s">
        <v>21</v>
      </c>
      <c r="M1602" s="25">
        <v>594448</v>
      </c>
    </row>
    <row r="1603" spans="1:13" x14ac:dyDescent="0.2">
      <c r="A1603" s="1">
        <v>43637</v>
      </c>
      <c r="B1603" t="s">
        <v>1724</v>
      </c>
      <c r="C1603" t="s">
        <v>11</v>
      </c>
      <c r="D1603" t="s">
        <v>42</v>
      </c>
      <c r="E1603" t="s">
        <v>61</v>
      </c>
      <c r="F1603" t="s">
        <v>119</v>
      </c>
      <c r="G1603" t="s">
        <v>32</v>
      </c>
      <c r="H1603">
        <v>2</v>
      </c>
      <c r="I1603">
        <v>76</v>
      </c>
      <c r="J1603" t="s">
        <v>16</v>
      </c>
      <c r="K1603" t="s">
        <v>17</v>
      </c>
      <c r="L1603" t="s">
        <v>40</v>
      </c>
      <c r="M1603" s="25">
        <v>360000</v>
      </c>
    </row>
    <row r="1604" spans="1:13" x14ac:dyDescent="0.2">
      <c r="A1604" s="1">
        <v>43638</v>
      </c>
      <c r="B1604" t="s">
        <v>1725</v>
      </c>
      <c r="C1604" t="s">
        <v>11</v>
      </c>
      <c r="D1604" t="s">
        <v>42</v>
      </c>
      <c r="E1604" t="s">
        <v>61</v>
      </c>
      <c r="F1604" t="s">
        <v>119</v>
      </c>
      <c r="G1604" t="s">
        <v>15</v>
      </c>
      <c r="H1604">
        <v>1</v>
      </c>
      <c r="I1604">
        <v>70</v>
      </c>
      <c r="J1604" t="s">
        <v>16</v>
      </c>
      <c r="K1604" t="s">
        <v>17</v>
      </c>
      <c r="L1604" t="s">
        <v>52</v>
      </c>
      <c r="M1604" s="25">
        <v>268000</v>
      </c>
    </row>
    <row r="1605" spans="1:13" x14ac:dyDescent="0.2">
      <c r="A1605" s="1">
        <v>43639</v>
      </c>
      <c r="B1605" t="s">
        <v>1726</v>
      </c>
      <c r="C1605" t="s">
        <v>11</v>
      </c>
      <c r="D1605" t="s">
        <v>12</v>
      </c>
      <c r="E1605" t="s">
        <v>31</v>
      </c>
      <c r="F1605" t="s">
        <v>119</v>
      </c>
      <c r="G1605" t="s">
        <v>15</v>
      </c>
      <c r="H1605">
        <v>2</v>
      </c>
      <c r="I1605">
        <v>101</v>
      </c>
      <c r="J1605" t="s">
        <v>16</v>
      </c>
      <c r="K1605" t="s">
        <v>17</v>
      </c>
      <c r="L1605" t="s">
        <v>40</v>
      </c>
      <c r="M1605" s="25">
        <v>530000</v>
      </c>
    </row>
    <row r="1606" spans="1:13" x14ac:dyDescent="0.2">
      <c r="A1606" s="1">
        <v>43640</v>
      </c>
      <c r="B1606" t="s">
        <v>1727</v>
      </c>
      <c r="C1606" t="s">
        <v>11</v>
      </c>
      <c r="D1606" t="s">
        <v>34</v>
      </c>
      <c r="E1606" t="s">
        <v>44</v>
      </c>
      <c r="F1606" t="s">
        <v>119</v>
      </c>
      <c r="G1606" t="s">
        <v>32</v>
      </c>
      <c r="H1606">
        <v>2</v>
      </c>
      <c r="I1606">
        <v>100</v>
      </c>
      <c r="J1606" t="s">
        <v>16</v>
      </c>
      <c r="K1606" t="s">
        <v>17</v>
      </c>
      <c r="L1606" t="s">
        <v>18</v>
      </c>
      <c r="M1606" s="25">
        <v>670000</v>
      </c>
    </row>
    <row r="1607" spans="1:13" x14ac:dyDescent="0.2">
      <c r="A1607" s="1">
        <v>43641</v>
      </c>
      <c r="B1607" t="s">
        <v>1728</v>
      </c>
      <c r="C1607" t="s">
        <v>11</v>
      </c>
      <c r="D1607" t="s">
        <v>34</v>
      </c>
      <c r="E1607" t="s">
        <v>44</v>
      </c>
      <c r="F1607" t="s">
        <v>119</v>
      </c>
      <c r="G1607" t="s">
        <v>32</v>
      </c>
      <c r="H1607">
        <v>2</v>
      </c>
      <c r="I1607">
        <v>76</v>
      </c>
      <c r="J1607" t="s">
        <v>16</v>
      </c>
      <c r="K1607" t="s">
        <v>17</v>
      </c>
      <c r="L1607" t="s">
        <v>18</v>
      </c>
      <c r="M1607" s="25">
        <v>550000</v>
      </c>
    </row>
    <row r="1608" spans="1:13" x14ac:dyDescent="0.2">
      <c r="A1608" s="1">
        <v>43642</v>
      </c>
      <c r="B1608" t="s">
        <v>1729</v>
      </c>
      <c r="C1608" t="s">
        <v>11</v>
      </c>
      <c r="D1608" t="s">
        <v>34</v>
      </c>
      <c r="E1608" t="s">
        <v>44</v>
      </c>
      <c r="F1608" t="s">
        <v>119</v>
      </c>
      <c r="G1608" t="s">
        <v>32</v>
      </c>
      <c r="H1608">
        <v>2</v>
      </c>
      <c r="I1608">
        <v>73</v>
      </c>
      <c r="J1608" t="s">
        <v>16</v>
      </c>
      <c r="K1608" t="s">
        <v>17</v>
      </c>
      <c r="L1608" t="s">
        <v>36</v>
      </c>
      <c r="M1608" s="25">
        <v>715000</v>
      </c>
    </row>
    <row r="1609" spans="1:13" x14ac:dyDescent="0.2">
      <c r="A1609" s="1">
        <v>43643</v>
      </c>
      <c r="B1609" t="s">
        <v>1730</v>
      </c>
      <c r="C1609" t="s">
        <v>11</v>
      </c>
      <c r="D1609" t="s">
        <v>34</v>
      </c>
      <c r="E1609" t="s">
        <v>44</v>
      </c>
      <c r="F1609" t="s">
        <v>119</v>
      </c>
      <c r="G1609" t="s">
        <v>32</v>
      </c>
      <c r="H1609">
        <v>2</v>
      </c>
      <c r="I1609">
        <v>71</v>
      </c>
      <c r="J1609" t="s">
        <v>16</v>
      </c>
      <c r="K1609" t="s">
        <v>17</v>
      </c>
      <c r="L1609" t="s">
        <v>18</v>
      </c>
      <c r="M1609" s="25">
        <v>530500</v>
      </c>
    </row>
    <row r="1610" spans="1:13" x14ac:dyDescent="0.2">
      <c r="A1610" s="1">
        <v>43644</v>
      </c>
      <c r="B1610" t="s">
        <v>1731</v>
      </c>
      <c r="C1610" t="s">
        <v>11</v>
      </c>
      <c r="D1610" t="s">
        <v>34</v>
      </c>
      <c r="E1610" t="s">
        <v>44</v>
      </c>
      <c r="F1610" t="s">
        <v>119</v>
      </c>
      <c r="G1610" t="s">
        <v>15</v>
      </c>
      <c r="H1610">
        <v>2</v>
      </c>
      <c r="I1610">
        <v>65</v>
      </c>
      <c r="J1610" t="s">
        <v>16</v>
      </c>
      <c r="K1610" t="s">
        <v>17</v>
      </c>
      <c r="L1610" t="s">
        <v>36</v>
      </c>
      <c r="M1610" s="25">
        <v>692000</v>
      </c>
    </row>
    <row r="1611" spans="1:13" x14ac:dyDescent="0.2">
      <c r="A1611" s="1">
        <v>43645</v>
      </c>
      <c r="B1611" t="s">
        <v>1732</v>
      </c>
      <c r="C1611" t="s">
        <v>11</v>
      </c>
      <c r="D1611" t="s">
        <v>34</v>
      </c>
      <c r="E1611" t="s">
        <v>44</v>
      </c>
      <c r="F1611" t="s">
        <v>119</v>
      </c>
      <c r="G1611" t="s">
        <v>32</v>
      </c>
      <c r="H1611">
        <v>2</v>
      </c>
      <c r="I1611">
        <v>115</v>
      </c>
      <c r="J1611" t="s">
        <v>16</v>
      </c>
      <c r="K1611" t="s">
        <v>17</v>
      </c>
      <c r="L1611" t="s">
        <v>36</v>
      </c>
      <c r="M1611" s="25">
        <v>1600000</v>
      </c>
    </row>
    <row r="1612" spans="1:13" x14ac:dyDescent="0.2">
      <c r="A1612" s="1">
        <v>43646</v>
      </c>
      <c r="B1612" t="s">
        <v>1733</v>
      </c>
      <c r="C1612" t="s">
        <v>11</v>
      </c>
      <c r="D1612" t="s">
        <v>34</v>
      </c>
      <c r="E1612" t="s">
        <v>44</v>
      </c>
      <c r="F1612" t="s">
        <v>119</v>
      </c>
      <c r="G1612" t="s">
        <v>15</v>
      </c>
      <c r="H1612">
        <v>2</v>
      </c>
      <c r="I1612">
        <v>71</v>
      </c>
      <c r="J1612" t="s">
        <v>16</v>
      </c>
      <c r="K1612" t="s">
        <v>17</v>
      </c>
      <c r="L1612" t="s">
        <v>40</v>
      </c>
      <c r="M1612" s="25">
        <v>550000</v>
      </c>
    </row>
    <row r="1613" spans="1:13" x14ac:dyDescent="0.2">
      <c r="A1613" s="1">
        <v>43647</v>
      </c>
      <c r="B1613" t="s">
        <v>1734</v>
      </c>
      <c r="C1613" t="s">
        <v>11</v>
      </c>
      <c r="D1613" t="s">
        <v>34</v>
      </c>
      <c r="E1613" t="s">
        <v>44</v>
      </c>
      <c r="F1613" t="s">
        <v>119</v>
      </c>
      <c r="G1613" t="s">
        <v>15</v>
      </c>
      <c r="H1613">
        <v>2</v>
      </c>
      <c r="I1613">
        <v>102</v>
      </c>
      <c r="J1613" t="s">
        <v>16</v>
      </c>
      <c r="K1613" t="s">
        <v>17</v>
      </c>
      <c r="L1613" t="s">
        <v>18</v>
      </c>
      <c r="M1613" s="25">
        <v>683000</v>
      </c>
    </row>
    <row r="1614" spans="1:13" x14ac:dyDescent="0.2">
      <c r="A1614" s="1">
        <v>43648</v>
      </c>
      <c r="B1614" t="s">
        <v>1735</v>
      </c>
      <c r="C1614" t="s">
        <v>11</v>
      </c>
      <c r="D1614" t="s">
        <v>12</v>
      </c>
      <c r="E1614" t="s">
        <v>13</v>
      </c>
      <c r="F1614" t="s">
        <v>119</v>
      </c>
      <c r="G1614" t="s">
        <v>15</v>
      </c>
      <c r="H1614">
        <v>2</v>
      </c>
      <c r="I1614">
        <v>109</v>
      </c>
      <c r="J1614" t="s">
        <v>16</v>
      </c>
      <c r="K1614" t="s">
        <v>17</v>
      </c>
      <c r="L1614" t="s">
        <v>57</v>
      </c>
      <c r="M1614" s="25">
        <v>695000</v>
      </c>
    </row>
    <row r="1615" spans="1:13" x14ac:dyDescent="0.2">
      <c r="A1615" s="1">
        <v>43649</v>
      </c>
      <c r="B1615" t="s">
        <v>1736</v>
      </c>
      <c r="C1615" t="s">
        <v>11</v>
      </c>
      <c r="D1615" t="s">
        <v>12</v>
      </c>
      <c r="E1615" t="s">
        <v>13</v>
      </c>
      <c r="F1615" t="s">
        <v>119</v>
      </c>
      <c r="G1615" t="s">
        <v>15</v>
      </c>
      <c r="H1615">
        <v>2</v>
      </c>
      <c r="I1615">
        <v>101</v>
      </c>
      <c r="J1615" t="s">
        <v>16</v>
      </c>
      <c r="K1615" t="s">
        <v>17</v>
      </c>
      <c r="L1615" t="s">
        <v>21</v>
      </c>
      <c r="M1615" s="25">
        <v>695000</v>
      </c>
    </row>
    <row r="1616" spans="1:13" x14ac:dyDescent="0.2">
      <c r="A1616" s="1">
        <v>43650</v>
      </c>
      <c r="B1616" t="s">
        <v>1737</v>
      </c>
      <c r="C1616" t="s">
        <v>11</v>
      </c>
      <c r="D1616" t="s">
        <v>12</v>
      </c>
      <c r="E1616" t="s">
        <v>13</v>
      </c>
      <c r="F1616" t="s">
        <v>119</v>
      </c>
      <c r="G1616" t="s">
        <v>15</v>
      </c>
      <c r="H1616">
        <v>1</v>
      </c>
      <c r="I1616">
        <v>71</v>
      </c>
      <c r="J1616" t="s">
        <v>16</v>
      </c>
      <c r="K1616" t="s">
        <v>17</v>
      </c>
      <c r="L1616" t="s">
        <v>58</v>
      </c>
      <c r="M1616" s="25">
        <v>505000</v>
      </c>
    </row>
    <row r="1617" spans="1:13" x14ac:dyDescent="0.2">
      <c r="A1617" s="1">
        <v>43651</v>
      </c>
      <c r="B1617" t="s">
        <v>1738</v>
      </c>
      <c r="C1617" t="s">
        <v>11</v>
      </c>
      <c r="D1617" t="s">
        <v>12</v>
      </c>
      <c r="E1617" t="s">
        <v>13</v>
      </c>
      <c r="F1617" t="s">
        <v>119</v>
      </c>
      <c r="G1617" t="s">
        <v>15</v>
      </c>
      <c r="H1617">
        <v>2</v>
      </c>
      <c r="I1617">
        <v>100</v>
      </c>
      <c r="J1617" t="s">
        <v>16</v>
      </c>
      <c r="K1617" t="s">
        <v>17</v>
      </c>
      <c r="L1617" t="s">
        <v>18</v>
      </c>
      <c r="M1617" s="25">
        <v>660000</v>
      </c>
    </row>
    <row r="1618" spans="1:13" x14ac:dyDescent="0.2">
      <c r="A1618" s="1">
        <v>43652</v>
      </c>
      <c r="B1618" t="s">
        <v>1739</v>
      </c>
      <c r="C1618" t="s">
        <v>11</v>
      </c>
      <c r="D1618" t="s">
        <v>12</v>
      </c>
      <c r="E1618" t="s">
        <v>13</v>
      </c>
      <c r="F1618" t="s">
        <v>119</v>
      </c>
      <c r="G1618" t="s">
        <v>15</v>
      </c>
      <c r="H1618">
        <v>1</v>
      </c>
      <c r="I1618">
        <v>71</v>
      </c>
      <c r="J1618" t="s">
        <v>16</v>
      </c>
      <c r="K1618" t="s">
        <v>17</v>
      </c>
      <c r="L1618" t="s">
        <v>36</v>
      </c>
      <c r="M1618" s="25">
        <v>520000</v>
      </c>
    </row>
    <row r="1619" spans="1:13" x14ac:dyDescent="0.2">
      <c r="A1619" s="1">
        <v>43653</v>
      </c>
      <c r="B1619" t="s">
        <v>1740</v>
      </c>
      <c r="C1619" t="s">
        <v>11</v>
      </c>
      <c r="D1619" t="s">
        <v>12</v>
      </c>
      <c r="E1619" t="s">
        <v>13</v>
      </c>
      <c r="F1619" t="s">
        <v>119</v>
      </c>
      <c r="G1619" t="s">
        <v>15</v>
      </c>
      <c r="H1619">
        <v>2</v>
      </c>
      <c r="I1619">
        <v>101</v>
      </c>
      <c r="J1619" t="s">
        <v>16</v>
      </c>
      <c r="K1619" t="s">
        <v>17</v>
      </c>
      <c r="L1619" t="s">
        <v>58</v>
      </c>
      <c r="M1619" s="25">
        <v>715000</v>
      </c>
    </row>
    <row r="1620" spans="1:13" x14ac:dyDescent="0.2">
      <c r="A1620" s="1">
        <v>43654</v>
      </c>
      <c r="B1620" t="s">
        <v>1741</v>
      </c>
      <c r="C1620" t="s">
        <v>11</v>
      </c>
      <c r="D1620" t="s">
        <v>12</v>
      </c>
      <c r="E1620" t="s">
        <v>13</v>
      </c>
      <c r="F1620" t="s">
        <v>119</v>
      </c>
      <c r="G1620" t="s">
        <v>15</v>
      </c>
      <c r="H1620">
        <v>1</v>
      </c>
      <c r="I1620">
        <v>71</v>
      </c>
      <c r="J1620" t="s">
        <v>16</v>
      </c>
      <c r="K1620" t="s">
        <v>17</v>
      </c>
      <c r="L1620" t="s">
        <v>21</v>
      </c>
      <c r="M1620" s="25">
        <v>485000</v>
      </c>
    </row>
    <row r="1621" spans="1:13" x14ac:dyDescent="0.2">
      <c r="A1621" s="1">
        <v>43655</v>
      </c>
      <c r="B1621" t="s">
        <v>1742</v>
      </c>
      <c r="C1621" t="s">
        <v>11</v>
      </c>
      <c r="D1621" t="s">
        <v>50</v>
      </c>
      <c r="E1621" t="s">
        <v>84</v>
      </c>
      <c r="F1621" t="s">
        <v>119</v>
      </c>
      <c r="G1621" t="s">
        <v>32</v>
      </c>
      <c r="H1621">
        <v>2</v>
      </c>
      <c r="I1621">
        <v>97</v>
      </c>
      <c r="J1621" t="s">
        <v>16</v>
      </c>
      <c r="K1621" t="s">
        <v>17</v>
      </c>
      <c r="L1621" t="s">
        <v>52</v>
      </c>
      <c r="M1621" s="25">
        <v>510000</v>
      </c>
    </row>
    <row r="1622" spans="1:13" x14ac:dyDescent="0.2">
      <c r="A1622" s="1">
        <v>43656</v>
      </c>
      <c r="B1622" t="s">
        <v>1743</v>
      </c>
      <c r="C1622" t="s">
        <v>11</v>
      </c>
      <c r="D1622" t="s">
        <v>50</v>
      </c>
      <c r="E1622" t="s">
        <v>84</v>
      </c>
      <c r="F1622" t="s">
        <v>119</v>
      </c>
      <c r="G1622" t="s">
        <v>32</v>
      </c>
      <c r="H1622">
        <v>1</v>
      </c>
      <c r="I1622">
        <v>75</v>
      </c>
      <c r="J1622" t="s">
        <v>16</v>
      </c>
      <c r="K1622" t="s">
        <v>17</v>
      </c>
      <c r="L1622" t="s">
        <v>52</v>
      </c>
      <c r="M1622" s="25">
        <v>350000</v>
      </c>
    </row>
    <row r="1623" spans="1:13" x14ac:dyDescent="0.2">
      <c r="A1623" s="1">
        <v>43657</v>
      </c>
      <c r="B1623" t="s">
        <v>1744</v>
      </c>
      <c r="C1623" t="s">
        <v>11</v>
      </c>
      <c r="D1623" t="s">
        <v>47</v>
      </c>
      <c r="E1623" t="s">
        <v>102</v>
      </c>
      <c r="F1623" t="s">
        <v>119</v>
      </c>
      <c r="G1623" t="s">
        <v>15</v>
      </c>
      <c r="H1623">
        <v>2</v>
      </c>
      <c r="I1623">
        <v>88</v>
      </c>
      <c r="J1623" t="s">
        <v>16</v>
      </c>
      <c r="K1623" t="s">
        <v>17</v>
      </c>
      <c r="L1623" t="s">
        <v>18</v>
      </c>
      <c r="M1623" s="25">
        <v>394000</v>
      </c>
    </row>
    <row r="1624" spans="1:13" x14ac:dyDescent="0.2">
      <c r="A1624" s="1">
        <v>43658</v>
      </c>
      <c r="B1624" t="s">
        <v>1745</v>
      </c>
      <c r="C1624" t="s">
        <v>11</v>
      </c>
      <c r="D1624" t="s">
        <v>19</v>
      </c>
      <c r="E1624" t="s">
        <v>73</v>
      </c>
      <c r="F1624" t="s">
        <v>119</v>
      </c>
      <c r="G1624" t="s">
        <v>15</v>
      </c>
      <c r="H1624">
        <v>2</v>
      </c>
      <c r="I1624">
        <v>84</v>
      </c>
      <c r="J1624" t="s">
        <v>16</v>
      </c>
      <c r="K1624" t="s">
        <v>17</v>
      </c>
      <c r="L1624" t="s">
        <v>40</v>
      </c>
      <c r="M1624" s="25">
        <v>545000</v>
      </c>
    </row>
    <row r="1625" spans="1:13" x14ac:dyDescent="0.2">
      <c r="A1625" s="1">
        <v>43659</v>
      </c>
      <c r="B1625" t="s">
        <v>1746</v>
      </c>
      <c r="C1625" t="s">
        <v>11</v>
      </c>
      <c r="D1625" t="s">
        <v>19</v>
      </c>
      <c r="E1625" t="s">
        <v>73</v>
      </c>
      <c r="F1625" t="s">
        <v>119</v>
      </c>
      <c r="G1625" t="s">
        <v>15</v>
      </c>
      <c r="H1625">
        <v>2</v>
      </c>
      <c r="I1625">
        <v>84</v>
      </c>
      <c r="J1625" t="s">
        <v>16</v>
      </c>
      <c r="K1625" t="s">
        <v>17</v>
      </c>
      <c r="L1625" t="s">
        <v>57</v>
      </c>
      <c r="M1625" s="25">
        <v>530000</v>
      </c>
    </row>
    <row r="1626" spans="1:13" x14ac:dyDescent="0.2">
      <c r="A1626" s="1">
        <v>43660</v>
      </c>
      <c r="B1626" t="s">
        <v>1747</v>
      </c>
      <c r="C1626" t="s">
        <v>11</v>
      </c>
      <c r="D1626" t="s">
        <v>19</v>
      </c>
      <c r="E1626" t="s">
        <v>73</v>
      </c>
      <c r="F1626" t="s">
        <v>119</v>
      </c>
      <c r="G1626" t="s">
        <v>15</v>
      </c>
      <c r="H1626">
        <v>2</v>
      </c>
      <c r="I1626">
        <v>82</v>
      </c>
      <c r="J1626" t="s">
        <v>16</v>
      </c>
      <c r="K1626" t="s">
        <v>17</v>
      </c>
      <c r="L1626" t="s">
        <v>57</v>
      </c>
      <c r="M1626" s="25">
        <v>510000</v>
      </c>
    </row>
    <row r="1627" spans="1:13" x14ac:dyDescent="0.2">
      <c r="A1627" s="1">
        <v>43661</v>
      </c>
      <c r="B1627" t="s">
        <v>1748</v>
      </c>
      <c r="C1627" t="s">
        <v>11</v>
      </c>
      <c r="D1627" t="s">
        <v>12</v>
      </c>
      <c r="E1627" t="s">
        <v>31</v>
      </c>
      <c r="F1627" t="s">
        <v>119</v>
      </c>
      <c r="G1627" t="s">
        <v>15</v>
      </c>
      <c r="H1627">
        <v>3</v>
      </c>
      <c r="I1627">
        <v>120</v>
      </c>
      <c r="J1627" t="s">
        <v>16</v>
      </c>
      <c r="K1627" t="s">
        <v>17</v>
      </c>
      <c r="L1627" t="s">
        <v>40</v>
      </c>
      <c r="M1627" s="25">
        <v>628000</v>
      </c>
    </row>
    <row r="1628" spans="1:13" x14ac:dyDescent="0.2">
      <c r="A1628" s="1">
        <v>43662</v>
      </c>
      <c r="B1628" t="s">
        <v>1749</v>
      </c>
      <c r="C1628" t="s">
        <v>11</v>
      </c>
      <c r="D1628" t="s">
        <v>12</v>
      </c>
      <c r="E1628" t="s">
        <v>31</v>
      </c>
      <c r="F1628" t="s">
        <v>119</v>
      </c>
      <c r="G1628" t="s">
        <v>15</v>
      </c>
      <c r="H1628">
        <v>3</v>
      </c>
      <c r="I1628">
        <v>120</v>
      </c>
      <c r="J1628" t="s">
        <v>16</v>
      </c>
      <c r="K1628" t="s">
        <v>17</v>
      </c>
      <c r="L1628" t="s">
        <v>36</v>
      </c>
      <c r="M1628" s="25">
        <v>675000</v>
      </c>
    </row>
    <row r="1629" spans="1:13" x14ac:dyDescent="0.2">
      <c r="A1629" s="1">
        <v>43663</v>
      </c>
      <c r="B1629" t="s">
        <v>1750</v>
      </c>
      <c r="C1629" t="s">
        <v>11</v>
      </c>
      <c r="D1629" t="s">
        <v>12</v>
      </c>
      <c r="E1629" t="s">
        <v>31</v>
      </c>
      <c r="F1629" t="s">
        <v>119</v>
      </c>
      <c r="G1629" t="s">
        <v>15</v>
      </c>
      <c r="H1629">
        <v>3</v>
      </c>
      <c r="I1629">
        <v>120</v>
      </c>
      <c r="J1629" t="s">
        <v>16</v>
      </c>
      <c r="K1629" t="s">
        <v>17</v>
      </c>
      <c r="L1629" t="s">
        <v>58</v>
      </c>
      <c r="M1629" s="25">
        <v>660000</v>
      </c>
    </row>
    <row r="1630" spans="1:13" x14ac:dyDescent="0.2">
      <c r="A1630" s="1">
        <v>43664</v>
      </c>
      <c r="B1630" t="s">
        <v>1751</v>
      </c>
      <c r="C1630" t="s">
        <v>11</v>
      </c>
      <c r="D1630" t="s">
        <v>12</v>
      </c>
      <c r="E1630" t="s">
        <v>31</v>
      </c>
      <c r="F1630" t="s">
        <v>119</v>
      </c>
      <c r="G1630" t="s">
        <v>15</v>
      </c>
      <c r="H1630">
        <v>3</v>
      </c>
      <c r="I1630">
        <v>120</v>
      </c>
      <c r="J1630" t="s">
        <v>16</v>
      </c>
      <c r="K1630" t="s">
        <v>17</v>
      </c>
      <c r="L1630" t="s">
        <v>21</v>
      </c>
      <c r="M1630" s="25">
        <v>640000</v>
      </c>
    </row>
    <row r="1631" spans="1:13" x14ac:dyDescent="0.2">
      <c r="A1631" s="1">
        <v>43665</v>
      </c>
      <c r="B1631" t="s">
        <v>1752</v>
      </c>
      <c r="C1631" t="s">
        <v>11</v>
      </c>
      <c r="D1631" t="s">
        <v>50</v>
      </c>
      <c r="E1631" t="s">
        <v>82</v>
      </c>
      <c r="F1631" t="s">
        <v>119</v>
      </c>
      <c r="G1631" t="s">
        <v>15</v>
      </c>
      <c r="H1631">
        <v>3</v>
      </c>
      <c r="I1631">
        <v>120</v>
      </c>
      <c r="J1631" t="s">
        <v>16</v>
      </c>
      <c r="K1631" t="s">
        <v>17</v>
      </c>
      <c r="L1631" t="s">
        <v>40</v>
      </c>
      <c r="M1631" s="25">
        <v>495000</v>
      </c>
    </row>
    <row r="1632" spans="1:13" x14ac:dyDescent="0.2">
      <c r="A1632" s="1">
        <v>43666</v>
      </c>
      <c r="B1632" t="s">
        <v>1753</v>
      </c>
      <c r="C1632" t="s">
        <v>11</v>
      </c>
      <c r="D1632" t="s">
        <v>42</v>
      </c>
      <c r="E1632" t="s">
        <v>62</v>
      </c>
      <c r="F1632" t="s">
        <v>119</v>
      </c>
      <c r="G1632" t="s">
        <v>23</v>
      </c>
      <c r="H1632">
        <v>2</v>
      </c>
      <c r="I1632">
        <v>56</v>
      </c>
      <c r="J1632" t="s">
        <v>16</v>
      </c>
      <c r="K1632" t="s">
        <v>17</v>
      </c>
      <c r="L1632" t="s">
        <v>58</v>
      </c>
      <c r="M1632" s="25">
        <v>326000</v>
      </c>
    </row>
    <row r="1633" spans="1:13" x14ac:dyDescent="0.2">
      <c r="A1633" s="1">
        <v>43667</v>
      </c>
      <c r="B1633" t="s">
        <v>1754</v>
      </c>
      <c r="C1633" t="s">
        <v>11</v>
      </c>
      <c r="D1633" t="s">
        <v>42</v>
      </c>
      <c r="E1633" t="s">
        <v>62</v>
      </c>
      <c r="F1633" t="s">
        <v>119</v>
      </c>
      <c r="G1633" t="s">
        <v>15</v>
      </c>
      <c r="H1633">
        <v>4</v>
      </c>
      <c r="I1633">
        <v>101</v>
      </c>
      <c r="J1633" t="s">
        <v>16</v>
      </c>
      <c r="K1633" t="s">
        <v>17</v>
      </c>
      <c r="L1633" t="s">
        <v>52</v>
      </c>
      <c r="M1633" s="25">
        <v>545000</v>
      </c>
    </row>
    <row r="1634" spans="1:13" x14ac:dyDescent="0.2">
      <c r="A1634" s="1">
        <v>43668</v>
      </c>
      <c r="B1634" t="s">
        <v>1755</v>
      </c>
      <c r="C1634" t="s">
        <v>11</v>
      </c>
      <c r="D1634" t="s">
        <v>54</v>
      </c>
      <c r="E1634" t="s">
        <v>55</v>
      </c>
      <c r="F1634" t="s">
        <v>119</v>
      </c>
      <c r="G1634" t="s">
        <v>23</v>
      </c>
      <c r="H1634">
        <v>2</v>
      </c>
      <c r="I1634">
        <v>84</v>
      </c>
      <c r="J1634" t="s">
        <v>16</v>
      </c>
      <c r="K1634" t="s">
        <v>17</v>
      </c>
      <c r="L1634" t="s">
        <v>58</v>
      </c>
      <c r="M1634" s="25">
        <v>430000</v>
      </c>
    </row>
    <row r="1635" spans="1:13" x14ac:dyDescent="0.2">
      <c r="A1635" s="1">
        <v>43669</v>
      </c>
      <c r="B1635" t="s">
        <v>1756</v>
      </c>
      <c r="C1635" t="s">
        <v>11</v>
      </c>
      <c r="D1635" t="s">
        <v>54</v>
      </c>
      <c r="E1635" t="s">
        <v>55</v>
      </c>
      <c r="F1635" t="s">
        <v>119</v>
      </c>
      <c r="G1635" t="s">
        <v>15</v>
      </c>
      <c r="H1635">
        <v>2</v>
      </c>
      <c r="I1635">
        <v>84</v>
      </c>
      <c r="J1635" t="s">
        <v>16</v>
      </c>
      <c r="K1635" t="s">
        <v>17</v>
      </c>
      <c r="L1635" t="s">
        <v>21</v>
      </c>
      <c r="M1635" s="25">
        <v>360000</v>
      </c>
    </row>
    <row r="1636" spans="1:13" x14ac:dyDescent="0.2">
      <c r="A1636" s="1">
        <v>43670</v>
      </c>
      <c r="B1636" t="s">
        <v>1757</v>
      </c>
      <c r="C1636" t="s">
        <v>11</v>
      </c>
      <c r="D1636" t="s">
        <v>54</v>
      </c>
      <c r="E1636" t="s">
        <v>55</v>
      </c>
      <c r="F1636" t="s">
        <v>119</v>
      </c>
      <c r="G1636" t="s">
        <v>15</v>
      </c>
      <c r="H1636">
        <v>2</v>
      </c>
      <c r="I1636">
        <v>84</v>
      </c>
      <c r="J1636" t="s">
        <v>16</v>
      </c>
      <c r="K1636" t="s">
        <v>17</v>
      </c>
      <c r="L1636" t="s">
        <v>18</v>
      </c>
      <c r="M1636" s="25">
        <v>340000</v>
      </c>
    </row>
    <row r="1637" spans="1:13" x14ac:dyDescent="0.2">
      <c r="A1637" s="1">
        <v>43671</v>
      </c>
      <c r="B1637" t="s">
        <v>1758</v>
      </c>
      <c r="C1637" t="s">
        <v>11</v>
      </c>
      <c r="D1637" t="s">
        <v>54</v>
      </c>
      <c r="E1637" t="s">
        <v>55</v>
      </c>
      <c r="F1637" t="s">
        <v>119</v>
      </c>
      <c r="G1637" t="s">
        <v>32</v>
      </c>
      <c r="H1637">
        <v>3</v>
      </c>
      <c r="I1637">
        <v>118</v>
      </c>
      <c r="J1637" t="s">
        <v>16</v>
      </c>
      <c r="K1637" t="s">
        <v>17</v>
      </c>
      <c r="L1637" t="s">
        <v>52</v>
      </c>
      <c r="M1637" s="25">
        <v>480000</v>
      </c>
    </row>
    <row r="1638" spans="1:13" x14ac:dyDescent="0.2">
      <c r="A1638" s="1">
        <v>43672</v>
      </c>
      <c r="B1638" t="s">
        <v>1759</v>
      </c>
      <c r="C1638" t="s">
        <v>11</v>
      </c>
      <c r="D1638" t="s">
        <v>42</v>
      </c>
      <c r="E1638" t="s">
        <v>43</v>
      </c>
      <c r="F1638" t="s">
        <v>119</v>
      </c>
      <c r="G1638" t="s">
        <v>15</v>
      </c>
      <c r="H1638">
        <v>3</v>
      </c>
      <c r="I1638">
        <v>96</v>
      </c>
      <c r="J1638" t="s">
        <v>16</v>
      </c>
      <c r="K1638" t="s">
        <v>17</v>
      </c>
      <c r="L1638" t="s">
        <v>18</v>
      </c>
      <c r="M1638" s="25">
        <v>535000</v>
      </c>
    </row>
    <row r="1639" spans="1:13" x14ac:dyDescent="0.2">
      <c r="A1639" s="1">
        <v>43673</v>
      </c>
      <c r="B1639" t="s">
        <v>1760</v>
      </c>
      <c r="C1639" t="s">
        <v>11</v>
      </c>
      <c r="D1639" t="s">
        <v>42</v>
      </c>
      <c r="E1639" t="s">
        <v>43</v>
      </c>
      <c r="F1639" t="s">
        <v>119</v>
      </c>
      <c r="G1639" t="s">
        <v>15</v>
      </c>
      <c r="H1639">
        <v>3</v>
      </c>
      <c r="I1639">
        <v>96</v>
      </c>
      <c r="J1639" t="s">
        <v>16</v>
      </c>
      <c r="K1639" t="s">
        <v>17</v>
      </c>
      <c r="L1639" t="s">
        <v>58</v>
      </c>
      <c r="M1639" s="25">
        <v>570000</v>
      </c>
    </row>
    <row r="1640" spans="1:13" x14ac:dyDescent="0.2">
      <c r="A1640" s="1">
        <v>43674</v>
      </c>
      <c r="B1640" t="s">
        <v>1761</v>
      </c>
      <c r="C1640" t="s">
        <v>11</v>
      </c>
      <c r="D1640" t="s">
        <v>42</v>
      </c>
      <c r="E1640" t="s">
        <v>56</v>
      </c>
      <c r="F1640" t="s">
        <v>119</v>
      </c>
      <c r="G1640" t="s">
        <v>15</v>
      </c>
      <c r="H1640">
        <v>3</v>
      </c>
      <c r="I1640">
        <v>94</v>
      </c>
      <c r="J1640" t="s">
        <v>16</v>
      </c>
      <c r="K1640" t="s">
        <v>17</v>
      </c>
      <c r="L1640" t="s">
        <v>58</v>
      </c>
      <c r="M1640" s="25">
        <v>537500</v>
      </c>
    </row>
    <row r="1641" spans="1:13" x14ac:dyDescent="0.2">
      <c r="A1641" s="1">
        <v>43675</v>
      </c>
      <c r="B1641" t="s">
        <v>1762</v>
      </c>
      <c r="C1641" t="s">
        <v>11</v>
      </c>
      <c r="D1641" t="s">
        <v>42</v>
      </c>
      <c r="E1641" t="s">
        <v>56</v>
      </c>
      <c r="F1641" t="s">
        <v>119</v>
      </c>
      <c r="G1641" t="s">
        <v>15</v>
      </c>
      <c r="H1641">
        <v>2</v>
      </c>
      <c r="I1641">
        <v>73</v>
      </c>
      <c r="J1641" t="s">
        <v>16</v>
      </c>
      <c r="K1641" t="s">
        <v>17</v>
      </c>
      <c r="L1641" t="s">
        <v>40</v>
      </c>
      <c r="M1641" s="25">
        <v>387125</v>
      </c>
    </row>
    <row r="1642" spans="1:13" x14ac:dyDescent="0.2">
      <c r="A1642" s="1">
        <v>43676</v>
      </c>
      <c r="B1642" t="s">
        <v>1763</v>
      </c>
      <c r="C1642" t="s">
        <v>11</v>
      </c>
      <c r="D1642" t="s">
        <v>42</v>
      </c>
      <c r="E1642" t="s">
        <v>56</v>
      </c>
      <c r="F1642" t="s">
        <v>119</v>
      </c>
      <c r="G1642" t="s">
        <v>15</v>
      </c>
      <c r="H1642">
        <v>1</v>
      </c>
      <c r="I1642">
        <v>66</v>
      </c>
      <c r="J1642" t="s">
        <v>16</v>
      </c>
      <c r="K1642" t="s">
        <v>17</v>
      </c>
      <c r="L1642" t="s">
        <v>21</v>
      </c>
      <c r="M1642" s="25">
        <v>390000</v>
      </c>
    </row>
    <row r="1643" spans="1:13" x14ac:dyDescent="0.2">
      <c r="A1643" s="1">
        <v>43677</v>
      </c>
      <c r="B1643" t="s">
        <v>1764</v>
      </c>
      <c r="C1643" t="s">
        <v>11</v>
      </c>
      <c r="D1643" t="s">
        <v>42</v>
      </c>
      <c r="E1643" t="s">
        <v>56</v>
      </c>
      <c r="F1643" t="s">
        <v>119</v>
      </c>
      <c r="G1643" t="s">
        <v>15</v>
      </c>
      <c r="H1643">
        <v>2</v>
      </c>
      <c r="I1643">
        <v>73</v>
      </c>
      <c r="J1643" t="s">
        <v>16</v>
      </c>
      <c r="K1643" t="s">
        <v>17</v>
      </c>
      <c r="L1643" t="s">
        <v>18</v>
      </c>
      <c r="M1643" s="25">
        <v>375250</v>
      </c>
    </row>
    <row r="1644" spans="1:13" x14ac:dyDescent="0.2">
      <c r="A1644" s="1">
        <v>43678</v>
      </c>
      <c r="B1644" t="s">
        <v>1765</v>
      </c>
      <c r="C1644" t="s">
        <v>11</v>
      </c>
      <c r="D1644" t="s">
        <v>42</v>
      </c>
      <c r="E1644" t="s">
        <v>56</v>
      </c>
      <c r="F1644" t="s">
        <v>119</v>
      </c>
      <c r="G1644" t="s">
        <v>15</v>
      </c>
      <c r="H1644">
        <v>3</v>
      </c>
      <c r="I1644">
        <v>94</v>
      </c>
      <c r="J1644" t="s">
        <v>16</v>
      </c>
      <c r="K1644" t="s">
        <v>17</v>
      </c>
      <c r="L1644" t="s">
        <v>36</v>
      </c>
      <c r="M1644" s="25">
        <v>555000</v>
      </c>
    </row>
    <row r="1645" spans="1:13" x14ac:dyDescent="0.2">
      <c r="A1645" s="1">
        <v>43679</v>
      </c>
      <c r="B1645" t="s">
        <v>1766</v>
      </c>
      <c r="C1645" t="s">
        <v>11</v>
      </c>
      <c r="D1645" t="s">
        <v>42</v>
      </c>
      <c r="E1645" t="s">
        <v>56</v>
      </c>
      <c r="F1645" t="s">
        <v>119</v>
      </c>
      <c r="G1645" t="s">
        <v>15</v>
      </c>
      <c r="H1645">
        <v>1</v>
      </c>
      <c r="I1645">
        <v>66</v>
      </c>
      <c r="J1645" t="s">
        <v>16</v>
      </c>
      <c r="K1645" t="s">
        <v>17</v>
      </c>
      <c r="L1645" t="s">
        <v>18</v>
      </c>
      <c r="M1645" s="25">
        <v>349125</v>
      </c>
    </row>
    <row r="1646" spans="1:13" x14ac:dyDescent="0.2">
      <c r="A1646" s="1">
        <v>43680</v>
      </c>
      <c r="B1646" t="s">
        <v>1767</v>
      </c>
      <c r="C1646" t="s">
        <v>11</v>
      </c>
      <c r="D1646" t="s">
        <v>42</v>
      </c>
      <c r="E1646" t="s">
        <v>56</v>
      </c>
      <c r="F1646" t="s">
        <v>119</v>
      </c>
      <c r="G1646" t="s">
        <v>15</v>
      </c>
      <c r="H1646">
        <v>1</v>
      </c>
      <c r="I1646">
        <v>66</v>
      </c>
      <c r="J1646" t="s">
        <v>16</v>
      </c>
      <c r="K1646" t="s">
        <v>17</v>
      </c>
      <c r="L1646" t="s">
        <v>40</v>
      </c>
      <c r="M1646" s="25">
        <v>358125</v>
      </c>
    </row>
    <row r="1647" spans="1:13" x14ac:dyDescent="0.2">
      <c r="A1647" s="1">
        <v>43681</v>
      </c>
      <c r="B1647" t="s">
        <v>1768</v>
      </c>
      <c r="C1647" t="s">
        <v>11</v>
      </c>
      <c r="D1647" t="s">
        <v>42</v>
      </c>
      <c r="E1647" t="s">
        <v>56</v>
      </c>
      <c r="F1647" t="s">
        <v>119</v>
      </c>
      <c r="G1647" t="s">
        <v>15</v>
      </c>
      <c r="H1647">
        <v>2</v>
      </c>
      <c r="I1647">
        <v>73</v>
      </c>
      <c r="J1647" t="s">
        <v>16</v>
      </c>
      <c r="K1647" t="s">
        <v>17</v>
      </c>
      <c r="L1647" t="s">
        <v>21</v>
      </c>
      <c r="M1647" s="25">
        <v>420000</v>
      </c>
    </row>
    <row r="1648" spans="1:13" x14ac:dyDescent="0.2">
      <c r="A1648" s="1">
        <v>43682</v>
      </c>
      <c r="B1648" t="s">
        <v>1769</v>
      </c>
      <c r="C1648" t="s">
        <v>11</v>
      </c>
      <c r="D1648" t="s">
        <v>42</v>
      </c>
      <c r="E1648" t="s">
        <v>56</v>
      </c>
      <c r="F1648" t="s">
        <v>119</v>
      </c>
      <c r="G1648" t="s">
        <v>15</v>
      </c>
      <c r="H1648">
        <v>1</v>
      </c>
      <c r="I1648">
        <v>66</v>
      </c>
      <c r="J1648" t="s">
        <v>16</v>
      </c>
      <c r="K1648" t="s">
        <v>17</v>
      </c>
      <c r="L1648" t="s">
        <v>36</v>
      </c>
      <c r="M1648" s="25">
        <v>415000</v>
      </c>
    </row>
    <row r="1649" spans="1:13" x14ac:dyDescent="0.2">
      <c r="A1649" s="1">
        <v>43683</v>
      </c>
      <c r="B1649" t="s">
        <v>1770</v>
      </c>
      <c r="C1649" t="s">
        <v>11</v>
      </c>
      <c r="D1649" t="s">
        <v>42</v>
      </c>
      <c r="E1649" t="s">
        <v>56</v>
      </c>
      <c r="F1649" t="s">
        <v>119</v>
      </c>
      <c r="G1649" t="s">
        <v>15</v>
      </c>
      <c r="H1649">
        <v>3</v>
      </c>
      <c r="I1649">
        <v>94</v>
      </c>
      <c r="J1649" t="s">
        <v>16</v>
      </c>
      <c r="K1649" t="s">
        <v>17</v>
      </c>
      <c r="L1649" t="s">
        <v>40</v>
      </c>
      <c r="M1649" s="25">
        <v>482125</v>
      </c>
    </row>
    <row r="1650" spans="1:13" x14ac:dyDescent="0.2">
      <c r="A1650" s="1">
        <v>43684</v>
      </c>
      <c r="B1650" t="s">
        <v>1771</v>
      </c>
      <c r="C1650" t="s">
        <v>11</v>
      </c>
      <c r="D1650" t="s">
        <v>42</v>
      </c>
      <c r="E1650" t="s">
        <v>56</v>
      </c>
      <c r="F1650" t="s">
        <v>119</v>
      </c>
      <c r="G1650" t="s">
        <v>15</v>
      </c>
      <c r="H1650">
        <v>3</v>
      </c>
      <c r="I1650">
        <v>94</v>
      </c>
      <c r="J1650" t="s">
        <v>16</v>
      </c>
      <c r="K1650" t="s">
        <v>17</v>
      </c>
      <c r="L1650" t="s">
        <v>18</v>
      </c>
      <c r="M1650" s="25">
        <v>473575</v>
      </c>
    </row>
    <row r="1651" spans="1:13" x14ac:dyDescent="0.2">
      <c r="A1651" s="1">
        <v>43685</v>
      </c>
      <c r="B1651" t="s">
        <v>1772</v>
      </c>
      <c r="C1651" t="s">
        <v>11</v>
      </c>
      <c r="D1651" t="s">
        <v>25</v>
      </c>
      <c r="E1651" t="s">
        <v>39</v>
      </c>
      <c r="F1651" t="s">
        <v>119</v>
      </c>
      <c r="G1651" t="s">
        <v>15</v>
      </c>
      <c r="H1651">
        <v>3</v>
      </c>
      <c r="I1651">
        <v>98</v>
      </c>
      <c r="J1651" t="s">
        <v>16</v>
      </c>
      <c r="K1651" t="s">
        <v>17</v>
      </c>
      <c r="L1651" t="s">
        <v>18</v>
      </c>
      <c r="M1651" s="25">
        <v>398500</v>
      </c>
    </row>
    <row r="1652" spans="1:13" x14ac:dyDescent="0.2">
      <c r="A1652" s="1">
        <v>43686</v>
      </c>
      <c r="B1652" t="s">
        <v>1773</v>
      </c>
      <c r="C1652" t="s">
        <v>11</v>
      </c>
      <c r="D1652" t="s">
        <v>25</v>
      </c>
      <c r="E1652" t="s">
        <v>39</v>
      </c>
      <c r="F1652" t="s">
        <v>119</v>
      </c>
      <c r="G1652" t="s">
        <v>32</v>
      </c>
      <c r="H1652">
        <v>1</v>
      </c>
      <c r="I1652">
        <v>103</v>
      </c>
      <c r="J1652" t="s">
        <v>16</v>
      </c>
      <c r="K1652" t="s">
        <v>17</v>
      </c>
      <c r="L1652" t="s">
        <v>52</v>
      </c>
      <c r="M1652" s="25">
        <v>262000</v>
      </c>
    </row>
    <row r="1653" spans="1:13" x14ac:dyDescent="0.2">
      <c r="A1653" s="1">
        <v>43687</v>
      </c>
      <c r="B1653" t="s">
        <v>1774</v>
      </c>
      <c r="C1653" t="s">
        <v>11</v>
      </c>
      <c r="D1653" t="s">
        <v>25</v>
      </c>
      <c r="E1653" t="s">
        <v>39</v>
      </c>
      <c r="F1653" t="s">
        <v>119</v>
      </c>
      <c r="G1653" t="s">
        <v>15</v>
      </c>
      <c r="H1653">
        <v>2</v>
      </c>
      <c r="I1653">
        <v>83</v>
      </c>
      <c r="J1653" t="s">
        <v>16</v>
      </c>
      <c r="K1653" t="s">
        <v>17</v>
      </c>
      <c r="L1653" t="s">
        <v>18</v>
      </c>
      <c r="M1653" s="25">
        <v>351500</v>
      </c>
    </row>
    <row r="1654" spans="1:13" x14ac:dyDescent="0.2">
      <c r="A1654" s="1">
        <v>43688</v>
      </c>
      <c r="B1654" t="s">
        <v>1775</v>
      </c>
      <c r="C1654" t="s">
        <v>11</v>
      </c>
      <c r="D1654" t="s">
        <v>42</v>
      </c>
      <c r="E1654" t="s">
        <v>88</v>
      </c>
      <c r="F1654" t="s">
        <v>119</v>
      </c>
      <c r="G1654" t="s">
        <v>15</v>
      </c>
      <c r="H1654">
        <v>4</v>
      </c>
      <c r="I1654">
        <v>158</v>
      </c>
      <c r="J1654" t="s">
        <v>16</v>
      </c>
      <c r="K1654" t="s">
        <v>17</v>
      </c>
      <c r="L1654" t="s">
        <v>18</v>
      </c>
      <c r="M1654" s="25">
        <v>685500</v>
      </c>
    </row>
    <row r="1655" spans="1:13" x14ac:dyDescent="0.2">
      <c r="A1655" s="1">
        <v>43689</v>
      </c>
      <c r="B1655" t="s">
        <v>1776</v>
      </c>
      <c r="C1655" t="s">
        <v>11</v>
      </c>
      <c r="D1655" t="s">
        <v>42</v>
      </c>
      <c r="E1655" t="s">
        <v>88</v>
      </c>
      <c r="F1655" t="s">
        <v>119</v>
      </c>
      <c r="G1655" t="s">
        <v>15</v>
      </c>
      <c r="H1655">
        <v>3</v>
      </c>
      <c r="I1655">
        <v>94</v>
      </c>
      <c r="J1655" t="s">
        <v>16</v>
      </c>
      <c r="K1655" t="s">
        <v>17</v>
      </c>
      <c r="L1655" t="s">
        <v>18</v>
      </c>
      <c r="M1655" s="25">
        <v>474000</v>
      </c>
    </row>
    <row r="1656" spans="1:13" x14ac:dyDescent="0.2">
      <c r="A1656" s="1">
        <v>43690</v>
      </c>
      <c r="B1656" t="s">
        <v>1777</v>
      </c>
      <c r="C1656" t="s">
        <v>11</v>
      </c>
      <c r="D1656" t="s">
        <v>42</v>
      </c>
      <c r="E1656" t="s">
        <v>88</v>
      </c>
      <c r="F1656" t="s">
        <v>119</v>
      </c>
      <c r="G1656" t="s">
        <v>15</v>
      </c>
      <c r="H1656">
        <v>2</v>
      </c>
      <c r="I1656">
        <v>67</v>
      </c>
      <c r="J1656" t="s">
        <v>16</v>
      </c>
      <c r="K1656" t="s">
        <v>17</v>
      </c>
      <c r="L1656" t="s">
        <v>18</v>
      </c>
      <c r="M1656" s="25">
        <v>342000</v>
      </c>
    </row>
    <row r="1657" spans="1:13" x14ac:dyDescent="0.2">
      <c r="A1657" s="1">
        <v>43691</v>
      </c>
      <c r="B1657" t="s">
        <v>1778</v>
      </c>
      <c r="C1657" t="s">
        <v>11</v>
      </c>
      <c r="D1657" t="s">
        <v>19</v>
      </c>
      <c r="E1657" t="s">
        <v>73</v>
      </c>
      <c r="F1657" t="s">
        <v>119</v>
      </c>
      <c r="G1657" t="s">
        <v>15</v>
      </c>
      <c r="H1657">
        <v>3</v>
      </c>
      <c r="I1657">
        <v>105</v>
      </c>
      <c r="J1657" t="s">
        <v>16</v>
      </c>
      <c r="K1657" t="s">
        <v>17</v>
      </c>
      <c r="L1657" t="s">
        <v>58</v>
      </c>
      <c r="M1657" s="25">
        <v>1280000</v>
      </c>
    </row>
    <row r="1658" spans="1:13" x14ac:dyDescent="0.2">
      <c r="A1658" s="1">
        <v>43692</v>
      </c>
      <c r="B1658" t="s">
        <v>1779</v>
      </c>
      <c r="C1658" t="s">
        <v>11</v>
      </c>
      <c r="D1658" t="s">
        <v>19</v>
      </c>
      <c r="E1658" t="s">
        <v>73</v>
      </c>
      <c r="F1658" t="s">
        <v>119</v>
      </c>
      <c r="G1658" t="s">
        <v>15</v>
      </c>
      <c r="H1658">
        <v>2</v>
      </c>
      <c r="I1658">
        <v>62</v>
      </c>
      <c r="J1658" t="s">
        <v>16</v>
      </c>
      <c r="K1658" t="s">
        <v>17</v>
      </c>
      <c r="L1658" t="s">
        <v>21</v>
      </c>
      <c r="M1658" s="25">
        <v>583000</v>
      </c>
    </row>
    <row r="1659" spans="1:13" x14ac:dyDescent="0.2">
      <c r="A1659" s="1">
        <v>43693</v>
      </c>
      <c r="B1659" t="s">
        <v>1780</v>
      </c>
      <c r="C1659" t="s">
        <v>11</v>
      </c>
      <c r="D1659" t="s">
        <v>19</v>
      </c>
      <c r="E1659" t="s">
        <v>73</v>
      </c>
      <c r="F1659" t="s">
        <v>119</v>
      </c>
      <c r="G1659" t="s">
        <v>15</v>
      </c>
      <c r="H1659">
        <v>2</v>
      </c>
      <c r="I1659">
        <v>63</v>
      </c>
      <c r="J1659" t="s">
        <v>16</v>
      </c>
      <c r="K1659" t="s">
        <v>17</v>
      </c>
      <c r="L1659" t="s">
        <v>40</v>
      </c>
      <c r="M1659" s="25">
        <v>561000</v>
      </c>
    </row>
    <row r="1660" spans="1:13" x14ac:dyDescent="0.2">
      <c r="A1660" s="1">
        <v>43694</v>
      </c>
      <c r="B1660" t="s">
        <v>1781</v>
      </c>
      <c r="C1660" t="s">
        <v>11</v>
      </c>
      <c r="D1660" t="s">
        <v>42</v>
      </c>
      <c r="E1660" t="s">
        <v>61</v>
      </c>
      <c r="F1660" t="s">
        <v>119</v>
      </c>
      <c r="G1660" t="s">
        <v>15</v>
      </c>
      <c r="H1660">
        <v>3</v>
      </c>
      <c r="I1660">
        <v>101</v>
      </c>
      <c r="J1660" t="s">
        <v>16</v>
      </c>
      <c r="K1660" t="s">
        <v>17</v>
      </c>
      <c r="L1660" t="s">
        <v>18</v>
      </c>
      <c r="M1660" s="25">
        <v>459000</v>
      </c>
    </row>
    <row r="1661" spans="1:13" x14ac:dyDescent="0.2">
      <c r="A1661" s="1">
        <v>43695</v>
      </c>
      <c r="B1661" t="s">
        <v>1782</v>
      </c>
      <c r="C1661" t="s">
        <v>11</v>
      </c>
      <c r="D1661" t="s">
        <v>42</v>
      </c>
      <c r="E1661" t="s">
        <v>61</v>
      </c>
      <c r="F1661" t="s">
        <v>119</v>
      </c>
      <c r="G1661" t="s">
        <v>15</v>
      </c>
      <c r="H1661">
        <v>2</v>
      </c>
      <c r="I1661">
        <v>92</v>
      </c>
      <c r="J1661" t="s">
        <v>16</v>
      </c>
      <c r="K1661" t="s">
        <v>17</v>
      </c>
      <c r="L1661" t="s">
        <v>18</v>
      </c>
      <c r="M1661" s="25">
        <v>399000</v>
      </c>
    </row>
    <row r="1662" spans="1:13" x14ac:dyDescent="0.2">
      <c r="A1662" s="1">
        <v>43696</v>
      </c>
      <c r="B1662" t="s">
        <v>1783</v>
      </c>
      <c r="C1662" t="s">
        <v>11</v>
      </c>
      <c r="D1662" t="s">
        <v>42</v>
      </c>
      <c r="E1662" t="s">
        <v>61</v>
      </c>
      <c r="F1662" t="s">
        <v>119</v>
      </c>
      <c r="G1662" t="s">
        <v>15</v>
      </c>
      <c r="H1662">
        <v>4</v>
      </c>
      <c r="I1662">
        <v>130</v>
      </c>
      <c r="J1662" t="s">
        <v>16</v>
      </c>
      <c r="K1662" t="s">
        <v>17</v>
      </c>
      <c r="L1662" t="s">
        <v>18</v>
      </c>
      <c r="M1662" s="25">
        <v>570000</v>
      </c>
    </row>
    <row r="1663" spans="1:13" x14ac:dyDescent="0.2">
      <c r="A1663" s="1">
        <v>43697</v>
      </c>
      <c r="B1663" t="s">
        <v>1784</v>
      </c>
      <c r="C1663" t="s">
        <v>11</v>
      </c>
      <c r="D1663" t="s">
        <v>37</v>
      </c>
      <c r="E1663" t="s">
        <v>74</v>
      </c>
      <c r="F1663" t="s">
        <v>119</v>
      </c>
      <c r="G1663" t="s">
        <v>15</v>
      </c>
      <c r="H1663">
        <v>1</v>
      </c>
      <c r="I1663">
        <v>58</v>
      </c>
      <c r="J1663" t="s">
        <v>16</v>
      </c>
      <c r="K1663" t="s">
        <v>17</v>
      </c>
      <c r="L1663" t="s">
        <v>18</v>
      </c>
      <c r="M1663" s="25">
        <v>339000</v>
      </c>
    </row>
    <row r="1664" spans="1:13" x14ac:dyDescent="0.2">
      <c r="A1664" s="1">
        <v>43698</v>
      </c>
      <c r="B1664" t="s">
        <v>1785</v>
      </c>
      <c r="C1664" t="s">
        <v>11</v>
      </c>
      <c r="D1664" t="s">
        <v>37</v>
      </c>
      <c r="E1664" t="s">
        <v>74</v>
      </c>
      <c r="F1664" t="s">
        <v>119</v>
      </c>
      <c r="G1664" t="s">
        <v>15</v>
      </c>
      <c r="H1664">
        <v>2</v>
      </c>
      <c r="I1664">
        <v>60</v>
      </c>
      <c r="J1664" t="s">
        <v>16</v>
      </c>
      <c r="K1664" t="s">
        <v>17</v>
      </c>
      <c r="L1664" t="s">
        <v>18</v>
      </c>
      <c r="M1664" s="25">
        <v>364000</v>
      </c>
    </row>
    <row r="1665" spans="1:13" x14ac:dyDescent="0.2">
      <c r="A1665" s="1">
        <v>43699</v>
      </c>
      <c r="B1665" t="s">
        <v>1786</v>
      </c>
      <c r="C1665" t="s">
        <v>11</v>
      </c>
      <c r="D1665" t="s">
        <v>37</v>
      </c>
      <c r="E1665" t="s">
        <v>74</v>
      </c>
      <c r="F1665" t="s">
        <v>119</v>
      </c>
      <c r="G1665" t="s">
        <v>15</v>
      </c>
      <c r="H1665">
        <v>1</v>
      </c>
      <c r="I1665">
        <v>86</v>
      </c>
      <c r="J1665" t="s">
        <v>16</v>
      </c>
      <c r="K1665" t="s">
        <v>17</v>
      </c>
      <c r="L1665" t="s">
        <v>52</v>
      </c>
      <c r="M1665" s="25">
        <v>462000</v>
      </c>
    </row>
    <row r="1666" spans="1:13" x14ac:dyDescent="0.2">
      <c r="A1666" s="1">
        <v>43700</v>
      </c>
      <c r="B1666" t="s">
        <v>1787</v>
      </c>
      <c r="C1666" t="s">
        <v>11</v>
      </c>
      <c r="D1666" t="s">
        <v>19</v>
      </c>
      <c r="E1666" t="s">
        <v>20</v>
      </c>
      <c r="F1666" t="s">
        <v>119</v>
      </c>
      <c r="G1666" t="s">
        <v>23</v>
      </c>
      <c r="H1666">
        <v>2</v>
      </c>
      <c r="I1666">
        <v>57</v>
      </c>
      <c r="J1666" t="s">
        <v>16</v>
      </c>
      <c r="K1666" t="s">
        <v>17</v>
      </c>
      <c r="L1666" t="s">
        <v>46</v>
      </c>
      <c r="M1666" s="25">
        <v>795000</v>
      </c>
    </row>
    <row r="1667" spans="1:13" x14ac:dyDescent="0.2">
      <c r="A1667" s="1">
        <v>43701</v>
      </c>
      <c r="B1667" t="s">
        <v>1788</v>
      </c>
      <c r="C1667" t="s">
        <v>11</v>
      </c>
      <c r="D1667" t="s">
        <v>34</v>
      </c>
      <c r="E1667" t="s">
        <v>44</v>
      </c>
      <c r="F1667" t="s">
        <v>119</v>
      </c>
      <c r="G1667" t="s">
        <v>15</v>
      </c>
      <c r="H1667">
        <v>2</v>
      </c>
      <c r="I1667">
        <v>185</v>
      </c>
      <c r="J1667" t="s">
        <v>16</v>
      </c>
      <c r="K1667" t="s">
        <v>17</v>
      </c>
      <c r="L1667" t="s">
        <v>36</v>
      </c>
      <c r="M1667" s="25">
        <v>1600000</v>
      </c>
    </row>
    <row r="1668" spans="1:13" x14ac:dyDescent="0.2">
      <c r="A1668" s="1">
        <v>43702</v>
      </c>
      <c r="B1668" t="s">
        <v>1789</v>
      </c>
      <c r="C1668" t="s">
        <v>11</v>
      </c>
      <c r="D1668" t="s">
        <v>34</v>
      </c>
      <c r="E1668" t="s">
        <v>44</v>
      </c>
      <c r="F1668" t="s">
        <v>119</v>
      </c>
      <c r="G1668" t="s">
        <v>15</v>
      </c>
      <c r="H1668">
        <v>2</v>
      </c>
      <c r="I1668">
        <v>99</v>
      </c>
      <c r="J1668" t="s">
        <v>16</v>
      </c>
      <c r="K1668" t="s">
        <v>17</v>
      </c>
      <c r="L1668" t="s">
        <v>36</v>
      </c>
      <c r="M1668" s="25">
        <v>715000</v>
      </c>
    </row>
    <row r="1669" spans="1:13" x14ac:dyDescent="0.2">
      <c r="A1669" s="1">
        <v>43703</v>
      </c>
      <c r="B1669" t="s">
        <v>1790</v>
      </c>
      <c r="C1669" t="s">
        <v>11</v>
      </c>
      <c r="D1669" t="s">
        <v>50</v>
      </c>
      <c r="E1669" t="s">
        <v>84</v>
      </c>
      <c r="F1669" t="s">
        <v>119</v>
      </c>
      <c r="G1669" t="s">
        <v>15</v>
      </c>
      <c r="H1669">
        <v>2</v>
      </c>
      <c r="I1669">
        <v>72</v>
      </c>
      <c r="J1669" t="s">
        <v>16</v>
      </c>
      <c r="K1669" t="s">
        <v>17</v>
      </c>
      <c r="L1669" t="s">
        <v>58</v>
      </c>
      <c r="M1669" s="25">
        <v>520000</v>
      </c>
    </row>
    <row r="1670" spans="1:13" x14ac:dyDescent="0.2">
      <c r="A1670" s="1">
        <v>43704</v>
      </c>
      <c r="B1670" t="s">
        <v>1791</v>
      </c>
      <c r="C1670" t="s">
        <v>11</v>
      </c>
      <c r="D1670" t="s">
        <v>50</v>
      </c>
      <c r="E1670" t="s">
        <v>84</v>
      </c>
      <c r="F1670" t="s">
        <v>119</v>
      </c>
      <c r="G1670" t="s">
        <v>15</v>
      </c>
      <c r="H1670">
        <v>2</v>
      </c>
      <c r="I1670">
        <v>72</v>
      </c>
      <c r="J1670" t="s">
        <v>16</v>
      </c>
      <c r="K1670" t="s">
        <v>17</v>
      </c>
      <c r="L1670" t="s">
        <v>21</v>
      </c>
      <c r="M1670" s="25">
        <v>495000</v>
      </c>
    </row>
    <row r="1671" spans="1:13" x14ac:dyDescent="0.2">
      <c r="A1671" s="1">
        <v>43705</v>
      </c>
      <c r="B1671" t="s">
        <v>1792</v>
      </c>
      <c r="C1671" t="s">
        <v>11</v>
      </c>
      <c r="D1671" t="s">
        <v>50</v>
      </c>
      <c r="E1671" t="s">
        <v>84</v>
      </c>
      <c r="F1671" t="s">
        <v>119</v>
      </c>
      <c r="G1671" t="s">
        <v>15</v>
      </c>
      <c r="H1671">
        <v>3</v>
      </c>
      <c r="I1671">
        <v>94</v>
      </c>
      <c r="J1671" t="s">
        <v>16</v>
      </c>
      <c r="K1671" t="s">
        <v>17</v>
      </c>
      <c r="L1671" t="s">
        <v>58</v>
      </c>
      <c r="M1671" s="25">
        <v>630000</v>
      </c>
    </row>
    <row r="1672" spans="1:13" x14ac:dyDescent="0.2">
      <c r="A1672" s="1">
        <v>43706</v>
      </c>
      <c r="B1672" t="s">
        <v>1793</v>
      </c>
      <c r="C1672" t="s">
        <v>11</v>
      </c>
      <c r="D1672" t="s">
        <v>50</v>
      </c>
      <c r="E1672" t="s">
        <v>84</v>
      </c>
      <c r="F1672" t="s">
        <v>119</v>
      </c>
      <c r="G1672" t="s">
        <v>15</v>
      </c>
      <c r="H1672">
        <v>1</v>
      </c>
      <c r="I1672">
        <v>51</v>
      </c>
      <c r="J1672" t="s">
        <v>16</v>
      </c>
      <c r="K1672" t="s">
        <v>17</v>
      </c>
      <c r="L1672" t="s">
        <v>18</v>
      </c>
      <c r="M1672" s="25">
        <v>322000</v>
      </c>
    </row>
    <row r="1673" spans="1:13" x14ac:dyDescent="0.2">
      <c r="A1673" s="1">
        <v>43707</v>
      </c>
      <c r="B1673" t="s">
        <v>1794</v>
      </c>
      <c r="C1673" t="s">
        <v>11</v>
      </c>
      <c r="D1673" t="s">
        <v>50</v>
      </c>
      <c r="E1673" t="s">
        <v>84</v>
      </c>
      <c r="F1673" t="s">
        <v>119</v>
      </c>
      <c r="G1673" t="s">
        <v>15</v>
      </c>
      <c r="H1673">
        <v>3</v>
      </c>
      <c r="I1673">
        <v>94</v>
      </c>
      <c r="J1673" t="s">
        <v>16</v>
      </c>
      <c r="K1673" t="s">
        <v>17</v>
      </c>
      <c r="L1673" t="s">
        <v>21</v>
      </c>
      <c r="M1673" s="25">
        <v>615000</v>
      </c>
    </row>
    <row r="1674" spans="1:13" x14ac:dyDescent="0.2">
      <c r="A1674" s="1">
        <v>43708</v>
      </c>
      <c r="B1674" t="s">
        <v>1795</v>
      </c>
      <c r="C1674" t="s">
        <v>11</v>
      </c>
      <c r="D1674" t="s">
        <v>50</v>
      </c>
      <c r="E1674" t="s">
        <v>84</v>
      </c>
      <c r="F1674" t="s">
        <v>119</v>
      </c>
      <c r="G1674" t="s">
        <v>15</v>
      </c>
      <c r="H1674">
        <v>1</v>
      </c>
      <c r="I1674">
        <v>61</v>
      </c>
      <c r="J1674" t="s">
        <v>16</v>
      </c>
      <c r="K1674" t="s">
        <v>17</v>
      </c>
      <c r="L1674" t="s">
        <v>18</v>
      </c>
      <c r="M1674" s="25">
        <v>350000</v>
      </c>
    </row>
    <row r="1675" spans="1:13" x14ac:dyDescent="0.2">
      <c r="A1675" s="1">
        <v>43709</v>
      </c>
      <c r="B1675" t="s">
        <v>1796</v>
      </c>
      <c r="C1675" t="s">
        <v>11</v>
      </c>
      <c r="D1675" t="s">
        <v>12</v>
      </c>
      <c r="E1675" t="s">
        <v>41</v>
      </c>
      <c r="F1675" t="s">
        <v>119</v>
      </c>
      <c r="G1675" t="s">
        <v>15</v>
      </c>
      <c r="H1675">
        <v>2</v>
      </c>
      <c r="I1675">
        <v>64</v>
      </c>
      <c r="J1675" t="s">
        <v>16</v>
      </c>
      <c r="K1675" t="s">
        <v>17</v>
      </c>
      <c r="L1675" t="s">
        <v>40</v>
      </c>
      <c r="M1675" s="25">
        <v>435200</v>
      </c>
    </row>
    <row r="1676" spans="1:13" x14ac:dyDescent="0.2">
      <c r="A1676" s="1">
        <v>43710</v>
      </c>
      <c r="B1676" t="s">
        <v>1797</v>
      </c>
      <c r="C1676" t="s">
        <v>11</v>
      </c>
      <c r="D1676" t="s">
        <v>12</v>
      </c>
      <c r="E1676" t="s">
        <v>41</v>
      </c>
      <c r="F1676" t="s">
        <v>119</v>
      </c>
      <c r="G1676" t="s">
        <v>15</v>
      </c>
      <c r="H1676">
        <v>1</v>
      </c>
      <c r="I1676">
        <v>55</v>
      </c>
      <c r="J1676" t="s">
        <v>16</v>
      </c>
      <c r="K1676" t="s">
        <v>17</v>
      </c>
      <c r="L1676" t="s">
        <v>58</v>
      </c>
      <c r="M1676" s="25">
        <v>378000</v>
      </c>
    </row>
    <row r="1677" spans="1:13" x14ac:dyDescent="0.2">
      <c r="A1677" s="1">
        <v>43711</v>
      </c>
      <c r="B1677" t="s">
        <v>1798</v>
      </c>
      <c r="C1677" t="s">
        <v>11</v>
      </c>
      <c r="D1677" t="s">
        <v>12</v>
      </c>
      <c r="E1677" t="s">
        <v>41</v>
      </c>
      <c r="F1677" t="s">
        <v>119</v>
      </c>
      <c r="G1677" t="s">
        <v>15</v>
      </c>
      <c r="H1677">
        <v>2</v>
      </c>
      <c r="I1677">
        <v>64</v>
      </c>
      <c r="J1677" t="s">
        <v>16</v>
      </c>
      <c r="K1677" t="s">
        <v>17</v>
      </c>
      <c r="L1677" t="s">
        <v>21</v>
      </c>
      <c r="M1677" s="25">
        <v>448000</v>
      </c>
    </row>
    <row r="1678" spans="1:13" x14ac:dyDescent="0.2">
      <c r="A1678" s="1">
        <v>43712</v>
      </c>
      <c r="B1678" t="s">
        <v>1799</v>
      </c>
      <c r="C1678" t="s">
        <v>11</v>
      </c>
      <c r="D1678" t="s">
        <v>25</v>
      </c>
      <c r="E1678" t="s">
        <v>94</v>
      </c>
      <c r="F1678" t="s">
        <v>119</v>
      </c>
      <c r="G1678" t="s">
        <v>15</v>
      </c>
      <c r="H1678">
        <v>2</v>
      </c>
      <c r="I1678">
        <v>53</v>
      </c>
      <c r="J1678" t="s">
        <v>16</v>
      </c>
      <c r="K1678" t="s">
        <v>17</v>
      </c>
      <c r="L1678" t="s">
        <v>40</v>
      </c>
      <c r="M1678" s="25">
        <v>255697</v>
      </c>
    </row>
    <row r="1679" spans="1:13" x14ac:dyDescent="0.2">
      <c r="A1679" s="1">
        <v>43713</v>
      </c>
      <c r="B1679" t="s">
        <v>1800</v>
      </c>
      <c r="C1679" t="s">
        <v>11</v>
      </c>
      <c r="D1679" t="s">
        <v>25</v>
      </c>
      <c r="E1679" t="s">
        <v>94</v>
      </c>
      <c r="F1679" t="s">
        <v>119</v>
      </c>
      <c r="G1679" t="s">
        <v>15</v>
      </c>
      <c r="H1679">
        <v>2</v>
      </c>
      <c r="I1679">
        <v>53</v>
      </c>
      <c r="J1679" t="s">
        <v>16</v>
      </c>
      <c r="K1679" t="s">
        <v>17</v>
      </c>
      <c r="L1679" t="s">
        <v>21</v>
      </c>
      <c r="M1679" s="25">
        <v>255697</v>
      </c>
    </row>
    <row r="1680" spans="1:13" x14ac:dyDescent="0.2">
      <c r="A1680" s="1">
        <v>43714</v>
      </c>
      <c r="B1680" t="s">
        <v>1801</v>
      </c>
      <c r="C1680" t="s">
        <v>11</v>
      </c>
      <c r="D1680" t="s">
        <v>25</v>
      </c>
      <c r="E1680" t="s">
        <v>94</v>
      </c>
      <c r="F1680" t="s">
        <v>119</v>
      </c>
      <c r="G1680" t="s">
        <v>15</v>
      </c>
      <c r="H1680">
        <v>2</v>
      </c>
      <c r="I1680">
        <v>53</v>
      </c>
      <c r="J1680" t="s">
        <v>16</v>
      </c>
      <c r="K1680" t="s">
        <v>17</v>
      </c>
      <c r="L1680" t="s">
        <v>18</v>
      </c>
      <c r="M1680" s="25">
        <v>241815</v>
      </c>
    </row>
    <row r="1681" spans="1:13" x14ac:dyDescent="0.2">
      <c r="A1681" s="1">
        <v>43715</v>
      </c>
      <c r="B1681" t="s">
        <v>1802</v>
      </c>
      <c r="C1681" t="s">
        <v>11</v>
      </c>
      <c r="D1681" t="s">
        <v>25</v>
      </c>
      <c r="E1681" t="s">
        <v>94</v>
      </c>
      <c r="F1681" t="s">
        <v>119</v>
      </c>
      <c r="G1681" t="s">
        <v>15</v>
      </c>
      <c r="H1681">
        <v>2</v>
      </c>
      <c r="I1681">
        <v>53</v>
      </c>
      <c r="J1681" t="s">
        <v>16</v>
      </c>
      <c r="K1681" t="s">
        <v>17</v>
      </c>
      <c r="L1681" t="s">
        <v>40</v>
      </c>
      <c r="M1681" s="25">
        <v>247633</v>
      </c>
    </row>
    <row r="1682" spans="1:13" x14ac:dyDescent="0.2">
      <c r="A1682" s="1">
        <v>43716</v>
      </c>
      <c r="B1682" t="s">
        <v>1803</v>
      </c>
      <c r="C1682" t="s">
        <v>11</v>
      </c>
      <c r="D1682" t="s">
        <v>25</v>
      </c>
      <c r="E1682" t="s">
        <v>94</v>
      </c>
      <c r="F1682" t="s">
        <v>119</v>
      </c>
      <c r="G1682" t="s">
        <v>15</v>
      </c>
      <c r="H1682">
        <v>2</v>
      </c>
      <c r="I1682">
        <v>53</v>
      </c>
      <c r="J1682" t="s">
        <v>16</v>
      </c>
      <c r="K1682" t="s">
        <v>17</v>
      </c>
      <c r="L1682" t="s">
        <v>21</v>
      </c>
      <c r="M1682" s="25">
        <v>246467</v>
      </c>
    </row>
    <row r="1683" spans="1:13" x14ac:dyDescent="0.2">
      <c r="A1683" s="1">
        <v>43717</v>
      </c>
      <c r="B1683" t="s">
        <v>1804</v>
      </c>
      <c r="C1683" t="s">
        <v>11</v>
      </c>
      <c r="D1683" t="s">
        <v>12</v>
      </c>
      <c r="E1683" t="s">
        <v>22</v>
      </c>
      <c r="F1683" t="s">
        <v>119</v>
      </c>
      <c r="G1683" t="s">
        <v>15</v>
      </c>
      <c r="H1683">
        <v>3</v>
      </c>
      <c r="I1683">
        <v>95</v>
      </c>
      <c r="J1683" t="s">
        <v>16</v>
      </c>
      <c r="K1683" t="s">
        <v>17</v>
      </c>
      <c r="L1683" t="s">
        <v>58</v>
      </c>
      <c r="M1683" s="25">
        <v>565000</v>
      </c>
    </row>
    <row r="1684" spans="1:13" x14ac:dyDescent="0.2">
      <c r="A1684" s="1">
        <v>43718</v>
      </c>
      <c r="B1684" t="s">
        <v>1805</v>
      </c>
      <c r="C1684" t="s">
        <v>11</v>
      </c>
      <c r="D1684" t="s">
        <v>12</v>
      </c>
      <c r="E1684" t="s">
        <v>22</v>
      </c>
      <c r="F1684" t="s">
        <v>119</v>
      </c>
      <c r="G1684" t="s">
        <v>15</v>
      </c>
      <c r="H1684">
        <v>2</v>
      </c>
      <c r="I1684">
        <v>81</v>
      </c>
      <c r="J1684" t="s">
        <v>16</v>
      </c>
      <c r="K1684" t="s">
        <v>17</v>
      </c>
      <c r="L1684" t="s">
        <v>18</v>
      </c>
      <c r="M1684" s="25">
        <v>595000</v>
      </c>
    </row>
    <row r="1685" spans="1:13" x14ac:dyDescent="0.2">
      <c r="A1685" s="1">
        <v>43719</v>
      </c>
      <c r="B1685" t="s">
        <v>1806</v>
      </c>
      <c r="C1685" t="s">
        <v>11</v>
      </c>
      <c r="D1685" t="s">
        <v>47</v>
      </c>
      <c r="E1685" t="s">
        <v>48</v>
      </c>
      <c r="F1685" t="s">
        <v>119</v>
      </c>
      <c r="G1685" t="s">
        <v>15</v>
      </c>
      <c r="H1685">
        <v>2</v>
      </c>
      <c r="I1685">
        <v>85</v>
      </c>
      <c r="J1685" t="s">
        <v>16</v>
      </c>
      <c r="K1685" t="s">
        <v>17</v>
      </c>
      <c r="L1685" t="s">
        <v>18</v>
      </c>
      <c r="M1685" s="25">
        <v>470000</v>
      </c>
    </row>
    <row r="1686" spans="1:13" x14ac:dyDescent="0.2">
      <c r="A1686" s="1">
        <v>43720</v>
      </c>
      <c r="B1686" t="s">
        <v>1807</v>
      </c>
      <c r="C1686" t="s">
        <v>11</v>
      </c>
      <c r="D1686" t="s">
        <v>47</v>
      </c>
      <c r="E1686" t="s">
        <v>48</v>
      </c>
      <c r="F1686" t="s">
        <v>119</v>
      </c>
      <c r="G1686" t="s">
        <v>23</v>
      </c>
      <c r="H1686">
        <v>2</v>
      </c>
      <c r="I1686">
        <v>100</v>
      </c>
      <c r="J1686" t="s">
        <v>16</v>
      </c>
      <c r="K1686" t="s">
        <v>17</v>
      </c>
      <c r="L1686" t="s">
        <v>40</v>
      </c>
      <c r="M1686" s="25">
        <v>595000</v>
      </c>
    </row>
    <row r="1687" spans="1:13" x14ac:dyDescent="0.2">
      <c r="A1687" s="1">
        <v>43721</v>
      </c>
      <c r="B1687" t="s">
        <v>1808</v>
      </c>
      <c r="C1687" t="s">
        <v>11</v>
      </c>
      <c r="D1687" t="s">
        <v>47</v>
      </c>
      <c r="E1687" t="s">
        <v>48</v>
      </c>
      <c r="F1687" t="s">
        <v>119</v>
      </c>
      <c r="G1687" t="s">
        <v>15</v>
      </c>
      <c r="H1687">
        <v>2</v>
      </c>
      <c r="I1687">
        <v>86</v>
      </c>
      <c r="J1687" t="s">
        <v>16</v>
      </c>
      <c r="K1687" t="s">
        <v>17</v>
      </c>
      <c r="L1687" t="s">
        <v>52</v>
      </c>
      <c r="M1687" s="25">
        <v>425000</v>
      </c>
    </row>
    <row r="1688" spans="1:13" x14ac:dyDescent="0.2">
      <c r="A1688" s="1">
        <v>43722</v>
      </c>
      <c r="B1688" t="s">
        <v>1809</v>
      </c>
      <c r="C1688" t="s">
        <v>11</v>
      </c>
      <c r="D1688" t="s">
        <v>42</v>
      </c>
      <c r="E1688" t="s">
        <v>83</v>
      </c>
      <c r="F1688" t="s">
        <v>119</v>
      </c>
      <c r="G1688" t="s">
        <v>15</v>
      </c>
      <c r="H1688">
        <v>2</v>
      </c>
      <c r="I1688">
        <v>78</v>
      </c>
      <c r="J1688" t="s">
        <v>16</v>
      </c>
      <c r="K1688" t="s">
        <v>17</v>
      </c>
      <c r="L1688" t="s">
        <v>52</v>
      </c>
      <c r="M1688" s="25">
        <v>420000</v>
      </c>
    </row>
    <row r="1689" spans="1:13" x14ac:dyDescent="0.2">
      <c r="A1689" s="1">
        <v>43723</v>
      </c>
      <c r="B1689" t="s">
        <v>1810</v>
      </c>
      <c r="C1689" t="s">
        <v>11</v>
      </c>
      <c r="D1689" t="s">
        <v>42</v>
      </c>
      <c r="E1689" t="s">
        <v>62</v>
      </c>
      <c r="F1689" t="s">
        <v>119</v>
      </c>
      <c r="G1689" t="s">
        <v>23</v>
      </c>
      <c r="H1689">
        <v>2</v>
      </c>
      <c r="I1689">
        <v>57</v>
      </c>
      <c r="J1689" t="s">
        <v>16</v>
      </c>
      <c r="K1689" t="s">
        <v>17</v>
      </c>
      <c r="L1689" t="s">
        <v>58</v>
      </c>
      <c r="M1689" s="25">
        <v>296000</v>
      </c>
    </row>
    <row r="1690" spans="1:13" x14ac:dyDescent="0.2">
      <c r="A1690" s="1">
        <v>43724</v>
      </c>
      <c r="B1690" t="s">
        <v>1811</v>
      </c>
      <c r="C1690" t="s">
        <v>11</v>
      </c>
      <c r="D1690" t="s">
        <v>42</v>
      </c>
      <c r="E1690" t="s">
        <v>62</v>
      </c>
      <c r="F1690" t="s">
        <v>119</v>
      </c>
      <c r="G1690" t="s">
        <v>23</v>
      </c>
      <c r="H1690">
        <v>1</v>
      </c>
      <c r="I1690">
        <v>46</v>
      </c>
      <c r="J1690" t="s">
        <v>16</v>
      </c>
      <c r="K1690" t="s">
        <v>17</v>
      </c>
      <c r="L1690" t="s">
        <v>58</v>
      </c>
      <c r="M1690" s="25">
        <v>264000</v>
      </c>
    </row>
    <row r="1691" spans="1:13" x14ac:dyDescent="0.2">
      <c r="A1691" s="1">
        <v>43725</v>
      </c>
      <c r="B1691" t="s">
        <v>1812</v>
      </c>
      <c r="C1691" t="s">
        <v>11</v>
      </c>
      <c r="D1691" t="s">
        <v>42</v>
      </c>
      <c r="E1691" t="s">
        <v>62</v>
      </c>
      <c r="F1691" t="s">
        <v>119</v>
      </c>
      <c r="G1691" t="s">
        <v>15</v>
      </c>
      <c r="H1691">
        <v>2</v>
      </c>
      <c r="I1691">
        <v>48</v>
      </c>
      <c r="J1691" t="s">
        <v>16</v>
      </c>
      <c r="K1691" t="s">
        <v>17</v>
      </c>
      <c r="L1691" t="s">
        <v>52</v>
      </c>
      <c r="M1691" s="25">
        <v>265000</v>
      </c>
    </row>
    <row r="1692" spans="1:13" x14ac:dyDescent="0.2">
      <c r="A1692" s="1">
        <v>43726</v>
      </c>
      <c r="B1692" t="s">
        <v>1813</v>
      </c>
      <c r="C1692" t="s">
        <v>11</v>
      </c>
      <c r="D1692" t="s">
        <v>42</v>
      </c>
      <c r="E1692" t="s">
        <v>62</v>
      </c>
      <c r="F1692" t="s">
        <v>119</v>
      </c>
      <c r="G1692" t="s">
        <v>15</v>
      </c>
      <c r="H1692">
        <v>2</v>
      </c>
      <c r="I1692">
        <v>55</v>
      </c>
      <c r="J1692" t="s">
        <v>16</v>
      </c>
      <c r="K1692" t="s">
        <v>17</v>
      </c>
      <c r="L1692" t="s">
        <v>18</v>
      </c>
      <c r="M1692" s="25">
        <v>256000</v>
      </c>
    </row>
    <row r="1693" spans="1:13" x14ac:dyDescent="0.2">
      <c r="A1693" s="1">
        <v>43727</v>
      </c>
      <c r="B1693" t="s">
        <v>1814</v>
      </c>
      <c r="C1693" t="s">
        <v>11</v>
      </c>
      <c r="D1693" t="s">
        <v>42</v>
      </c>
      <c r="E1693" t="s">
        <v>62</v>
      </c>
      <c r="F1693" t="s">
        <v>119</v>
      </c>
      <c r="G1693" t="s">
        <v>15</v>
      </c>
      <c r="H1693">
        <v>2</v>
      </c>
      <c r="I1693">
        <v>53</v>
      </c>
      <c r="J1693" t="s">
        <v>16</v>
      </c>
      <c r="K1693" t="s">
        <v>17</v>
      </c>
      <c r="L1693" t="s">
        <v>52</v>
      </c>
      <c r="M1693" s="25">
        <v>280000</v>
      </c>
    </row>
    <row r="1694" spans="1:13" x14ac:dyDescent="0.2">
      <c r="A1694" s="1">
        <v>43728</v>
      </c>
      <c r="B1694" t="s">
        <v>1815</v>
      </c>
      <c r="C1694" t="s">
        <v>11</v>
      </c>
      <c r="D1694" t="s">
        <v>42</v>
      </c>
      <c r="E1694" t="s">
        <v>62</v>
      </c>
      <c r="F1694" t="s">
        <v>119</v>
      </c>
      <c r="G1694" t="s">
        <v>15</v>
      </c>
      <c r="H1694">
        <v>2</v>
      </c>
      <c r="I1694">
        <v>77</v>
      </c>
      <c r="J1694" t="s">
        <v>16</v>
      </c>
      <c r="K1694" t="s">
        <v>17</v>
      </c>
      <c r="L1694" t="s">
        <v>52</v>
      </c>
      <c r="M1694" s="25">
        <v>295000</v>
      </c>
    </row>
    <row r="1695" spans="1:13" x14ac:dyDescent="0.2">
      <c r="A1695" s="1">
        <v>43729</v>
      </c>
      <c r="B1695" t="s">
        <v>1816</v>
      </c>
      <c r="C1695" t="s">
        <v>11</v>
      </c>
      <c r="D1695" t="s">
        <v>42</v>
      </c>
      <c r="E1695" t="s">
        <v>62</v>
      </c>
      <c r="F1695" t="s">
        <v>119</v>
      </c>
      <c r="G1695" t="s">
        <v>15</v>
      </c>
      <c r="H1695">
        <v>3</v>
      </c>
      <c r="I1695">
        <v>68</v>
      </c>
      <c r="J1695" t="s">
        <v>16</v>
      </c>
      <c r="K1695" t="s">
        <v>17</v>
      </c>
      <c r="L1695" t="s">
        <v>40</v>
      </c>
      <c r="M1695" s="25">
        <v>315000</v>
      </c>
    </row>
    <row r="1696" spans="1:13" x14ac:dyDescent="0.2">
      <c r="A1696" s="1">
        <v>43730</v>
      </c>
      <c r="B1696" t="s">
        <v>1817</v>
      </c>
      <c r="C1696" t="s">
        <v>11</v>
      </c>
      <c r="D1696" t="s">
        <v>42</v>
      </c>
      <c r="E1696" t="s">
        <v>62</v>
      </c>
      <c r="F1696" t="s">
        <v>119</v>
      </c>
      <c r="G1696" t="s">
        <v>15</v>
      </c>
      <c r="H1696">
        <v>4</v>
      </c>
      <c r="I1696">
        <v>99</v>
      </c>
      <c r="J1696" t="s">
        <v>16</v>
      </c>
      <c r="K1696" t="s">
        <v>17</v>
      </c>
      <c r="L1696" t="s">
        <v>21</v>
      </c>
      <c r="M1696" s="25">
        <v>620000</v>
      </c>
    </row>
    <row r="1697" spans="1:13" x14ac:dyDescent="0.2">
      <c r="A1697" s="1">
        <v>43731</v>
      </c>
      <c r="B1697" t="s">
        <v>1818</v>
      </c>
      <c r="C1697" t="s">
        <v>11</v>
      </c>
      <c r="D1697" t="s">
        <v>37</v>
      </c>
      <c r="E1697" t="s">
        <v>38</v>
      </c>
      <c r="F1697" t="s">
        <v>119</v>
      </c>
      <c r="G1697" t="s">
        <v>15</v>
      </c>
      <c r="H1697">
        <v>2</v>
      </c>
      <c r="I1697">
        <v>62</v>
      </c>
      <c r="J1697" t="s">
        <v>16</v>
      </c>
      <c r="K1697" t="s">
        <v>17</v>
      </c>
      <c r="L1697" t="s">
        <v>21</v>
      </c>
      <c r="M1697" s="25">
        <v>440000</v>
      </c>
    </row>
    <row r="1698" spans="1:13" x14ac:dyDescent="0.2">
      <c r="A1698" s="1">
        <v>43732</v>
      </c>
      <c r="B1698" t="s">
        <v>1819</v>
      </c>
      <c r="C1698" t="s">
        <v>11</v>
      </c>
      <c r="D1698" t="s">
        <v>25</v>
      </c>
      <c r="E1698" t="s">
        <v>39</v>
      </c>
      <c r="F1698" t="s">
        <v>119</v>
      </c>
      <c r="G1698" t="s">
        <v>15</v>
      </c>
      <c r="H1698">
        <v>3</v>
      </c>
      <c r="I1698">
        <v>81</v>
      </c>
      <c r="J1698" t="s">
        <v>16</v>
      </c>
      <c r="K1698" t="s">
        <v>17</v>
      </c>
      <c r="L1698" t="s">
        <v>18</v>
      </c>
      <c r="M1698" s="25">
        <v>395000</v>
      </c>
    </row>
    <row r="1699" spans="1:13" x14ac:dyDescent="0.2">
      <c r="A1699" s="1">
        <v>43733</v>
      </c>
      <c r="B1699" t="s">
        <v>1820</v>
      </c>
      <c r="C1699" t="s">
        <v>11</v>
      </c>
      <c r="D1699" t="s">
        <v>25</v>
      </c>
      <c r="E1699" t="s">
        <v>39</v>
      </c>
      <c r="F1699" t="s">
        <v>119</v>
      </c>
      <c r="G1699" t="s">
        <v>15</v>
      </c>
      <c r="H1699">
        <v>3</v>
      </c>
      <c r="I1699">
        <v>78</v>
      </c>
      <c r="J1699" t="s">
        <v>16</v>
      </c>
      <c r="K1699" t="s">
        <v>17</v>
      </c>
      <c r="L1699" t="s">
        <v>40</v>
      </c>
      <c r="M1699" s="25">
        <v>370000</v>
      </c>
    </row>
    <row r="1700" spans="1:13" x14ac:dyDescent="0.2">
      <c r="A1700" s="1">
        <v>43734</v>
      </c>
      <c r="B1700" t="s">
        <v>1821</v>
      </c>
      <c r="C1700" t="s">
        <v>11</v>
      </c>
      <c r="D1700" t="s">
        <v>25</v>
      </c>
      <c r="E1700" t="s">
        <v>39</v>
      </c>
      <c r="F1700" t="s">
        <v>119</v>
      </c>
      <c r="G1700" t="s">
        <v>15</v>
      </c>
      <c r="H1700">
        <v>3</v>
      </c>
      <c r="I1700">
        <v>78</v>
      </c>
      <c r="J1700" t="s">
        <v>16</v>
      </c>
      <c r="K1700" t="s">
        <v>17</v>
      </c>
      <c r="L1700" t="s">
        <v>18</v>
      </c>
      <c r="M1700" s="25">
        <v>360000</v>
      </c>
    </row>
    <row r="1701" spans="1:13" x14ac:dyDescent="0.2">
      <c r="A1701" s="1">
        <v>43735</v>
      </c>
      <c r="B1701" t="s">
        <v>1822</v>
      </c>
      <c r="C1701" t="s">
        <v>11</v>
      </c>
      <c r="D1701" t="s">
        <v>34</v>
      </c>
      <c r="E1701" t="s">
        <v>44</v>
      </c>
      <c r="F1701" t="s">
        <v>119</v>
      </c>
      <c r="G1701" t="s">
        <v>15</v>
      </c>
      <c r="H1701">
        <v>3</v>
      </c>
      <c r="I1701">
        <v>122</v>
      </c>
      <c r="J1701" t="s">
        <v>16</v>
      </c>
      <c r="K1701" t="s">
        <v>17</v>
      </c>
      <c r="L1701" t="s">
        <v>40</v>
      </c>
      <c r="M1701" s="25">
        <v>620000</v>
      </c>
    </row>
    <row r="1702" spans="1:13" x14ac:dyDescent="0.2">
      <c r="A1702" s="1">
        <v>43736</v>
      </c>
      <c r="B1702" t="s">
        <v>1823</v>
      </c>
      <c r="C1702" t="s">
        <v>11</v>
      </c>
      <c r="D1702" t="s">
        <v>34</v>
      </c>
      <c r="E1702" t="s">
        <v>44</v>
      </c>
      <c r="F1702" t="s">
        <v>119</v>
      </c>
      <c r="G1702" t="s">
        <v>15</v>
      </c>
      <c r="H1702">
        <v>3</v>
      </c>
      <c r="I1702">
        <v>190</v>
      </c>
      <c r="J1702" t="s">
        <v>16</v>
      </c>
      <c r="K1702" t="s">
        <v>17</v>
      </c>
      <c r="L1702" t="s">
        <v>58</v>
      </c>
      <c r="M1702" s="25">
        <v>750000</v>
      </c>
    </row>
    <row r="1703" spans="1:13" x14ac:dyDescent="0.2">
      <c r="A1703" s="1">
        <v>43737</v>
      </c>
      <c r="B1703" t="s">
        <v>1824</v>
      </c>
      <c r="C1703" t="s">
        <v>11</v>
      </c>
      <c r="D1703" t="s">
        <v>34</v>
      </c>
      <c r="E1703" t="s">
        <v>44</v>
      </c>
      <c r="F1703" t="s">
        <v>119</v>
      </c>
      <c r="G1703" t="s">
        <v>32</v>
      </c>
      <c r="H1703">
        <v>2</v>
      </c>
      <c r="I1703">
        <v>159</v>
      </c>
      <c r="J1703" t="s">
        <v>16</v>
      </c>
      <c r="K1703" t="s">
        <v>17</v>
      </c>
      <c r="L1703" t="s">
        <v>52</v>
      </c>
      <c r="M1703" s="25">
        <v>560000</v>
      </c>
    </row>
    <row r="1704" spans="1:13" x14ac:dyDescent="0.2">
      <c r="A1704" s="1">
        <v>43738</v>
      </c>
      <c r="B1704" t="s">
        <v>1825</v>
      </c>
      <c r="C1704" t="s">
        <v>11</v>
      </c>
      <c r="D1704" t="s">
        <v>34</v>
      </c>
      <c r="E1704" t="s">
        <v>44</v>
      </c>
      <c r="F1704" t="s">
        <v>119</v>
      </c>
      <c r="G1704" t="s">
        <v>15</v>
      </c>
      <c r="H1704">
        <v>3</v>
      </c>
      <c r="I1704">
        <v>114</v>
      </c>
      <c r="J1704" t="s">
        <v>16</v>
      </c>
      <c r="K1704" t="s">
        <v>17</v>
      </c>
      <c r="L1704" t="s">
        <v>21</v>
      </c>
      <c r="M1704" s="25">
        <v>620000</v>
      </c>
    </row>
    <row r="1705" spans="1:13" x14ac:dyDescent="0.2">
      <c r="A1705" s="1">
        <v>43739</v>
      </c>
      <c r="B1705" t="s">
        <v>1826</v>
      </c>
      <c r="C1705" t="s">
        <v>11</v>
      </c>
      <c r="D1705" t="s">
        <v>34</v>
      </c>
      <c r="E1705" t="s">
        <v>44</v>
      </c>
      <c r="F1705" t="s">
        <v>119</v>
      </c>
      <c r="G1705" t="s">
        <v>15</v>
      </c>
      <c r="H1705">
        <v>3</v>
      </c>
      <c r="I1705">
        <v>122</v>
      </c>
      <c r="J1705" t="s">
        <v>16</v>
      </c>
      <c r="K1705" t="s">
        <v>17</v>
      </c>
      <c r="L1705" t="s">
        <v>21</v>
      </c>
      <c r="M1705" s="25">
        <v>650000</v>
      </c>
    </row>
    <row r="1706" spans="1:13" x14ac:dyDescent="0.2">
      <c r="A1706" s="1">
        <v>43740</v>
      </c>
      <c r="B1706" t="s">
        <v>1827</v>
      </c>
      <c r="C1706" t="s">
        <v>11</v>
      </c>
      <c r="D1706" t="s">
        <v>34</v>
      </c>
      <c r="E1706" t="s">
        <v>44</v>
      </c>
      <c r="F1706" t="s">
        <v>119</v>
      </c>
      <c r="G1706" t="s">
        <v>15</v>
      </c>
      <c r="H1706">
        <v>3</v>
      </c>
      <c r="I1706">
        <v>122</v>
      </c>
      <c r="J1706" t="s">
        <v>16</v>
      </c>
      <c r="K1706" t="s">
        <v>17</v>
      </c>
      <c r="L1706" t="s">
        <v>18</v>
      </c>
      <c r="M1706" s="25">
        <v>590000</v>
      </c>
    </row>
    <row r="1707" spans="1:13" x14ac:dyDescent="0.2">
      <c r="A1707" s="1">
        <v>43741</v>
      </c>
      <c r="B1707" t="s">
        <v>1828</v>
      </c>
      <c r="C1707" t="s">
        <v>11</v>
      </c>
      <c r="D1707" t="s">
        <v>37</v>
      </c>
      <c r="E1707" t="s">
        <v>38</v>
      </c>
      <c r="F1707" t="s">
        <v>119</v>
      </c>
      <c r="G1707" t="s">
        <v>32</v>
      </c>
      <c r="H1707">
        <v>3</v>
      </c>
      <c r="I1707">
        <v>131</v>
      </c>
      <c r="J1707" t="s">
        <v>16</v>
      </c>
      <c r="K1707" t="s">
        <v>17</v>
      </c>
      <c r="L1707" t="s">
        <v>18</v>
      </c>
      <c r="M1707" s="25">
        <v>830000</v>
      </c>
    </row>
    <row r="1708" spans="1:13" x14ac:dyDescent="0.2">
      <c r="A1708" s="1">
        <v>43742</v>
      </c>
      <c r="B1708" t="s">
        <v>1829</v>
      </c>
      <c r="C1708" t="s">
        <v>11</v>
      </c>
      <c r="D1708" t="s">
        <v>12</v>
      </c>
      <c r="E1708" t="s">
        <v>41</v>
      </c>
      <c r="F1708" t="s">
        <v>119</v>
      </c>
      <c r="G1708" t="s">
        <v>15</v>
      </c>
      <c r="H1708">
        <v>3</v>
      </c>
      <c r="I1708">
        <v>113</v>
      </c>
      <c r="J1708" t="s">
        <v>16</v>
      </c>
      <c r="K1708" t="s">
        <v>17</v>
      </c>
      <c r="L1708" t="s">
        <v>36</v>
      </c>
      <c r="M1708" s="25">
        <v>1325000</v>
      </c>
    </row>
    <row r="1709" spans="1:13" x14ac:dyDescent="0.2">
      <c r="A1709" s="1">
        <v>43743</v>
      </c>
      <c r="B1709" t="s">
        <v>1830</v>
      </c>
      <c r="C1709" t="s">
        <v>11</v>
      </c>
      <c r="D1709" t="s">
        <v>54</v>
      </c>
      <c r="E1709" t="s">
        <v>108</v>
      </c>
      <c r="F1709" t="s">
        <v>119</v>
      </c>
      <c r="G1709" t="s">
        <v>15</v>
      </c>
      <c r="H1709">
        <v>3</v>
      </c>
      <c r="I1709">
        <v>85</v>
      </c>
      <c r="J1709" t="s">
        <v>16</v>
      </c>
      <c r="K1709" t="s">
        <v>17</v>
      </c>
      <c r="L1709" t="s">
        <v>40</v>
      </c>
      <c r="M1709" s="25">
        <v>395000</v>
      </c>
    </row>
    <row r="1710" spans="1:13" x14ac:dyDescent="0.2">
      <c r="A1710" s="1">
        <v>43744</v>
      </c>
      <c r="B1710" t="s">
        <v>1831</v>
      </c>
      <c r="C1710" t="s">
        <v>11</v>
      </c>
      <c r="D1710" t="s">
        <v>54</v>
      </c>
      <c r="E1710" t="s">
        <v>108</v>
      </c>
      <c r="F1710" t="s">
        <v>119</v>
      </c>
      <c r="G1710" t="s">
        <v>15</v>
      </c>
      <c r="H1710">
        <v>3</v>
      </c>
      <c r="I1710">
        <v>84</v>
      </c>
      <c r="J1710" t="s">
        <v>16</v>
      </c>
      <c r="K1710" t="s">
        <v>17</v>
      </c>
      <c r="L1710" t="s">
        <v>18</v>
      </c>
      <c r="M1710" s="25">
        <v>385000</v>
      </c>
    </row>
    <row r="1711" spans="1:13" x14ac:dyDescent="0.2">
      <c r="A1711" s="1">
        <v>43745</v>
      </c>
      <c r="B1711" t="s">
        <v>1832</v>
      </c>
      <c r="C1711" t="s">
        <v>11</v>
      </c>
      <c r="D1711" t="s">
        <v>54</v>
      </c>
      <c r="E1711" t="s">
        <v>108</v>
      </c>
      <c r="F1711" t="s">
        <v>119</v>
      </c>
      <c r="G1711" t="s">
        <v>32</v>
      </c>
      <c r="H1711">
        <v>4</v>
      </c>
      <c r="I1711">
        <v>128</v>
      </c>
      <c r="J1711" t="s">
        <v>16</v>
      </c>
      <c r="K1711" t="s">
        <v>17</v>
      </c>
      <c r="L1711" t="s">
        <v>52</v>
      </c>
      <c r="M1711" s="25">
        <v>580000</v>
      </c>
    </row>
    <row r="1712" spans="1:13" x14ac:dyDescent="0.2">
      <c r="A1712" s="1">
        <v>43746</v>
      </c>
      <c r="B1712" t="s">
        <v>1833</v>
      </c>
      <c r="C1712" t="s">
        <v>11</v>
      </c>
      <c r="D1712" t="s">
        <v>54</v>
      </c>
      <c r="E1712" t="s">
        <v>108</v>
      </c>
      <c r="F1712" t="s">
        <v>119</v>
      </c>
      <c r="G1712" t="s">
        <v>15</v>
      </c>
      <c r="H1712">
        <v>3</v>
      </c>
      <c r="I1712">
        <v>84</v>
      </c>
      <c r="J1712" t="s">
        <v>16</v>
      </c>
      <c r="K1712" t="s">
        <v>17</v>
      </c>
      <c r="L1712" t="s">
        <v>18</v>
      </c>
      <c r="M1712" s="25">
        <v>390000</v>
      </c>
    </row>
    <row r="1713" spans="1:13" x14ac:dyDescent="0.2">
      <c r="A1713" s="1">
        <v>43747</v>
      </c>
      <c r="B1713" t="s">
        <v>1834</v>
      </c>
      <c r="C1713" t="s">
        <v>11</v>
      </c>
      <c r="D1713" t="s">
        <v>25</v>
      </c>
      <c r="E1713" t="s">
        <v>99</v>
      </c>
      <c r="F1713" t="s">
        <v>119</v>
      </c>
      <c r="G1713" t="s">
        <v>15</v>
      </c>
      <c r="H1713">
        <v>3</v>
      </c>
      <c r="I1713">
        <v>113</v>
      </c>
      <c r="J1713" t="s">
        <v>16</v>
      </c>
      <c r="K1713" t="s">
        <v>17</v>
      </c>
      <c r="L1713" t="s">
        <v>52</v>
      </c>
      <c r="M1713" s="25">
        <v>285000</v>
      </c>
    </row>
    <row r="1714" spans="1:13" x14ac:dyDescent="0.2">
      <c r="A1714" s="1">
        <v>43748</v>
      </c>
      <c r="B1714" t="s">
        <v>1835</v>
      </c>
      <c r="C1714" t="s">
        <v>11</v>
      </c>
      <c r="D1714" t="s">
        <v>42</v>
      </c>
      <c r="E1714" t="s">
        <v>43</v>
      </c>
      <c r="F1714" t="s">
        <v>119</v>
      </c>
      <c r="G1714" t="s">
        <v>15</v>
      </c>
      <c r="H1714">
        <v>3</v>
      </c>
      <c r="I1714">
        <v>99</v>
      </c>
      <c r="J1714" t="s">
        <v>16</v>
      </c>
      <c r="K1714" t="s">
        <v>17</v>
      </c>
      <c r="L1714" t="s">
        <v>40</v>
      </c>
      <c r="M1714" s="25">
        <v>643496</v>
      </c>
    </row>
    <row r="1715" spans="1:13" x14ac:dyDescent="0.2">
      <c r="A1715" s="1">
        <v>43749</v>
      </c>
      <c r="B1715" t="s">
        <v>1836</v>
      </c>
      <c r="C1715" t="s">
        <v>11</v>
      </c>
      <c r="D1715" t="s">
        <v>42</v>
      </c>
      <c r="E1715" t="s">
        <v>43</v>
      </c>
      <c r="F1715" t="s">
        <v>119</v>
      </c>
      <c r="G1715" t="s">
        <v>15</v>
      </c>
      <c r="H1715">
        <v>3</v>
      </c>
      <c r="I1715">
        <v>118</v>
      </c>
      <c r="J1715" t="s">
        <v>16</v>
      </c>
      <c r="K1715" t="s">
        <v>17</v>
      </c>
      <c r="L1715" t="s">
        <v>18</v>
      </c>
      <c r="M1715" s="25">
        <v>680434</v>
      </c>
    </row>
    <row r="1716" spans="1:13" x14ac:dyDescent="0.2">
      <c r="A1716" s="1">
        <v>43750</v>
      </c>
      <c r="B1716" t="s">
        <v>1837</v>
      </c>
      <c r="C1716" t="s">
        <v>11</v>
      </c>
      <c r="D1716" t="s">
        <v>42</v>
      </c>
      <c r="E1716" t="s">
        <v>43</v>
      </c>
      <c r="F1716" t="s">
        <v>119</v>
      </c>
      <c r="G1716" t="s">
        <v>15</v>
      </c>
      <c r="H1716">
        <v>3</v>
      </c>
      <c r="I1716">
        <v>109</v>
      </c>
      <c r="J1716" t="s">
        <v>16</v>
      </c>
      <c r="K1716" t="s">
        <v>17</v>
      </c>
      <c r="L1716" t="s">
        <v>18</v>
      </c>
      <c r="M1716" s="25">
        <v>527258</v>
      </c>
    </row>
    <row r="1717" spans="1:13" x14ac:dyDescent="0.2">
      <c r="A1717" s="1">
        <v>43751</v>
      </c>
      <c r="B1717" t="s">
        <v>1838</v>
      </c>
      <c r="C1717" t="s">
        <v>11</v>
      </c>
      <c r="D1717" t="s">
        <v>42</v>
      </c>
      <c r="E1717" t="s">
        <v>43</v>
      </c>
      <c r="F1717" t="s">
        <v>119</v>
      </c>
      <c r="G1717" t="s">
        <v>15</v>
      </c>
      <c r="H1717">
        <v>3</v>
      </c>
      <c r="I1717">
        <v>112</v>
      </c>
      <c r="J1717" t="s">
        <v>16</v>
      </c>
      <c r="K1717" t="s">
        <v>17</v>
      </c>
      <c r="L1717" t="s">
        <v>52</v>
      </c>
      <c r="M1717" s="25">
        <v>695610</v>
      </c>
    </row>
    <row r="1718" spans="1:13" x14ac:dyDescent="0.2">
      <c r="A1718" s="1">
        <v>43752</v>
      </c>
      <c r="B1718" t="s">
        <v>1839</v>
      </c>
      <c r="C1718" t="s">
        <v>11</v>
      </c>
      <c r="D1718" t="s">
        <v>42</v>
      </c>
      <c r="E1718" t="s">
        <v>43</v>
      </c>
      <c r="F1718" t="s">
        <v>119</v>
      </c>
      <c r="G1718" t="s">
        <v>15</v>
      </c>
      <c r="H1718">
        <v>2</v>
      </c>
      <c r="I1718">
        <v>62</v>
      </c>
      <c r="J1718" t="s">
        <v>16</v>
      </c>
      <c r="K1718" t="s">
        <v>17</v>
      </c>
      <c r="L1718" t="s">
        <v>21</v>
      </c>
      <c r="M1718" s="25">
        <v>413729</v>
      </c>
    </row>
    <row r="1719" spans="1:13" x14ac:dyDescent="0.2">
      <c r="A1719" s="1">
        <v>43753</v>
      </c>
      <c r="B1719" t="s">
        <v>1840</v>
      </c>
      <c r="C1719" t="s">
        <v>11</v>
      </c>
      <c r="D1719" t="s">
        <v>42</v>
      </c>
      <c r="E1719" t="s">
        <v>43</v>
      </c>
      <c r="F1719" t="s">
        <v>119</v>
      </c>
      <c r="G1719" t="s">
        <v>15</v>
      </c>
      <c r="H1719">
        <v>2</v>
      </c>
      <c r="I1719">
        <v>68</v>
      </c>
      <c r="J1719" t="s">
        <v>16</v>
      </c>
      <c r="K1719" t="s">
        <v>17</v>
      </c>
      <c r="L1719" t="s">
        <v>40</v>
      </c>
      <c r="M1719" s="25">
        <v>409877</v>
      </c>
    </row>
    <row r="1720" spans="1:13" x14ac:dyDescent="0.2">
      <c r="A1720" s="1">
        <v>43754</v>
      </c>
      <c r="B1720" t="s">
        <v>1841</v>
      </c>
      <c r="C1720" t="s">
        <v>11</v>
      </c>
      <c r="D1720" t="s">
        <v>42</v>
      </c>
      <c r="E1720" t="s">
        <v>43</v>
      </c>
      <c r="F1720" t="s">
        <v>119</v>
      </c>
      <c r="G1720" t="s">
        <v>15</v>
      </c>
      <c r="H1720">
        <v>3</v>
      </c>
      <c r="I1720">
        <v>85</v>
      </c>
      <c r="J1720" t="s">
        <v>16</v>
      </c>
      <c r="K1720" t="s">
        <v>17</v>
      </c>
      <c r="L1720" t="s">
        <v>58</v>
      </c>
      <c r="M1720" s="25">
        <v>545713</v>
      </c>
    </row>
    <row r="1721" spans="1:13" x14ac:dyDescent="0.2">
      <c r="A1721" s="1">
        <v>43755</v>
      </c>
      <c r="B1721" t="s">
        <v>1842</v>
      </c>
      <c r="C1721" t="s">
        <v>11</v>
      </c>
      <c r="D1721" t="s">
        <v>42</v>
      </c>
      <c r="E1721" t="s">
        <v>43</v>
      </c>
      <c r="F1721" t="s">
        <v>119</v>
      </c>
      <c r="G1721" t="s">
        <v>15</v>
      </c>
      <c r="H1721">
        <v>2</v>
      </c>
      <c r="I1721">
        <v>62</v>
      </c>
      <c r="J1721" t="s">
        <v>16</v>
      </c>
      <c r="K1721" t="s">
        <v>17</v>
      </c>
      <c r="L1721" t="s">
        <v>18</v>
      </c>
      <c r="M1721" s="25">
        <v>560204</v>
      </c>
    </row>
    <row r="1722" spans="1:13" x14ac:dyDescent="0.2">
      <c r="A1722" s="1">
        <v>43756</v>
      </c>
      <c r="B1722" t="s">
        <v>1843</v>
      </c>
      <c r="C1722" t="s">
        <v>11</v>
      </c>
      <c r="D1722" t="s">
        <v>42</v>
      </c>
      <c r="E1722" t="s">
        <v>43</v>
      </c>
      <c r="F1722" t="s">
        <v>119</v>
      </c>
      <c r="G1722" t="s">
        <v>15</v>
      </c>
      <c r="H1722">
        <v>2</v>
      </c>
      <c r="I1722">
        <v>62</v>
      </c>
      <c r="J1722" t="s">
        <v>16</v>
      </c>
      <c r="K1722" t="s">
        <v>17</v>
      </c>
      <c r="L1722" t="s">
        <v>58</v>
      </c>
      <c r="M1722" s="25">
        <v>429209</v>
      </c>
    </row>
    <row r="1723" spans="1:13" x14ac:dyDescent="0.2">
      <c r="A1723" s="1">
        <v>43757</v>
      </c>
      <c r="B1723" t="s">
        <v>1844</v>
      </c>
      <c r="C1723" t="s">
        <v>11</v>
      </c>
      <c r="D1723" t="s">
        <v>42</v>
      </c>
      <c r="E1723" t="s">
        <v>43</v>
      </c>
      <c r="F1723" t="s">
        <v>119</v>
      </c>
      <c r="G1723" t="s">
        <v>15</v>
      </c>
      <c r="H1723">
        <v>2</v>
      </c>
      <c r="I1723">
        <v>62</v>
      </c>
      <c r="J1723" t="s">
        <v>16</v>
      </c>
      <c r="K1723" t="s">
        <v>17</v>
      </c>
      <c r="L1723" t="s">
        <v>18</v>
      </c>
      <c r="M1723" s="25">
        <v>387537</v>
      </c>
    </row>
    <row r="1724" spans="1:13" x14ac:dyDescent="0.2">
      <c r="A1724" s="1">
        <v>43758</v>
      </c>
      <c r="B1724" t="s">
        <v>1845</v>
      </c>
      <c r="C1724" t="s">
        <v>11</v>
      </c>
      <c r="D1724" t="s">
        <v>19</v>
      </c>
      <c r="E1724" t="s">
        <v>68</v>
      </c>
      <c r="F1724" t="s">
        <v>119</v>
      </c>
      <c r="G1724" t="s">
        <v>64</v>
      </c>
      <c r="H1724">
        <v>5</v>
      </c>
      <c r="I1724">
        <v>572</v>
      </c>
      <c r="J1724" t="s">
        <v>28</v>
      </c>
      <c r="K1724" t="s">
        <v>17</v>
      </c>
      <c r="L1724" t="s">
        <v>29</v>
      </c>
      <c r="M1724" s="25">
        <v>2985000</v>
      </c>
    </row>
    <row r="1725" spans="1:13" x14ac:dyDescent="0.2">
      <c r="A1725" s="1">
        <v>43759</v>
      </c>
      <c r="B1725" t="s">
        <v>1846</v>
      </c>
      <c r="C1725" t="s">
        <v>11</v>
      </c>
      <c r="D1725" t="s">
        <v>50</v>
      </c>
      <c r="E1725" t="s">
        <v>51</v>
      </c>
      <c r="F1725" t="s">
        <v>119</v>
      </c>
      <c r="G1725" t="s">
        <v>15</v>
      </c>
      <c r="H1725">
        <v>3</v>
      </c>
      <c r="I1725">
        <v>97</v>
      </c>
      <c r="J1725" t="s">
        <v>16</v>
      </c>
      <c r="K1725" t="s">
        <v>17</v>
      </c>
      <c r="L1725" t="s">
        <v>21</v>
      </c>
      <c r="M1725" s="25">
        <v>506000</v>
      </c>
    </row>
    <row r="1726" spans="1:13" x14ac:dyDescent="0.2">
      <c r="A1726" s="1">
        <v>43760</v>
      </c>
      <c r="B1726" t="s">
        <v>1847</v>
      </c>
      <c r="C1726" t="s">
        <v>11</v>
      </c>
      <c r="D1726" t="s">
        <v>50</v>
      </c>
      <c r="E1726" t="s">
        <v>51</v>
      </c>
      <c r="F1726" t="s">
        <v>119</v>
      </c>
      <c r="G1726" t="s">
        <v>15</v>
      </c>
      <c r="H1726">
        <v>3</v>
      </c>
      <c r="I1726">
        <v>92</v>
      </c>
      <c r="J1726" t="s">
        <v>16</v>
      </c>
      <c r="K1726" t="s">
        <v>17</v>
      </c>
      <c r="L1726" t="s">
        <v>40</v>
      </c>
      <c r="M1726" s="25">
        <v>453000</v>
      </c>
    </row>
    <row r="1727" spans="1:13" x14ac:dyDescent="0.2">
      <c r="A1727" s="1">
        <v>43761</v>
      </c>
      <c r="B1727" t="s">
        <v>1848</v>
      </c>
      <c r="C1727" t="s">
        <v>11</v>
      </c>
      <c r="D1727" t="s">
        <v>50</v>
      </c>
      <c r="E1727" t="s">
        <v>51</v>
      </c>
      <c r="F1727" t="s">
        <v>119</v>
      </c>
      <c r="G1727" t="s">
        <v>15</v>
      </c>
      <c r="H1727">
        <v>3</v>
      </c>
      <c r="I1727">
        <v>97</v>
      </c>
      <c r="J1727" t="s">
        <v>16</v>
      </c>
      <c r="K1727" t="s">
        <v>17</v>
      </c>
      <c r="L1727" t="s">
        <v>58</v>
      </c>
      <c r="M1727" s="25">
        <v>523000</v>
      </c>
    </row>
    <row r="1728" spans="1:13" x14ac:dyDescent="0.2">
      <c r="A1728" s="1">
        <v>43762</v>
      </c>
      <c r="B1728" t="s">
        <v>1849</v>
      </c>
      <c r="C1728" t="s">
        <v>11</v>
      </c>
      <c r="D1728" t="s">
        <v>50</v>
      </c>
      <c r="E1728" t="s">
        <v>51</v>
      </c>
      <c r="F1728" t="s">
        <v>119</v>
      </c>
      <c r="G1728" t="s">
        <v>32</v>
      </c>
      <c r="H1728">
        <v>3</v>
      </c>
      <c r="I1728">
        <v>175</v>
      </c>
      <c r="J1728" t="s">
        <v>16</v>
      </c>
      <c r="K1728" t="s">
        <v>17</v>
      </c>
      <c r="L1728" t="s">
        <v>52</v>
      </c>
      <c r="M1728" s="25">
        <v>826000</v>
      </c>
    </row>
    <row r="1729" spans="1:13" x14ac:dyDescent="0.2">
      <c r="A1729" s="1">
        <v>43763</v>
      </c>
      <c r="B1729" t="s">
        <v>1850</v>
      </c>
      <c r="C1729" t="s">
        <v>11</v>
      </c>
      <c r="D1729" t="s">
        <v>25</v>
      </c>
      <c r="E1729" t="s">
        <v>79</v>
      </c>
      <c r="F1729" t="s">
        <v>119</v>
      </c>
      <c r="G1729" t="s">
        <v>15</v>
      </c>
      <c r="H1729">
        <v>2</v>
      </c>
      <c r="I1729">
        <v>76</v>
      </c>
      <c r="J1729" t="s">
        <v>16</v>
      </c>
      <c r="K1729" t="s">
        <v>17</v>
      </c>
      <c r="L1729" t="s">
        <v>18</v>
      </c>
      <c r="M1729" s="25">
        <v>282000</v>
      </c>
    </row>
    <row r="1730" spans="1:13" x14ac:dyDescent="0.2">
      <c r="A1730" s="1">
        <v>43764</v>
      </c>
      <c r="B1730" t="s">
        <v>1851</v>
      </c>
      <c r="C1730" t="s">
        <v>11</v>
      </c>
      <c r="D1730" t="s">
        <v>47</v>
      </c>
      <c r="E1730" t="s">
        <v>96</v>
      </c>
      <c r="F1730" t="s">
        <v>119</v>
      </c>
      <c r="G1730" t="s">
        <v>15</v>
      </c>
      <c r="H1730">
        <v>3</v>
      </c>
      <c r="I1730">
        <v>89</v>
      </c>
      <c r="J1730" t="s">
        <v>16</v>
      </c>
      <c r="K1730" t="s">
        <v>17</v>
      </c>
      <c r="L1730" t="s">
        <v>40</v>
      </c>
      <c r="M1730" s="25">
        <v>285000</v>
      </c>
    </row>
    <row r="1731" spans="1:13" x14ac:dyDescent="0.2">
      <c r="A1731" s="1">
        <v>43765</v>
      </c>
      <c r="B1731" t="s">
        <v>1852</v>
      </c>
      <c r="C1731" t="s">
        <v>11</v>
      </c>
      <c r="D1731" t="s">
        <v>47</v>
      </c>
      <c r="E1731" t="s">
        <v>96</v>
      </c>
      <c r="F1731" t="s">
        <v>119</v>
      </c>
      <c r="G1731" t="s">
        <v>15</v>
      </c>
      <c r="H1731">
        <v>2</v>
      </c>
      <c r="I1731">
        <v>70</v>
      </c>
      <c r="J1731" t="s">
        <v>16</v>
      </c>
      <c r="K1731" t="s">
        <v>17</v>
      </c>
      <c r="L1731" t="s">
        <v>18</v>
      </c>
      <c r="M1731" s="25">
        <v>245000</v>
      </c>
    </row>
    <row r="1732" spans="1:13" x14ac:dyDescent="0.2">
      <c r="A1732" s="1">
        <v>43766</v>
      </c>
      <c r="B1732" t="s">
        <v>1853</v>
      </c>
      <c r="C1732" t="s">
        <v>11</v>
      </c>
      <c r="D1732" t="s">
        <v>47</v>
      </c>
      <c r="E1732" t="s">
        <v>96</v>
      </c>
      <c r="F1732" t="s">
        <v>119</v>
      </c>
      <c r="G1732" t="s">
        <v>15</v>
      </c>
      <c r="H1732">
        <v>2</v>
      </c>
      <c r="I1732">
        <v>61</v>
      </c>
      <c r="J1732" t="s">
        <v>16</v>
      </c>
      <c r="K1732" t="s">
        <v>17</v>
      </c>
      <c r="L1732" t="s">
        <v>40</v>
      </c>
      <c r="M1732" s="25">
        <v>224000</v>
      </c>
    </row>
    <row r="1733" spans="1:13" x14ac:dyDescent="0.2">
      <c r="A1733" s="1">
        <v>43767</v>
      </c>
      <c r="B1733" t="s">
        <v>1854</v>
      </c>
      <c r="C1733" t="s">
        <v>11</v>
      </c>
      <c r="D1733" t="s">
        <v>47</v>
      </c>
      <c r="E1733" t="s">
        <v>96</v>
      </c>
      <c r="F1733" t="s">
        <v>119</v>
      </c>
      <c r="G1733" t="s">
        <v>15</v>
      </c>
      <c r="H1733">
        <v>4</v>
      </c>
      <c r="I1733">
        <v>102</v>
      </c>
      <c r="J1733" t="s">
        <v>16</v>
      </c>
      <c r="K1733" t="s">
        <v>17</v>
      </c>
      <c r="L1733" t="s">
        <v>60</v>
      </c>
      <c r="M1733" s="25">
        <v>456000</v>
      </c>
    </row>
    <row r="1734" spans="1:13" x14ac:dyDescent="0.2">
      <c r="A1734" s="1">
        <v>43768</v>
      </c>
      <c r="B1734" t="s">
        <v>1855</v>
      </c>
      <c r="C1734" t="s">
        <v>11</v>
      </c>
      <c r="D1734" t="s">
        <v>25</v>
      </c>
      <c r="E1734" t="s">
        <v>70</v>
      </c>
      <c r="F1734" t="s">
        <v>119</v>
      </c>
      <c r="G1734" t="s">
        <v>23</v>
      </c>
      <c r="H1734">
        <v>3</v>
      </c>
      <c r="I1734">
        <v>79</v>
      </c>
      <c r="J1734" t="s">
        <v>16</v>
      </c>
      <c r="K1734" t="s">
        <v>17</v>
      </c>
      <c r="L1734" t="s">
        <v>58</v>
      </c>
      <c r="M1734" s="25">
        <v>288000</v>
      </c>
    </row>
    <row r="1735" spans="1:13" x14ac:dyDescent="0.2">
      <c r="A1735" s="1">
        <v>43769</v>
      </c>
      <c r="B1735" t="s">
        <v>1856</v>
      </c>
      <c r="C1735" t="s">
        <v>11</v>
      </c>
      <c r="D1735" t="s">
        <v>25</v>
      </c>
      <c r="E1735" t="s">
        <v>70</v>
      </c>
      <c r="F1735" t="s">
        <v>119</v>
      </c>
      <c r="G1735" t="s">
        <v>23</v>
      </c>
      <c r="H1735">
        <v>2</v>
      </c>
      <c r="I1735">
        <v>50</v>
      </c>
      <c r="J1735" t="s">
        <v>16</v>
      </c>
      <c r="K1735" t="s">
        <v>17</v>
      </c>
      <c r="L1735" t="s">
        <v>58</v>
      </c>
      <c r="M1735" s="25">
        <v>220000</v>
      </c>
    </row>
    <row r="1736" spans="1:13" x14ac:dyDescent="0.2">
      <c r="A1736" s="1">
        <v>43770</v>
      </c>
      <c r="B1736" t="s">
        <v>1857</v>
      </c>
      <c r="C1736" t="s">
        <v>11</v>
      </c>
      <c r="D1736" t="s">
        <v>25</v>
      </c>
      <c r="E1736" t="s">
        <v>70</v>
      </c>
      <c r="F1736" t="s">
        <v>119</v>
      </c>
      <c r="G1736" t="s">
        <v>15</v>
      </c>
      <c r="H1736">
        <v>3</v>
      </c>
      <c r="I1736">
        <v>62</v>
      </c>
      <c r="J1736" t="s">
        <v>16</v>
      </c>
      <c r="K1736" t="s">
        <v>17</v>
      </c>
      <c r="L1736" t="s">
        <v>21</v>
      </c>
      <c r="M1736" s="25">
        <v>235000</v>
      </c>
    </row>
    <row r="1737" spans="1:13" x14ac:dyDescent="0.2">
      <c r="A1737" s="1">
        <v>43771</v>
      </c>
      <c r="B1737" t="s">
        <v>1858</v>
      </c>
      <c r="C1737" t="s">
        <v>11</v>
      </c>
      <c r="D1737" t="s">
        <v>25</v>
      </c>
      <c r="E1737" t="s">
        <v>70</v>
      </c>
      <c r="F1737" t="s">
        <v>119</v>
      </c>
      <c r="G1737" t="s">
        <v>15</v>
      </c>
      <c r="H1737">
        <v>3</v>
      </c>
      <c r="I1737">
        <v>63</v>
      </c>
      <c r="J1737" t="s">
        <v>16</v>
      </c>
      <c r="K1737" t="s">
        <v>17</v>
      </c>
      <c r="L1737" t="s">
        <v>18</v>
      </c>
      <c r="M1737" s="25">
        <v>268000</v>
      </c>
    </row>
    <row r="1738" spans="1:13" x14ac:dyDescent="0.2">
      <c r="A1738" s="1">
        <v>43772</v>
      </c>
      <c r="B1738" t="s">
        <v>1859</v>
      </c>
      <c r="C1738" t="s">
        <v>11</v>
      </c>
      <c r="D1738" t="s">
        <v>25</v>
      </c>
      <c r="E1738" t="s">
        <v>70</v>
      </c>
      <c r="F1738" t="s">
        <v>119</v>
      </c>
      <c r="G1738" t="s">
        <v>15</v>
      </c>
      <c r="H1738">
        <v>2</v>
      </c>
      <c r="I1738">
        <v>56</v>
      </c>
      <c r="J1738" t="s">
        <v>16</v>
      </c>
      <c r="K1738" t="s">
        <v>17</v>
      </c>
      <c r="L1738" t="s">
        <v>18</v>
      </c>
      <c r="M1738" s="25">
        <v>238000</v>
      </c>
    </row>
    <row r="1739" spans="1:13" x14ac:dyDescent="0.2">
      <c r="A1739" s="1">
        <v>43773</v>
      </c>
      <c r="B1739" t="s">
        <v>1860</v>
      </c>
      <c r="C1739" t="s">
        <v>11</v>
      </c>
      <c r="D1739" t="s">
        <v>25</v>
      </c>
      <c r="E1739" t="s">
        <v>70</v>
      </c>
      <c r="F1739" t="s">
        <v>119</v>
      </c>
      <c r="G1739" t="s">
        <v>15</v>
      </c>
      <c r="H1739">
        <v>4</v>
      </c>
      <c r="I1739">
        <v>88</v>
      </c>
      <c r="J1739" t="s">
        <v>16</v>
      </c>
      <c r="K1739" t="s">
        <v>17</v>
      </c>
      <c r="L1739" t="s">
        <v>21</v>
      </c>
      <c r="M1739" s="25">
        <v>298000</v>
      </c>
    </row>
    <row r="1740" spans="1:13" x14ac:dyDescent="0.2">
      <c r="A1740" s="1">
        <v>43774</v>
      </c>
      <c r="B1740" t="s">
        <v>1861</v>
      </c>
      <c r="C1740" t="s">
        <v>11</v>
      </c>
      <c r="D1740" t="s">
        <v>25</v>
      </c>
      <c r="E1740" t="s">
        <v>70</v>
      </c>
      <c r="F1740" t="s">
        <v>119</v>
      </c>
      <c r="G1740" t="s">
        <v>15</v>
      </c>
      <c r="H1740">
        <v>2</v>
      </c>
      <c r="I1740">
        <v>56</v>
      </c>
      <c r="J1740" t="s">
        <v>16</v>
      </c>
      <c r="K1740" t="s">
        <v>17</v>
      </c>
      <c r="L1740" t="s">
        <v>40</v>
      </c>
      <c r="M1740" s="25">
        <v>216000</v>
      </c>
    </row>
    <row r="1741" spans="1:13" x14ac:dyDescent="0.2">
      <c r="A1741" s="1">
        <v>43775</v>
      </c>
      <c r="B1741" t="s">
        <v>1862</v>
      </c>
      <c r="C1741" t="s">
        <v>11</v>
      </c>
      <c r="D1741" t="s">
        <v>25</v>
      </c>
      <c r="E1741" t="s">
        <v>70</v>
      </c>
      <c r="F1741" t="s">
        <v>119</v>
      </c>
      <c r="G1741" t="s">
        <v>15</v>
      </c>
      <c r="H1741">
        <v>3</v>
      </c>
      <c r="I1741">
        <v>62</v>
      </c>
      <c r="J1741" t="s">
        <v>16</v>
      </c>
      <c r="K1741" t="s">
        <v>17</v>
      </c>
      <c r="L1741" t="s">
        <v>40</v>
      </c>
      <c r="M1741" s="25">
        <v>258000</v>
      </c>
    </row>
    <row r="1742" spans="1:13" x14ac:dyDescent="0.2">
      <c r="A1742" s="1">
        <v>43776</v>
      </c>
      <c r="B1742" t="s">
        <v>1863</v>
      </c>
      <c r="C1742" t="s">
        <v>11</v>
      </c>
      <c r="D1742" t="s">
        <v>25</v>
      </c>
      <c r="E1742" t="s">
        <v>70</v>
      </c>
      <c r="F1742" t="s">
        <v>119</v>
      </c>
      <c r="G1742" t="s">
        <v>15</v>
      </c>
      <c r="H1742">
        <v>2</v>
      </c>
      <c r="I1742">
        <v>56</v>
      </c>
      <c r="J1742" t="s">
        <v>16</v>
      </c>
      <c r="K1742" t="s">
        <v>17</v>
      </c>
      <c r="L1742" t="s">
        <v>40</v>
      </c>
      <c r="M1742" s="25">
        <v>220000</v>
      </c>
    </row>
    <row r="1743" spans="1:13" x14ac:dyDescent="0.2">
      <c r="A1743" s="1">
        <v>43777</v>
      </c>
      <c r="B1743" t="s">
        <v>1864</v>
      </c>
      <c r="C1743" t="s">
        <v>11</v>
      </c>
      <c r="D1743" t="s">
        <v>25</v>
      </c>
      <c r="E1743" t="s">
        <v>70</v>
      </c>
      <c r="F1743" t="s">
        <v>119</v>
      </c>
      <c r="G1743" t="s">
        <v>15</v>
      </c>
      <c r="H1743">
        <v>3</v>
      </c>
      <c r="I1743">
        <v>86</v>
      </c>
      <c r="J1743" t="s">
        <v>16</v>
      </c>
      <c r="K1743" t="s">
        <v>17</v>
      </c>
      <c r="L1743" t="s">
        <v>52</v>
      </c>
      <c r="M1743" s="25">
        <v>269000</v>
      </c>
    </row>
    <row r="1744" spans="1:13" x14ac:dyDescent="0.2">
      <c r="A1744" s="1">
        <v>43778</v>
      </c>
      <c r="B1744" t="s">
        <v>1865</v>
      </c>
      <c r="C1744" t="s">
        <v>11</v>
      </c>
      <c r="D1744" t="s">
        <v>25</v>
      </c>
      <c r="E1744" t="s">
        <v>39</v>
      </c>
      <c r="F1744" t="s">
        <v>119</v>
      </c>
      <c r="G1744" t="s">
        <v>32</v>
      </c>
      <c r="H1744">
        <v>2</v>
      </c>
      <c r="I1744">
        <v>75</v>
      </c>
      <c r="J1744" t="s">
        <v>16</v>
      </c>
      <c r="K1744" t="s">
        <v>17</v>
      </c>
      <c r="L1744" t="s">
        <v>52</v>
      </c>
      <c r="M1744" s="25">
        <v>283000</v>
      </c>
    </row>
    <row r="1745" spans="1:13" x14ac:dyDescent="0.2">
      <c r="A1745" s="1">
        <v>43779</v>
      </c>
      <c r="B1745" t="s">
        <v>1866</v>
      </c>
      <c r="C1745" t="s">
        <v>11</v>
      </c>
      <c r="D1745" t="s">
        <v>25</v>
      </c>
      <c r="E1745" t="s">
        <v>39</v>
      </c>
      <c r="F1745" t="s">
        <v>119</v>
      </c>
      <c r="G1745" t="s">
        <v>15</v>
      </c>
      <c r="H1745">
        <v>3</v>
      </c>
      <c r="I1745">
        <v>100</v>
      </c>
      <c r="J1745" t="s">
        <v>16</v>
      </c>
      <c r="K1745" t="s">
        <v>17</v>
      </c>
      <c r="L1745" t="s">
        <v>40</v>
      </c>
      <c r="M1745" s="25">
        <v>435000</v>
      </c>
    </row>
    <row r="1746" spans="1:13" x14ac:dyDescent="0.2">
      <c r="A1746" s="1">
        <v>43780</v>
      </c>
      <c r="B1746" t="s">
        <v>1867</v>
      </c>
      <c r="C1746" t="s">
        <v>11</v>
      </c>
      <c r="D1746" t="s">
        <v>25</v>
      </c>
      <c r="E1746" t="s">
        <v>39</v>
      </c>
      <c r="F1746" t="s">
        <v>119</v>
      </c>
      <c r="G1746" t="s">
        <v>15</v>
      </c>
      <c r="H1746">
        <v>1</v>
      </c>
      <c r="I1746">
        <v>50</v>
      </c>
      <c r="J1746" t="s">
        <v>16</v>
      </c>
      <c r="K1746" t="s">
        <v>17</v>
      </c>
      <c r="L1746" t="s">
        <v>18</v>
      </c>
      <c r="M1746" s="25">
        <v>269000</v>
      </c>
    </row>
    <row r="1747" spans="1:13" x14ac:dyDescent="0.2">
      <c r="A1747" s="1">
        <v>43781</v>
      </c>
      <c r="B1747" t="s">
        <v>1868</v>
      </c>
      <c r="C1747" t="s">
        <v>11</v>
      </c>
      <c r="D1747" t="s">
        <v>25</v>
      </c>
      <c r="E1747" t="s">
        <v>39</v>
      </c>
      <c r="F1747" t="s">
        <v>119</v>
      </c>
      <c r="G1747" t="s">
        <v>15</v>
      </c>
      <c r="H1747">
        <v>1</v>
      </c>
      <c r="I1747">
        <v>50</v>
      </c>
      <c r="J1747" t="s">
        <v>16</v>
      </c>
      <c r="K1747" t="s">
        <v>17</v>
      </c>
      <c r="L1747" t="s">
        <v>18</v>
      </c>
      <c r="M1747" s="25">
        <v>259000</v>
      </c>
    </row>
    <row r="1748" spans="1:13" x14ac:dyDescent="0.2">
      <c r="A1748" s="1">
        <v>43782</v>
      </c>
      <c r="B1748" t="s">
        <v>1869</v>
      </c>
      <c r="C1748" t="s">
        <v>11</v>
      </c>
      <c r="D1748" t="s">
        <v>25</v>
      </c>
      <c r="E1748" t="s">
        <v>39</v>
      </c>
      <c r="F1748" t="s">
        <v>119</v>
      </c>
      <c r="G1748" t="s">
        <v>15</v>
      </c>
      <c r="H1748">
        <v>3</v>
      </c>
      <c r="I1748">
        <v>100</v>
      </c>
      <c r="J1748" t="s">
        <v>16</v>
      </c>
      <c r="K1748" t="s">
        <v>17</v>
      </c>
      <c r="L1748" t="s">
        <v>21</v>
      </c>
      <c r="M1748" s="25">
        <v>450000</v>
      </c>
    </row>
    <row r="1749" spans="1:13" x14ac:dyDescent="0.2">
      <c r="A1749" s="1">
        <v>43783</v>
      </c>
      <c r="B1749" t="s">
        <v>1870</v>
      </c>
      <c r="C1749" t="s">
        <v>11</v>
      </c>
      <c r="D1749" t="s">
        <v>19</v>
      </c>
      <c r="E1749" t="s">
        <v>77</v>
      </c>
      <c r="F1749" t="s">
        <v>119</v>
      </c>
      <c r="G1749" t="s">
        <v>15</v>
      </c>
      <c r="H1749">
        <v>3</v>
      </c>
      <c r="I1749">
        <v>200</v>
      </c>
      <c r="J1749" t="s">
        <v>16</v>
      </c>
      <c r="K1749" t="s">
        <v>17</v>
      </c>
      <c r="L1749" t="s">
        <v>40</v>
      </c>
      <c r="M1749" s="25">
        <v>2360000</v>
      </c>
    </row>
    <row r="1750" spans="1:13" x14ac:dyDescent="0.2">
      <c r="A1750" s="1">
        <v>43784</v>
      </c>
      <c r="B1750" t="s">
        <v>1871</v>
      </c>
      <c r="C1750" t="s">
        <v>11</v>
      </c>
      <c r="D1750" t="s">
        <v>19</v>
      </c>
      <c r="E1750" t="s">
        <v>77</v>
      </c>
      <c r="F1750" t="s">
        <v>119</v>
      </c>
      <c r="G1750" t="s">
        <v>15</v>
      </c>
      <c r="H1750">
        <v>3</v>
      </c>
      <c r="I1750">
        <v>200</v>
      </c>
      <c r="J1750" t="s">
        <v>16</v>
      </c>
      <c r="K1750" t="s">
        <v>17</v>
      </c>
      <c r="L1750" t="s">
        <v>21</v>
      </c>
      <c r="M1750" s="25">
        <v>2360000</v>
      </c>
    </row>
    <row r="1751" spans="1:13" x14ac:dyDescent="0.2">
      <c r="A1751" s="1">
        <v>43785</v>
      </c>
      <c r="B1751" t="s">
        <v>1872</v>
      </c>
      <c r="C1751" t="s">
        <v>11</v>
      </c>
      <c r="D1751" t="s">
        <v>37</v>
      </c>
      <c r="E1751" t="s">
        <v>38</v>
      </c>
      <c r="F1751" t="s">
        <v>119</v>
      </c>
      <c r="G1751" t="s">
        <v>15</v>
      </c>
      <c r="H1751">
        <v>2</v>
      </c>
      <c r="I1751">
        <v>82</v>
      </c>
      <c r="J1751" t="s">
        <v>16</v>
      </c>
      <c r="K1751" t="s">
        <v>17</v>
      </c>
      <c r="L1751" t="s">
        <v>21</v>
      </c>
      <c r="M1751" s="25">
        <v>540000</v>
      </c>
    </row>
    <row r="1752" spans="1:13" x14ac:dyDescent="0.2">
      <c r="A1752" s="1">
        <v>43786</v>
      </c>
      <c r="B1752" t="s">
        <v>1873</v>
      </c>
      <c r="C1752" t="s">
        <v>11</v>
      </c>
      <c r="D1752" t="s">
        <v>37</v>
      </c>
      <c r="E1752" t="s">
        <v>38</v>
      </c>
      <c r="F1752" t="s">
        <v>119</v>
      </c>
      <c r="G1752" t="s">
        <v>15</v>
      </c>
      <c r="H1752">
        <v>2</v>
      </c>
      <c r="I1752">
        <v>82</v>
      </c>
      <c r="J1752" t="s">
        <v>16</v>
      </c>
      <c r="K1752" t="s">
        <v>17</v>
      </c>
      <c r="L1752" t="s">
        <v>40</v>
      </c>
      <c r="M1752" s="25">
        <v>525000</v>
      </c>
    </row>
    <row r="1753" spans="1:13" x14ac:dyDescent="0.2">
      <c r="A1753" s="1">
        <v>43787</v>
      </c>
      <c r="B1753" t="s">
        <v>1874</v>
      </c>
      <c r="C1753" t="s">
        <v>11</v>
      </c>
      <c r="D1753" t="s">
        <v>37</v>
      </c>
      <c r="E1753" t="s">
        <v>38</v>
      </c>
      <c r="F1753" t="s">
        <v>119</v>
      </c>
      <c r="G1753" t="s">
        <v>23</v>
      </c>
      <c r="H1753">
        <v>1</v>
      </c>
      <c r="I1753">
        <v>67</v>
      </c>
      <c r="J1753" t="s">
        <v>16</v>
      </c>
      <c r="K1753" t="s">
        <v>17</v>
      </c>
      <c r="L1753" t="s">
        <v>58</v>
      </c>
      <c r="M1753" s="25">
        <v>475000</v>
      </c>
    </row>
    <row r="1754" spans="1:13" x14ac:dyDescent="0.2">
      <c r="A1754" s="1">
        <v>43788</v>
      </c>
      <c r="B1754" t="s">
        <v>1875</v>
      </c>
      <c r="C1754" t="s">
        <v>11</v>
      </c>
      <c r="D1754" t="s">
        <v>37</v>
      </c>
      <c r="E1754" t="s">
        <v>38</v>
      </c>
      <c r="F1754" t="s">
        <v>119</v>
      </c>
      <c r="G1754" t="s">
        <v>15</v>
      </c>
      <c r="H1754">
        <v>2</v>
      </c>
      <c r="I1754">
        <v>82</v>
      </c>
      <c r="J1754" t="s">
        <v>16</v>
      </c>
      <c r="K1754" t="s">
        <v>17</v>
      </c>
      <c r="L1754" t="s">
        <v>18</v>
      </c>
      <c r="M1754" s="25">
        <v>500000</v>
      </c>
    </row>
    <row r="1755" spans="1:13" x14ac:dyDescent="0.2">
      <c r="A1755" s="1">
        <v>43789</v>
      </c>
      <c r="B1755" t="s">
        <v>1876</v>
      </c>
      <c r="C1755" t="s">
        <v>11</v>
      </c>
      <c r="D1755" t="s">
        <v>37</v>
      </c>
      <c r="E1755" t="s">
        <v>38</v>
      </c>
      <c r="F1755" t="s">
        <v>119</v>
      </c>
      <c r="G1755" t="s">
        <v>23</v>
      </c>
      <c r="H1755">
        <v>1</v>
      </c>
      <c r="I1755">
        <v>50</v>
      </c>
      <c r="J1755" t="s">
        <v>16</v>
      </c>
      <c r="K1755" t="s">
        <v>17</v>
      </c>
      <c r="L1755" t="s">
        <v>58</v>
      </c>
      <c r="M1755" s="25">
        <v>360000</v>
      </c>
    </row>
    <row r="1756" spans="1:13" x14ac:dyDescent="0.2">
      <c r="A1756" s="1">
        <v>43790</v>
      </c>
      <c r="B1756" t="s">
        <v>1877</v>
      </c>
      <c r="C1756" t="s">
        <v>11</v>
      </c>
      <c r="D1756" t="s">
        <v>37</v>
      </c>
      <c r="E1756" t="s">
        <v>38</v>
      </c>
      <c r="F1756" t="s">
        <v>119</v>
      </c>
      <c r="G1756" t="s">
        <v>15</v>
      </c>
      <c r="H1756">
        <v>1</v>
      </c>
      <c r="I1756">
        <v>50</v>
      </c>
      <c r="J1756" t="s">
        <v>16</v>
      </c>
      <c r="K1756" t="s">
        <v>17</v>
      </c>
      <c r="L1756" t="s">
        <v>40</v>
      </c>
      <c r="M1756" s="25">
        <v>335000</v>
      </c>
    </row>
    <row r="1757" spans="1:13" x14ac:dyDescent="0.2">
      <c r="A1757" s="1">
        <v>43791</v>
      </c>
      <c r="B1757" t="s">
        <v>1878</v>
      </c>
      <c r="C1757" t="s">
        <v>11</v>
      </c>
      <c r="D1757" t="s">
        <v>54</v>
      </c>
      <c r="E1757" t="s">
        <v>97</v>
      </c>
      <c r="F1757" t="s">
        <v>119</v>
      </c>
      <c r="G1757" t="s">
        <v>15</v>
      </c>
      <c r="H1757">
        <v>2</v>
      </c>
      <c r="I1757">
        <v>77</v>
      </c>
      <c r="J1757" t="s">
        <v>16</v>
      </c>
      <c r="K1757" t="s">
        <v>17</v>
      </c>
      <c r="L1757" t="s">
        <v>40</v>
      </c>
      <c r="M1757" s="25">
        <v>345000</v>
      </c>
    </row>
    <row r="1758" spans="1:13" x14ac:dyDescent="0.2">
      <c r="A1758" s="1">
        <v>43792</v>
      </c>
      <c r="B1758" t="s">
        <v>1879</v>
      </c>
      <c r="C1758" t="s">
        <v>11</v>
      </c>
      <c r="D1758" t="s">
        <v>54</v>
      </c>
      <c r="E1758" t="s">
        <v>97</v>
      </c>
      <c r="F1758" t="s">
        <v>119</v>
      </c>
      <c r="G1758" t="s">
        <v>15</v>
      </c>
      <c r="H1758">
        <v>2</v>
      </c>
      <c r="I1758">
        <v>77</v>
      </c>
      <c r="J1758" t="s">
        <v>16</v>
      </c>
      <c r="K1758" t="s">
        <v>17</v>
      </c>
      <c r="L1758" t="s">
        <v>60</v>
      </c>
      <c r="M1758" s="25">
        <v>425000</v>
      </c>
    </row>
    <row r="1759" spans="1:13" x14ac:dyDescent="0.2">
      <c r="A1759" s="1">
        <v>43793</v>
      </c>
      <c r="B1759" t="s">
        <v>1880</v>
      </c>
      <c r="C1759" t="s">
        <v>11</v>
      </c>
      <c r="D1759" t="s">
        <v>54</v>
      </c>
      <c r="E1759" t="s">
        <v>97</v>
      </c>
      <c r="F1759" t="s">
        <v>119</v>
      </c>
      <c r="G1759" t="s">
        <v>15</v>
      </c>
      <c r="H1759">
        <v>2</v>
      </c>
      <c r="I1759">
        <v>77</v>
      </c>
      <c r="J1759" t="s">
        <v>16</v>
      </c>
      <c r="K1759" t="s">
        <v>17</v>
      </c>
      <c r="L1759" t="s">
        <v>58</v>
      </c>
      <c r="M1759" s="25">
        <v>355000</v>
      </c>
    </row>
    <row r="1760" spans="1:13" x14ac:dyDescent="0.2">
      <c r="A1760" s="1">
        <v>43794</v>
      </c>
      <c r="B1760" t="s">
        <v>1881</v>
      </c>
      <c r="C1760" t="s">
        <v>11</v>
      </c>
      <c r="D1760" t="s">
        <v>54</v>
      </c>
      <c r="E1760" t="s">
        <v>97</v>
      </c>
      <c r="F1760" t="s">
        <v>119</v>
      </c>
      <c r="G1760" t="s">
        <v>15</v>
      </c>
      <c r="H1760">
        <v>2</v>
      </c>
      <c r="I1760">
        <v>77</v>
      </c>
      <c r="J1760" t="s">
        <v>16</v>
      </c>
      <c r="K1760" t="s">
        <v>17</v>
      </c>
      <c r="L1760" t="s">
        <v>57</v>
      </c>
      <c r="M1760" s="25">
        <v>340000</v>
      </c>
    </row>
    <row r="1761" spans="1:13" x14ac:dyDescent="0.2">
      <c r="A1761" s="1">
        <v>43795</v>
      </c>
      <c r="B1761" t="s">
        <v>1882</v>
      </c>
      <c r="C1761" t="s">
        <v>11</v>
      </c>
      <c r="D1761" t="s">
        <v>54</v>
      </c>
      <c r="E1761" t="s">
        <v>97</v>
      </c>
      <c r="F1761" t="s">
        <v>119</v>
      </c>
      <c r="G1761" t="s">
        <v>15</v>
      </c>
      <c r="H1761">
        <v>2</v>
      </c>
      <c r="I1761">
        <v>77</v>
      </c>
      <c r="J1761" t="s">
        <v>16</v>
      </c>
      <c r="K1761" t="s">
        <v>17</v>
      </c>
      <c r="L1761" t="s">
        <v>18</v>
      </c>
      <c r="M1761" s="25">
        <v>340000</v>
      </c>
    </row>
    <row r="1762" spans="1:13" x14ac:dyDescent="0.2">
      <c r="A1762" s="1">
        <v>43796</v>
      </c>
      <c r="B1762" t="s">
        <v>1883</v>
      </c>
      <c r="C1762" t="s">
        <v>11</v>
      </c>
      <c r="D1762" t="s">
        <v>25</v>
      </c>
      <c r="E1762" t="s">
        <v>39</v>
      </c>
      <c r="F1762" t="s">
        <v>119</v>
      </c>
      <c r="G1762" t="s">
        <v>32</v>
      </c>
      <c r="H1762">
        <v>2</v>
      </c>
      <c r="I1762">
        <v>100</v>
      </c>
      <c r="J1762" t="s">
        <v>16</v>
      </c>
      <c r="K1762" t="s">
        <v>17</v>
      </c>
      <c r="L1762" t="s">
        <v>52</v>
      </c>
      <c r="M1762" s="25">
        <v>485000</v>
      </c>
    </row>
    <row r="1763" spans="1:13" x14ac:dyDescent="0.2">
      <c r="A1763" s="1">
        <v>43797</v>
      </c>
      <c r="B1763" t="s">
        <v>1884</v>
      </c>
      <c r="C1763" t="s">
        <v>11</v>
      </c>
      <c r="D1763" t="s">
        <v>25</v>
      </c>
      <c r="E1763" t="s">
        <v>39</v>
      </c>
      <c r="F1763" t="s">
        <v>119</v>
      </c>
      <c r="G1763" t="s">
        <v>32</v>
      </c>
      <c r="H1763">
        <v>2</v>
      </c>
      <c r="I1763">
        <v>94</v>
      </c>
      <c r="J1763" t="s">
        <v>16</v>
      </c>
      <c r="K1763" t="s">
        <v>17</v>
      </c>
      <c r="L1763" t="s">
        <v>52</v>
      </c>
      <c r="M1763" s="25">
        <v>465000</v>
      </c>
    </row>
    <row r="1764" spans="1:13" x14ac:dyDescent="0.2">
      <c r="A1764" s="1">
        <v>43798</v>
      </c>
      <c r="B1764" t="s">
        <v>1885</v>
      </c>
      <c r="C1764" t="s">
        <v>11</v>
      </c>
      <c r="D1764" t="s">
        <v>25</v>
      </c>
      <c r="E1764" t="s">
        <v>26</v>
      </c>
      <c r="F1764" t="s">
        <v>119</v>
      </c>
      <c r="G1764" t="s">
        <v>32</v>
      </c>
      <c r="H1764">
        <v>2</v>
      </c>
      <c r="I1764">
        <v>105</v>
      </c>
      <c r="J1764" t="s">
        <v>16</v>
      </c>
      <c r="K1764" t="s">
        <v>17</v>
      </c>
      <c r="L1764" t="s">
        <v>52</v>
      </c>
      <c r="M1764" s="25">
        <v>367500</v>
      </c>
    </row>
    <row r="1765" spans="1:13" x14ac:dyDescent="0.2">
      <c r="A1765" s="1">
        <v>43799</v>
      </c>
      <c r="B1765" t="s">
        <v>1886</v>
      </c>
      <c r="C1765" t="s">
        <v>11</v>
      </c>
      <c r="D1765" t="s">
        <v>19</v>
      </c>
      <c r="E1765" t="s">
        <v>20</v>
      </c>
      <c r="F1765" t="s">
        <v>119</v>
      </c>
      <c r="G1765" t="s">
        <v>15</v>
      </c>
      <c r="H1765">
        <v>2</v>
      </c>
      <c r="I1765">
        <v>69</v>
      </c>
      <c r="J1765" t="s">
        <v>16</v>
      </c>
      <c r="K1765" t="s">
        <v>17</v>
      </c>
      <c r="L1765" t="s">
        <v>60</v>
      </c>
      <c r="M1765" s="25">
        <v>624000</v>
      </c>
    </row>
    <row r="1766" spans="1:13" x14ac:dyDescent="0.2">
      <c r="A1766" s="1">
        <v>43800</v>
      </c>
      <c r="B1766" t="s">
        <v>1887</v>
      </c>
      <c r="C1766" t="s">
        <v>11</v>
      </c>
      <c r="D1766" t="s">
        <v>19</v>
      </c>
      <c r="E1766" t="s">
        <v>20</v>
      </c>
      <c r="F1766" t="s">
        <v>119</v>
      </c>
      <c r="G1766" t="s">
        <v>15</v>
      </c>
      <c r="H1766">
        <v>2</v>
      </c>
      <c r="I1766">
        <v>73</v>
      </c>
      <c r="J1766" t="s">
        <v>16</v>
      </c>
      <c r="K1766" t="s">
        <v>17</v>
      </c>
      <c r="L1766" t="s">
        <v>40</v>
      </c>
      <c r="M1766" s="25">
        <v>648000</v>
      </c>
    </row>
    <row r="1767" spans="1:13" x14ac:dyDescent="0.2">
      <c r="A1767" s="1">
        <v>43801</v>
      </c>
      <c r="B1767" t="s">
        <v>1888</v>
      </c>
      <c r="C1767" t="s">
        <v>11</v>
      </c>
      <c r="D1767" t="s">
        <v>19</v>
      </c>
      <c r="E1767" t="s">
        <v>20</v>
      </c>
      <c r="F1767" t="s">
        <v>119</v>
      </c>
      <c r="G1767" t="s">
        <v>15</v>
      </c>
      <c r="H1767">
        <v>2</v>
      </c>
      <c r="I1767">
        <v>70</v>
      </c>
      <c r="J1767" t="s">
        <v>16</v>
      </c>
      <c r="K1767" t="s">
        <v>17</v>
      </c>
      <c r="L1767" t="s">
        <v>58</v>
      </c>
      <c r="M1767" s="25">
        <v>624000</v>
      </c>
    </row>
    <row r="1768" spans="1:13" x14ac:dyDescent="0.2">
      <c r="A1768" s="1">
        <v>43802</v>
      </c>
      <c r="B1768" t="s">
        <v>1889</v>
      </c>
      <c r="C1768" t="s">
        <v>11</v>
      </c>
      <c r="D1768" t="s">
        <v>19</v>
      </c>
      <c r="E1768" t="s">
        <v>20</v>
      </c>
      <c r="F1768" t="s">
        <v>119</v>
      </c>
      <c r="G1768" t="s">
        <v>15</v>
      </c>
      <c r="H1768">
        <v>2</v>
      </c>
      <c r="I1768">
        <v>69</v>
      </c>
      <c r="J1768" t="s">
        <v>16</v>
      </c>
      <c r="K1768" t="s">
        <v>17</v>
      </c>
      <c r="L1768" t="s">
        <v>36</v>
      </c>
      <c r="M1768" s="25">
        <v>616000</v>
      </c>
    </row>
    <row r="1769" spans="1:13" x14ac:dyDescent="0.2">
      <c r="A1769" s="1">
        <v>43803</v>
      </c>
      <c r="B1769" t="s">
        <v>1890</v>
      </c>
      <c r="C1769" t="s">
        <v>11</v>
      </c>
      <c r="D1769" t="s">
        <v>19</v>
      </c>
      <c r="E1769" t="s">
        <v>20</v>
      </c>
      <c r="F1769" t="s">
        <v>119</v>
      </c>
      <c r="G1769" t="s">
        <v>15</v>
      </c>
      <c r="H1769">
        <v>2</v>
      </c>
      <c r="I1769">
        <v>70</v>
      </c>
      <c r="J1769" t="s">
        <v>16</v>
      </c>
      <c r="K1769" t="s">
        <v>17</v>
      </c>
      <c r="L1769" t="s">
        <v>21</v>
      </c>
      <c r="M1769" s="25">
        <v>616000</v>
      </c>
    </row>
    <row r="1770" spans="1:13" x14ac:dyDescent="0.2">
      <c r="A1770" s="1">
        <v>43804</v>
      </c>
      <c r="B1770" t="s">
        <v>1891</v>
      </c>
      <c r="C1770" t="s">
        <v>11</v>
      </c>
      <c r="D1770" t="s">
        <v>19</v>
      </c>
      <c r="E1770" t="s">
        <v>20</v>
      </c>
      <c r="F1770" t="s">
        <v>119</v>
      </c>
      <c r="G1770" t="s">
        <v>15</v>
      </c>
      <c r="H1770">
        <v>2</v>
      </c>
      <c r="I1770">
        <v>73</v>
      </c>
      <c r="J1770" t="s">
        <v>16</v>
      </c>
      <c r="K1770" t="s">
        <v>17</v>
      </c>
      <c r="L1770" t="s">
        <v>40</v>
      </c>
      <c r="M1770" s="25">
        <v>639000</v>
      </c>
    </row>
    <row r="1771" spans="1:13" x14ac:dyDescent="0.2">
      <c r="A1771" s="1">
        <v>43805</v>
      </c>
      <c r="B1771" t="s">
        <v>1892</v>
      </c>
      <c r="C1771" t="s">
        <v>11</v>
      </c>
      <c r="D1771" t="s">
        <v>19</v>
      </c>
      <c r="E1771" t="s">
        <v>20</v>
      </c>
      <c r="F1771" t="s">
        <v>119</v>
      </c>
      <c r="G1771" t="s">
        <v>15</v>
      </c>
      <c r="H1771">
        <v>2</v>
      </c>
      <c r="I1771">
        <v>69</v>
      </c>
      <c r="J1771" t="s">
        <v>16</v>
      </c>
      <c r="K1771" t="s">
        <v>17</v>
      </c>
      <c r="L1771" t="s">
        <v>21</v>
      </c>
      <c r="M1771" s="25">
        <v>599000</v>
      </c>
    </row>
    <row r="1772" spans="1:13" x14ac:dyDescent="0.2">
      <c r="A1772" s="1">
        <v>43806</v>
      </c>
      <c r="B1772" t="s">
        <v>1893</v>
      </c>
      <c r="C1772" t="s">
        <v>11</v>
      </c>
      <c r="D1772" t="s">
        <v>19</v>
      </c>
      <c r="E1772" t="s">
        <v>20</v>
      </c>
      <c r="F1772" t="s">
        <v>119</v>
      </c>
      <c r="G1772" t="s">
        <v>15</v>
      </c>
      <c r="H1772">
        <v>2</v>
      </c>
      <c r="I1772">
        <v>70</v>
      </c>
      <c r="J1772" t="s">
        <v>16</v>
      </c>
      <c r="K1772" t="s">
        <v>17</v>
      </c>
      <c r="L1772" t="s">
        <v>40</v>
      </c>
      <c r="M1772" s="25">
        <v>607000</v>
      </c>
    </row>
    <row r="1773" spans="1:13" x14ac:dyDescent="0.2">
      <c r="A1773" s="1">
        <v>43807</v>
      </c>
      <c r="B1773" t="s">
        <v>1894</v>
      </c>
      <c r="C1773" t="s">
        <v>11</v>
      </c>
      <c r="D1773" t="s">
        <v>19</v>
      </c>
      <c r="E1773" t="s">
        <v>20</v>
      </c>
      <c r="F1773" t="s">
        <v>119</v>
      </c>
      <c r="G1773" t="s">
        <v>15</v>
      </c>
      <c r="H1773">
        <v>2</v>
      </c>
      <c r="I1773">
        <v>73</v>
      </c>
      <c r="J1773" t="s">
        <v>16</v>
      </c>
      <c r="K1773" t="s">
        <v>17</v>
      </c>
      <c r="L1773" t="s">
        <v>24</v>
      </c>
      <c r="M1773" s="25">
        <v>683000</v>
      </c>
    </row>
    <row r="1774" spans="1:13" x14ac:dyDescent="0.2">
      <c r="A1774" s="1">
        <v>43808</v>
      </c>
      <c r="B1774" t="s">
        <v>1895</v>
      </c>
      <c r="C1774" t="s">
        <v>11</v>
      </c>
      <c r="D1774" t="s">
        <v>19</v>
      </c>
      <c r="E1774" t="s">
        <v>20</v>
      </c>
      <c r="F1774" t="s">
        <v>119</v>
      </c>
      <c r="G1774" t="s">
        <v>15</v>
      </c>
      <c r="H1774">
        <v>2</v>
      </c>
      <c r="I1774">
        <v>69</v>
      </c>
      <c r="J1774" t="s">
        <v>16</v>
      </c>
      <c r="K1774" t="s">
        <v>17</v>
      </c>
      <c r="L1774" t="s">
        <v>40</v>
      </c>
      <c r="M1774" s="25">
        <v>591000</v>
      </c>
    </row>
    <row r="1775" spans="1:13" x14ac:dyDescent="0.2">
      <c r="A1775" s="1">
        <v>43809</v>
      </c>
      <c r="B1775" t="s">
        <v>1896</v>
      </c>
      <c r="C1775" t="s">
        <v>11</v>
      </c>
      <c r="D1775" t="s">
        <v>42</v>
      </c>
      <c r="E1775" t="s">
        <v>88</v>
      </c>
      <c r="F1775" t="s">
        <v>119</v>
      </c>
      <c r="G1775" t="s">
        <v>23</v>
      </c>
      <c r="H1775">
        <v>1</v>
      </c>
      <c r="I1775">
        <v>108</v>
      </c>
      <c r="J1775" t="s">
        <v>16</v>
      </c>
      <c r="K1775" t="s">
        <v>17</v>
      </c>
      <c r="L1775" t="s">
        <v>40</v>
      </c>
      <c r="M1775" s="25">
        <v>703000</v>
      </c>
    </row>
    <row r="1776" spans="1:13" x14ac:dyDescent="0.2">
      <c r="A1776" s="1">
        <v>43810</v>
      </c>
      <c r="B1776" t="s">
        <v>1897</v>
      </c>
      <c r="C1776" t="s">
        <v>11</v>
      </c>
      <c r="D1776" t="s">
        <v>42</v>
      </c>
      <c r="E1776" t="s">
        <v>88</v>
      </c>
      <c r="F1776" t="s">
        <v>119</v>
      </c>
      <c r="G1776" t="s">
        <v>23</v>
      </c>
      <c r="H1776">
        <v>1</v>
      </c>
      <c r="I1776">
        <v>164</v>
      </c>
      <c r="J1776" t="s">
        <v>16</v>
      </c>
      <c r="K1776" t="s">
        <v>17</v>
      </c>
      <c r="L1776" t="s">
        <v>40</v>
      </c>
      <c r="M1776" s="25">
        <v>986500</v>
      </c>
    </row>
    <row r="1777" spans="1:13" x14ac:dyDescent="0.2">
      <c r="A1777" s="1">
        <v>43811</v>
      </c>
      <c r="B1777" t="s">
        <v>1898</v>
      </c>
      <c r="C1777" t="s">
        <v>11</v>
      </c>
      <c r="D1777" t="s">
        <v>42</v>
      </c>
      <c r="E1777" t="s">
        <v>88</v>
      </c>
      <c r="F1777" t="s">
        <v>119</v>
      </c>
      <c r="G1777" t="s">
        <v>15</v>
      </c>
      <c r="H1777">
        <v>1</v>
      </c>
      <c r="I1777">
        <v>153</v>
      </c>
      <c r="J1777" t="s">
        <v>16</v>
      </c>
      <c r="K1777" t="s">
        <v>17</v>
      </c>
      <c r="L1777" t="s">
        <v>52</v>
      </c>
      <c r="M1777" s="25">
        <v>916000</v>
      </c>
    </row>
    <row r="1778" spans="1:13" x14ac:dyDescent="0.2">
      <c r="A1778" s="1">
        <v>43812</v>
      </c>
      <c r="B1778" t="s">
        <v>1899</v>
      </c>
      <c r="C1778" t="s">
        <v>11</v>
      </c>
      <c r="D1778" t="s">
        <v>42</v>
      </c>
      <c r="E1778" t="s">
        <v>88</v>
      </c>
      <c r="F1778" t="s">
        <v>119</v>
      </c>
      <c r="G1778" t="s">
        <v>23</v>
      </c>
      <c r="H1778">
        <v>1</v>
      </c>
      <c r="I1778">
        <v>138</v>
      </c>
      <c r="J1778" t="s">
        <v>16</v>
      </c>
      <c r="K1778" t="s">
        <v>17</v>
      </c>
      <c r="L1778" t="s">
        <v>40</v>
      </c>
      <c r="M1778" s="25">
        <v>826500</v>
      </c>
    </row>
    <row r="1779" spans="1:13" x14ac:dyDescent="0.2">
      <c r="A1779" s="1">
        <v>43813</v>
      </c>
      <c r="B1779" t="s">
        <v>1900</v>
      </c>
      <c r="C1779" t="s">
        <v>11</v>
      </c>
      <c r="D1779" t="s">
        <v>42</v>
      </c>
      <c r="E1779" t="s">
        <v>88</v>
      </c>
      <c r="F1779" t="s">
        <v>119</v>
      </c>
      <c r="G1779" t="s">
        <v>15</v>
      </c>
      <c r="H1779">
        <v>1</v>
      </c>
      <c r="I1779">
        <v>105</v>
      </c>
      <c r="J1779" t="s">
        <v>16</v>
      </c>
      <c r="K1779" t="s">
        <v>17</v>
      </c>
      <c r="L1779" t="s">
        <v>18</v>
      </c>
      <c r="M1779" s="25">
        <v>577000</v>
      </c>
    </row>
    <row r="1780" spans="1:13" x14ac:dyDescent="0.2">
      <c r="A1780" s="1">
        <v>43814</v>
      </c>
      <c r="B1780" t="s">
        <v>1901</v>
      </c>
      <c r="C1780" t="s">
        <v>11</v>
      </c>
      <c r="D1780" t="s">
        <v>42</v>
      </c>
      <c r="E1780" t="s">
        <v>88</v>
      </c>
      <c r="F1780" t="s">
        <v>119</v>
      </c>
      <c r="G1780" t="s">
        <v>15</v>
      </c>
      <c r="H1780">
        <v>1</v>
      </c>
      <c r="I1780">
        <v>76</v>
      </c>
      <c r="J1780" t="s">
        <v>16</v>
      </c>
      <c r="K1780" t="s">
        <v>17</v>
      </c>
      <c r="L1780" t="s">
        <v>18</v>
      </c>
      <c r="M1780" s="25">
        <v>496000</v>
      </c>
    </row>
    <row r="1781" spans="1:13" x14ac:dyDescent="0.2">
      <c r="A1781" s="1">
        <v>43815</v>
      </c>
      <c r="B1781" t="s">
        <v>1902</v>
      </c>
      <c r="C1781" t="s">
        <v>11</v>
      </c>
      <c r="D1781" t="s">
        <v>42</v>
      </c>
      <c r="E1781" t="s">
        <v>88</v>
      </c>
      <c r="F1781" t="s">
        <v>119</v>
      </c>
      <c r="G1781" t="s">
        <v>15</v>
      </c>
      <c r="H1781">
        <v>1</v>
      </c>
      <c r="I1781">
        <v>115</v>
      </c>
      <c r="J1781" t="s">
        <v>16</v>
      </c>
      <c r="K1781" t="s">
        <v>17</v>
      </c>
      <c r="L1781" t="s">
        <v>18</v>
      </c>
      <c r="M1781" s="25">
        <v>630000</v>
      </c>
    </row>
    <row r="1782" spans="1:13" x14ac:dyDescent="0.2">
      <c r="A1782" s="1">
        <v>43816</v>
      </c>
      <c r="B1782" t="s">
        <v>1903</v>
      </c>
      <c r="C1782" t="s">
        <v>11</v>
      </c>
      <c r="D1782" t="s">
        <v>42</v>
      </c>
      <c r="E1782" t="s">
        <v>88</v>
      </c>
      <c r="F1782" t="s">
        <v>119</v>
      </c>
      <c r="G1782" t="s">
        <v>23</v>
      </c>
      <c r="H1782">
        <v>1</v>
      </c>
      <c r="I1782">
        <v>110</v>
      </c>
      <c r="J1782" t="s">
        <v>16</v>
      </c>
      <c r="K1782" t="s">
        <v>17</v>
      </c>
      <c r="L1782" t="s">
        <v>40</v>
      </c>
      <c r="M1782" s="25">
        <v>717000</v>
      </c>
    </row>
    <row r="1783" spans="1:13" x14ac:dyDescent="0.2">
      <c r="A1783" s="1">
        <v>43817</v>
      </c>
      <c r="B1783" t="s">
        <v>1904</v>
      </c>
      <c r="C1783" t="s">
        <v>11</v>
      </c>
      <c r="D1783" t="s">
        <v>42</v>
      </c>
      <c r="E1783" t="s">
        <v>88</v>
      </c>
      <c r="F1783" t="s">
        <v>119</v>
      </c>
      <c r="G1783" t="s">
        <v>23</v>
      </c>
      <c r="H1783">
        <v>1</v>
      </c>
      <c r="I1783">
        <v>151</v>
      </c>
      <c r="J1783" t="s">
        <v>16</v>
      </c>
      <c r="K1783" t="s">
        <v>17</v>
      </c>
      <c r="L1783" t="s">
        <v>40</v>
      </c>
      <c r="M1783" s="25">
        <v>907500</v>
      </c>
    </row>
    <row r="1784" spans="1:13" x14ac:dyDescent="0.2">
      <c r="A1784" s="1">
        <v>43818</v>
      </c>
      <c r="B1784" t="s">
        <v>1905</v>
      </c>
      <c r="C1784" t="s">
        <v>11</v>
      </c>
      <c r="D1784" t="s">
        <v>42</v>
      </c>
      <c r="E1784" t="s">
        <v>88</v>
      </c>
      <c r="F1784" t="s">
        <v>119</v>
      </c>
      <c r="G1784" t="s">
        <v>15</v>
      </c>
      <c r="H1784">
        <v>1</v>
      </c>
      <c r="I1784">
        <v>118</v>
      </c>
      <c r="J1784" t="s">
        <v>16</v>
      </c>
      <c r="K1784" t="s">
        <v>17</v>
      </c>
      <c r="L1784" t="s">
        <v>18</v>
      </c>
      <c r="M1784" s="25">
        <v>648000</v>
      </c>
    </row>
    <row r="1785" spans="1:13" x14ac:dyDescent="0.2">
      <c r="A1785" s="1">
        <v>43819</v>
      </c>
      <c r="B1785" t="s">
        <v>1906</v>
      </c>
      <c r="C1785" t="s">
        <v>11</v>
      </c>
      <c r="D1785" t="s">
        <v>42</v>
      </c>
      <c r="E1785" t="s">
        <v>88</v>
      </c>
      <c r="F1785" t="s">
        <v>119</v>
      </c>
      <c r="G1785" t="s">
        <v>15</v>
      </c>
      <c r="H1785">
        <v>1</v>
      </c>
      <c r="I1785">
        <v>103</v>
      </c>
      <c r="J1785" t="s">
        <v>16</v>
      </c>
      <c r="K1785" t="s">
        <v>17</v>
      </c>
      <c r="L1785" t="s">
        <v>52</v>
      </c>
      <c r="M1785" s="25">
        <v>545000</v>
      </c>
    </row>
    <row r="1786" spans="1:13" x14ac:dyDescent="0.2">
      <c r="A1786" s="1">
        <v>43820</v>
      </c>
      <c r="B1786" t="s">
        <v>1907</v>
      </c>
      <c r="C1786" t="s">
        <v>11</v>
      </c>
      <c r="D1786" t="s">
        <v>42</v>
      </c>
      <c r="E1786" t="s">
        <v>88</v>
      </c>
      <c r="F1786" t="s">
        <v>119</v>
      </c>
      <c r="G1786" t="s">
        <v>15</v>
      </c>
      <c r="H1786">
        <v>1</v>
      </c>
      <c r="I1786">
        <v>63</v>
      </c>
      <c r="J1786" t="s">
        <v>16</v>
      </c>
      <c r="K1786" t="s">
        <v>17</v>
      </c>
      <c r="L1786" t="s">
        <v>18</v>
      </c>
      <c r="M1786" s="25">
        <v>410000</v>
      </c>
    </row>
    <row r="1787" spans="1:13" x14ac:dyDescent="0.2">
      <c r="A1787" s="1">
        <v>43821</v>
      </c>
      <c r="B1787" t="s">
        <v>1908</v>
      </c>
      <c r="C1787" t="s">
        <v>11</v>
      </c>
      <c r="D1787" t="s">
        <v>42</v>
      </c>
      <c r="E1787" t="s">
        <v>88</v>
      </c>
      <c r="F1787" t="s">
        <v>119</v>
      </c>
      <c r="G1787" t="s">
        <v>15</v>
      </c>
      <c r="H1787">
        <v>1</v>
      </c>
      <c r="I1787">
        <v>75</v>
      </c>
      <c r="J1787" t="s">
        <v>16</v>
      </c>
      <c r="K1787" t="s">
        <v>17</v>
      </c>
      <c r="L1787" t="s">
        <v>52</v>
      </c>
      <c r="M1787" s="25">
        <v>452500</v>
      </c>
    </row>
    <row r="1788" spans="1:13" x14ac:dyDescent="0.2">
      <c r="A1788" s="1">
        <v>43822</v>
      </c>
      <c r="B1788" t="s">
        <v>1909</v>
      </c>
      <c r="C1788" t="s">
        <v>11</v>
      </c>
      <c r="D1788" t="s">
        <v>42</v>
      </c>
      <c r="E1788" t="s">
        <v>88</v>
      </c>
      <c r="F1788" t="s">
        <v>119</v>
      </c>
      <c r="G1788" t="s">
        <v>15</v>
      </c>
      <c r="H1788">
        <v>4</v>
      </c>
      <c r="I1788">
        <v>114</v>
      </c>
      <c r="J1788" t="s">
        <v>16</v>
      </c>
      <c r="K1788" t="s">
        <v>17</v>
      </c>
      <c r="L1788" t="s">
        <v>36</v>
      </c>
      <c r="M1788" s="25">
        <v>596000</v>
      </c>
    </row>
    <row r="1789" spans="1:13" x14ac:dyDescent="0.2">
      <c r="A1789" s="1">
        <v>43823</v>
      </c>
      <c r="B1789" t="s">
        <v>1910</v>
      </c>
      <c r="C1789" t="s">
        <v>11</v>
      </c>
      <c r="D1789" t="s">
        <v>42</v>
      </c>
      <c r="E1789" t="s">
        <v>88</v>
      </c>
      <c r="F1789" t="s">
        <v>119</v>
      </c>
      <c r="G1789" t="s">
        <v>15</v>
      </c>
      <c r="H1789">
        <v>2</v>
      </c>
      <c r="I1789">
        <v>67</v>
      </c>
      <c r="J1789" t="s">
        <v>16</v>
      </c>
      <c r="K1789" t="s">
        <v>17</v>
      </c>
      <c r="L1789" t="s">
        <v>58</v>
      </c>
      <c r="M1789" s="25">
        <v>375000</v>
      </c>
    </row>
    <row r="1790" spans="1:13" x14ac:dyDescent="0.2">
      <c r="A1790" s="1">
        <v>43824</v>
      </c>
      <c r="B1790" t="s">
        <v>1911</v>
      </c>
      <c r="C1790" t="s">
        <v>11</v>
      </c>
      <c r="D1790" t="s">
        <v>42</v>
      </c>
      <c r="E1790" t="s">
        <v>88</v>
      </c>
      <c r="F1790" t="s">
        <v>119</v>
      </c>
      <c r="G1790" t="s">
        <v>15</v>
      </c>
      <c r="H1790">
        <v>3</v>
      </c>
      <c r="I1790">
        <v>95</v>
      </c>
      <c r="J1790" t="s">
        <v>16</v>
      </c>
      <c r="K1790" t="s">
        <v>17</v>
      </c>
      <c r="L1790" t="s">
        <v>21</v>
      </c>
      <c r="M1790" s="25">
        <v>499000</v>
      </c>
    </row>
    <row r="1791" spans="1:13" x14ac:dyDescent="0.2">
      <c r="A1791" s="1">
        <v>43825</v>
      </c>
      <c r="B1791" t="s">
        <v>1912</v>
      </c>
      <c r="C1791" t="s">
        <v>11</v>
      </c>
      <c r="D1791" t="s">
        <v>42</v>
      </c>
      <c r="E1791" t="s">
        <v>88</v>
      </c>
      <c r="F1791" t="s">
        <v>119</v>
      </c>
      <c r="G1791" t="s">
        <v>15</v>
      </c>
      <c r="H1791">
        <v>4</v>
      </c>
      <c r="I1791">
        <v>119</v>
      </c>
      <c r="J1791" t="s">
        <v>16</v>
      </c>
      <c r="K1791" t="s">
        <v>17</v>
      </c>
      <c r="L1791" t="s">
        <v>21</v>
      </c>
      <c r="M1791" s="25">
        <v>630000</v>
      </c>
    </row>
    <row r="1792" spans="1:13" x14ac:dyDescent="0.2">
      <c r="A1792" s="1">
        <v>43826</v>
      </c>
      <c r="B1792" t="s">
        <v>1913</v>
      </c>
      <c r="C1792" t="s">
        <v>11</v>
      </c>
      <c r="D1792" t="s">
        <v>54</v>
      </c>
      <c r="E1792" t="s">
        <v>54</v>
      </c>
      <c r="F1792" t="s">
        <v>119</v>
      </c>
      <c r="G1792" t="s">
        <v>15</v>
      </c>
      <c r="H1792">
        <v>4</v>
      </c>
      <c r="I1792">
        <v>91</v>
      </c>
      <c r="J1792" t="s">
        <v>16</v>
      </c>
      <c r="K1792" t="s">
        <v>17</v>
      </c>
      <c r="L1792" t="s">
        <v>40</v>
      </c>
      <c r="M1792" s="25">
        <v>410000</v>
      </c>
    </row>
    <row r="1793" spans="1:13" x14ac:dyDescent="0.2">
      <c r="A1793" s="1">
        <v>43827</v>
      </c>
      <c r="B1793" t="s">
        <v>1914</v>
      </c>
      <c r="C1793" t="s">
        <v>11</v>
      </c>
      <c r="D1793" t="s">
        <v>54</v>
      </c>
      <c r="E1793" t="s">
        <v>54</v>
      </c>
      <c r="F1793" t="s">
        <v>119</v>
      </c>
      <c r="G1793" t="s">
        <v>15</v>
      </c>
      <c r="H1793">
        <v>3</v>
      </c>
      <c r="I1793">
        <v>88</v>
      </c>
      <c r="J1793" t="s">
        <v>16</v>
      </c>
      <c r="K1793" t="s">
        <v>17</v>
      </c>
      <c r="L1793" t="s">
        <v>18</v>
      </c>
      <c r="M1793" s="25">
        <v>395000</v>
      </c>
    </row>
    <row r="1794" spans="1:13" x14ac:dyDescent="0.2">
      <c r="A1794" s="1">
        <v>43828</v>
      </c>
      <c r="B1794" t="s">
        <v>1915</v>
      </c>
      <c r="C1794" t="s">
        <v>11</v>
      </c>
      <c r="D1794" t="s">
        <v>54</v>
      </c>
      <c r="E1794" t="s">
        <v>54</v>
      </c>
      <c r="F1794" t="s">
        <v>119</v>
      </c>
      <c r="G1794" t="s">
        <v>15</v>
      </c>
      <c r="H1794">
        <v>3</v>
      </c>
      <c r="I1794">
        <v>87</v>
      </c>
      <c r="J1794" t="s">
        <v>16</v>
      </c>
      <c r="K1794" t="s">
        <v>17</v>
      </c>
      <c r="L1794" t="s">
        <v>18</v>
      </c>
      <c r="M1794" s="25">
        <v>380000</v>
      </c>
    </row>
    <row r="1795" spans="1:13" x14ac:dyDescent="0.2">
      <c r="A1795" s="1">
        <v>43829</v>
      </c>
      <c r="B1795" t="s">
        <v>1916</v>
      </c>
      <c r="C1795" t="s">
        <v>11</v>
      </c>
      <c r="D1795" t="s">
        <v>54</v>
      </c>
      <c r="E1795" t="s">
        <v>54</v>
      </c>
      <c r="F1795" t="s">
        <v>119</v>
      </c>
      <c r="G1795" t="s">
        <v>15</v>
      </c>
      <c r="H1795">
        <v>4</v>
      </c>
      <c r="I1795">
        <v>114</v>
      </c>
      <c r="J1795" t="s">
        <v>16</v>
      </c>
      <c r="K1795" t="s">
        <v>17</v>
      </c>
      <c r="L1795" t="s">
        <v>40</v>
      </c>
      <c r="M1795" s="25">
        <v>490000</v>
      </c>
    </row>
    <row r="1796" spans="1:13" x14ac:dyDescent="0.2">
      <c r="A1796" s="1">
        <v>43830</v>
      </c>
      <c r="B1796" t="s">
        <v>1917</v>
      </c>
      <c r="C1796" t="s">
        <v>11</v>
      </c>
      <c r="D1796" t="s">
        <v>54</v>
      </c>
      <c r="E1796" t="s">
        <v>54</v>
      </c>
      <c r="F1796" t="s">
        <v>119</v>
      </c>
      <c r="G1796" t="s">
        <v>15</v>
      </c>
      <c r="H1796">
        <v>4</v>
      </c>
      <c r="I1796">
        <v>109</v>
      </c>
      <c r="J1796" t="s">
        <v>16</v>
      </c>
      <c r="K1796" t="s">
        <v>17</v>
      </c>
      <c r="L1796" t="s">
        <v>18</v>
      </c>
      <c r="M1796" s="25">
        <v>480000</v>
      </c>
    </row>
    <row r="1797" spans="1:13" x14ac:dyDescent="0.2">
      <c r="A1797" s="1">
        <v>43831</v>
      </c>
      <c r="B1797" t="s">
        <v>1918</v>
      </c>
      <c r="C1797" t="s">
        <v>11</v>
      </c>
      <c r="D1797" t="s">
        <v>54</v>
      </c>
      <c r="E1797" t="s">
        <v>54</v>
      </c>
      <c r="F1797" t="s">
        <v>119</v>
      </c>
      <c r="G1797" t="s">
        <v>15</v>
      </c>
      <c r="H1797">
        <v>3</v>
      </c>
      <c r="I1797">
        <v>84</v>
      </c>
      <c r="J1797" t="s">
        <v>16</v>
      </c>
      <c r="K1797" t="s">
        <v>17</v>
      </c>
      <c r="L1797" t="s">
        <v>18</v>
      </c>
      <c r="M1797" s="25">
        <v>380000</v>
      </c>
    </row>
    <row r="1798" spans="1:13" x14ac:dyDescent="0.2">
      <c r="A1798" s="1">
        <v>43832</v>
      </c>
      <c r="B1798" t="s">
        <v>1919</v>
      </c>
      <c r="C1798" t="s">
        <v>11</v>
      </c>
      <c r="D1798" t="s">
        <v>54</v>
      </c>
      <c r="E1798" t="s">
        <v>54</v>
      </c>
      <c r="F1798" t="s">
        <v>119</v>
      </c>
      <c r="G1798" t="s">
        <v>32</v>
      </c>
      <c r="H1798">
        <v>4</v>
      </c>
      <c r="I1798">
        <v>147</v>
      </c>
      <c r="J1798" t="s">
        <v>16</v>
      </c>
      <c r="K1798" t="s">
        <v>17</v>
      </c>
      <c r="L1798" t="s">
        <v>52</v>
      </c>
      <c r="M1798" s="25">
        <v>520000</v>
      </c>
    </row>
    <row r="1799" spans="1:13" x14ac:dyDescent="0.2">
      <c r="A1799" s="1">
        <v>43833</v>
      </c>
      <c r="B1799" t="s">
        <v>1920</v>
      </c>
      <c r="C1799" t="s">
        <v>11</v>
      </c>
      <c r="D1799" t="s">
        <v>54</v>
      </c>
      <c r="E1799" t="s">
        <v>54</v>
      </c>
      <c r="F1799" t="s">
        <v>119</v>
      </c>
      <c r="G1799" t="s">
        <v>32</v>
      </c>
      <c r="H1799">
        <v>3</v>
      </c>
      <c r="I1799">
        <v>120</v>
      </c>
      <c r="J1799" t="s">
        <v>16</v>
      </c>
      <c r="K1799" t="s">
        <v>17</v>
      </c>
      <c r="L1799" t="s">
        <v>52</v>
      </c>
      <c r="M1799" s="25">
        <v>385000</v>
      </c>
    </row>
    <row r="1800" spans="1:13" x14ac:dyDescent="0.2">
      <c r="A1800" s="1">
        <v>43834</v>
      </c>
      <c r="B1800" t="s">
        <v>1921</v>
      </c>
      <c r="C1800" t="s">
        <v>11</v>
      </c>
      <c r="D1800" t="s">
        <v>54</v>
      </c>
      <c r="E1800" t="s">
        <v>54</v>
      </c>
      <c r="F1800" t="s">
        <v>119</v>
      </c>
      <c r="G1800" t="s">
        <v>32</v>
      </c>
      <c r="H1800">
        <v>3</v>
      </c>
      <c r="I1800">
        <v>96</v>
      </c>
      <c r="J1800" t="s">
        <v>16</v>
      </c>
      <c r="K1800" t="s">
        <v>17</v>
      </c>
      <c r="L1800" t="s">
        <v>52</v>
      </c>
      <c r="M1800" s="25">
        <v>360000</v>
      </c>
    </row>
    <row r="1801" spans="1:13" x14ac:dyDescent="0.2">
      <c r="A1801" s="1">
        <v>43835</v>
      </c>
      <c r="B1801" t="s">
        <v>1922</v>
      </c>
      <c r="C1801" t="s">
        <v>11</v>
      </c>
      <c r="D1801" t="s">
        <v>54</v>
      </c>
      <c r="E1801" t="s">
        <v>54</v>
      </c>
      <c r="F1801" t="s">
        <v>119</v>
      </c>
      <c r="G1801" t="s">
        <v>32</v>
      </c>
      <c r="H1801">
        <v>4</v>
      </c>
      <c r="I1801">
        <v>114</v>
      </c>
      <c r="J1801" t="s">
        <v>16</v>
      </c>
      <c r="K1801" t="s">
        <v>17</v>
      </c>
      <c r="L1801" t="s">
        <v>52</v>
      </c>
      <c r="M1801" s="25">
        <v>375000</v>
      </c>
    </row>
    <row r="1802" spans="1:13" x14ac:dyDescent="0.2">
      <c r="A1802" s="1">
        <v>43836</v>
      </c>
      <c r="B1802" t="s">
        <v>1923</v>
      </c>
      <c r="C1802" t="s">
        <v>11</v>
      </c>
      <c r="D1802" t="s">
        <v>54</v>
      </c>
      <c r="E1802" t="s">
        <v>54</v>
      </c>
      <c r="F1802" t="s">
        <v>119</v>
      </c>
      <c r="G1802" t="s">
        <v>32</v>
      </c>
      <c r="H1802">
        <v>3</v>
      </c>
      <c r="I1802">
        <v>112</v>
      </c>
      <c r="J1802" t="s">
        <v>16</v>
      </c>
      <c r="K1802" t="s">
        <v>17</v>
      </c>
      <c r="L1802" t="s">
        <v>52</v>
      </c>
      <c r="M1802" s="25">
        <v>420000</v>
      </c>
    </row>
    <row r="1803" spans="1:13" x14ac:dyDescent="0.2">
      <c r="A1803" s="1">
        <v>43837</v>
      </c>
      <c r="B1803" t="s">
        <v>1924</v>
      </c>
      <c r="C1803" t="s">
        <v>11</v>
      </c>
      <c r="D1803" t="s">
        <v>25</v>
      </c>
      <c r="E1803" t="s">
        <v>99</v>
      </c>
      <c r="F1803" t="s">
        <v>119</v>
      </c>
      <c r="G1803" t="s">
        <v>15</v>
      </c>
      <c r="H1803">
        <v>1</v>
      </c>
      <c r="I1803">
        <v>55</v>
      </c>
      <c r="J1803" t="s">
        <v>16</v>
      </c>
      <c r="K1803" t="s">
        <v>17</v>
      </c>
      <c r="L1803" t="s">
        <v>52</v>
      </c>
      <c r="M1803" s="25">
        <v>162000</v>
      </c>
    </row>
    <row r="1804" spans="1:13" x14ac:dyDescent="0.2">
      <c r="A1804" s="1">
        <v>43838</v>
      </c>
      <c r="B1804" t="s">
        <v>1925</v>
      </c>
      <c r="C1804" t="s">
        <v>11</v>
      </c>
      <c r="D1804" t="s">
        <v>54</v>
      </c>
      <c r="E1804" t="s">
        <v>54</v>
      </c>
      <c r="F1804" t="s">
        <v>119</v>
      </c>
      <c r="G1804" t="s">
        <v>15</v>
      </c>
      <c r="H1804">
        <v>3</v>
      </c>
      <c r="I1804">
        <v>86</v>
      </c>
      <c r="J1804" t="s">
        <v>16</v>
      </c>
      <c r="K1804" t="s">
        <v>17</v>
      </c>
      <c r="L1804" t="s">
        <v>58</v>
      </c>
      <c r="M1804" s="25">
        <v>445000</v>
      </c>
    </row>
    <row r="1805" spans="1:13" x14ac:dyDescent="0.2">
      <c r="A1805" s="1">
        <v>43839</v>
      </c>
      <c r="B1805" t="s">
        <v>1926</v>
      </c>
      <c r="C1805" t="s">
        <v>11</v>
      </c>
      <c r="D1805" t="s">
        <v>54</v>
      </c>
      <c r="E1805" t="s">
        <v>54</v>
      </c>
      <c r="F1805" t="s">
        <v>119</v>
      </c>
      <c r="G1805" t="s">
        <v>15</v>
      </c>
      <c r="H1805">
        <v>3</v>
      </c>
      <c r="I1805">
        <v>86</v>
      </c>
      <c r="J1805" t="s">
        <v>16</v>
      </c>
      <c r="K1805" t="s">
        <v>17</v>
      </c>
      <c r="L1805" t="s">
        <v>21</v>
      </c>
      <c r="M1805" s="25">
        <v>410000</v>
      </c>
    </row>
    <row r="1806" spans="1:13" x14ac:dyDescent="0.2">
      <c r="A1806" s="1">
        <v>43840</v>
      </c>
      <c r="B1806" t="s">
        <v>1927</v>
      </c>
      <c r="C1806" t="s">
        <v>11</v>
      </c>
      <c r="D1806" t="s">
        <v>54</v>
      </c>
      <c r="E1806" t="s">
        <v>54</v>
      </c>
      <c r="F1806" t="s">
        <v>119</v>
      </c>
      <c r="G1806" t="s">
        <v>15</v>
      </c>
      <c r="H1806">
        <v>3</v>
      </c>
      <c r="I1806">
        <v>86</v>
      </c>
      <c r="J1806" t="s">
        <v>16</v>
      </c>
      <c r="K1806" t="s">
        <v>17</v>
      </c>
      <c r="L1806" t="s">
        <v>40</v>
      </c>
      <c r="M1806" s="25">
        <v>405000</v>
      </c>
    </row>
    <row r="1807" spans="1:13" x14ac:dyDescent="0.2">
      <c r="A1807" s="1">
        <v>43841</v>
      </c>
      <c r="B1807" t="s">
        <v>1928</v>
      </c>
      <c r="C1807" t="s">
        <v>11</v>
      </c>
      <c r="D1807" t="s">
        <v>54</v>
      </c>
      <c r="E1807" t="s">
        <v>54</v>
      </c>
      <c r="F1807" t="s">
        <v>119</v>
      </c>
      <c r="G1807" t="s">
        <v>15</v>
      </c>
      <c r="H1807">
        <v>3</v>
      </c>
      <c r="I1807">
        <v>86</v>
      </c>
      <c r="J1807" t="s">
        <v>16</v>
      </c>
      <c r="K1807" t="s">
        <v>17</v>
      </c>
      <c r="L1807" t="s">
        <v>18</v>
      </c>
      <c r="M1807" s="25">
        <v>400000</v>
      </c>
    </row>
    <row r="1808" spans="1:13" x14ac:dyDescent="0.2">
      <c r="A1808" s="1">
        <v>43842</v>
      </c>
      <c r="B1808" t="s">
        <v>1929</v>
      </c>
      <c r="C1808" t="s">
        <v>11</v>
      </c>
      <c r="D1808" t="s">
        <v>54</v>
      </c>
      <c r="E1808" t="s">
        <v>54</v>
      </c>
      <c r="F1808" t="s">
        <v>119</v>
      </c>
      <c r="G1808" t="s">
        <v>15</v>
      </c>
      <c r="H1808">
        <v>2</v>
      </c>
      <c r="I1808">
        <v>69</v>
      </c>
      <c r="J1808" t="s">
        <v>16</v>
      </c>
      <c r="K1808" t="s">
        <v>17</v>
      </c>
      <c r="L1808" t="s">
        <v>58</v>
      </c>
      <c r="M1808" s="25">
        <v>385000</v>
      </c>
    </row>
    <row r="1809" spans="1:13" x14ac:dyDescent="0.2">
      <c r="A1809" s="1">
        <v>43843</v>
      </c>
      <c r="B1809" t="s">
        <v>1930</v>
      </c>
      <c r="C1809" t="s">
        <v>11</v>
      </c>
      <c r="D1809" t="s">
        <v>54</v>
      </c>
      <c r="E1809" t="s">
        <v>54</v>
      </c>
      <c r="F1809" t="s">
        <v>119</v>
      </c>
      <c r="G1809" t="s">
        <v>15</v>
      </c>
      <c r="H1809">
        <v>2</v>
      </c>
      <c r="I1809">
        <v>69</v>
      </c>
      <c r="J1809" t="s">
        <v>16</v>
      </c>
      <c r="K1809" t="s">
        <v>17</v>
      </c>
      <c r="L1809" t="s">
        <v>21</v>
      </c>
      <c r="M1809" s="25">
        <v>350000</v>
      </c>
    </row>
    <row r="1810" spans="1:13" x14ac:dyDescent="0.2">
      <c r="A1810" s="1">
        <v>43844</v>
      </c>
      <c r="B1810" t="s">
        <v>1931</v>
      </c>
      <c r="C1810" t="s">
        <v>11</v>
      </c>
      <c r="D1810" t="s">
        <v>54</v>
      </c>
      <c r="E1810" t="s">
        <v>54</v>
      </c>
      <c r="F1810" t="s">
        <v>119</v>
      </c>
      <c r="G1810" t="s">
        <v>15</v>
      </c>
      <c r="H1810">
        <v>2</v>
      </c>
      <c r="I1810">
        <v>69</v>
      </c>
      <c r="J1810" t="s">
        <v>16</v>
      </c>
      <c r="K1810" t="s">
        <v>17</v>
      </c>
      <c r="L1810" t="s">
        <v>40</v>
      </c>
      <c r="M1810" s="25">
        <v>345000</v>
      </c>
    </row>
    <row r="1811" spans="1:13" x14ac:dyDescent="0.2">
      <c r="A1811" s="1">
        <v>43845</v>
      </c>
      <c r="B1811" t="s">
        <v>1932</v>
      </c>
      <c r="C1811" t="s">
        <v>11</v>
      </c>
      <c r="D1811" t="s">
        <v>54</v>
      </c>
      <c r="E1811" t="s">
        <v>54</v>
      </c>
      <c r="F1811" t="s">
        <v>119</v>
      </c>
      <c r="G1811" t="s">
        <v>15</v>
      </c>
      <c r="H1811">
        <v>2</v>
      </c>
      <c r="I1811">
        <v>69</v>
      </c>
      <c r="J1811" t="s">
        <v>16</v>
      </c>
      <c r="K1811" t="s">
        <v>17</v>
      </c>
      <c r="L1811" t="s">
        <v>18</v>
      </c>
      <c r="M1811" s="25">
        <v>340000</v>
      </c>
    </row>
    <row r="1812" spans="1:13" x14ac:dyDescent="0.2">
      <c r="A1812" s="1">
        <v>43846</v>
      </c>
      <c r="B1812" t="s">
        <v>1933</v>
      </c>
      <c r="C1812" t="s">
        <v>11</v>
      </c>
      <c r="D1812" t="s">
        <v>12</v>
      </c>
      <c r="E1812" t="s">
        <v>31</v>
      </c>
      <c r="F1812" t="s">
        <v>119</v>
      </c>
      <c r="G1812" t="s">
        <v>15</v>
      </c>
      <c r="H1812">
        <v>3</v>
      </c>
      <c r="I1812">
        <v>148</v>
      </c>
      <c r="J1812" t="s">
        <v>16</v>
      </c>
      <c r="K1812" t="s">
        <v>17</v>
      </c>
      <c r="L1812" t="s">
        <v>58</v>
      </c>
      <c r="M1812" s="25">
        <v>745000</v>
      </c>
    </row>
    <row r="1813" spans="1:13" x14ac:dyDescent="0.2">
      <c r="A1813" s="1">
        <v>43847</v>
      </c>
      <c r="B1813" t="s">
        <v>1934</v>
      </c>
      <c r="C1813" t="s">
        <v>11</v>
      </c>
      <c r="D1813" t="s">
        <v>25</v>
      </c>
      <c r="E1813" t="s">
        <v>79</v>
      </c>
      <c r="F1813" t="s">
        <v>119</v>
      </c>
      <c r="G1813" t="s">
        <v>15</v>
      </c>
      <c r="H1813">
        <v>3</v>
      </c>
      <c r="I1813">
        <v>112</v>
      </c>
      <c r="J1813" t="s">
        <v>16</v>
      </c>
      <c r="K1813" t="s">
        <v>17</v>
      </c>
      <c r="L1813" t="s">
        <v>52</v>
      </c>
      <c r="M1813" s="25">
        <v>495000</v>
      </c>
    </row>
    <row r="1814" spans="1:13" x14ac:dyDescent="0.2">
      <c r="A1814" s="1">
        <v>43848</v>
      </c>
      <c r="B1814" t="s">
        <v>1935</v>
      </c>
      <c r="C1814" t="s">
        <v>11</v>
      </c>
      <c r="D1814" t="s">
        <v>42</v>
      </c>
      <c r="E1814" t="s">
        <v>62</v>
      </c>
      <c r="F1814" t="s">
        <v>119</v>
      </c>
      <c r="G1814" t="s">
        <v>32</v>
      </c>
      <c r="H1814">
        <v>3</v>
      </c>
      <c r="I1814">
        <v>104</v>
      </c>
      <c r="J1814" t="s">
        <v>16</v>
      </c>
      <c r="K1814" t="s">
        <v>17</v>
      </c>
      <c r="L1814" t="s">
        <v>58</v>
      </c>
      <c r="M1814" s="25">
        <v>620000</v>
      </c>
    </row>
    <row r="1815" spans="1:13" x14ac:dyDescent="0.2">
      <c r="A1815" s="1">
        <v>43849</v>
      </c>
      <c r="B1815" t="s">
        <v>1936</v>
      </c>
      <c r="C1815" t="s">
        <v>11</v>
      </c>
      <c r="D1815" t="s">
        <v>42</v>
      </c>
      <c r="E1815" t="s">
        <v>62</v>
      </c>
      <c r="F1815" t="s">
        <v>119</v>
      </c>
      <c r="G1815" t="s">
        <v>32</v>
      </c>
      <c r="H1815">
        <v>3</v>
      </c>
      <c r="I1815">
        <v>104</v>
      </c>
      <c r="J1815" t="s">
        <v>16</v>
      </c>
      <c r="K1815" t="s">
        <v>17</v>
      </c>
      <c r="L1815" t="s">
        <v>52</v>
      </c>
      <c r="M1815" s="25">
        <v>645000</v>
      </c>
    </row>
    <row r="1816" spans="1:13" x14ac:dyDescent="0.2">
      <c r="A1816" s="1">
        <v>43850</v>
      </c>
      <c r="B1816" t="s">
        <v>1937</v>
      </c>
      <c r="C1816" t="s">
        <v>11</v>
      </c>
      <c r="D1816" t="s">
        <v>42</v>
      </c>
      <c r="E1816" t="s">
        <v>62</v>
      </c>
      <c r="F1816" t="s">
        <v>119</v>
      </c>
      <c r="G1816" t="s">
        <v>15</v>
      </c>
      <c r="H1816">
        <v>3</v>
      </c>
      <c r="I1816">
        <v>104</v>
      </c>
      <c r="J1816" t="s">
        <v>16</v>
      </c>
      <c r="K1816" t="s">
        <v>17</v>
      </c>
      <c r="L1816" t="s">
        <v>18</v>
      </c>
      <c r="M1816" s="25">
        <v>429000</v>
      </c>
    </row>
    <row r="1817" spans="1:13" x14ac:dyDescent="0.2">
      <c r="A1817" s="1">
        <v>43851</v>
      </c>
      <c r="B1817" t="s">
        <v>1938</v>
      </c>
      <c r="C1817" t="s">
        <v>11</v>
      </c>
      <c r="D1817" t="s">
        <v>42</v>
      </c>
      <c r="E1817" t="s">
        <v>62</v>
      </c>
      <c r="F1817" t="s">
        <v>119</v>
      </c>
      <c r="G1817" t="s">
        <v>15</v>
      </c>
      <c r="H1817">
        <v>3</v>
      </c>
      <c r="I1817">
        <v>91</v>
      </c>
      <c r="J1817" t="s">
        <v>16</v>
      </c>
      <c r="K1817" t="s">
        <v>17</v>
      </c>
      <c r="L1817" t="s">
        <v>18</v>
      </c>
      <c r="M1817" s="25">
        <v>409000</v>
      </c>
    </row>
    <row r="1818" spans="1:13" x14ac:dyDescent="0.2">
      <c r="A1818" s="1">
        <v>43852</v>
      </c>
      <c r="B1818" t="s">
        <v>1939</v>
      </c>
      <c r="C1818" t="s">
        <v>11</v>
      </c>
      <c r="D1818" t="s">
        <v>42</v>
      </c>
      <c r="E1818" t="s">
        <v>61</v>
      </c>
      <c r="F1818" t="s">
        <v>119</v>
      </c>
      <c r="G1818" t="s">
        <v>15</v>
      </c>
      <c r="H1818">
        <v>3</v>
      </c>
      <c r="I1818">
        <v>95</v>
      </c>
      <c r="J1818" t="s">
        <v>16</v>
      </c>
      <c r="K1818" t="s">
        <v>17</v>
      </c>
      <c r="L1818" t="s">
        <v>21</v>
      </c>
      <c r="M1818" s="25">
        <v>575000</v>
      </c>
    </row>
    <row r="1819" spans="1:13" x14ac:dyDescent="0.2">
      <c r="A1819" s="1">
        <v>43853</v>
      </c>
      <c r="B1819" t="s">
        <v>1940</v>
      </c>
      <c r="C1819" t="s">
        <v>11</v>
      </c>
      <c r="D1819" t="s">
        <v>42</v>
      </c>
      <c r="E1819" t="s">
        <v>61</v>
      </c>
      <c r="F1819" t="s">
        <v>119</v>
      </c>
      <c r="G1819" t="s">
        <v>15</v>
      </c>
      <c r="H1819">
        <v>3</v>
      </c>
      <c r="I1819">
        <v>95</v>
      </c>
      <c r="J1819" t="s">
        <v>16</v>
      </c>
      <c r="K1819" t="s">
        <v>17</v>
      </c>
      <c r="L1819" t="s">
        <v>52</v>
      </c>
      <c r="M1819" s="25">
        <v>457000</v>
      </c>
    </row>
    <row r="1820" spans="1:13" x14ac:dyDescent="0.2">
      <c r="A1820" s="1">
        <v>43854</v>
      </c>
      <c r="B1820" t="s">
        <v>1941</v>
      </c>
      <c r="C1820" t="s">
        <v>11</v>
      </c>
      <c r="D1820" t="s">
        <v>42</v>
      </c>
      <c r="E1820" t="s">
        <v>61</v>
      </c>
      <c r="F1820" t="s">
        <v>119</v>
      </c>
      <c r="G1820" t="s">
        <v>15</v>
      </c>
      <c r="H1820">
        <v>2</v>
      </c>
      <c r="I1820">
        <v>83</v>
      </c>
      <c r="J1820" t="s">
        <v>16</v>
      </c>
      <c r="K1820" t="s">
        <v>17</v>
      </c>
      <c r="L1820" t="s">
        <v>52</v>
      </c>
      <c r="M1820" s="25">
        <v>358000</v>
      </c>
    </row>
    <row r="1821" spans="1:13" x14ac:dyDescent="0.2">
      <c r="A1821" s="1">
        <v>43855</v>
      </c>
      <c r="B1821" t="s">
        <v>1942</v>
      </c>
      <c r="C1821" t="s">
        <v>11</v>
      </c>
      <c r="D1821" t="s">
        <v>42</v>
      </c>
      <c r="E1821" t="s">
        <v>61</v>
      </c>
      <c r="F1821" t="s">
        <v>119</v>
      </c>
      <c r="G1821" t="s">
        <v>15</v>
      </c>
      <c r="H1821">
        <v>2</v>
      </c>
      <c r="I1821">
        <v>82</v>
      </c>
      <c r="J1821" t="s">
        <v>16</v>
      </c>
      <c r="K1821" t="s">
        <v>17</v>
      </c>
      <c r="L1821" t="s">
        <v>40</v>
      </c>
      <c r="M1821" s="25">
        <v>398000</v>
      </c>
    </row>
    <row r="1822" spans="1:13" x14ac:dyDescent="0.2">
      <c r="A1822" s="1">
        <v>43856</v>
      </c>
      <c r="B1822" t="s">
        <v>1943</v>
      </c>
      <c r="C1822" t="s">
        <v>11</v>
      </c>
      <c r="D1822" t="s">
        <v>42</v>
      </c>
      <c r="E1822" t="s">
        <v>61</v>
      </c>
      <c r="F1822" t="s">
        <v>119</v>
      </c>
      <c r="G1822" t="s">
        <v>15</v>
      </c>
      <c r="H1822">
        <v>3</v>
      </c>
      <c r="I1822">
        <v>91</v>
      </c>
      <c r="J1822" t="s">
        <v>16</v>
      </c>
      <c r="K1822" t="s">
        <v>17</v>
      </c>
      <c r="L1822" t="s">
        <v>18</v>
      </c>
      <c r="M1822" s="25">
        <v>446000</v>
      </c>
    </row>
    <row r="1823" spans="1:13" x14ac:dyDescent="0.2">
      <c r="A1823" s="1">
        <v>43857</v>
      </c>
      <c r="B1823" t="s">
        <v>1944</v>
      </c>
      <c r="C1823" t="s">
        <v>11</v>
      </c>
      <c r="D1823" t="s">
        <v>42</v>
      </c>
      <c r="E1823" t="s">
        <v>61</v>
      </c>
      <c r="F1823" t="s">
        <v>119</v>
      </c>
      <c r="G1823" t="s">
        <v>15</v>
      </c>
      <c r="H1823">
        <v>3</v>
      </c>
      <c r="I1823">
        <v>91</v>
      </c>
      <c r="J1823" t="s">
        <v>16</v>
      </c>
      <c r="K1823" t="s">
        <v>17</v>
      </c>
      <c r="L1823" t="s">
        <v>40</v>
      </c>
      <c r="M1823" s="25">
        <v>455000</v>
      </c>
    </row>
    <row r="1824" spans="1:13" x14ac:dyDescent="0.2">
      <c r="A1824" s="1">
        <v>43858</v>
      </c>
      <c r="B1824" t="s">
        <v>1945</v>
      </c>
      <c r="C1824" t="s">
        <v>11</v>
      </c>
      <c r="D1824" t="s">
        <v>42</v>
      </c>
      <c r="E1824" t="s">
        <v>61</v>
      </c>
      <c r="F1824" t="s">
        <v>119</v>
      </c>
      <c r="G1824" t="s">
        <v>15</v>
      </c>
      <c r="H1824">
        <v>2</v>
      </c>
      <c r="I1824">
        <v>81</v>
      </c>
      <c r="J1824" t="s">
        <v>16</v>
      </c>
      <c r="K1824" t="s">
        <v>17</v>
      </c>
      <c r="L1824" t="s">
        <v>18</v>
      </c>
      <c r="M1824" s="25">
        <v>391000</v>
      </c>
    </row>
    <row r="1825" spans="1:13" x14ac:dyDescent="0.2">
      <c r="A1825" s="1">
        <v>43859</v>
      </c>
      <c r="B1825" t="s">
        <v>1946</v>
      </c>
      <c r="C1825" t="s">
        <v>11</v>
      </c>
      <c r="D1825" t="s">
        <v>19</v>
      </c>
      <c r="E1825" t="s">
        <v>20</v>
      </c>
      <c r="F1825" t="s">
        <v>119</v>
      </c>
      <c r="G1825" t="s">
        <v>15</v>
      </c>
      <c r="H1825">
        <v>1</v>
      </c>
      <c r="I1825">
        <v>78</v>
      </c>
      <c r="J1825" t="s">
        <v>16</v>
      </c>
      <c r="K1825" t="s">
        <v>17</v>
      </c>
      <c r="L1825" t="s">
        <v>40</v>
      </c>
      <c r="M1825" s="25">
        <v>495000</v>
      </c>
    </row>
    <row r="1826" spans="1:13" x14ac:dyDescent="0.2">
      <c r="A1826" s="1">
        <v>43860</v>
      </c>
      <c r="B1826" t="s">
        <v>1947</v>
      </c>
      <c r="C1826" t="s">
        <v>11</v>
      </c>
      <c r="D1826" t="s">
        <v>25</v>
      </c>
      <c r="E1826" t="s">
        <v>79</v>
      </c>
      <c r="F1826" t="s">
        <v>119</v>
      </c>
      <c r="G1826" t="s">
        <v>15</v>
      </c>
      <c r="H1826">
        <v>3</v>
      </c>
      <c r="I1826">
        <v>115</v>
      </c>
      <c r="J1826" t="s">
        <v>16</v>
      </c>
      <c r="K1826" t="s">
        <v>17</v>
      </c>
      <c r="L1826" t="s">
        <v>40</v>
      </c>
      <c r="M1826" s="25">
        <v>450000</v>
      </c>
    </row>
    <row r="1827" spans="1:13" x14ac:dyDescent="0.2">
      <c r="A1827" s="1">
        <v>43861</v>
      </c>
      <c r="B1827" t="s">
        <v>1948</v>
      </c>
      <c r="C1827" t="s">
        <v>11</v>
      </c>
      <c r="D1827" t="s">
        <v>37</v>
      </c>
      <c r="E1827" t="s">
        <v>49</v>
      </c>
      <c r="F1827" t="s">
        <v>119</v>
      </c>
      <c r="G1827" t="s">
        <v>23</v>
      </c>
      <c r="H1827">
        <v>2</v>
      </c>
      <c r="I1827">
        <v>140</v>
      </c>
      <c r="J1827" t="s">
        <v>16</v>
      </c>
      <c r="K1827" t="s">
        <v>17</v>
      </c>
      <c r="L1827" t="s">
        <v>36</v>
      </c>
      <c r="M1827" s="25">
        <v>650000</v>
      </c>
    </row>
    <row r="1828" spans="1:13" x14ac:dyDescent="0.2">
      <c r="A1828" s="1">
        <v>43862</v>
      </c>
      <c r="B1828" t="s">
        <v>1949</v>
      </c>
      <c r="C1828" t="s">
        <v>11</v>
      </c>
      <c r="D1828" t="s">
        <v>37</v>
      </c>
      <c r="E1828" t="s">
        <v>49</v>
      </c>
      <c r="F1828" t="s">
        <v>119</v>
      </c>
      <c r="G1828" t="s">
        <v>15</v>
      </c>
      <c r="H1828">
        <v>2</v>
      </c>
      <c r="I1828">
        <v>100</v>
      </c>
      <c r="J1828" t="s">
        <v>16</v>
      </c>
      <c r="K1828" t="s">
        <v>17</v>
      </c>
      <c r="L1828" t="s">
        <v>58</v>
      </c>
      <c r="M1828" s="25">
        <v>450000</v>
      </c>
    </row>
    <row r="1829" spans="1:13" x14ac:dyDescent="0.2">
      <c r="A1829" s="1">
        <v>43863</v>
      </c>
      <c r="B1829" t="s">
        <v>1950</v>
      </c>
      <c r="C1829" t="s">
        <v>11</v>
      </c>
      <c r="D1829" t="s">
        <v>37</v>
      </c>
      <c r="E1829" t="s">
        <v>49</v>
      </c>
      <c r="F1829" t="s">
        <v>119</v>
      </c>
      <c r="G1829" t="s">
        <v>15</v>
      </c>
      <c r="H1829">
        <v>2</v>
      </c>
      <c r="I1829">
        <v>100</v>
      </c>
      <c r="J1829" t="s">
        <v>16</v>
      </c>
      <c r="K1829" t="s">
        <v>17</v>
      </c>
      <c r="L1829" t="s">
        <v>21</v>
      </c>
      <c r="M1829" s="25">
        <v>450000</v>
      </c>
    </row>
    <row r="1830" spans="1:13" x14ac:dyDescent="0.2">
      <c r="A1830" s="1">
        <v>43864</v>
      </c>
      <c r="B1830" t="s">
        <v>1951</v>
      </c>
      <c r="C1830" t="s">
        <v>11</v>
      </c>
      <c r="D1830" t="s">
        <v>42</v>
      </c>
      <c r="E1830" t="s">
        <v>43</v>
      </c>
      <c r="F1830" t="s">
        <v>119</v>
      </c>
      <c r="G1830" t="s">
        <v>15</v>
      </c>
      <c r="H1830">
        <v>3</v>
      </c>
      <c r="I1830">
        <v>113</v>
      </c>
      <c r="J1830" t="s">
        <v>16</v>
      </c>
      <c r="K1830" t="s">
        <v>17</v>
      </c>
      <c r="L1830" t="s">
        <v>21</v>
      </c>
      <c r="M1830" s="25">
        <v>750000</v>
      </c>
    </row>
    <row r="1831" spans="1:13" x14ac:dyDescent="0.2">
      <c r="A1831" s="1">
        <v>43865</v>
      </c>
      <c r="B1831" t="s">
        <v>1952</v>
      </c>
      <c r="C1831" t="s">
        <v>11</v>
      </c>
      <c r="D1831" t="s">
        <v>42</v>
      </c>
      <c r="E1831" t="s">
        <v>43</v>
      </c>
      <c r="F1831" t="s">
        <v>119</v>
      </c>
      <c r="G1831" t="s">
        <v>15</v>
      </c>
      <c r="H1831">
        <v>3</v>
      </c>
      <c r="I1831">
        <v>113</v>
      </c>
      <c r="J1831" t="s">
        <v>16</v>
      </c>
      <c r="K1831" t="s">
        <v>17</v>
      </c>
      <c r="L1831" t="s">
        <v>40</v>
      </c>
      <c r="M1831" s="25">
        <v>750000</v>
      </c>
    </row>
    <row r="1832" spans="1:13" x14ac:dyDescent="0.2">
      <c r="A1832" s="1">
        <v>43866</v>
      </c>
      <c r="B1832" t="s">
        <v>1953</v>
      </c>
      <c r="C1832" t="s">
        <v>11</v>
      </c>
      <c r="D1832" t="s">
        <v>42</v>
      </c>
      <c r="E1832" t="s">
        <v>43</v>
      </c>
      <c r="F1832" t="s">
        <v>119</v>
      </c>
      <c r="G1832" t="s">
        <v>15</v>
      </c>
      <c r="H1832">
        <v>3</v>
      </c>
      <c r="I1832">
        <v>106</v>
      </c>
      <c r="J1832" t="s">
        <v>16</v>
      </c>
      <c r="K1832" t="s">
        <v>17</v>
      </c>
      <c r="L1832" t="s">
        <v>18</v>
      </c>
      <c r="M1832" s="25">
        <v>690000</v>
      </c>
    </row>
    <row r="1833" spans="1:13" x14ac:dyDescent="0.2">
      <c r="A1833" s="1">
        <v>43867</v>
      </c>
      <c r="B1833" t="s">
        <v>1954</v>
      </c>
      <c r="C1833" t="s">
        <v>11</v>
      </c>
      <c r="D1833" t="s">
        <v>25</v>
      </c>
      <c r="E1833" t="s">
        <v>94</v>
      </c>
      <c r="F1833" t="s">
        <v>119</v>
      </c>
      <c r="G1833" t="s">
        <v>15</v>
      </c>
      <c r="H1833">
        <v>2</v>
      </c>
      <c r="I1833">
        <v>53</v>
      </c>
      <c r="J1833" t="s">
        <v>16</v>
      </c>
      <c r="K1833" t="s">
        <v>17</v>
      </c>
      <c r="L1833" t="s">
        <v>18</v>
      </c>
      <c r="M1833" s="25">
        <v>252920</v>
      </c>
    </row>
    <row r="1834" spans="1:13" x14ac:dyDescent="0.2">
      <c r="A1834" s="1">
        <v>43868</v>
      </c>
      <c r="B1834" t="s">
        <v>1955</v>
      </c>
      <c r="C1834" t="s">
        <v>11</v>
      </c>
      <c r="D1834" t="s">
        <v>47</v>
      </c>
      <c r="E1834" t="s">
        <v>102</v>
      </c>
      <c r="F1834" t="s">
        <v>119</v>
      </c>
      <c r="G1834" t="s">
        <v>15</v>
      </c>
      <c r="H1834">
        <v>2</v>
      </c>
      <c r="I1834">
        <v>72</v>
      </c>
      <c r="J1834" t="s">
        <v>16</v>
      </c>
      <c r="K1834" t="s">
        <v>17</v>
      </c>
      <c r="L1834" t="s">
        <v>40</v>
      </c>
      <c r="M1834" s="25">
        <v>340000</v>
      </c>
    </row>
    <row r="1835" spans="1:13" x14ac:dyDescent="0.2">
      <c r="A1835" s="1">
        <v>43869</v>
      </c>
      <c r="B1835" t="s">
        <v>1956</v>
      </c>
      <c r="C1835" t="s">
        <v>11</v>
      </c>
      <c r="D1835" t="s">
        <v>47</v>
      </c>
      <c r="E1835" t="s">
        <v>102</v>
      </c>
      <c r="F1835" t="s">
        <v>119</v>
      </c>
      <c r="G1835" t="s">
        <v>15</v>
      </c>
      <c r="H1835">
        <v>3</v>
      </c>
      <c r="I1835">
        <v>92</v>
      </c>
      <c r="J1835" t="s">
        <v>16</v>
      </c>
      <c r="K1835" t="s">
        <v>17</v>
      </c>
      <c r="L1835" t="s">
        <v>40</v>
      </c>
      <c r="M1835" s="25">
        <v>435000</v>
      </c>
    </row>
    <row r="1836" spans="1:13" x14ac:dyDescent="0.2">
      <c r="A1836" s="1">
        <v>43870</v>
      </c>
      <c r="B1836" t="s">
        <v>1957</v>
      </c>
      <c r="C1836" t="s">
        <v>11</v>
      </c>
      <c r="D1836" t="s">
        <v>47</v>
      </c>
      <c r="E1836" t="s">
        <v>102</v>
      </c>
      <c r="F1836" t="s">
        <v>119</v>
      </c>
      <c r="G1836" t="s">
        <v>15</v>
      </c>
      <c r="H1836">
        <v>3</v>
      </c>
      <c r="I1836">
        <v>107</v>
      </c>
      <c r="J1836" t="s">
        <v>16</v>
      </c>
      <c r="K1836" t="s">
        <v>17</v>
      </c>
      <c r="L1836" t="s">
        <v>40</v>
      </c>
      <c r="M1836" s="25">
        <v>493718</v>
      </c>
    </row>
    <row r="1837" spans="1:13" x14ac:dyDescent="0.2">
      <c r="A1837" s="1">
        <v>43871</v>
      </c>
      <c r="B1837" t="s">
        <v>1958</v>
      </c>
      <c r="C1837" t="s">
        <v>11</v>
      </c>
      <c r="D1837" t="s">
        <v>54</v>
      </c>
      <c r="E1837" t="s">
        <v>97</v>
      </c>
      <c r="F1837" t="s">
        <v>119</v>
      </c>
      <c r="G1837" t="s">
        <v>15</v>
      </c>
      <c r="H1837">
        <v>2</v>
      </c>
      <c r="I1837">
        <v>56</v>
      </c>
      <c r="J1837" t="s">
        <v>16</v>
      </c>
      <c r="K1837" t="s">
        <v>17</v>
      </c>
      <c r="L1837" t="s">
        <v>58</v>
      </c>
      <c r="M1837" s="25">
        <v>282000</v>
      </c>
    </row>
    <row r="1838" spans="1:13" x14ac:dyDescent="0.2">
      <c r="A1838" s="1">
        <v>43872</v>
      </c>
      <c r="B1838" t="s">
        <v>1959</v>
      </c>
      <c r="C1838" t="s">
        <v>11</v>
      </c>
      <c r="D1838" t="s">
        <v>54</v>
      </c>
      <c r="E1838" t="s">
        <v>97</v>
      </c>
      <c r="F1838" t="s">
        <v>119</v>
      </c>
      <c r="G1838" t="s">
        <v>15</v>
      </c>
      <c r="H1838">
        <v>2</v>
      </c>
      <c r="I1838">
        <v>56</v>
      </c>
      <c r="J1838" t="s">
        <v>16</v>
      </c>
      <c r="K1838" t="s">
        <v>17</v>
      </c>
      <c r="L1838" t="s">
        <v>21</v>
      </c>
      <c r="M1838" s="25">
        <v>272000</v>
      </c>
    </row>
    <row r="1839" spans="1:13" x14ac:dyDescent="0.2">
      <c r="A1839" s="1">
        <v>43873</v>
      </c>
      <c r="B1839" t="s">
        <v>1960</v>
      </c>
      <c r="C1839" t="s">
        <v>11</v>
      </c>
      <c r="D1839" t="s">
        <v>54</v>
      </c>
      <c r="E1839" t="s">
        <v>97</v>
      </c>
      <c r="F1839" t="s">
        <v>119</v>
      </c>
      <c r="G1839" t="s">
        <v>15</v>
      </c>
      <c r="H1839">
        <v>2</v>
      </c>
      <c r="I1839">
        <v>56</v>
      </c>
      <c r="J1839" t="s">
        <v>16</v>
      </c>
      <c r="K1839" t="s">
        <v>17</v>
      </c>
      <c r="L1839" t="s">
        <v>58</v>
      </c>
      <c r="M1839" s="25">
        <v>286000</v>
      </c>
    </row>
    <row r="1840" spans="1:13" x14ac:dyDescent="0.2">
      <c r="A1840" s="1">
        <v>43874</v>
      </c>
      <c r="B1840" t="s">
        <v>1961</v>
      </c>
      <c r="C1840" t="s">
        <v>11</v>
      </c>
      <c r="D1840" t="s">
        <v>54</v>
      </c>
      <c r="E1840" t="s">
        <v>97</v>
      </c>
      <c r="F1840" t="s">
        <v>119</v>
      </c>
      <c r="G1840" t="s">
        <v>15</v>
      </c>
      <c r="H1840">
        <v>2</v>
      </c>
      <c r="I1840">
        <v>56</v>
      </c>
      <c r="J1840" t="s">
        <v>16</v>
      </c>
      <c r="K1840" t="s">
        <v>17</v>
      </c>
      <c r="L1840" t="s">
        <v>21</v>
      </c>
      <c r="M1840" s="25">
        <v>268000</v>
      </c>
    </row>
    <row r="1841" spans="1:13" x14ac:dyDescent="0.2">
      <c r="A1841" s="1">
        <v>43875</v>
      </c>
      <c r="B1841" t="s">
        <v>1962</v>
      </c>
      <c r="C1841" t="s">
        <v>11</v>
      </c>
      <c r="D1841" t="s">
        <v>19</v>
      </c>
      <c r="E1841" t="s">
        <v>77</v>
      </c>
      <c r="F1841" t="s">
        <v>119</v>
      </c>
      <c r="G1841" t="s">
        <v>15</v>
      </c>
      <c r="H1841">
        <v>2</v>
      </c>
      <c r="I1841">
        <v>145</v>
      </c>
      <c r="J1841" t="s">
        <v>16</v>
      </c>
      <c r="K1841" t="s">
        <v>17</v>
      </c>
      <c r="L1841" t="s">
        <v>52</v>
      </c>
      <c r="M1841" s="25">
        <v>1210000</v>
      </c>
    </row>
    <row r="1842" spans="1:13" x14ac:dyDescent="0.2">
      <c r="A1842" s="1">
        <v>43876</v>
      </c>
      <c r="B1842" t="s">
        <v>1963</v>
      </c>
      <c r="C1842" t="s">
        <v>11</v>
      </c>
      <c r="D1842" t="s">
        <v>19</v>
      </c>
      <c r="E1842" t="s">
        <v>77</v>
      </c>
      <c r="F1842" t="s">
        <v>119</v>
      </c>
      <c r="G1842" t="s">
        <v>15</v>
      </c>
      <c r="H1842">
        <v>2</v>
      </c>
      <c r="I1842">
        <v>198</v>
      </c>
      <c r="J1842" t="s">
        <v>16</v>
      </c>
      <c r="K1842" t="s">
        <v>17</v>
      </c>
      <c r="L1842" t="s">
        <v>18</v>
      </c>
      <c r="M1842" s="25">
        <v>1940000</v>
      </c>
    </row>
    <row r="1843" spans="1:13" x14ac:dyDescent="0.2">
      <c r="A1843" s="1">
        <v>43877</v>
      </c>
      <c r="B1843" t="s">
        <v>1964</v>
      </c>
      <c r="C1843" t="s">
        <v>11</v>
      </c>
      <c r="D1843" t="s">
        <v>42</v>
      </c>
      <c r="E1843" t="s">
        <v>43</v>
      </c>
      <c r="F1843" t="s">
        <v>119</v>
      </c>
      <c r="G1843" t="s">
        <v>15</v>
      </c>
      <c r="H1843">
        <v>3</v>
      </c>
      <c r="I1843">
        <v>92</v>
      </c>
      <c r="J1843" t="s">
        <v>16</v>
      </c>
      <c r="K1843" t="s">
        <v>17</v>
      </c>
      <c r="L1843" t="s">
        <v>21</v>
      </c>
      <c r="M1843" s="25">
        <v>606000</v>
      </c>
    </row>
    <row r="1844" spans="1:13" x14ac:dyDescent="0.2">
      <c r="A1844" s="1">
        <v>43878</v>
      </c>
      <c r="B1844" t="s">
        <v>1965</v>
      </c>
      <c r="C1844" t="s">
        <v>11</v>
      </c>
      <c r="D1844" t="s">
        <v>42</v>
      </c>
      <c r="E1844" t="s">
        <v>43</v>
      </c>
      <c r="F1844" t="s">
        <v>119</v>
      </c>
      <c r="G1844" t="s">
        <v>15</v>
      </c>
      <c r="H1844">
        <v>2</v>
      </c>
      <c r="I1844">
        <v>92</v>
      </c>
      <c r="J1844" t="s">
        <v>16</v>
      </c>
      <c r="K1844" t="s">
        <v>17</v>
      </c>
      <c r="L1844" t="s">
        <v>40</v>
      </c>
      <c r="M1844" s="25">
        <v>690000</v>
      </c>
    </row>
    <row r="1845" spans="1:13" x14ac:dyDescent="0.2">
      <c r="A1845" s="1">
        <v>43879</v>
      </c>
      <c r="B1845" t="s">
        <v>1966</v>
      </c>
      <c r="C1845" t="s">
        <v>11</v>
      </c>
      <c r="D1845" t="s">
        <v>42</v>
      </c>
      <c r="E1845" t="s">
        <v>43</v>
      </c>
      <c r="F1845" t="s">
        <v>119</v>
      </c>
      <c r="G1845" t="s">
        <v>15</v>
      </c>
      <c r="H1845">
        <v>2</v>
      </c>
      <c r="I1845">
        <v>63</v>
      </c>
      <c r="J1845" t="s">
        <v>16</v>
      </c>
      <c r="K1845" t="s">
        <v>17</v>
      </c>
      <c r="L1845" t="s">
        <v>52</v>
      </c>
      <c r="M1845" s="25">
        <v>296000</v>
      </c>
    </row>
    <row r="1846" spans="1:13" x14ac:dyDescent="0.2">
      <c r="A1846" s="1">
        <v>43880</v>
      </c>
      <c r="B1846" t="s">
        <v>1967</v>
      </c>
      <c r="C1846" t="s">
        <v>11</v>
      </c>
      <c r="D1846" t="s">
        <v>42</v>
      </c>
      <c r="E1846" t="s">
        <v>43</v>
      </c>
      <c r="F1846" t="s">
        <v>119</v>
      </c>
      <c r="G1846" t="s">
        <v>15</v>
      </c>
      <c r="H1846">
        <v>2</v>
      </c>
      <c r="I1846">
        <v>88</v>
      </c>
      <c r="J1846" t="s">
        <v>16</v>
      </c>
      <c r="K1846" t="s">
        <v>17</v>
      </c>
      <c r="L1846" t="s">
        <v>40</v>
      </c>
      <c r="M1846" s="25">
        <v>650000</v>
      </c>
    </row>
    <row r="1847" spans="1:13" x14ac:dyDescent="0.2">
      <c r="A1847" s="1">
        <v>43881</v>
      </c>
      <c r="B1847" t="s">
        <v>1968</v>
      </c>
      <c r="C1847" t="s">
        <v>11</v>
      </c>
      <c r="D1847" t="s">
        <v>42</v>
      </c>
      <c r="E1847" t="s">
        <v>43</v>
      </c>
      <c r="F1847" t="s">
        <v>119</v>
      </c>
      <c r="G1847" t="s">
        <v>15</v>
      </c>
      <c r="H1847">
        <v>2</v>
      </c>
      <c r="I1847">
        <v>76</v>
      </c>
      <c r="J1847" t="s">
        <v>16</v>
      </c>
      <c r="K1847" t="s">
        <v>17</v>
      </c>
      <c r="L1847" t="s">
        <v>52</v>
      </c>
      <c r="M1847" s="25">
        <v>398000</v>
      </c>
    </row>
    <row r="1848" spans="1:13" x14ac:dyDescent="0.2">
      <c r="A1848" s="1">
        <v>43882</v>
      </c>
      <c r="B1848" t="s">
        <v>1969</v>
      </c>
      <c r="C1848" t="s">
        <v>11</v>
      </c>
      <c r="D1848" t="s">
        <v>25</v>
      </c>
      <c r="E1848" t="s">
        <v>39</v>
      </c>
      <c r="F1848" t="s">
        <v>119</v>
      </c>
      <c r="G1848" t="s">
        <v>15</v>
      </c>
      <c r="H1848">
        <v>2</v>
      </c>
      <c r="I1848">
        <v>61</v>
      </c>
      <c r="J1848" t="s">
        <v>16</v>
      </c>
      <c r="K1848" t="s">
        <v>17</v>
      </c>
      <c r="L1848" t="s">
        <v>40</v>
      </c>
      <c r="M1848" s="25">
        <v>328000</v>
      </c>
    </row>
    <row r="1849" spans="1:13" x14ac:dyDescent="0.2">
      <c r="A1849" s="1">
        <v>43883</v>
      </c>
      <c r="B1849" t="s">
        <v>1970</v>
      </c>
      <c r="C1849" t="s">
        <v>11</v>
      </c>
      <c r="D1849" t="s">
        <v>25</v>
      </c>
      <c r="E1849" t="s">
        <v>39</v>
      </c>
      <c r="F1849" t="s">
        <v>119</v>
      </c>
      <c r="G1849" t="s">
        <v>15</v>
      </c>
      <c r="H1849">
        <v>2</v>
      </c>
      <c r="I1849">
        <v>61</v>
      </c>
      <c r="J1849" t="s">
        <v>16</v>
      </c>
      <c r="K1849" t="s">
        <v>17</v>
      </c>
      <c r="L1849" t="s">
        <v>18</v>
      </c>
      <c r="M1849" s="25">
        <v>298000</v>
      </c>
    </row>
    <row r="1850" spans="1:13" x14ac:dyDescent="0.2">
      <c r="A1850" s="1">
        <v>43884</v>
      </c>
      <c r="B1850" t="s">
        <v>1971</v>
      </c>
      <c r="C1850" t="s">
        <v>11</v>
      </c>
      <c r="D1850" t="s">
        <v>25</v>
      </c>
      <c r="E1850" t="s">
        <v>39</v>
      </c>
      <c r="F1850" t="s">
        <v>119</v>
      </c>
      <c r="G1850" t="s">
        <v>15</v>
      </c>
      <c r="H1850">
        <v>3</v>
      </c>
      <c r="I1850">
        <v>85</v>
      </c>
      <c r="J1850" t="s">
        <v>16</v>
      </c>
      <c r="K1850" t="s">
        <v>17</v>
      </c>
      <c r="L1850" t="s">
        <v>18</v>
      </c>
      <c r="M1850" s="25">
        <v>408000</v>
      </c>
    </row>
    <row r="1851" spans="1:13" x14ac:dyDescent="0.2">
      <c r="A1851" s="1">
        <v>43885</v>
      </c>
      <c r="B1851" t="s">
        <v>1972</v>
      </c>
      <c r="C1851" t="s">
        <v>11</v>
      </c>
      <c r="D1851" t="s">
        <v>25</v>
      </c>
      <c r="E1851" t="s">
        <v>39</v>
      </c>
      <c r="F1851" t="s">
        <v>119</v>
      </c>
      <c r="G1851" t="s">
        <v>15</v>
      </c>
      <c r="H1851">
        <v>2</v>
      </c>
      <c r="I1851">
        <v>58</v>
      </c>
      <c r="J1851" t="s">
        <v>16</v>
      </c>
      <c r="K1851" t="s">
        <v>17</v>
      </c>
      <c r="L1851" t="s">
        <v>58</v>
      </c>
      <c r="M1851" s="25">
        <v>398000</v>
      </c>
    </row>
    <row r="1852" spans="1:13" x14ac:dyDescent="0.2">
      <c r="A1852" s="1">
        <v>43886</v>
      </c>
      <c r="B1852" t="s">
        <v>1973</v>
      </c>
      <c r="C1852" t="s">
        <v>11</v>
      </c>
      <c r="D1852" t="s">
        <v>25</v>
      </c>
      <c r="E1852" t="s">
        <v>39</v>
      </c>
      <c r="F1852" t="s">
        <v>119</v>
      </c>
      <c r="G1852" t="s">
        <v>15</v>
      </c>
      <c r="H1852">
        <v>2</v>
      </c>
      <c r="I1852">
        <v>61</v>
      </c>
      <c r="J1852" t="s">
        <v>16</v>
      </c>
      <c r="K1852" t="s">
        <v>17</v>
      </c>
      <c r="L1852" t="s">
        <v>21</v>
      </c>
      <c r="M1852" s="25">
        <v>348000</v>
      </c>
    </row>
    <row r="1853" spans="1:13" x14ac:dyDescent="0.2">
      <c r="A1853" s="1">
        <v>43887</v>
      </c>
      <c r="B1853" t="s">
        <v>1974</v>
      </c>
      <c r="C1853" t="s">
        <v>11</v>
      </c>
      <c r="D1853" t="s">
        <v>89</v>
      </c>
      <c r="E1853" t="s">
        <v>93</v>
      </c>
      <c r="F1853" t="s">
        <v>119</v>
      </c>
      <c r="G1853" t="s">
        <v>15</v>
      </c>
      <c r="H1853">
        <v>1</v>
      </c>
      <c r="I1853">
        <v>29</v>
      </c>
      <c r="J1853" t="s">
        <v>16</v>
      </c>
      <c r="K1853" t="s">
        <v>17</v>
      </c>
      <c r="L1853" t="s">
        <v>52</v>
      </c>
      <c r="M1853" s="25">
        <v>118000</v>
      </c>
    </row>
    <row r="1854" spans="1:13" x14ac:dyDescent="0.2">
      <c r="A1854" s="1">
        <v>43888</v>
      </c>
      <c r="B1854" t="s">
        <v>1975</v>
      </c>
      <c r="C1854" t="s">
        <v>11</v>
      </c>
      <c r="D1854" t="s">
        <v>25</v>
      </c>
      <c r="E1854" t="s">
        <v>70</v>
      </c>
      <c r="F1854" t="s">
        <v>119</v>
      </c>
      <c r="G1854" t="s">
        <v>15</v>
      </c>
      <c r="H1854">
        <v>2</v>
      </c>
      <c r="I1854">
        <v>75</v>
      </c>
      <c r="J1854" t="s">
        <v>16</v>
      </c>
      <c r="K1854" t="s">
        <v>17</v>
      </c>
      <c r="L1854" t="s">
        <v>40</v>
      </c>
      <c r="M1854" s="25">
        <v>337000</v>
      </c>
    </row>
    <row r="1855" spans="1:13" x14ac:dyDescent="0.2">
      <c r="A1855" s="1">
        <v>43889</v>
      </c>
      <c r="B1855" t="s">
        <v>1976</v>
      </c>
      <c r="C1855" t="s">
        <v>11</v>
      </c>
      <c r="D1855" t="s">
        <v>25</v>
      </c>
      <c r="E1855" t="s">
        <v>70</v>
      </c>
      <c r="F1855" t="s">
        <v>119</v>
      </c>
      <c r="G1855" t="s">
        <v>15</v>
      </c>
      <c r="H1855">
        <v>2</v>
      </c>
      <c r="I1855">
        <v>75</v>
      </c>
      <c r="J1855" t="s">
        <v>16</v>
      </c>
      <c r="K1855" t="s">
        <v>17</v>
      </c>
      <c r="L1855" t="s">
        <v>18</v>
      </c>
      <c r="M1855" s="25">
        <v>335000</v>
      </c>
    </row>
    <row r="1856" spans="1:13" x14ac:dyDescent="0.2">
      <c r="A1856" s="1">
        <v>43890</v>
      </c>
      <c r="B1856" t="s">
        <v>1977</v>
      </c>
      <c r="C1856" t="s">
        <v>11</v>
      </c>
      <c r="D1856" t="s">
        <v>25</v>
      </c>
      <c r="E1856" t="s">
        <v>70</v>
      </c>
      <c r="F1856" t="s">
        <v>119</v>
      </c>
      <c r="G1856" t="s">
        <v>32</v>
      </c>
      <c r="H1856">
        <v>3</v>
      </c>
      <c r="I1856">
        <v>116</v>
      </c>
      <c r="J1856" t="s">
        <v>16</v>
      </c>
      <c r="K1856" t="s">
        <v>17</v>
      </c>
      <c r="L1856" t="s">
        <v>52</v>
      </c>
      <c r="M1856" s="25">
        <v>395000</v>
      </c>
    </row>
    <row r="1857" spans="1:13" x14ac:dyDescent="0.2">
      <c r="A1857" s="1">
        <v>43891</v>
      </c>
      <c r="B1857" t="s">
        <v>1978</v>
      </c>
      <c r="C1857" t="s">
        <v>11</v>
      </c>
      <c r="D1857" t="s">
        <v>47</v>
      </c>
      <c r="E1857" t="s">
        <v>96</v>
      </c>
      <c r="F1857" t="s">
        <v>119</v>
      </c>
      <c r="G1857" t="s">
        <v>15</v>
      </c>
      <c r="H1857">
        <v>4</v>
      </c>
      <c r="I1857">
        <v>118</v>
      </c>
      <c r="J1857" t="s">
        <v>16</v>
      </c>
      <c r="K1857" t="s">
        <v>17</v>
      </c>
      <c r="L1857" t="s">
        <v>18</v>
      </c>
      <c r="M1857" s="25">
        <v>502000</v>
      </c>
    </row>
    <row r="1858" spans="1:13" x14ac:dyDescent="0.2">
      <c r="A1858" s="1">
        <v>43892</v>
      </c>
      <c r="B1858" t="s">
        <v>1979</v>
      </c>
      <c r="C1858" t="s">
        <v>11</v>
      </c>
      <c r="D1858" t="s">
        <v>25</v>
      </c>
      <c r="E1858" t="s">
        <v>26</v>
      </c>
      <c r="F1858" t="s">
        <v>119</v>
      </c>
      <c r="G1858" t="s">
        <v>15</v>
      </c>
      <c r="H1858">
        <v>2</v>
      </c>
      <c r="I1858">
        <v>74</v>
      </c>
      <c r="J1858" t="s">
        <v>16</v>
      </c>
      <c r="K1858" t="s">
        <v>17</v>
      </c>
      <c r="L1858" t="s">
        <v>40</v>
      </c>
      <c r="M1858" s="25">
        <v>296500</v>
      </c>
    </row>
    <row r="1859" spans="1:13" x14ac:dyDescent="0.2">
      <c r="A1859" s="1">
        <v>43893</v>
      </c>
      <c r="B1859" t="s">
        <v>1980</v>
      </c>
      <c r="C1859" t="s">
        <v>11</v>
      </c>
      <c r="D1859" t="s">
        <v>25</v>
      </c>
      <c r="E1859" t="s">
        <v>26</v>
      </c>
      <c r="F1859" t="s">
        <v>119</v>
      </c>
      <c r="G1859" t="s">
        <v>32</v>
      </c>
      <c r="H1859">
        <v>4</v>
      </c>
      <c r="I1859">
        <v>230</v>
      </c>
      <c r="J1859" t="s">
        <v>16</v>
      </c>
      <c r="K1859" t="s">
        <v>17</v>
      </c>
      <c r="L1859" t="s">
        <v>52</v>
      </c>
      <c r="M1859" s="25">
        <v>599000</v>
      </c>
    </row>
    <row r="1860" spans="1:13" x14ac:dyDescent="0.2">
      <c r="A1860" s="1">
        <v>43894</v>
      </c>
      <c r="B1860" t="s">
        <v>1981</v>
      </c>
      <c r="C1860" t="s">
        <v>11</v>
      </c>
      <c r="D1860" t="s">
        <v>25</v>
      </c>
      <c r="E1860" t="s">
        <v>26</v>
      </c>
      <c r="F1860" t="s">
        <v>119</v>
      </c>
      <c r="G1860" t="s">
        <v>15</v>
      </c>
      <c r="H1860">
        <v>1</v>
      </c>
      <c r="I1860">
        <v>52</v>
      </c>
      <c r="J1860" t="s">
        <v>16</v>
      </c>
      <c r="K1860" t="s">
        <v>17</v>
      </c>
      <c r="L1860" t="s">
        <v>18</v>
      </c>
      <c r="M1860" s="25">
        <v>201500</v>
      </c>
    </row>
    <row r="1861" spans="1:13" x14ac:dyDescent="0.2">
      <c r="A1861" s="1">
        <v>43895</v>
      </c>
      <c r="B1861" t="s">
        <v>1982</v>
      </c>
      <c r="C1861" t="s">
        <v>11</v>
      </c>
      <c r="D1861" t="s">
        <v>25</v>
      </c>
      <c r="E1861" t="s">
        <v>26</v>
      </c>
      <c r="F1861" t="s">
        <v>119</v>
      </c>
      <c r="G1861" t="s">
        <v>15</v>
      </c>
      <c r="H1861">
        <v>1</v>
      </c>
      <c r="I1861">
        <v>62</v>
      </c>
      <c r="J1861" t="s">
        <v>16</v>
      </c>
      <c r="K1861" t="s">
        <v>17</v>
      </c>
      <c r="L1861" t="s">
        <v>18</v>
      </c>
      <c r="M1861" s="25">
        <v>225500</v>
      </c>
    </row>
    <row r="1862" spans="1:13" x14ac:dyDescent="0.2">
      <c r="A1862" s="1">
        <v>43896</v>
      </c>
      <c r="B1862" t="s">
        <v>1983</v>
      </c>
      <c r="C1862" t="s">
        <v>11</v>
      </c>
      <c r="D1862" t="s">
        <v>25</v>
      </c>
      <c r="E1862" t="s">
        <v>26</v>
      </c>
      <c r="F1862" t="s">
        <v>119</v>
      </c>
      <c r="G1862" t="s">
        <v>15</v>
      </c>
      <c r="H1862">
        <v>1</v>
      </c>
      <c r="I1862">
        <v>62</v>
      </c>
      <c r="J1862" t="s">
        <v>16</v>
      </c>
      <c r="K1862" t="s">
        <v>17</v>
      </c>
      <c r="L1862" t="s">
        <v>40</v>
      </c>
      <c r="M1862" s="25">
        <v>235500</v>
      </c>
    </row>
    <row r="1863" spans="1:13" x14ac:dyDescent="0.2">
      <c r="A1863" s="1">
        <v>43897</v>
      </c>
      <c r="B1863" t="s">
        <v>1984</v>
      </c>
      <c r="C1863" t="s">
        <v>11</v>
      </c>
      <c r="D1863" t="s">
        <v>25</v>
      </c>
      <c r="E1863" t="s">
        <v>26</v>
      </c>
      <c r="F1863" t="s">
        <v>119</v>
      </c>
      <c r="G1863" t="s">
        <v>15</v>
      </c>
      <c r="H1863">
        <v>1</v>
      </c>
      <c r="I1863">
        <v>52</v>
      </c>
      <c r="J1863" t="s">
        <v>16</v>
      </c>
      <c r="K1863" t="s">
        <v>17</v>
      </c>
      <c r="L1863" t="s">
        <v>40</v>
      </c>
      <c r="M1863" s="25">
        <v>209500</v>
      </c>
    </row>
    <row r="1864" spans="1:13" x14ac:dyDescent="0.2">
      <c r="A1864" s="1">
        <v>43898</v>
      </c>
      <c r="B1864" t="s">
        <v>1985</v>
      </c>
      <c r="C1864" t="s">
        <v>11</v>
      </c>
      <c r="D1864" t="s">
        <v>42</v>
      </c>
      <c r="E1864" t="s">
        <v>81</v>
      </c>
      <c r="F1864" t="s">
        <v>119</v>
      </c>
      <c r="G1864" t="s">
        <v>15</v>
      </c>
      <c r="H1864">
        <v>2</v>
      </c>
      <c r="I1864">
        <v>69</v>
      </c>
      <c r="J1864" t="s">
        <v>16</v>
      </c>
      <c r="K1864" t="s">
        <v>17</v>
      </c>
      <c r="L1864" t="s">
        <v>40</v>
      </c>
      <c r="M1864" s="25">
        <v>435000</v>
      </c>
    </row>
    <row r="1865" spans="1:13" x14ac:dyDescent="0.2">
      <c r="A1865" s="1">
        <v>43899</v>
      </c>
      <c r="B1865" t="s">
        <v>1986</v>
      </c>
      <c r="C1865" t="s">
        <v>11</v>
      </c>
      <c r="D1865" t="s">
        <v>42</v>
      </c>
      <c r="E1865" t="s">
        <v>56</v>
      </c>
      <c r="F1865" t="s">
        <v>119</v>
      </c>
      <c r="G1865" t="s">
        <v>32</v>
      </c>
      <c r="H1865">
        <v>2</v>
      </c>
      <c r="I1865">
        <v>110</v>
      </c>
      <c r="J1865" t="s">
        <v>16</v>
      </c>
      <c r="K1865" t="s">
        <v>17</v>
      </c>
      <c r="L1865" t="s">
        <v>60</v>
      </c>
      <c r="M1865" s="25">
        <v>795000</v>
      </c>
    </row>
    <row r="1866" spans="1:13" x14ac:dyDescent="0.2">
      <c r="A1866" s="1">
        <v>43900</v>
      </c>
      <c r="B1866" t="s">
        <v>1987</v>
      </c>
      <c r="C1866" t="s">
        <v>11</v>
      </c>
      <c r="D1866" t="s">
        <v>42</v>
      </c>
      <c r="E1866" t="s">
        <v>56</v>
      </c>
      <c r="F1866" t="s">
        <v>119</v>
      </c>
      <c r="G1866" t="s">
        <v>15</v>
      </c>
      <c r="H1866">
        <v>1</v>
      </c>
      <c r="I1866">
        <v>63</v>
      </c>
      <c r="J1866" t="s">
        <v>16</v>
      </c>
      <c r="K1866" t="s">
        <v>17</v>
      </c>
      <c r="L1866" t="s">
        <v>52</v>
      </c>
      <c r="M1866" s="25">
        <v>356000</v>
      </c>
    </row>
    <row r="1867" spans="1:13" x14ac:dyDescent="0.2">
      <c r="A1867" s="1">
        <v>43901</v>
      </c>
      <c r="B1867" t="s">
        <v>1988</v>
      </c>
      <c r="C1867" t="s">
        <v>11</v>
      </c>
      <c r="D1867" t="s">
        <v>47</v>
      </c>
      <c r="E1867" t="s">
        <v>86</v>
      </c>
      <c r="F1867" t="s">
        <v>119</v>
      </c>
      <c r="G1867" t="s">
        <v>15</v>
      </c>
      <c r="H1867">
        <v>2</v>
      </c>
      <c r="I1867">
        <v>76</v>
      </c>
      <c r="J1867" t="s">
        <v>16</v>
      </c>
      <c r="K1867" t="s">
        <v>17</v>
      </c>
      <c r="L1867" t="s">
        <v>18</v>
      </c>
      <c r="M1867" s="25">
        <v>340000</v>
      </c>
    </row>
    <row r="1868" spans="1:13" x14ac:dyDescent="0.2">
      <c r="A1868" s="1">
        <v>43902</v>
      </c>
      <c r="B1868" t="s">
        <v>1989</v>
      </c>
      <c r="C1868" t="s">
        <v>11</v>
      </c>
      <c r="D1868" t="s">
        <v>89</v>
      </c>
      <c r="E1868" t="s">
        <v>93</v>
      </c>
      <c r="F1868" t="s">
        <v>119</v>
      </c>
      <c r="G1868" t="s">
        <v>15</v>
      </c>
      <c r="H1868">
        <v>3</v>
      </c>
      <c r="I1868">
        <v>77</v>
      </c>
      <c r="J1868" t="s">
        <v>16</v>
      </c>
      <c r="K1868" t="s">
        <v>17</v>
      </c>
      <c r="L1868" t="s">
        <v>52</v>
      </c>
      <c r="M1868" s="25">
        <v>268000</v>
      </c>
    </row>
    <row r="1869" spans="1:13" x14ac:dyDescent="0.2">
      <c r="A1869" s="1">
        <v>43903</v>
      </c>
      <c r="B1869" t="s">
        <v>1990</v>
      </c>
      <c r="C1869" t="s">
        <v>11</v>
      </c>
      <c r="D1869" t="s">
        <v>89</v>
      </c>
      <c r="E1869" t="s">
        <v>93</v>
      </c>
      <c r="F1869" t="s">
        <v>119</v>
      </c>
      <c r="G1869" t="s">
        <v>15</v>
      </c>
      <c r="H1869">
        <v>3</v>
      </c>
      <c r="I1869">
        <v>87</v>
      </c>
      <c r="J1869" t="s">
        <v>16</v>
      </c>
      <c r="K1869" t="s">
        <v>17</v>
      </c>
      <c r="L1869" t="s">
        <v>40</v>
      </c>
      <c r="M1869" s="25">
        <v>312000</v>
      </c>
    </row>
    <row r="1870" spans="1:13" x14ac:dyDescent="0.2">
      <c r="A1870" s="1">
        <v>43904</v>
      </c>
      <c r="B1870" t="s">
        <v>1991</v>
      </c>
      <c r="C1870" t="s">
        <v>11</v>
      </c>
      <c r="D1870" t="s">
        <v>89</v>
      </c>
      <c r="E1870" t="s">
        <v>93</v>
      </c>
      <c r="F1870" t="s">
        <v>119</v>
      </c>
      <c r="G1870" t="s">
        <v>15</v>
      </c>
      <c r="H1870">
        <v>1</v>
      </c>
      <c r="I1870">
        <v>47</v>
      </c>
      <c r="J1870" t="s">
        <v>16</v>
      </c>
      <c r="K1870" t="s">
        <v>17</v>
      </c>
      <c r="L1870" t="s">
        <v>52</v>
      </c>
      <c r="M1870" s="25">
        <v>156000</v>
      </c>
    </row>
    <row r="1871" spans="1:13" x14ac:dyDescent="0.2">
      <c r="A1871" s="1">
        <v>43905</v>
      </c>
      <c r="B1871" t="s">
        <v>1992</v>
      </c>
      <c r="C1871" t="s">
        <v>11</v>
      </c>
      <c r="D1871" t="s">
        <v>89</v>
      </c>
      <c r="E1871" t="s">
        <v>93</v>
      </c>
      <c r="F1871" t="s">
        <v>119</v>
      </c>
      <c r="G1871" t="s">
        <v>23</v>
      </c>
      <c r="H1871">
        <v>3</v>
      </c>
      <c r="I1871">
        <v>73</v>
      </c>
      <c r="J1871" t="s">
        <v>16</v>
      </c>
      <c r="K1871" t="s">
        <v>17</v>
      </c>
      <c r="L1871" t="s">
        <v>21</v>
      </c>
      <c r="M1871" s="25">
        <v>358000</v>
      </c>
    </row>
    <row r="1872" spans="1:13" x14ac:dyDescent="0.2">
      <c r="A1872" s="1">
        <v>43906</v>
      </c>
      <c r="B1872" t="s">
        <v>1993</v>
      </c>
      <c r="C1872" t="s">
        <v>11</v>
      </c>
      <c r="D1872" t="s">
        <v>50</v>
      </c>
      <c r="E1872" t="s">
        <v>114</v>
      </c>
      <c r="F1872" t="s">
        <v>119</v>
      </c>
      <c r="G1872" t="s">
        <v>15</v>
      </c>
      <c r="H1872">
        <v>3</v>
      </c>
      <c r="I1872">
        <v>72</v>
      </c>
      <c r="J1872" t="s">
        <v>16</v>
      </c>
      <c r="K1872" t="s">
        <v>17</v>
      </c>
      <c r="L1872" t="s">
        <v>18</v>
      </c>
      <c r="M1872" s="25">
        <v>365000</v>
      </c>
    </row>
    <row r="1873" spans="1:13" x14ac:dyDescent="0.2">
      <c r="A1873" s="1">
        <v>43907</v>
      </c>
      <c r="B1873" t="s">
        <v>1994</v>
      </c>
      <c r="C1873" t="s">
        <v>11</v>
      </c>
      <c r="D1873" t="s">
        <v>50</v>
      </c>
      <c r="E1873" t="s">
        <v>114</v>
      </c>
      <c r="F1873" t="s">
        <v>119</v>
      </c>
      <c r="G1873" t="s">
        <v>15</v>
      </c>
      <c r="H1873">
        <v>4</v>
      </c>
      <c r="I1873">
        <v>103</v>
      </c>
      <c r="J1873" t="s">
        <v>16</v>
      </c>
      <c r="K1873" t="s">
        <v>17</v>
      </c>
      <c r="L1873" t="s">
        <v>40</v>
      </c>
      <c r="M1873" s="25">
        <v>465000</v>
      </c>
    </row>
    <row r="1874" spans="1:13" x14ac:dyDescent="0.2">
      <c r="A1874" s="1">
        <v>43908</v>
      </c>
      <c r="B1874" t="s">
        <v>1995</v>
      </c>
      <c r="C1874" t="s">
        <v>11</v>
      </c>
      <c r="D1874" t="s">
        <v>89</v>
      </c>
      <c r="E1874" t="s">
        <v>93</v>
      </c>
      <c r="F1874" t="s">
        <v>119</v>
      </c>
      <c r="G1874" t="s">
        <v>15</v>
      </c>
      <c r="H1874">
        <v>2</v>
      </c>
      <c r="I1874">
        <v>55</v>
      </c>
      <c r="J1874" t="s">
        <v>16</v>
      </c>
      <c r="K1874" t="s">
        <v>17</v>
      </c>
      <c r="L1874" t="s">
        <v>21</v>
      </c>
      <c r="M1874" s="25">
        <v>267000</v>
      </c>
    </row>
    <row r="1875" spans="1:13" x14ac:dyDescent="0.2">
      <c r="A1875" s="1">
        <v>43909</v>
      </c>
      <c r="B1875" t="s">
        <v>1996</v>
      </c>
      <c r="C1875" t="s">
        <v>11</v>
      </c>
      <c r="D1875" t="s">
        <v>89</v>
      </c>
      <c r="E1875" t="s">
        <v>93</v>
      </c>
      <c r="F1875" t="s">
        <v>119</v>
      </c>
      <c r="G1875" t="s">
        <v>15</v>
      </c>
      <c r="H1875">
        <v>2</v>
      </c>
      <c r="I1875">
        <v>61</v>
      </c>
      <c r="J1875" t="s">
        <v>16</v>
      </c>
      <c r="K1875" t="s">
        <v>17</v>
      </c>
      <c r="L1875" t="s">
        <v>40</v>
      </c>
      <c r="M1875" s="25">
        <v>274000</v>
      </c>
    </row>
    <row r="1876" spans="1:13" x14ac:dyDescent="0.2">
      <c r="A1876" s="1">
        <v>43910</v>
      </c>
      <c r="B1876" t="s">
        <v>1997</v>
      </c>
      <c r="C1876" t="s">
        <v>11</v>
      </c>
      <c r="D1876" t="s">
        <v>89</v>
      </c>
      <c r="E1876" t="s">
        <v>93</v>
      </c>
      <c r="F1876" t="s">
        <v>119</v>
      </c>
      <c r="G1876" t="s">
        <v>15</v>
      </c>
      <c r="H1876">
        <v>2</v>
      </c>
      <c r="I1876">
        <v>55</v>
      </c>
      <c r="J1876" t="s">
        <v>16</v>
      </c>
      <c r="K1876" t="s">
        <v>17</v>
      </c>
      <c r="L1876" t="s">
        <v>40</v>
      </c>
      <c r="M1876" s="25">
        <v>260000</v>
      </c>
    </row>
    <row r="1877" spans="1:13" x14ac:dyDescent="0.2">
      <c r="A1877" s="1">
        <v>43911</v>
      </c>
      <c r="B1877" t="s">
        <v>1998</v>
      </c>
      <c r="C1877" t="s">
        <v>11</v>
      </c>
      <c r="D1877" t="s">
        <v>89</v>
      </c>
      <c r="E1877" t="s">
        <v>93</v>
      </c>
      <c r="F1877" t="s">
        <v>119</v>
      </c>
      <c r="G1877" t="s">
        <v>15</v>
      </c>
      <c r="H1877">
        <v>2</v>
      </c>
      <c r="I1877">
        <v>74</v>
      </c>
      <c r="J1877" t="s">
        <v>16</v>
      </c>
      <c r="K1877" t="s">
        <v>17</v>
      </c>
      <c r="L1877" t="s">
        <v>52</v>
      </c>
      <c r="M1877" s="25">
        <v>347000</v>
      </c>
    </row>
    <row r="1878" spans="1:13" x14ac:dyDescent="0.2">
      <c r="A1878" s="1">
        <v>43912</v>
      </c>
      <c r="B1878" t="s">
        <v>1999</v>
      </c>
      <c r="C1878" t="s">
        <v>11</v>
      </c>
      <c r="D1878" t="s">
        <v>54</v>
      </c>
      <c r="E1878" t="s">
        <v>55</v>
      </c>
      <c r="F1878" t="s">
        <v>119</v>
      </c>
      <c r="G1878" t="s">
        <v>15</v>
      </c>
      <c r="H1878">
        <v>3</v>
      </c>
      <c r="I1878">
        <v>90</v>
      </c>
      <c r="J1878" t="s">
        <v>16</v>
      </c>
      <c r="K1878" t="s">
        <v>17</v>
      </c>
      <c r="L1878" t="s">
        <v>40</v>
      </c>
      <c r="M1878" s="25">
        <v>418000</v>
      </c>
    </row>
    <row r="1879" spans="1:13" x14ac:dyDescent="0.2">
      <c r="A1879" s="1">
        <v>43913</v>
      </c>
      <c r="B1879" t="s">
        <v>2000</v>
      </c>
      <c r="C1879" t="s">
        <v>11</v>
      </c>
      <c r="D1879" t="s">
        <v>54</v>
      </c>
      <c r="E1879" t="s">
        <v>55</v>
      </c>
      <c r="F1879" t="s">
        <v>119</v>
      </c>
      <c r="G1879" t="s">
        <v>15</v>
      </c>
      <c r="H1879">
        <v>2</v>
      </c>
      <c r="I1879">
        <v>143</v>
      </c>
      <c r="J1879" t="s">
        <v>16</v>
      </c>
      <c r="K1879" t="s">
        <v>17</v>
      </c>
      <c r="L1879" t="s">
        <v>52</v>
      </c>
      <c r="M1879" s="25">
        <v>455000</v>
      </c>
    </row>
    <row r="1880" spans="1:13" x14ac:dyDescent="0.2">
      <c r="A1880" s="1">
        <v>43914</v>
      </c>
      <c r="B1880" t="s">
        <v>2001</v>
      </c>
      <c r="C1880" t="s">
        <v>11</v>
      </c>
      <c r="D1880" t="s">
        <v>54</v>
      </c>
      <c r="E1880" t="s">
        <v>55</v>
      </c>
      <c r="F1880" t="s">
        <v>119</v>
      </c>
      <c r="G1880" t="s">
        <v>15</v>
      </c>
      <c r="H1880">
        <v>3</v>
      </c>
      <c r="I1880">
        <v>98</v>
      </c>
      <c r="J1880" t="s">
        <v>16</v>
      </c>
      <c r="K1880" t="s">
        <v>17</v>
      </c>
      <c r="L1880" t="s">
        <v>58</v>
      </c>
      <c r="M1880" s="25">
        <v>467000</v>
      </c>
    </row>
    <row r="1881" spans="1:13" x14ac:dyDescent="0.2">
      <c r="A1881" s="1">
        <v>43915</v>
      </c>
      <c r="B1881" t="s">
        <v>2002</v>
      </c>
      <c r="C1881" t="s">
        <v>11</v>
      </c>
      <c r="D1881" t="s">
        <v>54</v>
      </c>
      <c r="E1881" t="s">
        <v>55</v>
      </c>
      <c r="F1881" t="s">
        <v>119</v>
      </c>
      <c r="G1881" t="s">
        <v>15</v>
      </c>
      <c r="H1881">
        <v>3</v>
      </c>
      <c r="I1881">
        <v>94</v>
      </c>
      <c r="J1881" t="s">
        <v>16</v>
      </c>
      <c r="K1881" t="s">
        <v>17</v>
      </c>
      <c r="L1881" t="s">
        <v>58</v>
      </c>
      <c r="M1881" s="25">
        <v>458000</v>
      </c>
    </row>
    <row r="1882" spans="1:13" x14ac:dyDescent="0.2">
      <c r="A1882" s="1">
        <v>43916</v>
      </c>
      <c r="B1882" t="s">
        <v>2003</v>
      </c>
      <c r="C1882" t="s">
        <v>11</v>
      </c>
      <c r="D1882" t="s">
        <v>42</v>
      </c>
      <c r="E1882" t="s">
        <v>43</v>
      </c>
      <c r="F1882" t="s">
        <v>119</v>
      </c>
      <c r="G1882" t="s">
        <v>15</v>
      </c>
      <c r="H1882">
        <v>4</v>
      </c>
      <c r="I1882">
        <v>115</v>
      </c>
      <c r="J1882" t="s">
        <v>16</v>
      </c>
      <c r="K1882" t="s">
        <v>17</v>
      </c>
      <c r="L1882" t="s">
        <v>18</v>
      </c>
      <c r="M1882" s="25">
        <v>601500</v>
      </c>
    </row>
    <row r="1883" spans="1:13" x14ac:dyDescent="0.2">
      <c r="A1883" s="1">
        <v>43917</v>
      </c>
      <c r="B1883" t="s">
        <v>2004</v>
      </c>
      <c r="C1883" t="s">
        <v>11</v>
      </c>
      <c r="D1883" t="s">
        <v>42</v>
      </c>
      <c r="E1883" t="s">
        <v>61</v>
      </c>
      <c r="F1883" t="s">
        <v>119</v>
      </c>
      <c r="G1883" t="s">
        <v>15</v>
      </c>
      <c r="H1883">
        <v>2</v>
      </c>
      <c r="I1883">
        <v>70</v>
      </c>
      <c r="J1883" t="s">
        <v>16</v>
      </c>
      <c r="K1883" t="s">
        <v>17</v>
      </c>
      <c r="L1883" t="s">
        <v>52</v>
      </c>
      <c r="M1883" s="25">
        <v>285000</v>
      </c>
    </row>
    <row r="1884" spans="1:13" x14ac:dyDescent="0.2">
      <c r="A1884" s="1">
        <v>43918</v>
      </c>
      <c r="B1884" t="s">
        <v>2005</v>
      </c>
      <c r="C1884" t="s">
        <v>11</v>
      </c>
      <c r="D1884" t="s">
        <v>19</v>
      </c>
      <c r="E1884" t="s">
        <v>20</v>
      </c>
      <c r="F1884" t="s">
        <v>119</v>
      </c>
      <c r="G1884" t="s">
        <v>15</v>
      </c>
      <c r="H1884">
        <v>1</v>
      </c>
      <c r="I1884">
        <v>70</v>
      </c>
      <c r="J1884" t="s">
        <v>16</v>
      </c>
      <c r="K1884" t="s">
        <v>17</v>
      </c>
      <c r="L1884" t="s">
        <v>52</v>
      </c>
      <c r="M1884" s="25">
        <v>295000</v>
      </c>
    </row>
    <row r="1885" spans="1:13" x14ac:dyDescent="0.2">
      <c r="A1885" s="1">
        <v>43919</v>
      </c>
      <c r="B1885" t="s">
        <v>2006</v>
      </c>
      <c r="C1885" t="s">
        <v>11</v>
      </c>
      <c r="D1885" t="s">
        <v>50</v>
      </c>
      <c r="E1885" t="s">
        <v>51</v>
      </c>
      <c r="F1885" t="s">
        <v>119</v>
      </c>
      <c r="G1885" t="s">
        <v>15</v>
      </c>
      <c r="H1885">
        <v>2</v>
      </c>
      <c r="I1885">
        <v>90</v>
      </c>
      <c r="J1885" t="s">
        <v>16</v>
      </c>
      <c r="K1885" t="s">
        <v>17</v>
      </c>
      <c r="L1885" t="s">
        <v>52</v>
      </c>
      <c r="M1885" s="25">
        <v>622250</v>
      </c>
    </row>
    <row r="1886" spans="1:13" x14ac:dyDescent="0.2">
      <c r="A1886" s="1">
        <v>43920</v>
      </c>
      <c r="B1886" t="s">
        <v>2007</v>
      </c>
      <c r="C1886" t="s">
        <v>11</v>
      </c>
      <c r="D1886" t="s">
        <v>50</v>
      </c>
      <c r="E1886" t="s">
        <v>51</v>
      </c>
      <c r="F1886" t="s">
        <v>119</v>
      </c>
      <c r="G1886" t="s">
        <v>15</v>
      </c>
      <c r="H1886">
        <v>1</v>
      </c>
      <c r="I1886">
        <v>71</v>
      </c>
      <c r="J1886" t="s">
        <v>16</v>
      </c>
      <c r="K1886" t="s">
        <v>17</v>
      </c>
      <c r="L1886" t="s">
        <v>52</v>
      </c>
      <c r="M1886" s="25">
        <v>523450</v>
      </c>
    </row>
    <row r="1887" spans="1:13" x14ac:dyDescent="0.2">
      <c r="A1887" s="1">
        <v>43921</v>
      </c>
      <c r="B1887" t="s">
        <v>2008</v>
      </c>
      <c r="C1887" t="s">
        <v>11</v>
      </c>
      <c r="D1887" t="s">
        <v>42</v>
      </c>
      <c r="E1887" t="s">
        <v>83</v>
      </c>
      <c r="F1887" t="s">
        <v>119</v>
      </c>
      <c r="G1887" t="s">
        <v>15</v>
      </c>
      <c r="H1887">
        <v>3</v>
      </c>
      <c r="I1887">
        <v>73</v>
      </c>
      <c r="J1887" t="s">
        <v>16</v>
      </c>
      <c r="K1887" t="s">
        <v>17</v>
      </c>
      <c r="L1887" t="s">
        <v>36</v>
      </c>
      <c r="M1887" s="25">
        <v>462000</v>
      </c>
    </row>
    <row r="1888" spans="1:13" x14ac:dyDescent="0.2">
      <c r="A1888" s="1">
        <v>43922</v>
      </c>
      <c r="B1888" t="s">
        <v>2009</v>
      </c>
      <c r="C1888" t="s">
        <v>11</v>
      </c>
      <c r="D1888" t="s">
        <v>25</v>
      </c>
      <c r="E1888" t="s">
        <v>39</v>
      </c>
      <c r="F1888" t="s">
        <v>119</v>
      </c>
      <c r="G1888" t="s">
        <v>32</v>
      </c>
      <c r="H1888">
        <v>4</v>
      </c>
      <c r="I1888">
        <v>187</v>
      </c>
      <c r="J1888" t="s">
        <v>16</v>
      </c>
      <c r="K1888" t="s">
        <v>17</v>
      </c>
      <c r="L1888" t="s">
        <v>52</v>
      </c>
      <c r="M1888" s="25">
        <v>778000</v>
      </c>
    </row>
    <row r="1889" spans="1:13" x14ac:dyDescent="0.2">
      <c r="A1889" s="1">
        <v>43923</v>
      </c>
      <c r="B1889" t="s">
        <v>2010</v>
      </c>
      <c r="C1889" t="s">
        <v>11</v>
      </c>
      <c r="D1889" t="s">
        <v>34</v>
      </c>
      <c r="E1889" t="s">
        <v>44</v>
      </c>
      <c r="F1889" t="s">
        <v>119</v>
      </c>
      <c r="G1889" t="s">
        <v>15</v>
      </c>
      <c r="H1889">
        <v>3</v>
      </c>
      <c r="I1889">
        <v>120</v>
      </c>
      <c r="J1889" t="s">
        <v>16</v>
      </c>
      <c r="K1889" t="s">
        <v>17</v>
      </c>
      <c r="L1889" t="s">
        <v>18</v>
      </c>
      <c r="M1889" s="25">
        <v>820000</v>
      </c>
    </row>
    <row r="1890" spans="1:13" x14ac:dyDescent="0.2">
      <c r="A1890" s="1">
        <v>43924</v>
      </c>
      <c r="B1890" t="s">
        <v>2011</v>
      </c>
      <c r="C1890" t="s">
        <v>11</v>
      </c>
      <c r="D1890" t="s">
        <v>50</v>
      </c>
      <c r="E1890" t="s">
        <v>66</v>
      </c>
      <c r="F1890" t="s">
        <v>119</v>
      </c>
      <c r="G1890" t="s">
        <v>15</v>
      </c>
      <c r="H1890">
        <v>2</v>
      </c>
      <c r="I1890">
        <v>75</v>
      </c>
      <c r="J1890" t="s">
        <v>16</v>
      </c>
      <c r="K1890" t="s">
        <v>17</v>
      </c>
      <c r="L1890" t="s">
        <v>40</v>
      </c>
      <c r="M1890" s="25">
        <v>425000</v>
      </c>
    </row>
    <row r="1891" spans="1:13" x14ac:dyDescent="0.2">
      <c r="A1891" s="1">
        <v>43925</v>
      </c>
      <c r="B1891" t="s">
        <v>2012</v>
      </c>
      <c r="C1891" t="s">
        <v>11</v>
      </c>
      <c r="D1891" t="s">
        <v>50</v>
      </c>
      <c r="E1891" t="s">
        <v>66</v>
      </c>
      <c r="F1891" t="s">
        <v>119</v>
      </c>
      <c r="G1891" t="s">
        <v>15</v>
      </c>
      <c r="H1891">
        <v>2</v>
      </c>
      <c r="I1891">
        <v>75</v>
      </c>
      <c r="J1891" t="s">
        <v>16</v>
      </c>
      <c r="K1891" t="s">
        <v>17</v>
      </c>
      <c r="L1891" t="s">
        <v>58</v>
      </c>
      <c r="M1891" s="25">
        <v>450000</v>
      </c>
    </row>
    <row r="1892" spans="1:13" x14ac:dyDescent="0.2">
      <c r="A1892" s="1">
        <v>43926</v>
      </c>
      <c r="B1892" t="s">
        <v>2013</v>
      </c>
      <c r="C1892" t="s">
        <v>11</v>
      </c>
      <c r="D1892" t="s">
        <v>50</v>
      </c>
      <c r="E1892" t="s">
        <v>66</v>
      </c>
      <c r="F1892" t="s">
        <v>119</v>
      </c>
      <c r="G1892" t="s">
        <v>15</v>
      </c>
      <c r="H1892">
        <v>2</v>
      </c>
      <c r="I1892">
        <v>74</v>
      </c>
      <c r="J1892" t="s">
        <v>16</v>
      </c>
      <c r="K1892" t="s">
        <v>17</v>
      </c>
      <c r="L1892" t="s">
        <v>58</v>
      </c>
      <c r="M1892" s="25">
        <v>445000</v>
      </c>
    </row>
    <row r="1893" spans="1:13" x14ac:dyDescent="0.2">
      <c r="A1893" s="1">
        <v>43927</v>
      </c>
      <c r="B1893" t="s">
        <v>2014</v>
      </c>
      <c r="C1893" t="s">
        <v>11</v>
      </c>
      <c r="D1893" t="s">
        <v>50</v>
      </c>
      <c r="E1893" t="s">
        <v>66</v>
      </c>
      <c r="F1893" t="s">
        <v>119</v>
      </c>
      <c r="G1893" t="s">
        <v>15</v>
      </c>
      <c r="H1893">
        <v>2</v>
      </c>
      <c r="I1893">
        <v>75</v>
      </c>
      <c r="J1893" t="s">
        <v>16</v>
      </c>
      <c r="K1893" t="s">
        <v>17</v>
      </c>
      <c r="L1893" t="s">
        <v>21</v>
      </c>
      <c r="M1893" s="25">
        <v>440000</v>
      </c>
    </row>
    <row r="1894" spans="1:13" x14ac:dyDescent="0.2">
      <c r="A1894" s="1">
        <v>43928</v>
      </c>
      <c r="B1894" t="s">
        <v>2015</v>
      </c>
      <c r="C1894" t="s">
        <v>11</v>
      </c>
      <c r="D1894" t="s">
        <v>42</v>
      </c>
      <c r="E1894" t="s">
        <v>43</v>
      </c>
      <c r="F1894" t="s">
        <v>119</v>
      </c>
      <c r="G1894" t="s">
        <v>15</v>
      </c>
      <c r="H1894">
        <v>4</v>
      </c>
      <c r="I1894">
        <v>113</v>
      </c>
      <c r="J1894" t="s">
        <v>16</v>
      </c>
      <c r="K1894" t="s">
        <v>17</v>
      </c>
      <c r="L1894" t="s">
        <v>18</v>
      </c>
      <c r="M1894" s="25">
        <v>705000</v>
      </c>
    </row>
    <row r="1895" spans="1:13" x14ac:dyDescent="0.2">
      <c r="A1895" s="1">
        <v>43929</v>
      </c>
      <c r="B1895" t="s">
        <v>2016</v>
      </c>
      <c r="C1895" t="s">
        <v>11</v>
      </c>
      <c r="D1895" t="s">
        <v>25</v>
      </c>
      <c r="E1895" t="s">
        <v>39</v>
      </c>
      <c r="F1895" t="s">
        <v>119</v>
      </c>
      <c r="G1895" t="s">
        <v>32</v>
      </c>
      <c r="H1895">
        <v>2</v>
      </c>
      <c r="I1895">
        <v>62</v>
      </c>
      <c r="J1895" t="s">
        <v>16</v>
      </c>
      <c r="K1895" t="s">
        <v>17</v>
      </c>
      <c r="L1895" t="s">
        <v>40</v>
      </c>
      <c r="M1895" s="25">
        <v>305000</v>
      </c>
    </row>
    <row r="1896" spans="1:13" x14ac:dyDescent="0.2">
      <c r="A1896" s="1">
        <v>43930</v>
      </c>
      <c r="B1896" t="s">
        <v>2017</v>
      </c>
      <c r="C1896" t="s">
        <v>11</v>
      </c>
      <c r="D1896" t="s">
        <v>25</v>
      </c>
      <c r="E1896" t="s">
        <v>39</v>
      </c>
      <c r="F1896" t="s">
        <v>119</v>
      </c>
      <c r="G1896" t="s">
        <v>15</v>
      </c>
      <c r="H1896">
        <v>1</v>
      </c>
      <c r="I1896">
        <v>45</v>
      </c>
      <c r="J1896" t="s">
        <v>16</v>
      </c>
      <c r="K1896" t="s">
        <v>17</v>
      </c>
      <c r="L1896" t="s">
        <v>18</v>
      </c>
      <c r="M1896" s="25">
        <v>240000</v>
      </c>
    </row>
    <row r="1897" spans="1:13" x14ac:dyDescent="0.2">
      <c r="A1897" s="1">
        <v>43931</v>
      </c>
      <c r="B1897" t="s">
        <v>2018</v>
      </c>
      <c r="C1897" t="s">
        <v>11</v>
      </c>
      <c r="D1897" t="s">
        <v>25</v>
      </c>
      <c r="E1897" t="s">
        <v>39</v>
      </c>
      <c r="F1897" t="s">
        <v>119</v>
      </c>
      <c r="G1897" t="s">
        <v>15</v>
      </c>
      <c r="H1897">
        <v>1</v>
      </c>
      <c r="I1897">
        <v>45</v>
      </c>
      <c r="J1897" t="s">
        <v>16</v>
      </c>
      <c r="K1897" t="s">
        <v>17</v>
      </c>
      <c r="L1897" t="s">
        <v>40</v>
      </c>
      <c r="M1897" s="25">
        <v>250000</v>
      </c>
    </row>
    <row r="1898" spans="1:13" x14ac:dyDescent="0.2">
      <c r="A1898" s="1">
        <v>43932</v>
      </c>
      <c r="B1898" t="s">
        <v>2019</v>
      </c>
      <c r="C1898" t="s">
        <v>11</v>
      </c>
      <c r="D1898" t="s">
        <v>25</v>
      </c>
      <c r="E1898" t="s">
        <v>39</v>
      </c>
      <c r="F1898" t="s">
        <v>119</v>
      </c>
      <c r="G1898" t="s">
        <v>15</v>
      </c>
      <c r="H1898">
        <v>2</v>
      </c>
      <c r="I1898">
        <v>63</v>
      </c>
      <c r="J1898" t="s">
        <v>16</v>
      </c>
      <c r="K1898" t="s">
        <v>17</v>
      </c>
      <c r="L1898" t="s">
        <v>40</v>
      </c>
      <c r="M1898" s="25">
        <v>315000</v>
      </c>
    </row>
    <row r="1899" spans="1:13" x14ac:dyDescent="0.2">
      <c r="A1899" s="1">
        <v>43933</v>
      </c>
      <c r="B1899" t="s">
        <v>2020</v>
      </c>
      <c r="C1899" t="s">
        <v>11</v>
      </c>
      <c r="D1899" t="s">
        <v>25</v>
      </c>
      <c r="E1899" t="s">
        <v>39</v>
      </c>
      <c r="F1899" t="s">
        <v>119</v>
      </c>
      <c r="G1899" t="s">
        <v>15</v>
      </c>
      <c r="H1899">
        <v>2</v>
      </c>
      <c r="I1899">
        <v>63</v>
      </c>
      <c r="J1899" t="s">
        <v>16</v>
      </c>
      <c r="K1899" t="s">
        <v>17</v>
      </c>
      <c r="L1899" t="s">
        <v>18</v>
      </c>
      <c r="M1899" s="25">
        <v>305000</v>
      </c>
    </row>
    <row r="1900" spans="1:13" x14ac:dyDescent="0.2">
      <c r="A1900" s="1">
        <v>43934</v>
      </c>
      <c r="B1900" t="s">
        <v>2021</v>
      </c>
      <c r="C1900" t="s">
        <v>11</v>
      </c>
      <c r="D1900" t="s">
        <v>19</v>
      </c>
      <c r="E1900" t="s">
        <v>20</v>
      </c>
      <c r="F1900" t="s">
        <v>119</v>
      </c>
      <c r="G1900" t="s">
        <v>15</v>
      </c>
      <c r="H1900">
        <v>3</v>
      </c>
      <c r="I1900">
        <v>90</v>
      </c>
      <c r="J1900" t="s">
        <v>16</v>
      </c>
      <c r="K1900" t="s">
        <v>17</v>
      </c>
      <c r="L1900" t="s">
        <v>18</v>
      </c>
      <c r="M1900" s="25">
        <v>650000</v>
      </c>
    </row>
    <row r="1901" spans="1:13" x14ac:dyDescent="0.2">
      <c r="A1901" s="1">
        <v>43935</v>
      </c>
      <c r="B1901" t="s">
        <v>2022</v>
      </c>
      <c r="C1901" t="s">
        <v>11</v>
      </c>
      <c r="D1901" t="s">
        <v>19</v>
      </c>
      <c r="E1901" t="s">
        <v>20</v>
      </c>
      <c r="F1901" t="s">
        <v>119</v>
      </c>
      <c r="G1901" t="s">
        <v>15</v>
      </c>
      <c r="H1901">
        <v>3</v>
      </c>
      <c r="I1901">
        <v>130</v>
      </c>
      <c r="J1901" t="s">
        <v>16</v>
      </c>
      <c r="K1901" t="s">
        <v>17</v>
      </c>
      <c r="L1901" t="s">
        <v>52</v>
      </c>
      <c r="M1901" s="25">
        <v>1125000</v>
      </c>
    </row>
    <row r="1902" spans="1:13" x14ac:dyDescent="0.2">
      <c r="A1902" s="1">
        <v>43936</v>
      </c>
      <c r="B1902" t="s">
        <v>2023</v>
      </c>
      <c r="C1902" t="s">
        <v>11</v>
      </c>
      <c r="D1902" t="s">
        <v>19</v>
      </c>
      <c r="E1902" t="s">
        <v>20</v>
      </c>
      <c r="F1902" t="s">
        <v>119</v>
      </c>
      <c r="G1902" t="s">
        <v>15</v>
      </c>
      <c r="H1902">
        <v>4</v>
      </c>
      <c r="I1902">
        <v>146</v>
      </c>
      <c r="J1902" t="s">
        <v>16</v>
      </c>
      <c r="K1902" t="s">
        <v>17</v>
      </c>
      <c r="L1902" t="s">
        <v>40</v>
      </c>
      <c r="M1902" s="25">
        <v>1195000</v>
      </c>
    </row>
    <row r="1903" spans="1:13" x14ac:dyDescent="0.2">
      <c r="A1903" s="1">
        <v>43937</v>
      </c>
      <c r="B1903" t="s">
        <v>2024</v>
      </c>
      <c r="C1903" t="s">
        <v>11</v>
      </c>
      <c r="D1903" t="s">
        <v>50</v>
      </c>
      <c r="E1903" t="s">
        <v>51</v>
      </c>
      <c r="F1903" t="s">
        <v>119</v>
      </c>
      <c r="G1903" t="s">
        <v>15</v>
      </c>
      <c r="H1903">
        <v>3</v>
      </c>
      <c r="I1903">
        <v>92</v>
      </c>
      <c r="J1903" t="s">
        <v>16</v>
      </c>
      <c r="K1903" t="s">
        <v>17</v>
      </c>
      <c r="L1903" t="s">
        <v>18</v>
      </c>
      <c r="M1903" s="25">
        <v>442000</v>
      </c>
    </row>
    <row r="1904" spans="1:13" x14ac:dyDescent="0.2">
      <c r="A1904" s="1">
        <v>43938</v>
      </c>
      <c r="B1904" t="s">
        <v>2025</v>
      </c>
      <c r="C1904" t="s">
        <v>11</v>
      </c>
      <c r="D1904" t="s">
        <v>42</v>
      </c>
      <c r="E1904" t="s">
        <v>43</v>
      </c>
      <c r="F1904" t="s">
        <v>119</v>
      </c>
      <c r="G1904" t="s">
        <v>15</v>
      </c>
      <c r="H1904">
        <v>2</v>
      </c>
      <c r="I1904">
        <v>63</v>
      </c>
      <c r="J1904" t="s">
        <v>16</v>
      </c>
      <c r="K1904" t="s">
        <v>17</v>
      </c>
      <c r="L1904" t="s">
        <v>40</v>
      </c>
      <c r="M1904" s="25">
        <v>394000</v>
      </c>
    </row>
    <row r="1905" spans="1:13" x14ac:dyDescent="0.2">
      <c r="A1905" s="1">
        <v>43939</v>
      </c>
      <c r="B1905" t="s">
        <v>2026</v>
      </c>
      <c r="C1905" t="s">
        <v>11</v>
      </c>
      <c r="D1905" t="s">
        <v>42</v>
      </c>
      <c r="E1905" t="s">
        <v>83</v>
      </c>
      <c r="F1905" t="s">
        <v>119</v>
      </c>
      <c r="G1905" t="s">
        <v>15</v>
      </c>
      <c r="H1905">
        <v>2</v>
      </c>
      <c r="I1905">
        <v>70</v>
      </c>
      <c r="J1905" t="s">
        <v>16</v>
      </c>
      <c r="K1905" t="s">
        <v>17</v>
      </c>
      <c r="L1905" t="s">
        <v>18</v>
      </c>
      <c r="M1905" s="25">
        <v>371000</v>
      </c>
    </row>
    <row r="1906" spans="1:13" x14ac:dyDescent="0.2">
      <c r="A1906" s="1">
        <v>43940</v>
      </c>
      <c r="B1906" t="s">
        <v>2027</v>
      </c>
      <c r="C1906" t="s">
        <v>11</v>
      </c>
      <c r="D1906" t="s">
        <v>37</v>
      </c>
      <c r="E1906" t="s">
        <v>49</v>
      </c>
      <c r="F1906" t="s">
        <v>119</v>
      </c>
      <c r="G1906" t="s">
        <v>15</v>
      </c>
      <c r="H1906">
        <v>2</v>
      </c>
      <c r="I1906">
        <v>79</v>
      </c>
      <c r="J1906" t="s">
        <v>16</v>
      </c>
      <c r="K1906" t="s">
        <v>17</v>
      </c>
      <c r="L1906" t="s">
        <v>40</v>
      </c>
      <c r="M1906" s="25">
        <v>638000</v>
      </c>
    </row>
    <row r="1907" spans="1:13" x14ac:dyDescent="0.2">
      <c r="A1907" s="1">
        <v>43941</v>
      </c>
      <c r="B1907" t="s">
        <v>2028</v>
      </c>
      <c r="C1907" t="s">
        <v>11</v>
      </c>
      <c r="D1907" t="s">
        <v>37</v>
      </c>
      <c r="E1907" t="s">
        <v>49</v>
      </c>
      <c r="F1907" t="s">
        <v>119</v>
      </c>
      <c r="G1907" t="s">
        <v>15</v>
      </c>
      <c r="H1907">
        <v>2</v>
      </c>
      <c r="I1907">
        <v>69</v>
      </c>
      <c r="J1907" t="s">
        <v>16</v>
      </c>
      <c r="K1907" t="s">
        <v>17</v>
      </c>
      <c r="L1907" t="s">
        <v>40</v>
      </c>
      <c r="M1907" s="25">
        <v>571000</v>
      </c>
    </row>
    <row r="1908" spans="1:13" x14ac:dyDescent="0.2">
      <c r="A1908" s="1">
        <v>43942</v>
      </c>
      <c r="B1908" t="s">
        <v>2029</v>
      </c>
      <c r="C1908" t="s">
        <v>11</v>
      </c>
      <c r="D1908" t="s">
        <v>37</v>
      </c>
      <c r="E1908" t="s">
        <v>49</v>
      </c>
      <c r="F1908" t="s">
        <v>119</v>
      </c>
      <c r="G1908" t="s">
        <v>15</v>
      </c>
      <c r="H1908">
        <v>2</v>
      </c>
      <c r="I1908">
        <v>79</v>
      </c>
      <c r="J1908" t="s">
        <v>16</v>
      </c>
      <c r="K1908" t="s">
        <v>17</v>
      </c>
      <c r="L1908" t="s">
        <v>40</v>
      </c>
      <c r="M1908" s="25">
        <v>661000</v>
      </c>
    </row>
    <row r="1909" spans="1:13" x14ac:dyDescent="0.2">
      <c r="A1909" s="1">
        <v>43943</v>
      </c>
      <c r="B1909" t="s">
        <v>2030</v>
      </c>
      <c r="C1909" t="s">
        <v>11</v>
      </c>
      <c r="D1909" t="s">
        <v>37</v>
      </c>
      <c r="E1909" t="s">
        <v>49</v>
      </c>
      <c r="F1909" t="s">
        <v>119</v>
      </c>
      <c r="G1909" t="s">
        <v>15</v>
      </c>
      <c r="H1909">
        <v>2</v>
      </c>
      <c r="I1909">
        <v>59</v>
      </c>
      <c r="J1909" t="s">
        <v>16</v>
      </c>
      <c r="K1909" t="s">
        <v>17</v>
      </c>
      <c r="L1909" t="s">
        <v>40</v>
      </c>
      <c r="M1909" s="25">
        <v>510000</v>
      </c>
    </row>
    <row r="1910" spans="1:13" x14ac:dyDescent="0.2">
      <c r="A1910" s="1">
        <v>43944</v>
      </c>
      <c r="B1910" t="s">
        <v>2031</v>
      </c>
      <c r="C1910" t="s">
        <v>11</v>
      </c>
      <c r="D1910" t="s">
        <v>37</v>
      </c>
      <c r="E1910" t="s">
        <v>49</v>
      </c>
      <c r="F1910" t="s">
        <v>119</v>
      </c>
      <c r="G1910" t="s">
        <v>15</v>
      </c>
      <c r="H1910">
        <v>3</v>
      </c>
      <c r="I1910">
        <v>88</v>
      </c>
      <c r="J1910" t="s">
        <v>16</v>
      </c>
      <c r="K1910" t="s">
        <v>17</v>
      </c>
      <c r="L1910" t="s">
        <v>40</v>
      </c>
      <c r="M1910" s="25">
        <v>694000</v>
      </c>
    </row>
    <row r="1911" spans="1:13" x14ac:dyDescent="0.2">
      <c r="A1911" s="1">
        <v>43945</v>
      </c>
      <c r="B1911" t="s">
        <v>2032</v>
      </c>
      <c r="C1911" t="s">
        <v>11</v>
      </c>
      <c r="D1911" t="s">
        <v>37</v>
      </c>
      <c r="E1911" t="s">
        <v>49</v>
      </c>
      <c r="F1911" t="s">
        <v>119</v>
      </c>
      <c r="G1911" t="s">
        <v>15</v>
      </c>
      <c r="H1911">
        <v>2</v>
      </c>
      <c r="I1911">
        <v>79</v>
      </c>
      <c r="J1911" t="s">
        <v>16</v>
      </c>
      <c r="K1911" t="s">
        <v>17</v>
      </c>
      <c r="L1911" t="s">
        <v>57</v>
      </c>
      <c r="M1911" s="25">
        <v>483000</v>
      </c>
    </row>
    <row r="1912" spans="1:13" x14ac:dyDescent="0.2">
      <c r="A1912" s="1">
        <v>43946</v>
      </c>
      <c r="B1912" t="s">
        <v>2033</v>
      </c>
      <c r="C1912" t="s">
        <v>11</v>
      </c>
      <c r="D1912" t="s">
        <v>37</v>
      </c>
      <c r="E1912" t="s">
        <v>49</v>
      </c>
      <c r="F1912" t="s">
        <v>119</v>
      </c>
      <c r="G1912" t="s">
        <v>15</v>
      </c>
      <c r="H1912">
        <v>2</v>
      </c>
      <c r="I1912">
        <v>71</v>
      </c>
      <c r="J1912" t="s">
        <v>16</v>
      </c>
      <c r="K1912" t="s">
        <v>17</v>
      </c>
      <c r="L1912" t="s">
        <v>57</v>
      </c>
      <c r="M1912" s="25">
        <v>431000</v>
      </c>
    </row>
    <row r="1913" spans="1:13" x14ac:dyDescent="0.2">
      <c r="A1913" s="1">
        <v>43947</v>
      </c>
      <c r="B1913" t="s">
        <v>2034</v>
      </c>
      <c r="C1913" t="s">
        <v>11</v>
      </c>
      <c r="D1913" t="s">
        <v>37</v>
      </c>
      <c r="E1913" t="s">
        <v>49</v>
      </c>
      <c r="F1913" t="s">
        <v>119</v>
      </c>
      <c r="G1913" t="s">
        <v>15</v>
      </c>
      <c r="H1913">
        <v>2</v>
      </c>
      <c r="I1913">
        <v>82</v>
      </c>
      <c r="J1913" t="s">
        <v>16</v>
      </c>
      <c r="K1913" t="s">
        <v>17</v>
      </c>
      <c r="L1913" t="s">
        <v>57</v>
      </c>
      <c r="M1913" s="25">
        <v>498000</v>
      </c>
    </row>
    <row r="1914" spans="1:13" x14ac:dyDescent="0.2">
      <c r="A1914" s="1">
        <v>43948</v>
      </c>
      <c r="B1914" t="s">
        <v>2035</v>
      </c>
      <c r="C1914" t="s">
        <v>11</v>
      </c>
      <c r="D1914" t="s">
        <v>37</v>
      </c>
      <c r="E1914" t="s">
        <v>49</v>
      </c>
      <c r="F1914" t="s">
        <v>119</v>
      </c>
      <c r="G1914" t="s">
        <v>15</v>
      </c>
      <c r="H1914">
        <v>2</v>
      </c>
      <c r="I1914">
        <v>56</v>
      </c>
      <c r="J1914" t="s">
        <v>16</v>
      </c>
      <c r="K1914" t="s">
        <v>17</v>
      </c>
      <c r="L1914" t="s">
        <v>57</v>
      </c>
      <c r="M1914" s="25">
        <v>357000</v>
      </c>
    </row>
    <row r="1915" spans="1:13" x14ac:dyDescent="0.2">
      <c r="A1915" s="1">
        <v>43949</v>
      </c>
      <c r="B1915" t="s">
        <v>2036</v>
      </c>
      <c r="C1915" t="s">
        <v>11</v>
      </c>
      <c r="D1915" t="s">
        <v>37</v>
      </c>
      <c r="E1915" t="s">
        <v>49</v>
      </c>
      <c r="F1915" t="s">
        <v>119</v>
      </c>
      <c r="G1915" t="s">
        <v>15</v>
      </c>
      <c r="H1915">
        <v>2</v>
      </c>
      <c r="I1915">
        <v>90</v>
      </c>
      <c r="J1915" t="s">
        <v>16</v>
      </c>
      <c r="K1915" t="s">
        <v>17</v>
      </c>
      <c r="L1915" t="s">
        <v>57</v>
      </c>
      <c r="M1915" s="25">
        <v>533000</v>
      </c>
    </row>
    <row r="1916" spans="1:13" x14ac:dyDescent="0.2">
      <c r="A1916" s="1">
        <v>43950</v>
      </c>
      <c r="B1916" t="s">
        <v>2037</v>
      </c>
      <c r="C1916" t="s">
        <v>11</v>
      </c>
      <c r="D1916" t="s">
        <v>34</v>
      </c>
      <c r="E1916" t="s">
        <v>44</v>
      </c>
      <c r="F1916" t="s">
        <v>119</v>
      </c>
      <c r="G1916" t="s">
        <v>15</v>
      </c>
      <c r="H1916">
        <v>2</v>
      </c>
      <c r="I1916">
        <v>72</v>
      </c>
      <c r="J1916" t="s">
        <v>16</v>
      </c>
      <c r="K1916" t="s">
        <v>17</v>
      </c>
      <c r="L1916" t="s">
        <v>40</v>
      </c>
      <c r="M1916" s="25">
        <v>510000</v>
      </c>
    </row>
    <row r="1917" spans="1:13" x14ac:dyDescent="0.2">
      <c r="A1917" s="1">
        <v>43951</v>
      </c>
      <c r="B1917" t="s">
        <v>2038</v>
      </c>
      <c r="C1917" t="s">
        <v>11</v>
      </c>
      <c r="D1917" t="s">
        <v>19</v>
      </c>
      <c r="E1917" t="s">
        <v>68</v>
      </c>
      <c r="F1917" t="s">
        <v>119</v>
      </c>
      <c r="G1917" t="s">
        <v>15</v>
      </c>
      <c r="H1917">
        <v>4</v>
      </c>
      <c r="I1917">
        <v>154</v>
      </c>
      <c r="J1917" t="s">
        <v>16</v>
      </c>
      <c r="K1917" t="s">
        <v>17</v>
      </c>
      <c r="L1917" t="s">
        <v>18</v>
      </c>
      <c r="M1917" s="25">
        <v>1253000</v>
      </c>
    </row>
    <row r="1918" spans="1:13" x14ac:dyDescent="0.2">
      <c r="A1918" s="1">
        <v>43952</v>
      </c>
      <c r="B1918" t="s">
        <v>2039</v>
      </c>
      <c r="C1918" t="s">
        <v>11</v>
      </c>
      <c r="D1918" t="s">
        <v>19</v>
      </c>
      <c r="E1918" t="s">
        <v>68</v>
      </c>
      <c r="F1918" t="s">
        <v>119</v>
      </c>
      <c r="G1918" t="s">
        <v>15</v>
      </c>
      <c r="H1918">
        <v>3</v>
      </c>
      <c r="I1918">
        <v>117</v>
      </c>
      <c r="J1918" t="s">
        <v>16</v>
      </c>
      <c r="K1918" t="s">
        <v>17</v>
      </c>
      <c r="L1918" t="s">
        <v>18</v>
      </c>
      <c r="M1918" s="25">
        <v>978000</v>
      </c>
    </row>
    <row r="1919" spans="1:13" x14ac:dyDescent="0.2">
      <c r="A1919" s="1">
        <v>43953</v>
      </c>
      <c r="B1919" t="s">
        <v>2040</v>
      </c>
      <c r="C1919" t="s">
        <v>11</v>
      </c>
      <c r="D1919" t="s">
        <v>19</v>
      </c>
      <c r="E1919" t="s">
        <v>68</v>
      </c>
      <c r="F1919" t="s">
        <v>119</v>
      </c>
      <c r="G1919" t="s">
        <v>15</v>
      </c>
      <c r="H1919">
        <v>2</v>
      </c>
      <c r="I1919">
        <v>86</v>
      </c>
      <c r="J1919" t="s">
        <v>16</v>
      </c>
      <c r="K1919" t="s">
        <v>17</v>
      </c>
      <c r="L1919" t="s">
        <v>52</v>
      </c>
      <c r="M1919" s="25">
        <v>545000</v>
      </c>
    </row>
    <row r="1920" spans="1:13" x14ac:dyDescent="0.2">
      <c r="A1920" s="1">
        <v>43954</v>
      </c>
      <c r="B1920" t="s">
        <v>2041</v>
      </c>
      <c r="C1920" t="s">
        <v>11</v>
      </c>
      <c r="D1920" t="s">
        <v>25</v>
      </c>
      <c r="E1920" t="s">
        <v>79</v>
      </c>
      <c r="F1920" t="s">
        <v>119</v>
      </c>
      <c r="G1920" t="s">
        <v>15</v>
      </c>
      <c r="H1920">
        <v>2</v>
      </c>
      <c r="I1920">
        <v>68</v>
      </c>
      <c r="J1920" t="s">
        <v>16</v>
      </c>
      <c r="K1920" t="s">
        <v>17</v>
      </c>
      <c r="L1920" t="s">
        <v>18</v>
      </c>
      <c r="M1920" s="25">
        <v>320000</v>
      </c>
    </row>
    <row r="1921" spans="1:13" x14ac:dyDescent="0.2">
      <c r="A1921" s="1">
        <v>43955</v>
      </c>
      <c r="B1921" t="s">
        <v>2042</v>
      </c>
      <c r="C1921" t="s">
        <v>11</v>
      </c>
      <c r="D1921" t="s">
        <v>25</v>
      </c>
      <c r="E1921" t="s">
        <v>79</v>
      </c>
      <c r="F1921" t="s">
        <v>119</v>
      </c>
      <c r="G1921" t="s">
        <v>15</v>
      </c>
      <c r="H1921">
        <v>4</v>
      </c>
      <c r="I1921">
        <v>130</v>
      </c>
      <c r="J1921" t="s">
        <v>16</v>
      </c>
      <c r="K1921" t="s">
        <v>17</v>
      </c>
      <c r="L1921" t="s">
        <v>40</v>
      </c>
      <c r="M1921" s="25">
        <v>584000</v>
      </c>
    </row>
    <row r="1922" spans="1:13" x14ac:dyDescent="0.2">
      <c r="A1922" s="1">
        <v>43956</v>
      </c>
      <c r="B1922" t="s">
        <v>2043</v>
      </c>
      <c r="C1922" t="s">
        <v>11</v>
      </c>
      <c r="D1922" t="s">
        <v>42</v>
      </c>
      <c r="E1922" t="s">
        <v>62</v>
      </c>
      <c r="F1922" t="s">
        <v>119</v>
      </c>
      <c r="G1922" t="s">
        <v>32</v>
      </c>
      <c r="H1922">
        <v>3</v>
      </c>
      <c r="I1922">
        <v>102</v>
      </c>
      <c r="J1922" t="s">
        <v>16</v>
      </c>
      <c r="K1922" t="s">
        <v>17</v>
      </c>
      <c r="L1922" t="s">
        <v>58</v>
      </c>
      <c r="M1922" s="25">
        <v>595000</v>
      </c>
    </row>
    <row r="1923" spans="1:13" x14ac:dyDescent="0.2">
      <c r="A1923" s="1">
        <v>43957</v>
      </c>
      <c r="B1923" t="s">
        <v>2044</v>
      </c>
      <c r="C1923" t="s">
        <v>11</v>
      </c>
      <c r="D1923" t="s">
        <v>42</v>
      </c>
      <c r="E1923" t="s">
        <v>62</v>
      </c>
      <c r="F1923" t="s">
        <v>119</v>
      </c>
      <c r="G1923" t="s">
        <v>15</v>
      </c>
      <c r="H1923">
        <v>2</v>
      </c>
      <c r="I1923">
        <v>52</v>
      </c>
      <c r="J1923" t="s">
        <v>16</v>
      </c>
      <c r="K1923" t="s">
        <v>17</v>
      </c>
      <c r="L1923" t="s">
        <v>18</v>
      </c>
      <c r="M1923" s="25">
        <v>305000</v>
      </c>
    </row>
    <row r="1924" spans="1:13" x14ac:dyDescent="0.2">
      <c r="A1924" s="1">
        <v>43958</v>
      </c>
      <c r="B1924" t="s">
        <v>2045</v>
      </c>
      <c r="C1924" t="s">
        <v>11</v>
      </c>
      <c r="D1924" t="s">
        <v>42</v>
      </c>
      <c r="E1924" t="s">
        <v>62</v>
      </c>
      <c r="F1924" t="s">
        <v>119</v>
      </c>
      <c r="G1924" t="s">
        <v>15</v>
      </c>
      <c r="H1924">
        <v>2</v>
      </c>
      <c r="I1924">
        <v>52</v>
      </c>
      <c r="J1924" t="s">
        <v>16</v>
      </c>
      <c r="K1924" t="s">
        <v>17</v>
      </c>
      <c r="L1924" t="s">
        <v>40</v>
      </c>
      <c r="M1924" s="25">
        <v>300000</v>
      </c>
    </row>
    <row r="1925" spans="1:13" x14ac:dyDescent="0.2">
      <c r="A1925" s="1">
        <v>43959</v>
      </c>
      <c r="B1925" t="s">
        <v>2046</v>
      </c>
      <c r="C1925" t="s">
        <v>11</v>
      </c>
      <c r="D1925" t="s">
        <v>42</v>
      </c>
      <c r="E1925" t="s">
        <v>62</v>
      </c>
      <c r="F1925" t="s">
        <v>119</v>
      </c>
      <c r="G1925" t="s">
        <v>15</v>
      </c>
      <c r="H1925">
        <v>2</v>
      </c>
      <c r="I1925">
        <v>52</v>
      </c>
      <c r="J1925" t="s">
        <v>16</v>
      </c>
      <c r="K1925" t="s">
        <v>17</v>
      </c>
      <c r="L1925" t="s">
        <v>21</v>
      </c>
      <c r="M1925" s="25">
        <v>305000</v>
      </c>
    </row>
    <row r="1926" spans="1:13" x14ac:dyDescent="0.2">
      <c r="A1926" s="1">
        <v>43960</v>
      </c>
      <c r="B1926" t="s">
        <v>2047</v>
      </c>
      <c r="C1926" t="s">
        <v>11</v>
      </c>
      <c r="D1926" t="s">
        <v>42</v>
      </c>
      <c r="E1926" t="s">
        <v>62</v>
      </c>
      <c r="F1926" t="s">
        <v>119</v>
      </c>
      <c r="G1926" t="s">
        <v>15</v>
      </c>
      <c r="H1926">
        <v>2</v>
      </c>
      <c r="I1926">
        <v>52</v>
      </c>
      <c r="J1926" t="s">
        <v>16</v>
      </c>
      <c r="K1926" t="s">
        <v>17</v>
      </c>
      <c r="L1926" t="s">
        <v>40</v>
      </c>
      <c r="M1926" s="25">
        <v>310000</v>
      </c>
    </row>
    <row r="1927" spans="1:13" x14ac:dyDescent="0.2">
      <c r="A1927" s="1">
        <v>43961</v>
      </c>
      <c r="B1927" t="s">
        <v>2048</v>
      </c>
      <c r="C1927" t="s">
        <v>11</v>
      </c>
      <c r="D1927" t="s">
        <v>42</v>
      </c>
      <c r="E1927" t="s">
        <v>62</v>
      </c>
      <c r="F1927" t="s">
        <v>119</v>
      </c>
      <c r="G1927" t="s">
        <v>15</v>
      </c>
      <c r="H1927">
        <v>2</v>
      </c>
      <c r="I1927">
        <v>52</v>
      </c>
      <c r="J1927" t="s">
        <v>16</v>
      </c>
      <c r="K1927" t="s">
        <v>17</v>
      </c>
      <c r="L1927" t="s">
        <v>21</v>
      </c>
      <c r="M1927" s="25">
        <v>315000</v>
      </c>
    </row>
    <row r="1928" spans="1:13" x14ac:dyDescent="0.2">
      <c r="A1928" s="1">
        <v>43962</v>
      </c>
      <c r="B1928" t="s">
        <v>2049</v>
      </c>
      <c r="C1928" t="s">
        <v>11</v>
      </c>
      <c r="D1928" t="s">
        <v>42</v>
      </c>
      <c r="E1928" t="s">
        <v>62</v>
      </c>
      <c r="F1928" t="s">
        <v>119</v>
      </c>
      <c r="G1928" t="s">
        <v>15</v>
      </c>
      <c r="H1928">
        <v>2</v>
      </c>
      <c r="I1928">
        <v>52</v>
      </c>
      <c r="J1928" t="s">
        <v>16</v>
      </c>
      <c r="K1928" t="s">
        <v>17</v>
      </c>
      <c r="L1928" t="s">
        <v>18</v>
      </c>
      <c r="M1928" s="25">
        <v>295000</v>
      </c>
    </row>
    <row r="1929" spans="1:13" x14ac:dyDescent="0.2">
      <c r="A1929" s="1">
        <v>43963</v>
      </c>
      <c r="B1929" t="s">
        <v>2050</v>
      </c>
      <c r="C1929" t="s">
        <v>11</v>
      </c>
      <c r="D1929" t="s">
        <v>34</v>
      </c>
      <c r="E1929" t="s">
        <v>44</v>
      </c>
      <c r="F1929" t="s">
        <v>119</v>
      </c>
      <c r="G1929" t="s">
        <v>15</v>
      </c>
      <c r="H1929">
        <v>2</v>
      </c>
      <c r="I1929">
        <v>72</v>
      </c>
      <c r="J1929" t="s">
        <v>16</v>
      </c>
      <c r="K1929" t="s">
        <v>67</v>
      </c>
      <c r="L1929" t="s">
        <v>18</v>
      </c>
      <c r="M1929" s="25">
        <v>495000</v>
      </c>
    </row>
    <row r="1930" spans="1:13" x14ac:dyDescent="0.2">
      <c r="A1930" s="1">
        <v>43964</v>
      </c>
      <c r="B1930" t="s">
        <v>2051</v>
      </c>
      <c r="C1930" t="s">
        <v>11</v>
      </c>
      <c r="D1930" t="s">
        <v>34</v>
      </c>
      <c r="E1930" t="s">
        <v>44</v>
      </c>
      <c r="F1930" t="s">
        <v>119</v>
      </c>
      <c r="G1930" t="s">
        <v>32</v>
      </c>
      <c r="H1930">
        <v>3</v>
      </c>
      <c r="I1930">
        <v>125</v>
      </c>
      <c r="J1930" t="s">
        <v>16</v>
      </c>
      <c r="K1930" t="s">
        <v>67</v>
      </c>
      <c r="L1930" t="s">
        <v>52</v>
      </c>
      <c r="M1930" s="25">
        <v>795000</v>
      </c>
    </row>
    <row r="1931" spans="1:13" x14ac:dyDescent="0.2">
      <c r="A1931" s="1">
        <v>43965</v>
      </c>
      <c r="B1931" t="s">
        <v>2052</v>
      </c>
      <c r="C1931" t="s">
        <v>11</v>
      </c>
      <c r="D1931" t="s">
        <v>12</v>
      </c>
      <c r="E1931" t="s">
        <v>33</v>
      </c>
      <c r="F1931" t="s">
        <v>119</v>
      </c>
      <c r="G1931" t="s">
        <v>15</v>
      </c>
      <c r="H1931">
        <v>2</v>
      </c>
      <c r="I1931">
        <v>129</v>
      </c>
      <c r="J1931" t="s">
        <v>16</v>
      </c>
      <c r="K1931" t="s">
        <v>17</v>
      </c>
      <c r="L1931" t="s">
        <v>52</v>
      </c>
      <c r="M1931" s="25">
        <v>758000</v>
      </c>
    </row>
    <row r="1932" spans="1:13" x14ac:dyDescent="0.2">
      <c r="A1932" s="1">
        <v>43966</v>
      </c>
      <c r="B1932" t="s">
        <v>2053</v>
      </c>
      <c r="C1932" t="s">
        <v>11</v>
      </c>
      <c r="D1932" t="s">
        <v>34</v>
      </c>
      <c r="E1932" t="s">
        <v>44</v>
      </c>
      <c r="F1932" t="s">
        <v>119</v>
      </c>
      <c r="G1932" t="s">
        <v>15</v>
      </c>
      <c r="H1932">
        <v>4</v>
      </c>
      <c r="I1932">
        <v>127</v>
      </c>
      <c r="J1932" t="s">
        <v>16</v>
      </c>
      <c r="K1932" t="s">
        <v>17</v>
      </c>
      <c r="L1932" t="s">
        <v>18</v>
      </c>
      <c r="M1932" s="25">
        <v>977500</v>
      </c>
    </row>
    <row r="1933" spans="1:13" x14ac:dyDescent="0.2">
      <c r="A1933" s="1">
        <v>43967</v>
      </c>
      <c r="B1933" t="s">
        <v>2054</v>
      </c>
      <c r="C1933" t="s">
        <v>11</v>
      </c>
      <c r="D1933" t="s">
        <v>34</v>
      </c>
      <c r="E1933" t="s">
        <v>44</v>
      </c>
      <c r="F1933" t="s">
        <v>119</v>
      </c>
      <c r="G1933" t="s">
        <v>15</v>
      </c>
      <c r="H1933">
        <v>2</v>
      </c>
      <c r="I1933">
        <v>81</v>
      </c>
      <c r="J1933" t="s">
        <v>16</v>
      </c>
      <c r="K1933" t="s">
        <v>17</v>
      </c>
      <c r="L1933" t="s">
        <v>52</v>
      </c>
      <c r="M1933" s="25">
        <v>634500</v>
      </c>
    </row>
    <row r="1934" spans="1:13" x14ac:dyDescent="0.2">
      <c r="A1934" s="1">
        <v>43968</v>
      </c>
      <c r="B1934" t="s">
        <v>2055</v>
      </c>
      <c r="C1934" t="s">
        <v>11</v>
      </c>
      <c r="D1934" t="s">
        <v>37</v>
      </c>
      <c r="E1934" t="s">
        <v>38</v>
      </c>
      <c r="F1934" t="s">
        <v>119</v>
      </c>
      <c r="G1934" t="s">
        <v>15</v>
      </c>
      <c r="H1934">
        <v>1</v>
      </c>
      <c r="I1934">
        <v>47</v>
      </c>
      <c r="J1934" t="s">
        <v>16</v>
      </c>
      <c r="K1934" t="s">
        <v>17</v>
      </c>
      <c r="L1934" t="s">
        <v>52</v>
      </c>
      <c r="M1934" s="25">
        <v>200000</v>
      </c>
    </row>
    <row r="1935" spans="1:13" x14ac:dyDescent="0.2">
      <c r="A1935" s="1">
        <v>43969</v>
      </c>
      <c r="B1935" t="s">
        <v>2056</v>
      </c>
      <c r="C1935" t="s">
        <v>11</v>
      </c>
      <c r="D1935" t="s">
        <v>37</v>
      </c>
      <c r="E1935" t="s">
        <v>38</v>
      </c>
      <c r="F1935" t="s">
        <v>119</v>
      </c>
      <c r="G1935" t="s">
        <v>15</v>
      </c>
      <c r="H1935">
        <v>1</v>
      </c>
      <c r="I1935">
        <v>72</v>
      </c>
      <c r="J1935" t="s">
        <v>16</v>
      </c>
      <c r="K1935" t="s">
        <v>17</v>
      </c>
      <c r="L1935" t="s">
        <v>52</v>
      </c>
      <c r="M1935" s="25">
        <v>300000</v>
      </c>
    </row>
    <row r="1936" spans="1:13" x14ac:dyDescent="0.2">
      <c r="A1936" s="1">
        <v>43970</v>
      </c>
      <c r="B1936" t="s">
        <v>2057</v>
      </c>
      <c r="C1936" t="s">
        <v>11</v>
      </c>
      <c r="D1936" t="s">
        <v>42</v>
      </c>
      <c r="E1936" t="s">
        <v>88</v>
      </c>
      <c r="F1936" t="s">
        <v>119</v>
      </c>
      <c r="G1936" t="s">
        <v>15</v>
      </c>
      <c r="H1936">
        <v>1</v>
      </c>
      <c r="I1936">
        <v>81</v>
      </c>
      <c r="J1936" t="s">
        <v>16</v>
      </c>
      <c r="K1936" t="s">
        <v>17</v>
      </c>
      <c r="L1936" t="s">
        <v>52</v>
      </c>
      <c r="M1936" s="25">
        <v>445500</v>
      </c>
    </row>
    <row r="1937" spans="1:13" x14ac:dyDescent="0.2">
      <c r="A1937" s="1">
        <v>43971</v>
      </c>
      <c r="B1937" t="s">
        <v>2058</v>
      </c>
      <c r="C1937" t="s">
        <v>11</v>
      </c>
      <c r="D1937" t="s">
        <v>25</v>
      </c>
      <c r="E1937" t="s">
        <v>39</v>
      </c>
      <c r="F1937" t="s">
        <v>119</v>
      </c>
      <c r="G1937" t="s">
        <v>15</v>
      </c>
      <c r="H1937">
        <v>2</v>
      </c>
      <c r="I1937">
        <v>58</v>
      </c>
      <c r="J1937" t="s">
        <v>16</v>
      </c>
      <c r="K1937" t="s">
        <v>17</v>
      </c>
      <c r="L1937" t="s">
        <v>18</v>
      </c>
      <c r="M1937" s="25">
        <v>224000</v>
      </c>
    </row>
    <row r="1938" spans="1:13" x14ac:dyDescent="0.2">
      <c r="A1938" s="1">
        <v>43972</v>
      </c>
      <c r="B1938" t="s">
        <v>2059</v>
      </c>
      <c r="C1938" t="s">
        <v>11</v>
      </c>
      <c r="D1938" t="s">
        <v>34</v>
      </c>
      <c r="E1938" t="s">
        <v>44</v>
      </c>
      <c r="F1938" t="s">
        <v>119</v>
      </c>
      <c r="G1938" t="s">
        <v>15</v>
      </c>
      <c r="H1938">
        <v>4</v>
      </c>
      <c r="I1938">
        <v>143</v>
      </c>
      <c r="J1938" t="s">
        <v>16</v>
      </c>
      <c r="K1938" t="s">
        <v>17</v>
      </c>
      <c r="L1938" t="s">
        <v>21</v>
      </c>
      <c r="M1938" s="25">
        <v>995000</v>
      </c>
    </row>
    <row r="1939" spans="1:13" x14ac:dyDescent="0.2">
      <c r="A1939" s="1">
        <v>43973</v>
      </c>
      <c r="B1939" t="s">
        <v>2060</v>
      </c>
      <c r="C1939" t="s">
        <v>11</v>
      </c>
      <c r="D1939" t="s">
        <v>12</v>
      </c>
      <c r="E1939" t="s">
        <v>33</v>
      </c>
      <c r="F1939" t="s">
        <v>120</v>
      </c>
      <c r="G1939" t="s">
        <v>15</v>
      </c>
      <c r="H1939">
        <v>4</v>
      </c>
      <c r="I1939">
        <v>92</v>
      </c>
      <c r="J1939" t="s">
        <v>16</v>
      </c>
      <c r="K1939" t="s">
        <v>17</v>
      </c>
      <c r="L1939" t="s">
        <v>21</v>
      </c>
      <c r="M1939" s="25">
        <v>460000</v>
      </c>
    </row>
    <row r="1940" spans="1:13" x14ac:dyDescent="0.2">
      <c r="A1940" s="1">
        <v>43974</v>
      </c>
      <c r="B1940" t="s">
        <v>2061</v>
      </c>
      <c r="C1940" t="s">
        <v>11</v>
      </c>
      <c r="D1940" t="s">
        <v>25</v>
      </c>
      <c r="E1940" t="s">
        <v>79</v>
      </c>
      <c r="F1940" t="s">
        <v>120</v>
      </c>
      <c r="G1940" t="s">
        <v>27</v>
      </c>
      <c r="H1940">
        <v>6</v>
      </c>
      <c r="I1940">
        <v>174</v>
      </c>
      <c r="J1940" t="s">
        <v>28</v>
      </c>
      <c r="K1940" t="s">
        <v>17</v>
      </c>
      <c r="L1940" t="s">
        <v>29</v>
      </c>
      <c r="M1940" s="25">
        <v>299000</v>
      </c>
    </row>
    <row r="1941" spans="1:13" x14ac:dyDescent="0.2">
      <c r="A1941" s="1">
        <v>43975</v>
      </c>
      <c r="B1941" t="s">
        <v>2062</v>
      </c>
      <c r="C1941" t="s">
        <v>11</v>
      </c>
      <c r="D1941" t="s">
        <v>12</v>
      </c>
      <c r="E1941" t="s">
        <v>13</v>
      </c>
      <c r="F1941" t="s">
        <v>120</v>
      </c>
      <c r="G1941" t="s">
        <v>15</v>
      </c>
      <c r="H1941">
        <v>5</v>
      </c>
      <c r="I1941">
        <v>183</v>
      </c>
      <c r="J1941" t="s">
        <v>16</v>
      </c>
      <c r="K1941" t="s">
        <v>17</v>
      </c>
      <c r="L1941" t="s">
        <v>21</v>
      </c>
      <c r="M1941" s="25">
        <v>725000</v>
      </c>
    </row>
    <row r="1942" spans="1:13" x14ac:dyDescent="0.2">
      <c r="A1942" s="1">
        <v>43976</v>
      </c>
      <c r="B1942" t="s">
        <v>2063</v>
      </c>
      <c r="C1942" t="s">
        <v>11</v>
      </c>
      <c r="D1942" t="s">
        <v>12</v>
      </c>
      <c r="E1942" t="s">
        <v>13</v>
      </c>
      <c r="F1942" t="s">
        <v>120</v>
      </c>
      <c r="G1942" t="s">
        <v>15</v>
      </c>
      <c r="H1942">
        <v>6</v>
      </c>
      <c r="I1942">
        <v>183</v>
      </c>
      <c r="J1942" t="s">
        <v>16</v>
      </c>
      <c r="K1942" t="s">
        <v>17</v>
      </c>
      <c r="L1942" t="s">
        <v>21</v>
      </c>
      <c r="M1942" s="25">
        <v>725000</v>
      </c>
    </row>
    <row r="1943" spans="1:13" x14ac:dyDescent="0.2">
      <c r="A1943" s="1">
        <v>43977</v>
      </c>
      <c r="B1943" t="s">
        <v>2064</v>
      </c>
      <c r="C1943" t="s">
        <v>11</v>
      </c>
      <c r="D1943" t="s">
        <v>42</v>
      </c>
      <c r="E1943" t="s">
        <v>62</v>
      </c>
      <c r="F1943" t="s">
        <v>120</v>
      </c>
      <c r="G1943" t="s">
        <v>15</v>
      </c>
      <c r="H1943">
        <v>3</v>
      </c>
      <c r="I1943">
        <v>99</v>
      </c>
      <c r="J1943" t="s">
        <v>16</v>
      </c>
      <c r="K1943" t="s">
        <v>17</v>
      </c>
      <c r="L1943" t="s">
        <v>58</v>
      </c>
      <c r="M1943" s="25">
        <v>340000</v>
      </c>
    </row>
    <row r="1944" spans="1:13" x14ac:dyDescent="0.2">
      <c r="A1944" s="1">
        <v>43978</v>
      </c>
      <c r="B1944" t="s">
        <v>2065</v>
      </c>
      <c r="C1944" t="s">
        <v>11</v>
      </c>
      <c r="D1944" t="s">
        <v>12</v>
      </c>
      <c r="E1944" t="s">
        <v>13</v>
      </c>
      <c r="F1944" t="s">
        <v>120</v>
      </c>
      <c r="G1944" t="s">
        <v>15</v>
      </c>
      <c r="H1944">
        <v>4</v>
      </c>
      <c r="I1944">
        <v>196</v>
      </c>
      <c r="J1944" t="s">
        <v>16</v>
      </c>
      <c r="K1944" t="s">
        <v>17</v>
      </c>
      <c r="L1944" t="s">
        <v>18</v>
      </c>
      <c r="M1944" s="25">
        <v>595000</v>
      </c>
    </row>
    <row r="1945" spans="1:13" x14ac:dyDescent="0.2">
      <c r="A1945" s="1">
        <v>43979</v>
      </c>
      <c r="B1945" t="s">
        <v>2066</v>
      </c>
      <c r="C1945" t="s">
        <v>11</v>
      </c>
      <c r="D1945" t="s">
        <v>19</v>
      </c>
      <c r="E1945" t="s">
        <v>20</v>
      </c>
      <c r="F1945" t="s">
        <v>120</v>
      </c>
      <c r="G1945" t="s">
        <v>15</v>
      </c>
      <c r="H1945">
        <v>5</v>
      </c>
      <c r="I1945">
        <v>210</v>
      </c>
      <c r="J1945" t="s">
        <v>16</v>
      </c>
      <c r="K1945" t="s">
        <v>17</v>
      </c>
      <c r="L1945" t="s">
        <v>18</v>
      </c>
      <c r="M1945" s="25">
        <v>749000</v>
      </c>
    </row>
    <row r="1946" spans="1:13" x14ac:dyDescent="0.2">
      <c r="A1946" s="1">
        <v>43980</v>
      </c>
      <c r="B1946" t="s">
        <v>2067</v>
      </c>
      <c r="C1946" t="s">
        <v>11</v>
      </c>
      <c r="D1946" t="s">
        <v>34</v>
      </c>
      <c r="E1946" t="s">
        <v>44</v>
      </c>
      <c r="F1946" t="s">
        <v>120</v>
      </c>
      <c r="G1946" t="s">
        <v>15</v>
      </c>
      <c r="H1946">
        <v>4</v>
      </c>
      <c r="I1946">
        <v>113</v>
      </c>
      <c r="J1946" t="s">
        <v>16</v>
      </c>
      <c r="K1946" t="s">
        <v>17</v>
      </c>
      <c r="L1946" t="s">
        <v>21</v>
      </c>
      <c r="M1946" s="25">
        <v>475000</v>
      </c>
    </row>
    <row r="1947" spans="1:13" x14ac:dyDescent="0.2">
      <c r="A1947" s="1">
        <v>43981</v>
      </c>
      <c r="B1947" t="s">
        <v>2068</v>
      </c>
      <c r="C1947" t="s">
        <v>11</v>
      </c>
      <c r="D1947" t="s">
        <v>12</v>
      </c>
      <c r="E1947" t="s">
        <v>13</v>
      </c>
      <c r="F1947" t="s">
        <v>120</v>
      </c>
      <c r="G1947" t="s">
        <v>15</v>
      </c>
      <c r="H1947">
        <v>5</v>
      </c>
      <c r="I1947">
        <v>192</v>
      </c>
      <c r="J1947" t="s">
        <v>16</v>
      </c>
      <c r="K1947" t="s">
        <v>17</v>
      </c>
      <c r="L1947" t="s">
        <v>18</v>
      </c>
      <c r="M1947" s="25">
        <v>990000</v>
      </c>
    </row>
    <row r="1948" spans="1:13" x14ac:dyDescent="0.2">
      <c r="A1948" s="1">
        <v>43982</v>
      </c>
      <c r="B1948" t="s">
        <v>2069</v>
      </c>
      <c r="C1948" t="s">
        <v>11</v>
      </c>
      <c r="D1948" t="s">
        <v>12</v>
      </c>
      <c r="E1948" t="s">
        <v>13</v>
      </c>
      <c r="F1948" t="s">
        <v>120</v>
      </c>
      <c r="G1948" t="s">
        <v>23</v>
      </c>
      <c r="H1948">
        <v>4</v>
      </c>
      <c r="I1948">
        <v>190</v>
      </c>
      <c r="J1948" t="s">
        <v>16</v>
      </c>
      <c r="K1948" t="s">
        <v>17</v>
      </c>
      <c r="L1948" t="s">
        <v>24</v>
      </c>
      <c r="M1948" s="25">
        <v>1175000</v>
      </c>
    </row>
    <row r="1949" spans="1:13" x14ac:dyDescent="0.2">
      <c r="A1949" s="1">
        <v>43983</v>
      </c>
      <c r="B1949" t="s">
        <v>2070</v>
      </c>
      <c r="C1949" t="s">
        <v>11</v>
      </c>
      <c r="D1949" t="s">
        <v>12</v>
      </c>
      <c r="E1949" t="s">
        <v>41</v>
      </c>
      <c r="F1949" t="s">
        <v>120</v>
      </c>
      <c r="G1949" t="s">
        <v>15</v>
      </c>
      <c r="H1949">
        <v>3</v>
      </c>
      <c r="I1949">
        <v>85</v>
      </c>
      <c r="J1949" t="s">
        <v>16</v>
      </c>
      <c r="K1949" t="s">
        <v>67</v>
      </c>
      <c r="L1949" t="s">
        <v>57</v>
      </c>
      <c r="M1949" s="25">
        <v>265000</v>
      </c>
    </row>
    <row r="1950" spans="1:13" x14ac:dyDescent="0.2">
      <c r="A1950" s="1">
        <v>43984</v>
      </c>
      <c r="B1950" t="s">
        <v>2071</v>
      </c>
      <c r="C1950" t="s">
        <v>11</v>
      </c>
      <c r="D1950" t="s">
        <v>12</v>
      </c>
      <c r="E1950" t="s">
        <v>33</v>
      </c>
      <c r="F1950" t="s">
        <v>120</v>
      </c>
      <c r="G1950" t="s">
        <v>15</v>
      </c>
      <c r="H1950">
        <v>3</v>
      </c>
      <c r="I1950">
        <v>92</v>
      </c>
      <c r="J1950" t="s">
        <v>16</v>
      </c>
      <c r="K1950" t="s">
        <v>17</v>
      </c>
      <c r="L1950" t="s">
        <v>36</v>
      </c>
      <c r="M1950" s="25">
        <v>395000</v>
      </c>
    </row>
    <row r="1951" spans="1:13" x14ac:dyDescent="0.2">
      <c r="A1951" s="1">
        <v>43985</v>
      </c>
      <c r="B1951" t="s">
        <v>2072</v>
      </c>
      <c r="C1951" t="s">
        <v>11</v>
      </c>
      <c r="D1951" t="s">
        <v>37</v>
      </c>
      <c r="E1951" t="s">
        <v>49</v>
      </c>
      <c r="F1951" t="s">
        <v>120</v>
      </c>
      <c r="G1951" t="s">
        <v>15</v>
      </c>
      <c r="H1951">
        <v>5</v>
      </c>
      <c r="I1951">
        <v>175</v>
      </c>
      <c r="J1951" t="s">
        <v>16</v>
      </c>
      <c r="K1951" t="s">
        <v>17</v>
      </c>
      <c r="L1951" t="s">
        <v>18</v>
      </c>
      <c r="M1951" s="25">
        <v>680000</v>
      </c>
    </row>
    <row r="1952" spans="1:13" x14ac:dyDescent="0.2">
      <c r="A1952" s="1">
        <v>43986</v>
      </c>
      <c r="B1952" t="s">
        <v>2073</v>
      </c>
      <c r="C1952" t="s">
        <v>11</v>
      </c>
      <c r="D1952" t="s">
        <v>19</v>
      </c>
      <c r="E1952" t="s">
        <v>68</v>
      </c>
      <c r="F1952" t="s">
        <v>120</v>
      </c>
      <c r="G1952" t="s">
        <v>15</v>
      </c>
      <c r="H1952">
        <v>5</v>
      </c>
      <c r="I1952">
        <v>143</v>
      </c>
      <c r="J1952" t="s">
        <v>16</v>
      </c>
      <c r="K1952" t="s">
        <v>17</v>
      </c>
      <c r="L1952" t="s">
        <v>18</v>
      </c>
      <c r="M1952" s="25">
        <v>638000</v>
      </c>
    </row>
    <row r="1953" spans="1:13" x14ac:dyDescent="0.2">
      <c r="A1953" s="1">
        <v>43987</v>
      </c>
      <c r="B1953" t="s">
        <v>2074</v>
      </c>
      <c r="C1953" t="s">
        <v>11</v>
      </c>
      <c r="D1953" t="s">
        <v>19</v>
      </c>
      <c r="E1953" t="s">
        <v>20</v>
      </c>
      <c r="F1953" t="s">
        <v>120</v>
      </c>
      <c r="G1953" t="s">
        <v>15</v>
      </c>
      <c r="H1953">
        <v>4</v>
      </c>
      <c r="I1953">
        <v>139</v>
      </c>
      <c r="J1953" t="s">
        <v>16</v>
      </c>
      <c r="K1953" t="s">
        <v>17</v>
      </c>
      <c r="L1953" t="s">
        <v>58</v>
      </c>
      <c r="M1953" s="25">
        <v>695000</v>
      </c>
    </row>
    <row r="1954" spans="1:13" x14ac:dyDescent="0.2">
      <c r="A1954" s="1">
        <v>43988</v>
      </c>
      <c r="B1954" t="s">
        <v>2075</v>
      </c>
      <c r="C1954" t="s">
        <v>11</v>
      </c>
      <c r="D1954" t="s">
        <v>12</v>
      </c>
      <c r="E1954" t="s">
        <v>13</v>
      </c>
      <c r="F1954" t="s">
        <v>120</v>
      </c>
      <c r="G1954" t="s">
        <v>15</v>
      </c>
      <c r="H1954">
        <v>4</v>
      </c>
      <c r="I1954">
        <v>110</v>
      </c>
      <c r="J1954" t="s">
        <v>28</v>
      </c>
      <c r="K1954" t="s">
        <v>17</v>
      </c>
      <c r="L1954" t="s">
        <v>18</v>
      </c>
      <c r="M1954" s="25">
        <v>550000</v>
      </c>
    </row>
    <row r="1955" spans="1:13" x14ac:dyDescent="0.2">
      <c r="A1955" s="1">
        <v>43989</v>
      </c>
      <c r="B1955" t="s">
        <v>2076</v>
      </c>
      <c r="C1955" t="s">
        <v>11</v>
      </c>
      <c r="D1955" t="s">
        <v>47</v>
      </c>
      <c r="E1955" t="s">
        <v>86</v>
      </c>
      <c r="F1955" t="s">
        <v>120</v>
      </c>
      <c r="G1955" t="s">
        <v>15</v>
      </c>
      <c r="H1955">
        <v>4</v>
      </c>
      <c r="I1955">
        <v>72</v>
      </c>
      <c r="J1955" t="s">
        <v>28</v>
      </c>
      <c r="K1955" t="s">
        <v>17</v>
      </c>
      <c r="L1955" t="s">
        <v>18</v>
      </c>
      <c r="M1955" s="25">
        <v>229000</v>
      </c>
    </row>
    <row r="1956" spans="1:13" x14ac:dyDescent="0.2">
      <c r="A1956" s="1">
        <v>43990</v>
      </c>
      <c r="B1956" t="s">
        <v>2077</v>
      </c>
      <c r="C1956" t="s">
        <v>11</v>
      </c>
      <c r="D1956" t="s">
        <v>89</v>
      </c>
      <c r="E1956" t="s">
        <v>103</v>
      </c>
      <c r="F1956" t="s">
        <v>120</v>
      </c>
      <c r="G1956" t="s">
        <v>15</v>
      </c>
      <c r="H1956">
        <v>3</v>
      </c>
      <c r="I1956">
        <v>71</v>
      </c>
      <c r="J1956" t="s">
        <v>16</v>
      </c>
      <c r="K1956" t="s">
        <v>17</v>
      </c>
      <c r="L1956" t="s">
        <v>58</v>
      </c>
      <c r="M1956" s="25">
        <v>230000</v>
      </c>
    </row>
    <row r="1957" spans="1:13" x14ac:dyDescent="0.2">
      <c r="A1957" s="1">
        <v>43991</v>
      </c>
      <c r="B1957" t="s">
        <v>2078</v>
      </c>
      <c r="C1957" t="s">
        <v>11</v>
      </c>
      <c r="D1957" t="s">
        <v>12</v>
      </c>
      <c r="E1957" t="s">
        <v>22</v>
      </c>
      <c r="F1957" t="s">
        <v>120</v>
      </c>
      <c r="G1957" t="s">
        <v>15</v>
      </c>
      <c r="H1957">
        <v>3</v>
      </c>
      <c r="I1957">
        <v>79</v>
      </c>
      <c r="J1957" t="s">
        <v>16</v>
      </c>
      <c r="K1957" t="s">
        <v>17</v>
      </c>
      <c r="L1957" t="s">
        <v>36</v>
      </c>
      <c r="M1957" s="25">
        <v>345000</v>
      </c>
    </row>
    <row r="1958" spans="1:13" x14ac:dyDescent="0.2">
      <c r="A1958" s="1">
        <v>43992</v>
      </c>
      <c r="B1958" t="s">
        <v>2079</v>
      </c>
      <c r="C1958" t="s">
        <v>11</v>
      </c>
      <c r="D1958" t="s">
        <v>12</v>
      </c>
      <c r="E1958" t="s">
        <v>31</v>
      </c>
      <c r="F1958" t="s">
        <v>120</v>
      </c>
      <c r="G1958" t="s">
        <v>15</v>
      </c>
      <c r="H1958">
        <v>3</v>
      </c>
      <c r="I1958">
        <v>110</v>
      </c>
      <c r="J1958" t="s">
        <v>16</v>
      </c>
      <c r="K1958" t="s">
        <v>17</v>
      </c>
      <c r="L1958" t="s">
        <v>57</v>
      </c>
      <c r="M1958" s="25">
        <v>525000</v>
      </c>
    </row>
    <row r="1959" spans="1:13" x14ac:dyDescent="0.2">
      <c r="A1959" s="1">
        <v>43993</v>
      </c>
      <c r="B1959" t="s">
        <v>2080</v>
      </c>
      <c r="C1959" t="s">
        <v>11</v>
      </c>
      <c r="D1959" t="s">
        <v>12</v>
      </c>
      <c r="E1959" t="s">
        <v>31</v>
      </c>
      <c r="F1959" t="s">
        <v>120</v>
      </c>
      <c r="G1959" t="s">
        <v>23</v>
      </c>
      <c r="H1959">
        <v>2</v>
      </c>
      <c r="I1959">
        <v>83</v>
      </c>
      <c r="J1959" t="s">
        <v>16</v>
      </c>
      <c r="K1959" t="s">
        <v>17</v>
      </c>
      <c r="L1959" t="s">
        <v>21</v>
      </c>
      <c r="M1959" s="25">
        <v>390000</v>
      </c>
    </row>
    <row r="1960" spans="1:13" x14ac:dyDescent="0.2">
      <c r="A1960" s="1">
        <v>43994</v>
      </c>
      <c r="B1960" t="s">
        <v>2081</v>
      </c>
      <c r="C1960" t="s">
        <v>11</v>
      </c>
      <c r="D1960" t="s">
        <v>37</v>
      </c>
      <c r="E1960" t="s">
        <v>38</v>
      </c>
      <c r="F1960" t="s">
        <v>120</v>
      </c>
      <c r="G1960" t="s">
        <v>15</v>
      </c>
      <c r="H1960">
        <v>4</v>
      </c>
      <c r="I1960">
        <v>100</v>
      </c>
      <c r="J1960" t="s">
        <v>16</v>
      </c>
      <c r="K1960" t="s">
        <v>67</v>
      </c>
      <c r="L1960" t="s">
        <v>21</v>
      </c>
      <c r="M1960" s="25">
        <v>350000</v>
      </c>
    </row>
    <row r="1961" spans="1:13" x14ac:dyDescent="0.2">
      <c r="A1961" s="1">
        <v>43995</v>
      </c>
      <c r="B1961" t="s">
        <v>2082</v>
      </c>
      <c r="C1961" t="s">
        <v>11</v>
      </c>
      <c r="D1961" t="s">
        <v>19</v>
      </c>
      <c r="E1961" t="s">
        <v>20</v>
      </c>
      <c r="F1961" t="s">
        <v>120</v>
      </c>
      <c r="G1961" t="s">
        <v>23</v>
      </c>
      <c r="H1961">
        <v>4</v>
      </c>
      <c r="I1961">
        <v>202</v>
      </c>
      <c r="J1961" t="s">
        <v>16</v>
      </c>
      <c r="K1961" t="s">
        <v>17</v>
      </c>
      <c r="L1961" t="s">
        <v>46</v>
      </c>
      <c r="M1961" s="25">
        <v>950000</v>
      </c>
    </row>
    <row r="1962" spans="1:13" x14ac:dyDescent="0.2">
      <c r="A1962" s="1">
        <v>43996</v>
      </c>
      <c r="B1962" t="s">
        <v>2083</v>
      </c>
      <c r="C1962" t="s">
        <v>11</v>
      </c>
      <c r="D1962" t="s">
        <v>19</v>
      </c>
      <c r="E1962" t="s">
        <v>45</v>
      </c>
      <c r="F1962" t="s">
        <v>120</v>
      </c>
      <c r="G1962" t="s">
        <v>15</v>
      </c>
      <c r="H1962">
        <v>5</v>
      </c>
      <c r="I1962">
        <v>247</v>
      </c>
      <c r="J1962" t="s">
        <v>16</v>
      </c>
      <c r="K1962" t="s">
        <v>17</v>
      </c>
      <c r="L1962" t="s">
        <v>40</v>
      </c>
      <c r="M1962" s="25">
        <v>1250000</v>
      </c>
    </row>
    <row r="1963" spans="1:13" x14ac:dyDescent="0.2">
      <c r="A1963" s="1">
        <v>43997</v>
      </c>
      <c r="B1963" t="s">
        <v>2084</v>
      </c>
      <c r="C1963" t="s">
        <v>11</v>
      </c>
      <c r="D1963" t="s">
        <v>12</v>
      </c>
      <c r="E1963" t="s">
        <v>41</v>
      </c>
      <c r="F1963" t="s">
        <v>120</v>
      </c>
      <c r="G1963" t="s">
        <v>15</v>
      </c>
      <c r="H1963">
        <v>4</v>
      </c>
      <c r="I1963">
        <v>170</v>
      </c>
      <c r="J1963" t="s">
        <v>16</v>
      </c>
      <c r="K1963" t="s">
        <v>17</v>
      </c>
      <c r="L1963" t="s">
        <v>21</v>
      </c>
      <c r="M1963" s="25">
        <v>730000</v>
      </c>
    </row>
    <row r="1964" spans="1:13" x14ac:dyDescent="0.2">
      <c r="A1964" s="1">
        <v>43998</v>
      </c>
      <c r="B1964" t="s">
        <v>2085</v>
      </c>
      <c r="C1964" t="s">
        <v>11</v>
      </c>
      <c r="D1964" t="s">
        <v>34</v>
      </c>
      <c r="E1964" t="s">
        <v>35</v>
      </c>
      <c r="F1964" t="s">
        <v>120</v>
      </c>
      <c r="G1964" t="s">
        <v>15</v>
      </c>
      <c r="H1964">
        <v>3</v>
      </c>
      <c r="I1964">
        <v>62</v>
      </c>
      <c r="J1964" t="s">
        <v>16</v>
      </c>
      <c r="K1964" t="s">
        <v>17</v>
      </c>
      <c r="L1964" t="s">
        <v>60</v>
      </c>
      <c r="M1964" s="25">
        <v>385000</v>
      </c>
    </row>
    <row r="1965" spans="1:13" x14ac:dyDescent="0.2">
      <c r="A1965" s="1">
        <v>43999</v>
      </c>
      <c r="B1965" t="s">
        <v>2086</v>
      </c>
      <c r="C1965" t="s">
        <v>11</v>
      </c>
      <c r="D1965" t="s">
        <v>34</v>
      </c>
      <c r="E1965" t="s">
        <v>35</v>
      </c>
      <c r="F1965" t="s">
        <v>120</v>
      </c>
      <c r="G1965" t="s">
        <v>15</v>
      </c>
      <c r="H1965">
        <v>3</v>
      </c>
      <c r="I1965">
        <v>73</v>
      </c>
      <c r="J1965" t="s">
        <v>16</v>
      </c>
      <c r="K1965" t="s">
        <v>17</v>
      </c>
      <c r="L1965" t="s">
        <v>46</v>
      </c>
      <c r="M1965" s="25">
        <v>430000</v>
      </c>
    </row>
    <row r="1966" spans="1:13" x14ac:dyDescent="0.2">
      <c r="A1966" s="1">
        <v>44000</v>
      </c>
      <c r="B1966" t="s">
        <v>2087</v>
      </c>
      <c r="C1966" t="s">
        <v>11</v>
      </c>
      <c r="D1966" t="s">
        <v>12</v>
      </c>
      <c r="E1966" t="s">
        <v>13</v>
      </c>
      <c r="F1966" t="s">
        <v>120</v>
      </c>
      <c r="G1966" t="s">
        <v>15</v>
      </c>
      <c r="H1966">
        <v>5</v>
      </c>
      <c r="I1966">
        <v>200</v>
      </c>
      <c r="J1966" t="s">
        <v>16</v>
      </c>
      <c r="K1966" t="s">
        <v>17</v>
      </c>
      <c r="L1966" t="s">
        <v>58</v>
      </c>
      <c r="M1966" s="25">
        <v>1200000</v>
      </c>
    </row>
    <row r="1967" spans="1:13" x14ac:dyDescent="0.2">
      <c r="A1967" s="1">
        <v>44001</v>
      </c>
      <c r="B1967" t="s">
        <v>2088</v>
      </c>
      <c r="C1967" t="s">
        <v>11</v>
      </c>
      <c r="D1967" t="s">
        <v>12</v>
      </c>
      <c r="E1967" t="s">
        <v>30</v>
      </c>
      <c r="F1967" t="s">
        <v>120</v>
      </c>
      <c r="G1967" t="s">
        <v>15</v>
      </c>
      <c r="H1967">
        <v>6</v>
      </c>
      <c r="I1967">
        <v>145</v>
      </c>
      <c r="J1967" t="s">
        <v>16</v>
      </c>
      <c r="K1967" t="s">
        <v>17</v>
      </c>
      <c r="L1967" t="s">
        <v>58</v>
      </c>
      <c r="M1967" s="25">
        <v>530000</v>
      </c>
    </row>
    <row r="1968" spans="1:13" x14ac:dyDescent="0.2">
      <c r="A1968" s="1">
        <v>44002</v>
      </c>
      <c r="B1968" t="s">
        <v>2089</v>
      </c>
      <c r="C1968" t="s">
        <v>11</v>
      </c>
      <c r="D1968" t="s">
        <v>34</v>
      </c>
      <c r="E1968" t="s">
        <v>71</v>
      </c>
      <c r="F1968" t="s">
        <v>120</v>
      </c>
      <c r="G1968" t="s">
        <v>15</v>
      </c>
      <c r="H1968">
        <v>4</v>
      </c>
      <c r="I1968">
        <v>80</v>
      </c>
      <c r="J1968" t="s">
        <v>16</v>
      </c>
      <c r="K1968" t="s">
        <v>17</v>
      </c>
      <c r="L1968" t="s">
        <v>36</v>
      </c>
      <c r="M1968" s="25">
        <v>340000</v>
      </c>
    </row>
    <row r="1969" spans="1:13" x14ac:dyDescent="0.2">
      <c r="A1969" s="1">
        <v>44003</v>
      </c>
      <c r="B1969" t="s">
        <v>2090</v>
      </c>
      <c r="C1969" t="s">
        <v>11</v>
      </c>
      <c r="D1969" t="s">
        <v>34</v>
      </c>
      <c r="E1969" t="s">
        <v>35</v>
      </c>
      <c r="F1969" t="s">
        <v>120</v>
      </c>
      <c r="G1969" t="s">
        <v>15</v>
      </c>
      <c r="H1969">
        <v>5</v>
      </c>
      <c r="I1969">
        <v>297</v>
      </c>
      <c r="J1969" t="s">
        <v>16</v>
      </c>
      <c r="K1969" t="s">
        <v>17</v>
      </c>
      <c r="L1969" t="s">
        <v>40</v>
      </c>
      <c r="M1969" s="25">
        <v>1550000</v>
      </c>
    </row>
    <row r="1970" spans="1:13" x14ac:dyDescent="0.2">
      <c r="A1970" s="1">
        <v>44004</v>
      </c>
      <c r="B1970" t="s">
        <v>2091</v>
      </c>
      <c r="C1970" t="s">
        <v>11</v>
      </c>
      <c r="D1970" t="s">
        <v>19</v>
      </c>
      <c r="E1970" t="s">
        <v>68</v>
      </c>
      <c r="F1970" t="s">
        <v>120</v>
      </c>
      <c r="G1970" t="s">
        <v>69</v>
      </c>
      <c r="H1970">
        <v>4</v>
      </c>
      <c r="I1970">
        <v>262</v>
      </c>
      <c r="J1970" t="s">
        <v>28</v>
      </c>
      <c r="K1970" t="s">
        <v>17</v>
      </c>
      <c r="L1970" t="s">
        <v>29</v>
      </c>
      <c r="M1970" s="25">
        <v>1350000</v>
      </c>
    </row>
    <row r="1971" spans="1:13" x14ac:dyDescent="0.2">
      <c r="A1971" s="1">
        <v>44005</v>
      </c>
      <c r="B1971" t="s">
        <v>2092</v>
      </c>
      <c r="C1971" t="s">
        <v>11</v>
      </c>
      <c r="D1971" t="s">
        <v>19</v>
      </c>
      <c r="E1971" t="s">
        <v>20</v>
      </c>
      <c r="F1971" t="s">
        <v>120</v>
      </c>
      <c r="G1971" t="s">
        <v>15</v>
      </c>
      <c r="H1971">
        <v>3</v>
      </c>
      <c r="I1971">
        <v>124</v>
      </c>
      <c r="J1971" t="s">
        <v>16</v>
      </c>
      <c r="K1971" t="s">
        <v>17</v>
      </c>
      <c r="L1971" t="s">
        <v>58</v>
      </c>
      <c r="M1971" s="25">
        <v>759000</v>
      </c>
    </row>
    <row r="1972" spans="1:13" x14ac:dyDescent="0.2">
      <c r="A1972" s="1">
        <v>44006</v>
      </c>
      <c r="B1972" t="s">
        <v>2093</v>
      </c>
      <c r="C1972" t="s">
        <v>11</v>
      </c>
      <c r="D1972" t="s">
        <v>25</v>
      </c>
      <c r="E1972" t="s">
        <v>99</v>
      </c>
      <c r="F1972" t="s">
        <v>120</v>
      </c>
      <c r="G1972" t="s">
        <v>64</v>
      </c>
      <c r="H1972">
        <v>5</v>
      </c>
      <c r="I1972">
        <v>161</v>
      </c>
      <c r="J1972" t="s">
        <v>28</v>
      </c>
      <c r="K1972" t="s">
        <v>17</v>
      </c>
      <c r="L1972" t="s">
        <v>29</v>
      </c>
      <c r="M1972" s="25">
        <v>490000</v>
      </c>
    </row>
    <row r="1973" spans="1:13" x14ac:dyDescent="0.2">
      <c r="A1973" s="1">
        <v>44007</v>
      </c>
      <c r="B1973" t="s">
        <v>2094</v>
      </c>
      <c r="C1973" t="s">
        <v>11</v>
      </c>
      <c r="D1973" t="s">
        <v>42</v>
      </c>
      <c r="E1973" t="s">
        <v>61</v>
      </c>
      <c r="F1973" t="s">
        <v>120</v>
      </c>
      <c r="G1973" t="s">
        <v>15</v>
      </c>
      <c r="H1973">
        <v>3</v>
      </c>
      <c r="I1973">
        <v>77</v>
      </c>
      <c r="J1973" t="s">
        <v>16</v>
      </c>
      <c r="K1973" t="s">
        <v>17</v>
      </c>
      <c r="L1973" t="s">
        <v>58</v>
      </c>
      <c r="M1973" s="25">
        <v>255000</v>
      </c>
    </row>
    <row r="1974" spans="1:13" x14ac:dyDescent="0.2">
      <c r="A1974" s="1">
        <v>44008</v>
      </c>
      <c r="B1974" t="s">
        <v>2095</v>
      </c>
      <c r="C1974" t="s">
        <v>11</v>
      </c>
      <c r="D1974" t="s">
        <v>50</v>
      </c>
      <c r="E1974" t="s">
        <v>51</v>
      </c>
      <c r="F1974" t="s">
        <v>120</v>
      </c>
      <c r="G1974" t="s">
        <v>15</v>
      </c>
      <c r="H1974">
        <v>2</v>
      </c>
      <c r="I1974">
        <v>74</v>
      </c>
      <c r="J1974" t="s">
        <v>28</v>
      </c>
      <c r="K1974" t="s">
        <v>17</v>
      </c>
      <c r="L1974" t="s">
        <v>18</v>
      </c>
      <c r="M1974" s="25">
        <v>325000</v>
      </c>
    </row>
    <row r="1975" spans="1:13" x14ac:dyDescent="0.2">
      <c r="A1975" s="1">
        <v>44009</v>
      </c>
      <c r="B1975" t="s">
        <v>2096</v>
      </c>
      <c r="C1975" t="s">
        <v>11</v>
      </c>
      <c r="D1975" t="s">
        <v>42</v>
      </c>
      <c r="E1975" t="s">
        <v>43</v>
      </c>
      <c r="F1975" t="s">
        <v>120</v>
      </c>
      <c r="G1975" t="s">
        <v>64</v>
      </c>
      <c r="H1975">
        <v>4</v>
      </c>
      <c r="I1975">
        <v>150</v>
      </c>
      <c r="J1975" t="s">
        <v>28</v>
      </c>
      <c r="K1975" t="s">
        <v>17</v>
      </c>
      <c r="L1975" t="s">
        <v>29</v>
      </c>
      <c r="M1975" s="25">
        <v>360000</v>
      </c>
    </row>
    <row r="1976" spans="1:13" x14ac:dyDescent="0.2">
      <c r="A1976" s="1">
        <v>44010</v>
      </c>
      <c r="B1976" t="s">
        <v>2097</v>
      </c>
      <c r="C1976" t="s">
        <v>11</v>
      </c>
      <c r="D1976" t="s">
        <v>12</v>
      </c>
      <c r="E1976" t="s">
        <v>13</v>
      </c>
      <c r="F1976" t="s">
        <v>120</v>
      </c>
      <c r="G1976" t="s">
        <v>15</v>
      </c>
      <c r="H1976">
        <v>7</v>
      </c>
      <c r="I1976">
        <v>212</v>
      </c>
      <c r="J1976" t="s">
        <v>16</v>
      </c>
      <c r="K1976" t="s">
        <v>17</v>
      </c>
      <c r="L1976" t="s">
        <v>40</v>
      </c>
      <c r="M1976" s="25">
        <v>1650000</v>
      </c>
    </row>
    <row r="1977" spans="1:13" x14ac:dyDescent="0.2">
      <c r="A1977" s="1">
        <v>44011</v>
      </c>
      <c r="B1977" t="s">
        <v>2098</v>
      </c>
      <c r="C1977" t="s">
        <v>11</v>
      </c>
      <c r="D1977" t="s">
        <v>19</v>
      </c>
      <c r="E1977" t="s">
        <v>20</v>
      </c>
      <c r="F1977" t="s">
        <v>120</v>
      </c>
      <c r="G1977" t="s">
        <v>15</v>
      </c>
      <c r="H1977">
        <v>5</v>
      </c>
      <c r="I1977">
        <v>285</v>
      </c>
      <c r="J1977" t="s">
        <v>16</v>
      </c>
      <c r="K1977" t="s">
        <v>17</v>
      </c>
      <c r="L1977" t="s">
        <v>40</v>
      </c>
      <c r="M1977" s="25">
        <v>1780000</v>
      </c>
    </row>
    <row r="1978" spans="1:13" x14ac:dyDescent="0.2">
      <c r="A1978" s="1">
        <v>44012</v>
      </c>
      <c r="B1978" t="s">
        <v>2099</v>
      </c>
      <c r="C1978" t="s">
        <v>11</v>
      </c>
      <c r="D1978" t="s">
        <v>19</v>
      </c>
      <c r="E1978" t="s">
        <v>45</v>
      </c>
      <c r="F1978" t="s">
        <v>120</v>
      </c>
      <c r="G1978" t="s">
        <v>15</v>
      </c>
      <c r="H1978">
        <v>5</v>
      </c>
      <c r="I1978">
        <v>200</v>
      </c>
      <c r="J1978" t="s">
        <v>16</v>
      </c>
      <c r="K1978" t="s">
        <v>17</v>
      </c>
      <c r="L1978" t="s">
        <v>60</v>
      </c>
      <c r="M1978" s="25">
        <v>895000</v>
      </c>
    </row>
    <row r="1979" spans="1:13" x14ac:dyDescent="0.2">
      <c r="A1979" s="1">
        <v>44013</v>
      </c>
      <c r="B1979" t="s">
        <v>2100</v>
      </c>
      <c r="C1979" t="s">
        <v>11</v>
      </c>
      <c r="D1979" t="s">
        <v>34</v>
      </c>
      <c r="E1979" t="s">
        <v>35</v>
      </c>
      <c r="F1979" t="s">
        <v>120</v>
      </c>
      <c r="G1979" t="s">
        <v>69</v>
      </c>
      <c r="H1979">
        <v>6</v>
      </c>
      <c r="I1979">
        <v>800</v>
      </c>
      <c r="J1979" t="s">
        <v>28</v>
      </c>
      <c r="K1979" t="s">
        <v>17</v>
      </c>
      <c r="L1979" t="s">
        <v>29</v>
      </c>
      <c r="M1979" s="25">
        <v>6500000</v>
      </c>
    </row>
    <row r="1980" spans="1:13" x14ac:dyDescent="0.2">
      <c r="A1980" s="1">
        <v>44014</v>
      </c>
      <c r="B1980" t="s">
        <v>2101</v>
      </c>
      <c r="C1980" t="s">
        <v>11</v>
      </c>
      <c r="D1980" t="s">
        <v>34</v>
      </c>
      <c r="E1980" t="s">
        <v>35</v>
      </c>
      <c r="F1980" t="s">
        <v>120</v>
      </c>
      <c r="G1980" t="s">
        <v>69</v>
      </c>
      <c r="H1980">
        <v>10</v>
      </c>
      <c r="I1980">
        <v>790</v>
      </c>
      <c r="J1980" t="s">
        <v>28</v>
      </c>
      <c r="K1980" t="s">
        <v>17</v>
      </c>
      <c r="L1980" t="s">
        <v>29</v>
      </c>
      <c r="M1980" s="25">
        <v>4600000</v>
      </c>
    </row>
    <row r="1981" spans="1:13" x14ac:dyDescent="0.2">
      <c r="A1981" s="1">
        <v>44015</v>
      </c>
      <c r="B1981" t="s">
        <v>2102</v>
      </c>
      <c r="C1981" t="s">
        <v>11</v>
      </c>
      <c r="D1981" t="s">
        <v>37</v>
      </c>
      <c r="E1981" t="s">
        <v>38</v>
      </c>
      <c r="F1981" t="s">
        <v>120</v>
      </c>
      <c r="G1981" t="s">
        <v>15</v>
      </c>
      <c r="H1981">
        <v>5</v>
      </c>
      <c r="I1981">
        <v>140</v>
      </c>
      <c r="J1981" t="s">
        <v>16</v>
      </c>
      <c r="K1981" t="s">
        <v>17</v>
      </c>
      <c r="L1981" t="s">
        <v>46</v>
      </c>
      <c r="M1981" s="25">
        <v>670000</v>
      </c>
    </row>
    <row r="1982" spans="1:13" x14ac:dyDescent="0.2">
      <c r="A1982" s="1">
        <v>44016</v>
      </c>
      <c r="B1982" t="s">
        <v>2103</v>
      </c>
      <c r="C1982" t="s">
        <v>11</v>
      </c>
      <c r="D1982" t="s">
        <v>12</v>
      </c>
      <c r="E1982" t="s">
        <v>13</v>
      </c>
      <c r="F1982" t="s">
        <v>120</v>
      </c>
      <c r="G1982" t="s">
        <v>15</v>
      </c>
      <c r="H1982">
        <v>6</v>
      </c>
      <c r="I1982">
        <v>155</v>
      </c>
      <c r="J1982" t="s">
        <v>16</v>
      </c>
      <c r="K1982" t="s">
        <v>17</v>
      </c>
      <c r="L1982" t="s">
        <v>36</v>
      </c>
      <c r="M1982" s="25">
        <v>755000</v>
      </c>
    </row>
    <row r="1983" spans="1:13" x14ac:dyDescent="0.2">
      <c r="A1983" s="1">
        <v>44017</v>
      </c>
      <c r="B1983" t="s">
        <v>2104</v>
      </c>
      <c r="C1983" t="s">
        <v>11</v>
      </c>
      <c r="D1983" t="s">
        <v>25</v>
      </c>
      <c r="E1983" t="s">
        <v>39</v>
      </c>
      <c r="F1983" t="s">
        <v>120</v>
      </c>
      <c r="G1983" t="s">
        <v>15</v>
      </c>
      <c r="H1983">
        <v>3</v>
      </c>
      <c r="I1983">
        <v>81</v>
      </c>
      <c r="J1983" t="s">
        <v>28</v>
      </c>
      <c r="K1983" t="s">
        <v>17</v>
      </c>
      <c r="L1983" t="s">
        <v>21</v>
      </c>
      <c r="M1983" s="25">
        <v>192000</v>
      </c>
    </row>
    <row r="1984" spans="1:13" x14ac:dyDescent="0.2">
      <c r="A1984" s="1">
        <v>44018</v>
      </c>
      <c r="B1984" t="s">
        <v>2105</v>
      </c>
      <c r="C1984" t="s">
        <v>11</v>
      </c>
      <c r="D1984" t="s">
        <v>42</v>
      </c>
      <c r="E1984" t="s">
        <v>81</v>
      </c>
      <c r="F1984" t="s">
        <v>120</v>
      </c>
      <c r="G1984" t="s">
        <v>15</v>
      </c>
      <c r="H1984">
        <v>4</v>
      </c>
      <c r="I1984">
        <v>79</v>
      </c>
      <c r="J1984" t="s">
        <v>16</v>
      </c>
      <c r="K1984" t="s">
        <v>17</v>
      </c>
      <c r="L1984" t="s">
        <v>58</v>
      </c>
      <c r="M1984" s="25">
        <v>195000</v>
      </c>
    </row>
    <row r="1985" spans="1:13" x14ac:dyDescent="0.2">
      <c r="A1985" s="1">
        <v>44019</v>
      </c>
      <c r="B1985" t="s">
        <v>2106</v>
      </c>
      <c r="C1985" t="s">
        <v>11</v>
      </c>
      <c r="D1985" t="s">
        <v>19</v>
      </c>
      <c r="E1985" t="s">
        <v>77</v>
      </c>
      <c r="F1985" t="s">
        <v>120</v>
      </c>
      <c r="G1985" t="s">
        <v>32</v>
      </c>
      <c r="H1985">
        <v>7</v>
      </c>
      <c r="I1985">
        <v>435</v>
      </c>
      <c r="J1985" t="s">
        <v>16</v>
      </c>
      <c r="K1985" t="s">
        <v>17</v>
      </c>
      <c r="L1985" t="s">
        <v>58</v>
      </c>
      <c r="M1985" s="25">
        <v>1850000</v>
      </c>
    </row>
    <row r="1986" spans="1:13" x14ac:dyDescent="0.2">
      <c r="A1986" s="1">
        <v>44020</v>
      </c>
      <c r="B1986" t="s">
        <v>2107</v>
      </c>
      <c r="C1986" t="s">
        <v>11</v>
      </c>
      <c r="D1986" t="s">
        <v>25</v>
      </c>
      <c r="E1986" t="s">
        <v>79</v>
      </c>
      <c r="F1986" t="s">
        <v>120</v>
      </c>
      <c r="G1986" t="s">
        <v>27</v>
      </c>
      <c r="H1986">
        <v>1</v>
      </c>
      <c r="I1986">
        <v>47</v>
      </c>
      <c r="J1986" t="s">
        <v>28</v>
      </c>
      <c r="K1986" t="s">
        <v>17</v>
      </c>
      <c r="L1986" t="s">
        <v>29</v>
      </c>
      <c r="M1986" s="25">
        <v>185000</v>
      </c>
    </row>
    <row r="1987" spans="1:13" x14ac:dyDescent="0.2">
      <c r="A1987" s="1">
        <v>44021</v>
      </c>
      <c r="B1987" t="s">
        <v>2108</v>
      </c>
      <c r="C1987" t="s">
        <v>11</v>
      </c>
      <c r="D1987" t="s">
        <v>19</v>
      </c>
      <c r="E1987" t="s">
        <v>73</v>
      </c>
      <c r="F1987" t="s">
        <v>120</v>
      </c>
      <c r="G1987" t="s">
        <v>15</v>
      </c>
      <c r="H1987">
        <v>3</v>
      </c>
      <c r="I1987">
        <v>143</v>
      </c>
      <c r="J1987" t="s">
        <v>16</v>
      </c>
      <c r="K1987" t="s">
        <v>17</v>
      </c>
      <c r="L1987" t="s">
        <v>58</v>
      </c>
      <c r="M1987" s="25">
        <v>730000</v>
      </c>
    </row>
    <row r="1988" spans="1:13" x14ac:dyDescent="0.2">
      <c r="A1988" s="1">
        <v>44022</v>
      </c>
      <c r="B1988" t="s">
        <v>2109</v>
      </c>
      <c r="C1988" t="s">
        <v>11</v>
      </c>
      <c r="D1988" t="s">
        <v>50</v>
      </c>
      <c r="E1988" t="s">
        <v>51</v>
      </c>
      <c r="F1988" t="s">
        <v>120</v>
      </c>
      <c r="G1988" t="s">
        <v>15</v>
      </c>
      <c r="H1988">
        <v>3</v>
      </c>
      <c r="I1988">
        <v>72</v>
      </c>
      <c r="J1988" t="s">
        <v>28</v>
      </c>
      <c r="K1988" t="s">
        <v>17</v>
      </c>
      <c r="L1988" t="s">
        <v>58</v>
      </c>
      <c r="M1988" s="25">
        <v>240000</v>
      </c>
    </row>
    <row r="1989" spans="1:13" x14ac:dyDescent="0.2">
      <c r="A1989" s="1">
        <v>44023</v>
      </c>
      <c r="B1989" t="s">
        <v>2110</v>
      </c>
      <c r="C1989" t="s">
        <v>11</v>
      </c>
      <c r="D1989" t="s">
        <v>12</v>
      </c>
      <c r="E1989" t="s">
        <v>41</v>
      </c>
      <c r="F1989" t="s">
        <v>120</v>
      </c>
      <c r="G1989" t="s">
        <v>15</v>
      </c>
      <c r="H1989">
        <v>3</v>
      </c>
      <c r="I1989">
        <v>97</v>
      </c>
      <c r="J1989" t="s">
        <v>16</v>
      </c>
      <c r="K1989" t="s">
        <v>17</v>
      </c>
      <c r="L1989" t="s">
        <v>21</v>
      </c>
      <c r="M1989" s="25">
        <v>350000</v>
      </c>
    </row>
    <row r="1990" spans="1:13" x14ac:dyDescent="0.2">
      <c r="A1990" s="1">
        <v>44024</v>
      </c>
      <c r="B1990" t="s">
        <v>2111</v>
      </c>
      <c r="C1990" t="s">
        <v>11</v>
      </c>
      <c r="D1990" t="s">
        <v>50</v>
      </c>
      <c r="E1990" t="s">
        <v>82</v>
      </c>
      <c r="F1990" t="s">
        <v>120</v>
      </c>
      <c r="G1990" t="s">
        <v>64</v>
      </c>
      <c r="H1990">
        <v>7</v>
      </c>
      <c r="I1990">
        <v>391</v>
      </c>
      <c r="J1990" t="s">
        <v>28</v>
      </c>
      <c r="K1990" t="s">
        <v>17</v>
      </c>
      <c r="L1990" t="s">
        <v>29</v>
      </c>
      <c r="M1990" s="25">
        <v>1050000</v>
      </c>
    </row>
    <row r="1991" spans="1:13" x14ac:dyDescent="0.2">
      <c r="A1991" s="1">
        <v>44025</v>
      </c>
      <c r="B1991" t="s">
        <v>2112</v>
      </c>
      <c r="C1991" t="s">
        <v>11</v>
      </c>
      <c r="D1991" t="s">
        <v>54</v>
      </c>
      <c r="E1991" t="s">
        <v>54</v>
      </c>
      <c r="F1991" t="s">
        <v>120</v>
      </c>
      <c r="G1991" t="s">
        <v>15</v>
      </c>
      <c r="H1991">
        <v>3</v>
      </c>
      <c r="I1991">
        <v>64</v>
      </c>
      <c r="J1991" t="s">
        <v>16</v>
      </c>
      <c r="K1991" t="s">
        <v>17</v>
      </c>
      <c r="L1991" t="s">
        <v>21</v>
      </c>
      <c r="M1991" s="25">
        <v>186000</v>
      </c>
    </row>
    <row r="1992" spans="1:13" x14ac:dyDescent="0.2">
      <c r="A1992" s="1">
        <v>44026</v>
      </c>
      <c r="B1992" t="s">
        <v>2113</v>
      </c>
      <c r="C1992" t="s">
        <v>11</v>
      </c>
      <c r="D1992" t="s">
        <v>19</v>
      </c>
      <c r="E1992" t="s">
        <v>20</v>
      </c>
      <c r="F1992" t="s">
        <v>120</v>
      </c>
      <c r="G1992" t="s">
        <v>15</v>
      </c>
      <c r="H1992">
        <v>3</v>
      </c>
      <c r="I1992">
        <v>142</v>
      </c>
      <c r="J1992" t="s">
        <v>16</v>
      </c>
      <c r="K1992" t="s">
        <v>17</v>
      </c>
      <c r="L1992" t="s">
        <v>36</v>
      </c>
      <c r="M1992" s="25">
        <v>800000</v>
      </c>
    </row>
    <row r="1993" spans="1:13" x14ac:dyDescent="0.2">
      <c r="A1993" s="1">
        <v>44027</v>
      </c>
      <c r="B1993" t="s">
        <v>2114</v>
      </c>
      <c r="C1993" t="s">
        <v>11</v>
      </c>
      <c r="D1993" t="s">
        <v>19</v>
      </c>
      <c r="E1993" t="s">
        <v>45</v>
      </c>
      <c r="F1993" t="s">
        <v>120</v>
      </c>
      <c r="G1993" t="s">
        <v>15</v>
      </c>
      <c r="H1993">
        <v>3</v>
      </c>
      <c r="I1993">
        <v>118</v>
      </c>
      <c r="J1993" t="s">
        <v>16</v>
      </c>
      <c r="K1993" t="s">
        <v>17</v>
      </c>
      <c r="L1993" t="s">
        <v>21</v>
      </c>
      <c r="M1993" s="25">
        <v>670000</v>
      </c>
    </row>
    <row r="1994" spans="1:13" x14ac:dyDescent="0.2">
      <c r="A1994" s="1">
        <v>44028</v>
      </c>
      <c r="B1994" t="s">
        <v>2115</v>
      </c>
      <c r="C1994" t="s">
        <v>11</v>
      </c>
      <c r="D1994" t="s">
        <v>50</v>
      </c>
      <c r="E1994" t="s">
        <v>51</v>
      </c>
      <c r="F1994" t="s">
        <v>120</v>
      </c>
      <c r="G1994" t="s">
        <v>15</v>
      </c>
      <c r="H1994">
        <v>3</v>
      </c>
      <c r="I1994">
        <v>91</v>
      </c>
      <c r="J1994" t="s">
        <v>16</v>
      </c>
      <c r="K1994" t="s">
        <v>17</v>
      </c>
      <c r="L1994" t="s">
        <v>36</v>
      </c>
      <c r="M1994" s="25">
        <v>389000</v>
      </c>
    </row>
    <row r="1995" spans="1:13" x14ac:dyDescent="0.2">
      <c r="A1995" s="1">
        <v>44029</v>
      </c>
      <c r="B1995" t="s">
        <v>2116</v>
      </c>
      <c r="C1995" t="s">
        <v>11</v>
      </c>
      <c r="D1995" t="s">
        <v>50</v>
      </c>
      <c r="E1995" t="s">
        <v>66</v>
      </c>
      <c r="F1995" t="s">
        <v>120</v>
      </c>
      <c r="G1995" t="s">
        <v>23</v>
      </c>
      <c r="H1995">
        <v>3</v>
      </c>
      <c r="I1995">
        <v>83</v>
      </c>
      <c r="J1995" t="s">
        <v>16</v>
      </c>
      <c r="K1995" t="s">
        <v>17</v>
      </c>
      <c r="L1995" t="s">
        <v>58</v>
      </c>
      <c r="M1995" s="25">
        <v>420000</v>
      </c>
    </row>
    <row r="1996" spans="1:13" x14ac:dyDescent="0.2">
      <c r="A1996" s="1">
        <v>44030</v>
      </c>
      <c r="B1996" t="s">
        <v>2117</v>
      </c>
      <c r="C1996" t="s">
        <v>11</v>
      </c>
      <c r="D1996" t="s">
        <v>25</v>
      </c>
      <c r="E1996" t="s">
        <v>99</v>
      </c>
      <c r="F1996" t="s">
        <v>120</v>
      </c>
      <c r="G1996" t="s">
        <v>15</v>
      </c>
      <c r="H1996">
        <v>5</v>
      </c>
      <c r="I1996">
        <v>192</v>
      </c>
      <c r="J1996" t="s">
        <v>16</v>
      </c>
      <c r="K1996" t="s">
        <v>17</v>
      </c>
      <c r="L1996" t="s">
        <v>18</v>
      </c>
      <c r="M1996" s="25">
        <v>450000</v>
      </c>
    </row>
    <row r="1997" spans="1:13" x14ac:dyDescent="0.2">
      <c r="A1997" s="1">
        <v>44031</v>
      </c>
      <c r="B1997" t="s">
        <v>2118</v>
      </c>
      <c r="C1997" t="s">
        <v>11</v>
      </c>
      <c r="D1997" t="s">
        <v>34</v>
      </c>
      <c r="E1997" t="s">
        <v>35</v>
      </c>
      <c r="F1997" t="s">
        <v>120</v>
      </c>
      <c r="G1997" t="s">
        <v>32</v>
      </c>
      <c r="H1997">
        <v>5</v>
      </c>
      <c r="I1997">
        <v>279</v>
      </c>
      <c r="J1997" t="s">
        <v>16</v>
      </c>
      <c r="K1997" t="s">
        <v>17</v>
      </c>
      <c r="L1997" t="s">
        <v>40</v>
      </c>
      <c r="M1997" s="25">
        <v>1550000</v>
      </c>
    </row>
    <row r="1998" spans="1:13" x14ac:dyDescent="0.2">
      <c r="A1998" s="1">
        <v>44032</v>
      </c>
      <c r="B1998" t="s">
        <v>2119</v>
      </c>
      <c r="C1998" t="s">
        <v>11</v>
      </c>
      <c r="D1998" t="s">
        <v>19</v>
      </c>
      <c r="E1998" t="s">
        <v>45</v>
      </c>
      <c r="F1998" t="s">
        <v>120</v>
      </c>
      <c r="G1998" t="s">
        <v>23</v>
      </c>
      <c r="H1998">
        <v>2</v>
      </c>
      <c r="I1998">
        <v>200</v>
      </c>
      <c r="J1998" t="s">
        <v>16</v>
      </c>
      <c r="K1998" t="s">
        <v>17</v>
      </c>
      <c r="L1998" t="s">
        <v>24</v>
      </c>
      <c r="M1998" s="25">
        <v>1780000</v>
      </c>
    </row>
    <row r="1999" spans="1:13" x14ac:dyDescent="0.2">
      <c r="A1999" s="1">
        <v>44033</v>
      </c>
      <c r="B1999" t="s">
        <v>2120</v>
      </c>
      <c r="C1999" t="s">
        <v>11</v>
      </c>
      <c r="D1999" t="s">
        <v>50</v>
      </c>
      <c r="E1999" t="s">
        <v>51</v>
      </c>
      <c r="F1999" t="s">
        <v>120</v>
      </c>
      <c r="G1999" t="s">
        <v>15</v>
      </c>
      <c r="H1999">
        <v>4</v>
      </c>
      <c r="I1999">
        <v>72</v>
      </c>
      <c r="J1999" t="s">
        <v>28</v>
      </c>
      <c r="K1999" t="s">
        <v>17</v>
      </c>
      <c r="L1999" t="s">
        <v>40</v>
      </c>
      <c r="M1999" s="25">
        <v>225000</v>
      </c>
    </row>
    <row r="2000" spans="1:13" x14ac:dyDescent="0.2">
      <c r="A2000" s="1">
        <v>44034</v>
      </c>
      <c r="B2000" t="s">
        <v>2121</v>
      </c>
      <c r="C2000" t="s">
        <v>11</v>
      </c>
      <c r="D2000" t="s">
        <v>47</v>
      </c>
      <c r="E2000" t="s">
        <v>102</v>
      </c>
      <c r="F2000" t="s">
        <v>120</v>
      </c>
      <c r="G2000" t="s">
        <v>15</v>
      </c>
      <c r="H2000">
        <v>3</v>
      </c>
      <c r="I2000">
        <v>61</v>
      </c>
      <c r="J2000" t="s">
        <v>16</v>
      </c>
      <c r="K2000" t="s">
        <v>17</v>
      </c>
      <c r="L2000" t="s">
        <v>58</v>
      </c>
      <c r="M2000" s="25">
        <v>175000</v>
      </c>
    </row>
    <row r="2001" spans="1:13" x14ac:dyDescent="0.2">
      <c r="A2001" s="1">
        <v>44035</v>
      </c>
      <c r="B2001" t="s">
        <v>2122</v>
      </c>
      <c r="C2001" t="s">
        <v>11</v>
      </c>
      <c r="D2001" t="s">
        <v>34</v>
      </c>
      <c r="E2001" t="s">
        <v>35</v>
      </c>
      <c r="F2001" t="s">
        <v>120</v>
      </c>
      <c r="G2001" t="s">
        <v>69</v>
      </c>
      <c r="H2001">
        <v>5</v>
      </c>
      <c r="I2001">
        <v>660</v>
      </c>
      <c r="J2001" t="s">
        <v>28</v>
      </c>
      <c r="K2001" t="s">
        <v>17</v>
      </c>
      <c r="L2001" t="s">
        <v>29</v>
      </c>
      <c r="M2001" s="25">
        <v>6900000</v>
      </c>
    </row>
    <row r="2002" spans="1:13" x14ac:dyDescent="0.2">
      <c r="A2002" s="1">
        <v>44036</v>
      </c>
      <c r="B2002" t="s">
        <v>2123</v>
      </c>
      <c r="C2002" t="s">
        <v>11</v>
      </c>
      <c r="D2002" t="s">
        <v>19</v>
      </c>
      <c r="E2002" t="s">
        <v>45</v>
      </c>
      <c r="F2002" t="s">
        <v>120</v>
      </c>
      <c r="G2002" t="s">
        <v>69</v>
      </c>
      <c r="H2002">
        <v>7</v>
      </c>
      <c r="I2002">
        <v>730</v>
      </c>
      <c r="J2002" t="s">
        <v>28</v>
      </c>
      <c r="K2002" t="s">
        <v>17</v>
      </c>
      <c r="L2002" t="s">
        <v>29</v>
      </c>
      <c r="M2002" s="25">
        <v>4500000</v>
      </c>
    </row>
    <row r="2003" spans="1:13" x14ac:dyDescent="0.2">
      <c r="A2003" s="1">
        <v>44037</v>
      </c>
      <c r="B2003" t="s">
        <v>2124</v>
      </c>
      <c r="C2003" t="s">
        <v>11</v>
      </c>
      <c r="D2003" t="s">
        <v>19</v>
      </c>
      <c r="E2003" t="s">
        <v>68</v>
      </c>
      <c r="F2003" t="s">
        <v>120</v>
      </c>
      <c r="G2003" t="s">
        <v>69</v>
      </c>
      <c r="H2003">
        <v>6</v>
      </c>
      <c r="I2003">
        <v>512</v>
      </c>
      <c r="J2003" t="s">
        <v>28</v>
      </c>
      <c r="K2003" t="s">
        <v>17</v>
      </c>
      <c r="L2003" t="s">
        <v>29</v>
      </c>
      <c r="M2003" s="25">
        <v>3900000</v>
      </c>
    </row>
    <row r="2004" spans="1:13" x14ac:dyDescent="0.2">
      <c r="A2004" s="1">
        <v>44038</v>
      </c>
      <c r="B2004" t="s">
        <v>2125</v>
      </c>
      <c r="C2004" t="s">
        <v>11</v>
      </c>
      <c r="D2004" t="s">
        <v>19</v>
      </c>
      <c r="E2004" t="s">
        <v>75</v>
      </c>
      <c r="F2004" t="s">
        <v>120</v>
      </c>
      <c r="G2004" t="s">
        <v>69</v>
      </c>
      <c r="H2004">
        <v>5</v>
      </c>
      <c r="I2004">
        <v>358</v>
      </c>
      <c r="J2004" t="s">
        <v>28</v>
      </c>
      <c r="K2004" t="s">
        <v>17</v>
      </c>
      <c r="L2004" t="s">
        <v>29</v>
      </c>
      <c r="M2004" s="25">
        <v>1880000</v>
      </c>
    </row>
    <row r="2005" spans="1:13" x14ac:dyDescent="0.2">
      <c r="A2005" s="1">
        <v>44039</v>
      </c>
      <c r="B2005" t="s">
        <v>2126</v>
      </c>
      <c r="C2005" t="s">
        <v>11</v>
      </c>
      <c r="D2005" t="s">
        <v>47</v>
      </c>
      <c r="E2005" t="s">
        <v>48</v>
      </c>
      <c r="F2005" t="s">
        <v>120</v>
      </c>
      <c r="G2005" t="s">
        <v>15</v>
      </c>
      <c r="H2005">
        <v>3</v>
      </c>
      <c r="I2005">
        <v>62</v>
      </c>
      <c r="J2005" t="s">
        <v>16</v>
      </c>
      <c r="K2005" t="s">
        <v>17</v>
      </c>
      <c r="L2005" t="s">
        <v>18</v>
      </c>
      <c r="M2005" s="25">
        <v>190000</v>
      </c>
    </row>
    <row r="2006" spans="1:13" x14ac:dyDescent="0.2">
      <c r="A2006" s="1">
        <v>44040</v>
      </c>
      <c r="B2006" t="s">
        <v>2127</v>
      </c>
      <c r="C2006" t="s">
        <v>11</v>
      </c>
      <c r="D2006" t="s">
        <v>89</v>
      </c>
      <c r="E2006" t="s">
        <v>103</v>
      </c>
      <c r="F2006" t="s">
        <v>120</v>
      </c>
      <c r="G2006" t="s">
        <v>15</v>
      </c>
      <c r="H2006">
        <v>3</v>
      </c>
      <c r="I2006">
        <v>65</v>
      </c>
      <c r="J2006" t="s">
        <v>16</v>
      </c>
      <c r="K2006" t="s">
        <v>67</v>
      </c>
      <c r="L2006" t="s">
        <v>18</v>
      </c>
      <c r="M2006" s="25">
        <v>145000</v>
      </c>
    </row>
    <row r="2007" spans="1:13" x14ac:dyDescent="0.2">
      <c r="A2007" s="1">
        <v>44041</v>
      </c>
      <c r="B2007" t="s">
        <v>2128</v>
      </c>
      <c r="C2007" t="s">
        <v>11</v>
      </c>
      <c r="D2007" t="s">
        <v>19</v>
      </c>
      <c r="E2007" t="s">
        <v>45</v>
      </c>
      <c r="F2007" t="s">
        <v>120</v>
      </c>
      <c r="G2007" t="s">
        <v>15</v>
      </c>
      <c r="H2007">
        <v>5</v>
      </c>
      <c r="I2007">
        <v>240</v>
      </c>
      <c r="J2007" t="s">
        <v>16</v>
      </c>
      <c r="K2007" t="s">
        <v>17</v>
      </c>
      <c r="L2007" t="s">
        <v>21</v>
      </c>
      <c r="M2007" s="25">
        <v>1625000</v>
      </c>
    </row>
    <row r="2008" spans="1:13" x14ac:dyDescent="0.2">
      <c r="A2008" s="1">
        <v>44042</v>
      </c>
      <c r="B2008" t="s">
        <v>2129</v>
      </c>
      <c r="C2008" t="s">
        <v>11</v>
      </c>
      <c r="D2008" t="s">
        <v>34</v>
      </c>
      <c r="E2008" t="s">
        <v>35</v>
      </c>
      <c r="F2008" t="s">
        <v>120</v>
      </c>
      <c r="G2008" t="s">
        <v>15</v>
      </c>
      <c r="H2008">
        <v>6</v>
      </c>
      <c r="I2008">
        <v>360</v>
      </c>
      <c r="J2008" t="s">
        <v>16</v>
      </c>
      <c r="K2008" t="s">
        <v>17</v>
      </c>
      <c r="L2008" t="s">
        <v>58</v>
      </c>
      <c r="M2008" s="25">
        <v>1800000</v>
      </c>
    </row>
    <row r="2009" spans="1:13" x14ac:dyDescent="0.2">
      <c r="A2009" s="1">
        <v>44043</v>
      </c>
      <c r="B2009" t="s">
        <v>2130</v>
      </c>
      <c r="C2009" t="s">
        <v>11</v>
      </c>
      <c r="D2009" t="s">
        <v>37</v>
      </c>
      <c r="E2009" t="s">
        <v>49</v>
      </c>
      <c r="F2009" t="s">
        <v>120</v>
      </c>
      <c r="G2009" t="s">
        <v>15</v>
      </c>
      <c r="H2009">
        <v>4</v>
      </c>
      <c r="I2009">
        <v>114</v>
      </c>
      <c r="J2009" t="s">
        <v>16</v>
      </c>
      <c r="K2009" t="s">
        <v>17</v>
      </c>
      <c r="L2009" t="s">
        <v>40</v>
      </c>
      <c r="M2009" s="25">
        <v>340000</v>
      </c>
    </row>
    <row r="2010" spans="1:13" x14ac:dyDescent="0.2">
      <c r="A2010" s="1">
        <v>44044</v>
      </c>
      <c r="B2010" t="s">
        <v>2131</v>
      </c>
      <c r="C2010" t="s">
        <v>11</v>
      </c>
      <c r="D2010" t="s">
        <v>50</v>
      </c>
      <c r="E2010" t="s">
        <v>66</v>
      </c>
      <c r="F2010" t="s">
        <v>120</v>
      </c>
      <c r="G2010" t="s">
        <v>15</v>
      </c>
      <c r="H2010">
        <v>2</v>
      </c>
      <c r="I2010">
        <v>63</v>
      </c>
      <c r="J2010" t="s">
        <v>16</v>
      </c>
      <c r="K2010" t="s">
        <v>17</v>
      </c>
      <c r="L2010" t="s">
        <v>40</v>
      </c>
      <c r="M2010" s="25">
        <v>265000</v>
      </c>
    </row>
    <row r="2011" spans="1:13" x14ac:dyDescent="0.2">
      <c r="A2011" s="1">
        <v>44045</v>
      </c>
      <c r="B2011" t="s">
        <v>2132</v>
      </c>
      <c r="C2011" t="s">
        <v>11</v>
      </c>
      <c r="D2011" t="s">
        <v>12</v>
      </c>
      <c r="E2011" t="s">
        <v>31</v>
      </c>
      <c r="F2011" t="s">
        <v>120</v>
      </c>
      <c r="G2011" t="s">
        <v>15</v>
      </c>
      <c r="H2011">
        <v>4</v>
      </c>
      <c r="I2011">
        <v>77</v>
      </c>
      <c r="J2011" t="s">
        <v>16</v>
      </c>
      <c r="K2011" t="s">
        <v>17</v>
      </c>
      <c r="L2011" t="s">
        <v>60</v>
      </c>
      <c r="M2011" s="25">
        <v>255000</v>
      </c>
    </row>
    <row r="2012" spans="1:13" x14ac:dyDescent="0.2">
      <c r="A2012" s="1">
        <v>44046</v>
      </c>
      <c r="B2012" t="s">
        <v>2133</v>
      </c>
      <c r="C2012" t="s">
        <v>11</v>
      </c>
      <c r="D2012" t="s">
        <v>12</v>
      </c>
      <c r="E2012" t="s">
        <v>33</v>
      </c>
      <c r="F2012" t="s">
        <v>120</v>
      </c>
      <c r="G2012" t="s">
        <v>15</v>
      </c>
      <c r="H2012">
        <v>4</v>
      </c>
      <c r="I2012">
        <v>97</v>
      </c>
      <c r="J2012" t="s">
        <v>16</v>
      </c>
      <c r="K2012" t="s">
        <v>17</v>
      </c>
      <c r="L2012" t="s">
        <v>36</v>
      </c>
      <c r="M2012" s="25">
        <v>445000</v>
      </c>
    </row>
    <row r="2013" spans="1:13" x14ac:dyDescent="0.2">
      <c r="A2013" s="1">
        <v>44047</v>
      </c>
      <c r="B2013" t="s">
        <v>2134</v>
      </c>
      <c r="C2013" t="s">
        <v>11</v>
      </c>
      <c r="D2013" t="s">
        <v>34</v>
      </c>
      <c r="E2013" t="s">
        <v>35</v>
      </c>
      <c r="F2013" t="s">
        <v>120</v>
      </c>
      <c r="G2013" t="s">
        <v>23</v>
      </c>
      <c r="H2013">
        <v>7</v>
      </c>
      <c r="I2013">
        <v>331</v>
      </c>
      <c r="J2013" t="s">
        <v>16</v>
      </c>
      <c r="K2013" t="s">
        <v>17</v>
      </c>
      <c r="L2013" t="s">
        <v>36</v>
      </c>
      <c r="M2013" s="25">
        <v>2500000</v>
      </c>
    </row>
    <row r="2014" spans="1:13" x14ac:dyDescent="0.2">
      <c r="A2014" s="1">
        <v>44048</v>
      </c>
      <c r="B2014" t="s">
        <v>2135</v>
      </c>
      <c r="C2014" t="s">
        <v>11</v>
      </c>
      <c r="D2014" t="s">
        <v>50</v>
      </c>
      <c r="E2014" t="s">
        <v>114</v>
      </c>
      <c r="F2014" t="s">
        <v>120</v>
      </c>
      <c r="G2014" t="s">
        <v>15</v>
      </c>
      <c r="H2014">
        <v>3</v>
      </c>
      <c r="I2014">
        <v>68</v>
      </c>
      <c r="J2014" t="s">
        <v>16</v>
      </c>
      <c r="K2014" t="s">
        <v>17</v>
      </c>
      <c r="L2014" t="s">
        <v>52</v>
      </c>
      <c r="M2014" s="25">
        <v>149000</v>
      </c>
    </row>
    <row r="2015" spans="1:13" x14ac:dyDescent="0.2">
      <c r="A2015" s="1">
        <v>44049</v>
      </c>
      <c r="B2015" t="s">
        <v>2136</v>
      </c>
      <c r="C2015" t="s">
        <v>11</v>
      </c>
      <c r="D2015" t="s">
        <v>37</v>
      </c>
      <c r="E2015" t="s">
        <v>49</v>
      </c>
      <c r="F2015" t="s">
        <v>120</v>
      </c>
      <c r="G2015" t="s">
        <v>15</v>
      </c>
      <c r="H2015">
        <v>4</v>
      </c>
      <c r="I2015">
        <v>113</v>
      </c>
      <c r="J2015" t="s">
        <v>16</v>
      </c>
      <c r="K2015" t="s">
        <v>17</v>
      </c>
      <c r="L2015" t="s">
        <v>21</v>
      </c>
      <c r="M2015" s="25">
        <v>450000</v>
      </c>
    </row>
    <row r="2016" spans="1:13" x14ac:dyDescent="0.2">
      <c r="A2016" s="1">
        <v>44050</v>
      </c>
      <c r="B2016" t="s">
        <v>2137</v>
      </c>
      <c r="C2016" t="s">
        <v>11</v>
      </c>
      <c r="D2016" t="s">
        <v>12</v>
      </c>
      <c r="E2016" t="s">
        <v>31</v>
      </c>
      <c r="F2016" t="s">
        <v>120</v>
      </c>
      <c r="G2016" t="s">
        <v>15</v>
      </c>
      <c r="H2016">
        <v>4</v>
      </c>
      <c r="I2016">
        <v>70</v>
      </c>
      <c r="J2016" t="s">
        <v>16</v>
      </c>
      <c r="K2016" t="s">
        <v>17</v>
      </c>
      <c r="L2016" t="s">
        <v>60</v>
      </c>
      <c r="M2016" s="25">
        <v>255000</v>
      </c>
    </row>
    <row r="2017" spans="1:13" x14ac:dyDescent="0.2">
      <c r="A2017" s="1">
        <v>44051</v>
      </c>
      <c r="B2017" t="s">
        <v>2138</v>
      </c>
      <c r="C2017" t="s">
        <v>11</v>
      </c>
      <c r="D2017" t="s">
        <v>54</v>
      </c>
      <c r="E2017" t="s">
        <v>97</v>
      </c>
      <c r="F2017" t="s">
        <v>120</v>
      </c>
      <c r="G2017" t="s">
        <v>15</v>
      </c>
      <c r="H2017">
        <v>4</v>
      </c>
      <c r="I2017">
        <v>95</v>
      </c>
      <c r="J2017" t="s">
        <v>16</v>
      </c>
      <c r="K2017" t="s">
        <v>17</v>
      </c>
      <c r="L2017" t="s">
        <v>24</v>
      </c>
      <c r="M2017" s="25">
        <v>295000</v>
      </c>
    </row>
    <row r="2018" spans="1:13" x14ac:dyDescent="0.2">
      <c r="A2018" s="1">
        <v>44052</v>
      </c>
      <c r="B2018" t="s">
        <v>2139</v>
      </c>
      <c r="C2018" t="s">
        <v>11</v>
      </c>
      <c r="D2018" t="s">
        <v>12</v>
      </c>
      <c r="E2018" t="s">
        <v>41</v>
      </c>
      <c r="F2018" t="s">
        <v>120</v>
      </c>
      <c r="G2018" t="s">
        <v>15</v>
      </c>
      <c r="H2018">
        <v>3</v>
      </c>
      <c r="I2018">
        <v>96</v>
      </c>
      <c r="J2018" t="s">
        <v>16</v>
      </c>
      <c r="K2018" t="s">
        <v>17</v>
      </c>
      <c r="L2018" t="s">
        <v>18</v>
      </c>
      <c r="M2018" s="25">
        <v>570000</v>
      </c>
    </row>
    <row r="2019" spans="1:13" x14ac:dyDescent="0.2">
      <c r="A2019" s="1">
        <v>44053</v>
      </c>
      <c r="B2019" t="s">
        <v>2140</v>
      </c>
      <c r="C2019" t="s">
        <v>11</v>
      </c>
      <c r="D2019" t="s">
        <v>19</v>
      </c>
      <c r="E2019" t="s">
        <v>20</v>
      </c>
      <c r="F2019" t="s">
        <v>120</v>
      </c>
      <c r="G2019" t="s">
        <v>15</v>
      </c>
      <c r="H2019">
        <v>3</v>
      </c>
      <c r="I2019">
        <v>98</v>
      </c>
      <c r="J2019" t="s">
        <v>16</v>
      </c>
      <c r="K2019" t="s">
        <v>17</v>
      </c>
      <c r="L2019" t="s">
        <v>58</v>
      </c>
      <c r="M2019" s="25">
        <v>410000</v>
      </c>
    </row>
    <row r="2020" spans="1:13" x14ac:dyDescent="0.2">
      <c r="A2020" s="1">
        <v>44054</v>
      </c>
      <c r="B2020" t="s">
        <v>2141</v>
      </c>
      <c r="C2020" t="s">
        <v>11</v>
      </c>
      <c r="D2020" t="s">
        <v>47</v>
      </c>
      <c r="E2020" t="s">
        <v>98</v>
      </c>
      <c r="F2020" t="s">
        <v>120</v>
      </c>
      <c r="G2020" t="s">
        <v>15</v>
      </c>
      <c r="H2020">
        <v>2</v>
      </c>
      <c r="I2020">
        <v>70</v>
      </c>
      <c r="J2020" t="s">
        <v>16</v>
      </c>
      <c r="K2020" t="s">
        <v>17</v>
      </c>
      <c r="L2020" t="s">
        <v>52</v>
      </c>
      <c r="M2020" s="25">
        <v>162000</v>
      </c>
    </row>
    <row r="2021" spans="1:13" x14ac:dyDescent="0.2">
      <c r="A2021" s="1">
        <v>44055</v>
      </c>
      <c r="B2021" t="s">
        <v>2142</v>
      </c>
      <c r="C2021" t="s">
        <v>11</v>
      </c>
      <c r="D2021" t="s">
        <v>12</v>
      </c>
      <c r="E2021" t="s">
        <v>13</v>
      </c>
      <c r="F2021" t="s">
        <v>120</v>
      </c>
      <c r="G2021" t="s">
        <v>15</v>
      </c>
      <c r="H2021">
        <v>8</v>
      </c>
      <c r="I2021">
        <v>630</v>
      </c>
      <c r="J2021" t="s">
        <v>16</v>
      </c>
      <c r="K2021" t="s">
        <v>17</v>
      </c>
      <c r="L2021" t="s">
        <v>18</v>
      </c>
      <c r="M2021" s="25">
        <v>2520000</v>
      </c>
    </row>
    <row r="2022" spans="1:13" x14ac:dyDescent="0.2">
      <c r="A2022" s="1">
        <v>44056</v>
      </c>
      <c r="B2022" t="s">
        <v>2143</v>
      </c>
      <c r="C2022" t="s">
        <v>11</v>
      </c>
      <c r="D2022" t="s">
        <v>12</v>
      </c>
      <c r="E2022" t="s">
        <v>33</v>
      </c>
      <c r="F2022" t="s">
        <v>120</v>
      </c>
      <c r="G2022" t="s">
        <v>15</v>
      </c>
      <c r="H2022">
        <v>3</v>
      </c>
      <c r="I2022">
        <v>90</v>
      </c>
      <c r="J2022" t="s">
        <v>16</v>
      </c>
      <c r="K2022" t="s">
        <v>17</v>
      </c>
      <c r="L2022" t="s">
        <v>18</v>
      </c>
      <c r="M2022" s="25">
        <v>340000</v>
      </c>
    </row>
    <row r="2023" spans="1:13" x14ac:dyDescent="0.2">
      <c r="A2023" s="1">
        <v>44057</v>
      </c>
      <c r="B2023" t="s">
        <v>2144</v>
      </c>
      <c r="C2023" t="s">
        <v>11</v>
      </c>
      <c r="D2023" t="s">
        <v>50</v>
      </c>
      <c r="E2023" t="s">
        <v>84</v>
      </c>
      <c r="F2023" t="s">
        <v>120</v>
      </c>
      <c r="G2023" t="s">
        <v>15</v>
      </c>
      <c r="H2023">
        <v>4</v>
      </c>
      <c r="I2023">
        <v>89</v>
      </c>
      <c r="J2023" t="s">
        <v>16</v>
      </c>
      <c r="K2023" t="s">
        <v>17</v>
      </c>
      <c r="L2023" t="s">
        <v>46</v>
      </c>
      <c r="M2023" s="25">
        <v>315000</v>
      </c>
    </row>
    <row r="2024" spans="1:13" x14ac:dyDescent="0.2">
      <c r="A2024" s="1">
        <v>44058</v>
      </c>
      <c r="B2024" t="s">
        <v>2145</v>
      </c>
      <c r="C2024" t="s">
        <v>11</v>
      </c>
      <c r="D2024" t="s">
        <v>50</v>
      </c>
      <c r="E2024" t="s">
        <v>51</v>
      </c>
      <c r="F2024" t="s">
        <v>120</v>
      </c>
      <c r="G2024" t="s">
        <v>15</v>
      </c>
      <c r="H2024">
        <v>3</v>
      </c>
      <c r="I2024">
        <v>83</v>
      </c>
      <c r="J2024" t="s">
        <v>16</v>
      </c>
      <c r="K2024" t="s">
        <v>17</v>
      </c>
      <c r="L2024" t="s">
        <v>57</v>
      </c>
      <c r="M2024" s="25">
        <v>335000</v>
      </c>
    </row>
    <row r="2025" spans="1:13" x14ac:dyDescent="0.2">
      <c r="A2025" s="1">
        <v>44059</v>
      </c>
      <c r="B2025" t="s">
        <v>2146</v>
      </c>
      <c r="C2025" t="s">
        <v>11</v>
      </c>
      <c r="D2025" t="s">
        <v>12</v>
      </c>
      <c r="E2025" t="s">
        <v>13</v>
      </c>
      <c r="F2025" t="s">
        <v>120</v>
      </c>
      <c r="G2025" t="s">
        <v>15</v>
      </c>
      <c r="H2025">
        <v>3</v>
      </c>
      <c r="I2025">
        <v>150</v>
      </c>
      <c r="J2025" t="s">
        <v>16</v>
      </c>
      <c r="K2025" t="s">
        <v>17</v>
      </c>
      <c r="L2025" t="s">
        <v>21</v>
      </c>
      <c r="M2025" s="25">
        <v>1495000</v>
      </c>
    </row>
    <row r="2026" spans="1:13" x14ac:dyDescent="0.2">
      <c r="A2026" s="1">
        <v>44060</v>
      </c>
      <c r="B2026" t="s">
        <v>2147</v>
      </c>
      <c r="C2026" t="s">
        <v>11</v>
      </c>
      <c r="D2026" t="s">
        <v>50</v>
      </c>
      <c r="E2026" t="s">
        <v>51</v>
      </c>
      <c r="F2026" t="s">
        <v>120</v>
      </c>
      <c r="G2026" t="s">
        <v>15</v>
      </c>
      <c r="H2026">
        <v>1</v>
      </c>
      <c r="I2026">
        <v>54</v>
      </c>
      <c r="J2026" t="s">
        <v>16</v>
      </c>
      <c r="K2026" t="s">
        <v>17</v>
      </c>
      <c r="L2026" t="s">
        <v>18</v>
      </c>
      <c r="M2026" s="25">
        <v>280000</v>
      </c>
    </row>
    <row r="2027" spans="1:13" x14ac:dyDescent="0.2">
      <c r="A2027" s="1">
        <v>44061</v>
      </c>
      <c r="B2027" t="s">
        <v>2148</v>
      </c>
      <c r="C2027" t="s">
        <v>11</v>
      </c>
      <c r="D2027" t="s">
        <v>34</v>
      </c>
      <c r="E2027" t="s">
        <v>35</v>
      </c>
      <c r="F2027" t="s">
        <v>120</v>
      </c>
      <c r="G2027" t="s">
        <v>32</v>
      </c>
      <c r="H2027">
        <v>8</v>
      </c>
      <c r="I2027">
        <v>447</v>
      </c>
      <c r="J2027" t="s">
        <v>16</v>
      </c>
      <c r="K2027" t="s">
        <v>17</v>
      </c>
      <c r="L2027" t="s">
        <v>36</v>
      </c>
      <c r="M2027" s="25">
        <v>2500000</v>
      </c>
    </row>
    <row r="2028" spans="1:13" x14ac:dyDescent="0.2">
      <c r="A2028" s="1">
        <v>44062</v>
      </c>
      <c r="B2028" t="s">
        <v>2149</v>
      </c>
      <c r="C2028" t="s">
        <v>11</v>
      </c>
      <c r="D2028" t="s">
        <v>25</v>
      </c>
      <c r="E2028" t="s">
        <v>39</v>
      </c>
      <c r="F2028" t="s">
        <v>120</v>
      </c>
      <c r="G2028" t="s">
        <v>15</v>
      </c>
      <c r="H2028">
        <v>4</v>
      </c>
      <c r="I2028">
        <v>89</v>
      </c>
      <c r="J2028" t="s">
        <v>16</v>
      </c>
      <c r="K2028" t="s">
        <v>17</v>
      </c>
      <c r="L2028" t="s">
        <v>18</v>
      </c>
      <c r="M2028" s="25">
        <v>259500</v>
      </c>
    </row>
    <row r="2029" spans="1:13" x14ac:dyDescent="0.2">
      <c r="A2029" s="1">
        <v>44063</v>
      </c>
      <c r="B2029" t="s">
        <v>2150</v>
      </c>
      <c r="C2029" t="s">
        <v>11</v>
      </c>
      <c r="D2029" t="s">
        <v>42</v>
      </c>
      <c r="E2029" t="s">
        <v>43</v>
      </c>
      <c r="F2029" t="s">
        <v>120</v>
      </c>
      <c r="G2029" t="s">
        <v>32</v>
      </c>
      <c r="H2029">
        <v>3</v>
      </c>
      <c r="I2029">
        <v>185</v>
      </c>
      <c r="J2029" t="s">
        <v>28</v>
      </c>
      <c r="K2029" t="s">
        <v>17</v>
      </c>
      <c r="L2029" t="s">
        <v>52</v>
      </c>
      <c r="M2029" s="25">
        <v>475000</v>
      </c>
    </row>
    <row r="2030" spans="1:13" x14ac:dyDescent="0.2">
      <c r="A2030" s="1">
        <v>44064</v>
      </c>
      <c r="B2030" t="s">
        <v>2151</v>
      </c>
      <c r="C2030" t="s">
        <v>11</v>
      </c>
      <c r="D2030" t="s">
        <v>42</v>
      </c>
      <c r="E2030" t="s">
        <v>78</v>
      </c>
      <c r="F2030" t="s">
        <v>120</v>
      </c>
      <c r="G2030" t="s">
        <v>15</v>
      </c>
      <c r="H2030">
        <v>3</v>
      </c>
      <c r="I2030">
        <v>72</v>
      </c>
      <c r="J2030" t="s">
        <v>16</v>
      </c>
      <c r="K2030" t="s">
        <v>17</v>
      </c>
      <c r="L2030" t="s">
        <v>100</v>
      </c>
      <c r="M2030" s="25">
        <v>150000</v>
      </c>
    </row>
    <row r="2031" spans="1:13" x14ac:dyDescent="0.2">
      <c r="A2031" s="1">
        <v>44065</v>
      </c>
      <c r="B2031" t="s">
        <v>2152</v>
      </c>
      <c r="C2031" t="s">
        <v>11</v>
      </c>
      <c r="D2031" t="s">
        <v>47</v>
      </c>
      <c r="E2031" t="s">
        <v>48</v>
      </c>
      <c r="F2031" t="s">
        <v>120</v>
      </c>
      <c r="G2031" t="s">
        <v>15</v>
      </c>
      <c r="H2031">
        <v>3</v>
      </c>
      <c r="I2031">
        <v>68</v>
      </c>
      <c r="J2031" t="s">
        <v>28</v>
      </c>
      <c r="K2031" t="s">
        <v>17</v>
      </c>
      <c r="L2031" t="s">
        <v>21</v>
      </c>
      <c r="M2031" s="25">
        <v>152000</v>
      </c>
    </row>
    <row r="2032" spans="1:13" x14ac:dyDescent="0.2">
      <c r="A2032" s="1">
        <v>44066</v>
      </c>
      <c r="B2032" t="s">
        <v>2153</v>
      </c>
      <c r="C2032" t="s">
        <v>11</v>
      </c>
      <c r="D2032" t="s">
        <v>37</v>
      </c>
      <c r="E2032" t="s">
        <v>74</v>
      </c>
      <c r="F2032" t="s">
        <v>120</v>
      </c>
      <c r="G2032" t="s">
        <v>15</v>
      </c>
      <c r="H2032">
        <v>2</v>
      </c>
      <c r="I2032">
        <v>42</v>
      </c>
      <c r="J2032" t="s">
        <v>28</v>
      </c>
      <c r="K2032" t="s">
        <v>17</v>
      </c>
      <c r="L2032" t="s">
        <v>40</v>
      </c>
      <c r="M2032" s="25">
        <v>118000</v>
      </c>
    </row>
    <row r="2033" spans="1:13" x14ac:dyDescent="0.2">
      <c r="A2033" s="1">
        <v>44067</v>
      </c>
      <c r="B2033" t="s">
        <v>2154</v>
      </c>
      <c r="C2033" t="s">
        <v>11</v>
      </c>
      <c r="D2033" t="s">
        <v>19</v>
      </c>
      <c r="E2033" t="s">
        <v>77</v>
      </c>
      <c r="F2033" t="s">
        <v>120</v>
      </c>
      <c r="G2033" t="s">
        <v>15</v>
      </c>
      <c r="H2033">
        <v>5</v>
      </c>
      <c r="I2033">
        <v>215</v>
      </c>
      <c r="J2033" t="s">
        <v>16</v>
      </c>
      <c r="K2033" t="s">
        <v>17</v>
      </c>
      <c r="L2033" t="s">
        <v>40</v>
      </c>
      <c r="M2033" s="25">
        <v>930000</v>
      </c>
    </row>
    <row r="2034" spans="1:13" x14ac:dyDescent="0.2">
      <c r="A2034" s="1">
        <v>44068</v>
      </c>
      <c r="B2034" t="s">
        <v>2155</v>
      </c>
      <c r="C2034" t="s">
        <v>11</v>
      </c>
      <c r="D2034" t="s">
        <v>12</v>
      </c>
      <c r="E2034" t="s">
        <v>41</v>
      </c>
      <c r="F2034" t="s">
        <v>120</v>
      </c>
      <c r="G2034" t="s">
        <v>15</v>
      </c>
      <c r="H2034">
        <v>4</v>
      </c>
      <c r="I2034">
        <v>159</v>
      </c>
      <c r="J2034" t="s">
        <v>16</v>
      </c>
      <c r="K2034" t="s">
        <v>17</v>
      </c>
      <c r="L2034" t="s">
        <v>58</v>
      </c>
      <c r="M2034" s="25">
        <v>800000</v>
      </c>
    </row>
    <row r="2035" spans="1:13" x14ac:dyDescent="0.2">
      <c r="A2035" s="1">
        <v>44069</v>
      </c>
      <c r="B2035" t="s">
        <v>2156</v>
      </c>
      <c r="C2035" t="s">
        <v>11</v>
      </c>
      <c r="D2035" t="s">
        <v>47</v>
      </c>
      <c r="E2035" t="s">
        <v>86</v>
      </c>
      <c r="F2035" t="s">
        <v>120</v>
      </c>
      <c r="G2035" t="s">
        <v>15</v>
      </c>
      <c r="H2035">
        <v>3</v>
      </c>
      <c r="I2035">
        <v>93</v>
      </c>
      <c r="J2035" t="s">
        <v>16</v>
      </c>
      <c r="K2035" t="s">
        <v>17</v>
      </c>
      <c r="L2035" t="s">
        <v>21</v>
      </c>
      <c r="M2035" s="25">
        <v>300000</v>
      </c>
    </row>
    <row r="2036" spans="1:13" x14ac:dyDescent="0.2">
      <c r="A2036" s="1">
        <v>44070</v>
      </c>
      <c r="B2036" t="s">
        <v>2157</v>
      </c>
      <c r="C2036" t="s">
        <v>11</v>
      </c>
      <c r="D2036" t="s">
        <v>12</v>
      </c>
      <c r="E2036" t="s">
        <v>30</v>
      </c>
      <c r="F2036" t="s">
        <v>120</v>
      </c>
      <c r="G2036" t="s">
        <v>15</v>
      </c>
      <c r="H2036">
        <v>4</v>
      </c>
      <c r="I2036">
        <v>98</v>
      </c>
      <c r="J2036" t="s">
        <v>16</v>
      </c>
      <c r="K2036" t="s">
        <v>17</v>
      </c>
      <c r="L2036" t="s">
        <v>21</v>
      </c>
      <c r="M2036" s="25">
        <v>430000</v>
      </c>
    </row>
    <row r="2037" spans="1:13" x14ac:dyDescent="0.2">
      <c r="A2037" s="1">
        <v>44071</v>
      </c>
      <c r="B2037" t="s">
        <v>2158</v>
      </c>
      <c r="C2037" t="s">
        <v>11</v>
      </c>
      <c r="D2037" t="s">
        <v>12</v>
      </c>
      <c r="E2037" t="s">
        <v>33</v>
      </c>
      <c r="F2037" t="s">
        <v>120</v>
      </c>
      <c r="G2037" t="s">
        <v>15</v>
      </c>
      <c r="H2037">
        <v>4</v>
      </c>
      <c r="I2037">
        <v>99</v>
      </c>
      <c r="J2037" t="s">
        <v>16</v>
      </c>
      <c r="K2037" t="s">
        <v>17</v>
      </c>
      <c r="L2037" t="s">
        <v>58</v>
      </c>
      <c r="M2037" s="25">
        <v>359300</v>
      </c>
    </row>
    <row r="2038" spans="1:13" x14ac:dyDescent="0.2">
      <c r="A2038" s="1">
        <v>44072</v>
      </c>
      <c r="B2038" t="s">
        <v>2159</v>
      </c>
      <c r="C2038" t="s">
        <v>11</v>
      </c>
      <c r="D2038" t="s">
        <v>12</v>
      </c>
      <c r="E2038" t="s">
        <v>33</v>
      </c>
      <c r="F2038" t="s">
        <v>120</v>
      </c>
      <c r="G2038" t="s">
        <v>15</v>
      </c>
      <c r="H2038">
        <v>3</v>
      </c>
      <c r="I2038">
        <v>87</v>
      </c>
      <c r="J2038" t="s">
        <v>16</v>
      </c>
      <c r="K2038" t="s">
        <v>17</v>
      </c>
      <c r="L2038" t="s">
        <v>18</v>
      </c>
      <c r="M2038" s="25">
        <v>360000</v>
      </c>
    </row>
    <row r="2039" spans="1:13" x14ac:dyDescent="0.2">
      <c r="A2039" s="1">
        <v>44073</v>
      </c>
      <c r="B2039" t="s">
        <v>2160</v>
      </c>
      <c r="C2039" t="s">
        <v>11</v>
      </c>
      <c r="D2039" t="s">
        <v>37</v>
      </c>
      <c r="E2039" t="s">
        <v>74</v>
      </c>
      <c r="F2039" t="s">
        <v>120</v>
      </c>
      <c r="G2039" t="s">
        <v>15</v>
      </c>
      <c r="H2039">
        <v>5</v>
      </c>
      <c r="I2039">
        <v>110</v>
      </c>
      <c r="J2039" t="s">
        <v>16</v>
      </c>
      <c r="K2039" t="s">
        <v>17</v>
      </c>
      <c r="L2039" t="s">
        <v>58</v>
      </c>
      <c r="M2039" s="25">
        <v>358000</v>
      </c>
    </row>
    <row r="2040" spans="1:13" x14ac:dyDescent="0.2">
      <c r="A2040" s="1">
        <v>44074</v>
      </c>
      <c r="B2040" t="s">
        <v>2161</v>
      </c>
      <c r="C2040" t="s">
        <v>11</v>
      </c>
      <c r="D2040" t="s">
        <v>12</v>
      </c>
      <c r="E2040" t="s">
        <v>13</v>
      </c>
      <c r="F2040" t="s">
        <v>120</v>
      </c>
      <c r="G2040" t="s">
        <v>15</v>
      </c>
      <c r="H2040">
        <v>4</v>
      </c>
      <c r="I2040">
        <v>100</v>
      </c>
      <c r="J2040" t="s">
        <v>16</v>
      </c>
      <c r="K2040" t="s">
        <v>17</v>
      </c>
      <c r="L2040" t="s">
        <v>57</v>
      </c>
      <c r="M2040" s="25">
        <v>430000</v>
      </c>
    </row>
    <row r="2041" spans="1:13" x14ac:dyDescent="0.2">
      <c r="A2041" s="1">
        <v>44075</v>
      </c>
      <c r="B2041" t="s">
        <v>2162</v>
      </c>
      <c r="C2041" t="s">
        <v>11</v>
      </c>
      <c r="D2041" t="s">
        <v>12</v>
      </c>
      <c r="E2041" t="s">
        <v>22</v>
      </c>
      <c r="F2041" t="s">
        <v>120</v>
      </c>
      <c r="G2041" t="s">
        <v>15</v>
      </c>
      <c r="H2041">
        <v>3</v>
      </c>
      <c r="I2041">
        <v>95</v>
      </c>
      <c r="J2041" t="s">
        <v>16</v>
      </c>
      <c r="K2041" t="s">
        <v>17</v>
      </c>
      <c r="L2041" t="s">
        <v>60</v>
      </c>
      <c r="M2041" s="25">
        <v>360000</v>
      </c>
    </row>
    <row r="2042" spans="1:13" x14ac:dyDescent="0.2">
      <c r="A2042" s="1">
        <v>44076</v>
      </c>
      <c r="B2042" t="s">
        <v>2163</v>
      </c>
      <c r="C2042" t="s">
        <v>11</v>
      </c>
      <c r="D2042" t="s">
        <v>12</v>
      </c>
      <c r="E2042" t="s">
        <v>13</v>
      </c>
      <c r="F2042" t="s">
        <v>120</v>
      </c>
      <c r="G2042" t="s">
        <v>15</v>
      </c>
      <c r="H2042">
        <v>4</v>
      </c>
      <c r="I2042">
        <v>102</v>
      </c>
      <c r="J2042" t="s">
        <v>16</v>
      </c>
      <c r="K2042" t="s">
        <v>17</v>
      </c>
      <c r="L2042" t="s">
        <v>58</v>
      </c>
      <c r="M2042" s="25">
        <v>490000</v>
      </c>
    </row>
    <row r="2043" spans="1:13" x14ac:dyDescent="0.2">
      <c r="A2043" s="1">
        <v>44077</v>
      </c>
      <c r="B2043" t="s">
        <v>2164</v>
      </c>
      <c r="C2043" t="s">
        <v>11</v>
      </c>
      <c r="D2043" t="s">
        <v>37</v>
      </c>
      <c r="E2043" t="s">
        <v>74</v>
      </c>
      <c r="F2043" t="s">
        <v>120</v>
      </c>
      <c r="G2043" t="s">
        <v>15</v>
      </c>
      <c r="H2043">
        <v>3</v>
      </c>
      <c r="I2043">
        <v>62</v>
      </c>
      <c r="J2043" t="s">
        <v>16</v>
      </c>
      <c r="K2043" t="s">
        <v>17</v>
      </c>
      <c r="L2043" t="s">
        <v>40</v>
      </c>
      <c r="M2043" s="25">
        <v>205000</v>
      </c>
    </row>
    <row r="2044" spans="1:13" x14ac:dyDescent="0.2">
      <c r="A2044" s="1">
        <v>44078</v>
      </c>
      <c r="B2044" t="s">
        <v>2165</v>
      </c>
      <c r="C2044" t="s">
        <v>11</v>
      </c>
      <c r="D2044" t="s">
        <v>19</v>
      </c>
      <c r="E2044" t="s">
        <v>20</v>
      </c>
      <c r="F2044" t="s">
        <v>120</v>
      </c>
      <c r="G2044" t="s">
        <v>15</v>
      </c>
      <c r="H2044">
        <v>2</v>
      </c>
      <c r="I2044">
        <v>65</v>
      </c>
      <c r="J2044" t="s">
        <v>16</v>
      </c>
      <c r="K2044" t="s">
        <v>17</v>
      </c>
      <c r="L2044" t="s">
        <v>40</v>
      </c>
      <c r="M2044" s="25">
        <v>380000</v>
      </c>
    </row>
    <row r="2045" spans="1:13" x14ac:dyDescent="0.2">
      <c r="A2045" s="1">
        <v>44079</v>
      </c>
      <c r="B2045" t="s">
        <v>2166</v>
      </c>
      <c r="C2045" t="s">
        <v>11</v>
      </c>
      <c r="D2045" t="s">
        <v>19</v>
      </c>
      <c r="E2045" t="s">
        <v>73</v>
      </c>
      <c r="F2045" t="s">
        <v>120</v>
      </c>
      <c r="G2045" t="s">
        <v>23</v>
      </c>
      <c r="H2045">
        <v>3</v>
      </c>
      <c r="I2045">
        <v>114</v>
      </c>
      <c r="J2045" t="s">
        <v>16</v>
      </c>
      <c r="K2045" t="s">
        <v>17</v>
      </c>
      <c r="L2045" t="s">
        <v>46</v>
      </c>
      <c r="M2045" s="25">
        <v>500000</v>
      </c>
    </row>
    <row r="2046" spans="1:13" x14ac:dyDescent="0.2">
      <c r="A2046" s="1">
        <v>44080</v>
      </c>
      <c r="B2046" t="s">
        <v>2167</v>
      </c>
      <c r="C2046" t="s">
        <v>11</v>
      </c>
      <c r="D2046" t="s">
        <v>34</v>
      </c>
      <c r="E2046" t="s">
        <v>35</v>
      </c>
      <c r="F2046" t="s">
        <v>120</v>
      </c>
      <c r="G2046" t="s">
        <v>15</v>
      </c>
      <c r="H2046">
        <v>5</v>
      </c>
      <c r="I2046">
        <v>202</v>
      </c>
      <c r="J2046" t="s">
        <v>16</v>
      </c>
      <c r="K2046" t="s">
        <v>17</v>
      </c>
      <c r="L2046" t="s">
        <v>21</v>
      </c>
      <c r="M2046" s="25">
        <v>1200000</v>
      </c>
    </row>
    <row r="2047" spans="1:13" x14ac:dyDescent="0.2">
      <c r="A2047" s="1">
        <v>44081</v>
      </c>
      <c r="B2047" t="s">
        <v>2168</v>
      </c>
      <c r="C2047" t="s">
        <v>11</v>
      </c>
      <c r="D2047" t="s">
        <v>42</v>
      </c>
      <c r="E2047" t="s">
        <v>59</v>
      </c>
      <c r="F2047" t="s">
        <v>120</v>
      </c>
      <c r="G2047" t="s">
        <v>15</v>
      </c>
      <c r="H2047">
        <v>3</v>
      </c>
      <c r="I2047">
        <v>76</v>
      </c>
      <c r="J2047" t="s">
        <v>16</v>
      </c>
      <c r="K2047" t="s">
        <v>17</v>
      </c>
      <c r="L2047" t="s">
        <v>36</v>
      </c>
      <c r="M2047" s="25">
        <v>169900</v>
      </c>
    </row>
    <row r="2048" spans="1:13" x14ac:dyDescent="0.2">
      <c r="A2048" s="1">
        <v>44082</v>
      </c>
      <c r="B2048" t="s">
        <v>2169</v>
      </c>
      <c r="C2048" t="s">
        <v>11</v>
      </c>
      <c r="D2048" t="s">
        <v>54</v>
      </c>
      <c r="E2048" t="s">
        <v>108</v>
      </c>
      <c r="F2048" t="s">
        <v>120</v>
      </c>
      <c r="G2048" t="s">
        <v>15</v>
      </c>
      <c r="H2048">
        <v>3</v>
      </c>
      <c r="I2048">
        <v>70</v>
      </c>
      <c r="J2048" t="s">
        <v>16</v>
      </c>
      <c r="K2048" t="s">
        <v>17</v>
      </c>
      <c r="L2048" t="s">
        <v>58</v>
      </c>
      <c r="M2048" s="25">
        <v>215000</v>
      </c>
    </row>
    <row r="2049" spans="1:13" x14ac:dyDescent="0.2">
      <c r="A2049" s="1">
        <v>44083</v>
      </c>
      <c r="B2049" t="s">
        <v>2170</v>
      </c>
      <c r="C2049" t="s">
        <v>11</v>
      </c>
      <c r="D2049" t="s">
        <v>47</v>
      </c>
      <c r="E2049" t="s">
        <v>98</v>
      </c>
      <c r="F2049" t="s">
        <v>120</v>
      </c>
      <c r="G2049" t="s">
        <v>15</v>
      </c>
      <c r="H2049">
        <v>2</v>
      </c>
      <c r="I2049">
        <v>73</v>
      </c>
      <c r="J2049" t="s">
        <v>16</v>
      </c>
      <c r="K2049" t="s">
        <v>17</v>
      </c>
      <c r="L2049" t="s">
        <v>58</v>
      </c>
      <c r="M2049" s="25">
        <v>189000</v>
      </c>
    </row>
    <row r="2050" spans="1:13" x14ac:dyDescent="0.2">
      <c r="A2050" s="1">
        <v>44084</v>
      </c>
      <c r="B2050" t="s">
        <v>2171</v>
      </c>
      <c r="C2050" t="s">
        <v>11</v>
      </c>
      <c r="D2050" t="s">
        <v>42</v>
      </c>
      <c r="E2050" t="s">
        <v>59</v>
      </c>
      <c r="F2050" t="s">
        <v>120</v>
      </c>
      <c r="G2050" t="s">
        <v>15</v>
      </c>
      <c r="H2050">
        <v>4</v>
      </c>
      <c r="I2050">
        <v>100</v>
      </c>
      <c r="J2050" t="s">
        <v>16</v>
      </c>
      <c r="K2050" t="s">
        <v>17</v>
      </c>
      <c r="L2050" t="s">
        <v>40</v>
      </c>
      <c r="M2050" s="25">
        <v>259000</v>
      </c>
    </row>
    <row r="2051" spans="1:13" x14ac:dyDescent="0.2">
      <c r="A2051" s="1">
        <v>44085</v>
      </c>
      <c r="B2051" t="s">
        <v>2172</v>
      </c>
      <c r="C2051" t="s">
        <v>11</v>
      </c>
      <c r="D2051" t="s">
        <v>19</v>
      </c>
      <c r="E2051" t="s">
        <v>20</v>
      </c>
      <c r="F2051" t="s">
        <v>120</v>
      </c>
      <c r="G2051" t="s">
        <v>23</v>
      </c>
      <c r="H2051">
        <v>6</v>
      </c>
      <c r="I2051">
        <v>406</v>
      </c>
      <c r="J2051" t="s">
        <v>16</v>
      </c>
      <c r="K2051" t="s">
        <v>17</v>
      </c>
      <c r="L2051" t="s">
        <v>36</v>
      </c>
      <c r="M2051" s="25">
        <v>2400000</v>
      </c>
    </row>
    <row r="2052" spans="1:13" x14ac:dyDescent="0.2">
      <c r="A2052" s="1">
        <v>44086</v>
      </c>
      <c r="B2052" t="s">
        <v>2173</v>
      </c>
      <c r="C2052" t="s">
        <v>11</v>
      </c>
      <c r="D2052" t="s">
        <v>12</v>
      </c>
      <c r="E2052" t="s">
        <v>13</v>
      </c>
      <c r="F2052" t="s">
        <v>120</v>
      </c>
      <c r="G2052" t="s">
        <v>15</v>
      </c>
      <c r="H2052">
        <v>3</v>
      </c>
      <c r="I2052">
        <v>119</v>
      </c>
      <c r="J2052" t="s">
        <v>16</v>
      </c>
      <c r="K2052" t="s">
        <v>17</v>
      </c>
      <c r="L2052" t="s">
        <v>40</v>
      </c>
      <c r="M2052" s="25">
        <v>710000</v>
      </c>
    </row>
    <row r="2053" spans="1:13" x14ac:dyDescent="0.2">
      <c r="A2053" s="1">
        <v>44087</v>
      </c>
      <c r="B2053" t="s">
        <v>2174</v>
      </c>
      <c r="C2053" t="s">
        <v>11</v>
      </c>
      <c r="D2053" t="s">
        <v>42</v>
      </c>
      <c r="E2053" t="s">
        <v>87</v>
      </c>
      <c r="F2053" t="s">
        <v>120</v>
      </c>
      <c r="G2053" t="s">
        <v>15</v>
      </c>
      <c r="H2053">
        <v>3</v>
      </c>
      <c r="I2053">
        <v>70</v>
      </c>
      <c r="J2053" t="s">
        <v>16</v>
      </c>
      <c r="K2053" t="s">
        <v>17</v>
      </c>
      <c r="L2053" t="s">
        <v>36</v>
      </c>
      <c r="M2053" s="25">
        <v>169000</v>
      </c>
    </row>
    <row r="2054" spans="1:13" x14ac:dyDescent="0.2">
      <c r="A2054" s="1">
        <v>44088</v>
      </c>
      <c r="B2054" t="s">
        <v>2175</v>
      </c>
      <c r="C2054" t="s">
        <v>11</v>
      </c>
      <c r="D2054" t="s">
        <v>54</v>
      </c>
      <c r="E2054" t="s">
        <v>54</v>
      </c>
      <c r="F2054" t="s">
        <v>120</v>
      </c>
      <c r="G2054" t="s">
        <v>15</v>
      </c>
      <c r="H2054">
        <v>3</v>
      </c>
      <c r="I2054">
        <v>71</v>
      </c>
      <c r="J2054" t="s">
        <v>28</v>
      </c>
      <c r="K2054" t="s">
        <v>17</v>
      </c>
      <c r="L2054" t="s">
        <v>18</v>
      </c>
      <c r="M2054" s="25">
        <v>165000</v>
      </c>
    </row>
    <row r="2055" spans="1:13" x14ac:dyDescent="0.2">
      <c r="A2055" s="1">
        <v>44089</v>
      </c>
      <c r="B2055" t="s">
        <v>2176</v>
      </c>
      <c r="C2055" t="s">
        <v>11</v>
      </c>
      <c r="D2055" t="s">
        <v>54</v>
      </c>
      <c r="E2055" t="s">
        <v>108</v>
      </c>
      <c r="F2055" t="s">
        <v>120</v>
      </c>
      <c r="G2055" t="s">
        <v>15</v>
      </c>
      <c r="H2055">
        <v>3</v>
      </c>
      <c r="I2055">
        <v>65</v>
      </c>
      <c r="J2055" t="s">
        <v>16</v>
      </c>
      <c r="K2055" t="s">
        <v>17</v>
      </c>
      <c r="L2055" t="s">
        <v>18</v>
      </c>
      <c r="M2055" s="25">
        <v>205000</v>
      </c>
    </row>
    <row r="2056" spans="1:13" x14ac:dyDescent="0.2">
      <c r="A2056" s="1">
        <v>44090</v>
      </c>
      <c r="B2056" t="s">
        <v>2177</v>
      </c>
      <c r="C2056" t="s">
        <v>11</v>
      </c>
      <c r="D2056" t="s">
        <v>19</v>
      </c>
      <c r="E2056" t="s">
        <v>20</v>
      </c>
      <c r="F2056" t="s">
        <v>120</v>
      </c>
      <c r="G2056" t="s">
        <v>23</v>
      </c>
      <c r="H2056">
        <v>3</v>
      </c>
      <c r="I2056">
        <v>211</v>
      </c>
      <c r="J2056" t="s">
        <v>16</v>
      </c>
      <c r="K2056" t="s">
        <v>17</v>
      </c>
      <c r="L2056" t="s">
        <v>65</v>
      </c>
      <c r="M2056" s="25">
        <v>890000</v>
      </c>
    </row>
    <row r="2057" spans="1:13" x14ac:dyDescent="0.2">
      <c r="A2057" s="1">
        <v>44091</v>
      </c>
      <c r="B2057" t="s">
        <v>2178</v>
      </c>
      <c r="C2057" t="s">
        <v>11</v>
      </c>
      <c r="D2057" t="s">
        <v>12</v>
      </c>
      <c r="E2057" t="s">
        <v>22</v>
      </c>
      <c r="F2057" t="s">
        <v>120</v>
      </c>
      <c r="G2057" t="s">
        <v>15</v>
      </c>
      <c r="H2057">
        <v>3</v>
      </c>
      <c r="I2057">
        <v>124</v>
      </c>
      <c r="J2057" t="s">
        <v>16</v>
      </c>
      <c r="K2057" t="s">
        <v>17</v>
      </c>
      <c r="L2057" t="s">
        <v>40</v>
      </c>
      <c r="M2057" s="25">
        <v>455000</v>
      </c>
    </row>
    <row r="2058" spans="1:13" x14ac:dyDescent="0.2">
      <c r="A2058" s="1">
        <v>44092</v>
      </c>
      <c r="B2058" t="s">
        <v>2179</v>
      </c>
      <c r="C2058" t="s">
        <v>11</v>
      </c>
      <c r="D2058" t="s">
        <v>12</v>
      </c>
      <c r="E2058" t="s">
        <v>22</v>
      </c>
      <c r="F2058" t="s">
        <v>120</v>
      </c>
      <c r="G2058" t="s">
        <v>15</v>
      </c>
      <c r="H2058">
        <v>3</v>
      </c>
      <c r="I2058">
        <v>78</v>
      </c>
      <c r="J2058" t="s">
        <v>16</v>
      </c>
      <c r="K2058" t="s">
        <v>17</v>
      </c>
      <c r="L2058" t="s">
        <v>36</v>
      </c>
      <c r="M2058" s="25">
        <v>340000</v>
      </c>
    </row>
    <row r="2059" spans="1:13" x14ac:dyDescent="0.2">
      <c r="A2059" s="1">
        <v>44093</v>
      </c>
      <c r="B2059" t="s">
        <v>2180</v>
      </c>
      <c r="C2059" t="s">
        <v>11</v>
      </c>
      <c r="D2059" t="s">
        <v>12</v>
      </c>
      <c r="E2059" t="s">
        <v>22</v>
      </c>
      <c r="F2059" t="s">
        <v>120</v>
      </c>
      <c r="G2059" t="s">
        <v>15</v>
      </c>
      <c r="H2059">
        <v>4</v>
      </c>
      <c r="I2059">
        <v>124</v>
      </c>
      <c r="J2059" t="s">
        <v>16</v>
      </c>
      <c r="K2059" t="s">
        <v>17</v>
      </c>
      <c r="L2059" t="s">
        <v>18</v>
      </c>
      <c r="M2059" s="25">
        <v>450000</v>
      </c>
    </row>
    <row r="2060" spans="1:13" x14ac:dyDescent="0.2">
      <c r="A2060" s="1">
        <v>44094</v>
      </c>
      <c r="B2060" t="s">
        <v>2181</v>
      </c>
      <c r="C2060" t="s">
        <v>11</v>
      </c>
      <c r="D2060" t="s">
        <v>19</v>
      </c>
      <c r="E2060" t="s">
        <v>20</v>
      </c>
      <c r="F2060" t="s">
        <v>120</v>
      </c>
      <c r="G2060" t="s">
        <v>15</v>
      </c>
      <c r="H2060">
        <v>3</v>
      </c>
      <c r="I2060">
        <v>110</v>
      </c>
      <c r="J2060" t="s">
        <v>16</v>
      </c>
      <c r="K2060" t="s">
        <v>17</v>
      </c>
      <c r="L2060" t="s">
        <v>21</v>
      </c>
      <c r="M2060" s="25">
        <v>395000</v>
      </c>
    </row>
    <row r="2061" spans="1:13" x14ac:dyDescent="0.2">
      <c r="A2061" s="1">
        <v>44095</v>
      </c>
      <c r="B2061" t="s">
        <v>2182</v>
      </c>
      <c r="C2061" t="s">
        <v>11</v>
      </c>
      <c r="D2061" t="s">
        <v>12</v>
      </c>
      <c r="E2061" t="s">
        <v>33</v>
      </c>
      <c r="F2061" t="s">
        <v>120</v>
      </c>
      <c r="G2061" t="s">
        <v>15</v>
      </c>
      <c r="H2061">
        <v>3</v>
      </c>
      <c r="I2061">
        <v>87</v>
      </c>
      <c r="J2061" t="s">
        <v>16</v>
      </c>
      <c r="K2061" t="s">
        <v>17</v>
      </c>
      <c r="L2061" t="s">
        <v>58</v>
      </c>
      <c r="M2061" s="25">
        <v>385000</v>
      </c>
    </row>
    <row r="2062" spans="1:13" x14ac:dyDescent="0.2">
      <c r="A2062" s="1">
        <v>44096</v>
      </c>
      <c r="B2062" t="s">
        <v>2183</v>
      </c>
      <c r="C2062" t="s">
        <v>11</v>
      </c>
      <c r="D2062" t="s">
        <v>50</v>
      </c>
      <c r="E2062" t="s">
        <v>82</v>
      </c>
      <c r="F2062" t="s">
        <v>120</v>
      </c>
      <c r="G2062" t="s">
        <v>64</v>
      </c>
      <c r="H2062">
        <v>7</v>
      </c>
      <c r="I2062">
        <v>420</v>
      </c>
      <c r="J2062" t="s">
        <v>28</v>
      </c>
      <c r="K2062" t="s">
        <v>17</v>
      </c>
      <c r="L2062" t="s">
        <v>29</v>
      </c>
      <c r="M2062" s="25">
        <v>1050000</v>
      </c>
    </row>
    <row r="2063" spans="1:13" x14ac:dyDescent="0.2">
      <c r="A2063" s="1">
        <v>44097</v>
      </c>
      <c r="B2063" t="s">
        <v>2184</v>
      </c>
      <c r="C2063" t="s">
        <v>11</v>
      </c>
      <c r="D2063" t="s">
        <v>54</v>
      </c>
      <c r="E2063" t="s">
        <v>55</v>
      </c>
      <c r="F2063" t="s">
        <v>120</v>
      </c>
      <c r="G2063" t="s">
        <v>15</v>
      </c>
      <c r="H2063">
        <v>3</v>
      </c>
      <c r="I2063">
        <v>65</v>
      </c>
      <c r="J2063" t="s">
        <v>16</v>
      </c>
      <c r="K2063" t="s">
        <v>17</v>
      </c>
      <c r="L2063" t="s">
        <v>58</v>
      </c>
      <c r="M2063" s="25">
        <v>179000</v>
      </c>
    </row>
    <row r="2064" spans="1:13" x14ac:dyDescent="0.2">
      <c r="A2064" s="1">
        <v>44098</v>
      </c>
      <c r="B2064" t="s">
        <v>2185</v>
      </c>
      <c r="C2064" t="s">
        <v>11</v>
      </c>
      <c r="D2064" t="s">
        <v>42</v>
      </c>
      <c r="E2064" t="s">
        <v>61</v>
      </c>
      <c r="F2064" t="s">
        <v>120</v>
      </c>
      <c r="G2064" t="s">
        <v>15</v>
      </c>
      <c r="H2064">
        <v>4</v>
      </c>
      <c r="I2064">
        <v>78</v>
      </c>
      <c r="J2064" t="s">
        <v>16</v>
      </c>
      <c r="K2064" t="s">
        <v>17</v>
      </c>
      <c r="L2064" t="s">
        <v>24</v>
      </c>
      <c r="M2064" s="25">
        <v>325000</v>
      </c>
    </row>
    <row r="2065" spans="1:13" x14ac:dyDescent="0.2">
      <c r="A2065" s="1">
        <v>44099</v>
      </c>
      <c r="B2065" t="s">
        <v>2186</v>
      </c>
      <c r="C2065" t="s">
        <v>11</v>
      </c>
      <c r="D2065" t="s">
        <v>12</v>
      </c>
      <c r="E2065" t="s">
        <v>13</v>
      </c>
      <c r="F2065" t="s">
        <v>120</v>
      </c>
      <c r="G2065" t="s">
        <v>15</v>
      </c>
      <c r="H2065">
        <v>5</v>
      </c>
      <c r="I2065">
        <v>283</v>
      </c>
      <c r="J2065" t="s">
        <v>16</v>
      </c>
      <c r="K2065" t="s">
        <v>17</v>
      </c>
      <c r="L2065" t="s">
        <v>40</v>
      </c>
      <c r="M2065" s="25">
        <v>1050000</v>
      </c>
    </row>
    <row r="2066" spans="1:13" x14ac:dyDescent="0.2">
      <c r="A2066" s="1">
        <v>44100</v>
      </c>
      <c r="B2066" t="s">
        <v>2187</v>
      </c>
      <c r="C2066" t="s">
        <v>11</v>
      </c>
      <c r="D2066" t="s">
        <v>12</v>
      </c>
      <c r="E2066" t="s">
        <v>41</v>
      </c>
      <c r="F2066" t="s">
        <v>120</v>
      </c>
      <c r="G2066" t="s">
        <v>15</v>
      </c>
      <c r="H2066">
        <v>5</v>
      </c>
      <c r="I2066">
        <v>150</v>
      </c>
      <c r="J2066" t="s">
        <v>16</v>
      </c>
      <c r="K2066" t="s">
        <v>17</v>
      </c>
      <c r="L2066" t="s">
        <v>58</v>
      </c>
      <c r="M2066" s="25">
        <v>850000</v>
      </c>
    </row>
    <row r="2067" spans="1:13" x14ac:dyDescent="0.2">
      <c r="A2067" s="1">
        <v>44101</v>
      </c>
      <c r="B2067" t="s">
        <v>2188</v>
      </c>
      <c r="C2067" t="s">
        <v>11</v>
      </c>
      <c r="D2067" t="s">
        <v>12</v>
      </c>
      <c r="E2067" t="s">
        <v>13</v>
      </c>
      <c r="F2067" t="s">
        <v>120</v>
      </c>
      <c r="G2067" t="s">
        <v>15</v>
      </c>
      <c r="H2067">
        <v>4</v>
      </c>
      <c r="I2067">
        <v>250</v>
      </c>
      <c r="J2067" t="s">
        <v>16</v>
      </c>
      <c r="K2067" t="s">
        <v>17</v>
      </c>
      <c r="L2067" t="s">
        <v>21</v>
      </c>
      <c r="M2067" s="25">
        <v>2750000</v>
      </c>
    </row>
    <row r="2068" spans="1:13" x14ac:dyDescent="0.2">
      <c r="A2068" s="1">
        <v>44102</v>
      </c>
      <c r="B2068" t="s">
        <v>2189</v>
      </c>
      <c r="C2068" t="s">
        <v>11</v>
      </c>
      <c r="D2068" t="s">
        <v>12</v>
      </c>
      <c r="E2068" t="s">
        <v>22</v>
      </c>
      <c r="F2068" t="s">
        <v>120</v>
      </c>
      <c r="G2068" t="s">
        <v>15</v>
      </c>
      <c r="H2068">
        <v>6</v>
      </c>
      <c r="I2068">
        <v>185</v>
      </c>
      <c r="J2068" t="s">
        <v>16</v>
      </c>
      <c r="K2068" t="s">
        <v>17</v>
      </c>
      <c r="L2068" t="s">
        <v>18</v>
      </c>
      <c r="M2068" s="25">
        <v>780000</v>
      </c>
    </row>
    <row r="2069" spans="1:13" x14ac:dyDescent="0.2">
      <c r="A2069" s="1">
        <v>44103</v>
      </c>
      <c r="B2069" t="s">
        <v>2190</v>
      </c>
      <c r="C2069" t="s">
        <v>11</v>
      </c>
      <c r="D2069" t="s">
        <v>12</v>
      </c>
      <c r="E2069" t="s">
        <v>13</v>
      </c>
      <c r="F2069" t="s">
        <v>120</v>
      </c>
      <c r="G2069" t="s">
        <v>15</v>
      </c>
      <c r="H2069">
        <v>5</v>
      </c>
      <c r="I2069">
        <v>173</v>
      </c>
      <c r="J2069" t="s">
        <v>16</v>
      </c>
      <c r="K2069" t="s">
        <v>17</v>
      </c>
      <c r="L2069" t="s">
        <v>57</v>
      </c>
      <c r="M2069" s="25">
        <v>595000</v>
      </c>
    </row>
    <row r="2070" spans="1:13" x14ac:dyDescent="0.2">
      <c r="A2070" s="1">
        <v>44104</v>
      </c>
      <c r="B2070" t="s">
        <v>2191</v>
      </c>
      <c r="C2070" t="s">
        <v>11</v>
      </c>
      <c r="D2070" t="s">
        <v>19</v>
      </c>
      <c r="E2070" t="s">
        <v>73</v>
      </c>
      <c r="F2070" t="s">
        <v>120</v>
      </c>
      <c r="G2070" t="s">
        <v>15</v>
      </c>
      <c r="H2070">
        <v>5</v>
      </c>
      <c r="I2070">
        <v>123</v>
      </c>
      <c r="J2070" t="s">
        <v>16</v>
      </c>
      <c r="K2070" t="s">
        <v>17</v>
      </c>
      <c r="L2070" t="s">
        <v>18</v>
      </c>
      <c r="M2070" s="25">
        <v>450000</v>
      </c>
    </row>
    <row r="2071" spans="1:13" x14ac:dyDescent="0.2">
      <c r="A2071" s="1">
        <v>44105</v>
      </c>
      <c r="B2071" t="s">
        <v>2192</v>
      </c>
      <c r="C2071" t="s">
        <v>11</v>
      </c>
      <c r="D2071" t="s">
        <v>34</v>
      </c>
      <c r="E2071" t="s">
        <v>35</v>
      </c>
      <c r="F2071" t="s">
        <v>120</v>
      </c>
      <c r="G2071" t="s">
        <v>15</v>
      </c>
      <c r="H2071">
        <v>5</v>
      </c>
      <c r="I2071">
        <v>165</v>
      </c>
      <c r="J2071" t="s">
        <v>16</v>
      </c>
      <c r="K2071" t="s">
        <v>17</v>
      </c>
      <c r="L2071" t="s">
        <v>18</v>
      </c>
      <c r="M2071" s="25">
        <v>830000</v>
      </c>
    </row>
    <row r="2072" spans="1:13" x14ac:dyDescent="0.2">
      <c r="A2072" s="1">
        <v>44106</v>
      </c>
      <c r="B2072" t="s">
        <v>2193</v>
      </c>
      <c r="C2072" t="s">
        <v>11</v>
      </c>
      <c r="D2072" t="s">
        <v>12</v>
      </c>
      <c r="E2072" t="s">
        <v>33</v>
      </c>
      <c r="F2072" t="s">
        <v>120</v>
      </c>
      <c r="G2072" t="s">
        <v>15</v>
      </c>
      <c r="H2072">
        <v>3</v>
      </c>
      <c r="I2072">
        <v>74</v>
      </c>
      <c r="J2072" t="s">
        <v>16</v>
      </c>
      <c r="K2072" t="s">
        <v>17</v>
      </c>
      <c r="L2072" t="s">
        <v>18</v>
      </c>
      <c r="M2072" s="25">
        <v>275000</v>
      </c>
    </row>
    <row r="2073" spans="1:13" x14ac:dyDescent="0.2">
      <c r="A2073" s="1">
        <v>44107</v>
      </c>
      <c r="B2073" t="s">
        <v>2194</v>
      </c>
      <c r="C2073" t="s">
        <v>11</v>
      </c>
      <c r="D2073" t="s">
        <v>12</v>
      </c>
      <c r="E2073" t="s">
        <v>33</v>
      </c>
      <c r="F2073" t="s">
        <v>120</v>
      </c>
      <c r="G2073" t="s">
        <v>15</v>
      </c>
      <c r="H2073">
        <v>4</v>
      </c>
      <c r="I2073">
        <v>158</v>
      </c>
      <c r="J2073" t="s">
        <v>16</v>
      </c>
      <c r="K2073" t="s">
        <v>17</v>
      </c>
      <c r="L2073" t="s">
        <v>58</v>
      </c>
      <c r="M2073" s="25">
        <v>555000</v>
      </c>
    </row>
    <row r="2074" spans="1:13" x14ac:dyDescent="0.2">
      <c r="A2074" s="1">
        <v>44108</v>
      </c>
      <c r="B2074" t="s">
        <v>2195</v>
      </c>
      <c r="C2074" t="s">
        <v>11</v>
      </c>
      <c r="D2074" t="s">
        <v>12</v>
      </c>
      <c r="E2074" t="s">
        <v>33</v>
      </c>
      <c r="F2074" t="s">
        <v>120</v>
      </c>
      <c r="G2074" t="s">
        <v>15</v>
      </c>
      <c r="H2074">
        <v>3</v>
      </c>
      <c r="I2074">
        <v>152</v>
      </c>
      <c r="J2074" t="s">
        <v>16</v>
      </c>
      <c r="K2074" t="s">
        <v>17</v>
      </c>
      <c r="L2074" t="s">
        <v>58</v>
      </c>
      <c r="M2074" s="25">
        <v>550000</v>
      </c>
    </row>
    <row r="2075" spans="1:13" x14ac:dyDescent="0.2">
      <c r="A2075" s="1">
        <v>44109</v>
      </c>
      <c r="B2075" t="s">
        <v>2196</v>
      </c>
      <c r="C2075" t="s">
        <v>11</v>
      </c>
      <c r="D2075" t="s">
        <v>50</v>
      </c>
      <c r="E2075" t="s">
        <v>51</v>
      </c>
      <c r="F2075" t="s">
        <v>120</v>
      </c>
      <c r="G2075" t="s">
        <v>15</v>
      </c>
      <c r="H2075">
        <v>2</v>
      </c>
      <c r="I2075">
        <v>70</v>
      </c>
      <c r="J2075" t="s">
        <v>28</v>
      </c>
      <c r="K2075" t="s">
        <v>17</v>
      </c>
      <c r="L2075" t="s">
        <v>58</v>
      </c>
      <c r="M2075" s="25">
        <v>289000</v>
      </c>
    </row>
    <row r="2076" spans="1:13" x14ac:dyDescent="0.2">
      <c r="A2076" s="1">
        <v>44110</v>
      </c>
      <c r="B2076" t="s">
        <v>2197</v>
      </c>
      <c r="C2076" t="s">
        <v>11</v>
      </c>
      <c r="D2076" t="s">
        <v>12</v>
      </c>
      <c r="E2076" t="s">
        <v>41</v>
      </c>
      <c r="F2076" t="s">
        <v>120</v>
      </c>
      <c r="G2076" t="s">
        <v>15</v>
      </c>
      <c r="H2076">
        <v>5</v>
      </c>
      <c r="I2076">
        <v>158</v>
      </c>
      <c r="J2076" t="s">
        <v>16</v>
      </c>
      <c r="K2076" t="s">
        <v>17</v>
      </c>
      <c r="L2076" t="s">
        <v>18</v>
      </c>
      <c r="M2076" s="25">
        <v>550000</v>
      </c>
    </row>
    <row r="2077" spans="1:13" x14ac:dyDescent="0.2">
      <c r="A2077" s="1">
        <v>44111</v>
      </c>
      <c r="B2077" t="s">
        <v>2198</v>
      </c>
      <c r="C2077" t="s">
        <v>11</v>
      </c>
      <c r="D2077" t="s">
        <v>12</v>
      </c>
      <c r="E2077" t="s">
        <v>41</v>
      </c>
      <c r="F2077" t="s">
        <v>120</v>
      </c>
      <c r="G2077" t="s">
        <v>15</v>
      </c>
      <c r="H2077">
        <v>4</v>
      </c>
      <c r="I2077">
        <v>140</v>
      </c>
      <c r="J2077" t="s">
        <v>16</v>
      </c>
      <c r="K2077" t="s">
        <v>17</v>
      </c>
      <c r="L2077" t="s">
        <v>21</v>
      </c>
      <c r="M2077" s="25">
        <v>582000</v>
      </c>
    </row>
    <row r="2078" spans="1:13" x14ac:dyDescent="0.2">
      <c r="A2078" s="1">
        <v>44112</v>
      </c>
      <c r="B2078" t="s">
        <v>2199</v>
      </c>
      <c r="C2078" t="s">
        <v>11</v>
      </c>
      <c r="D2078" t="s">
        <v>12</v>
      </c>
      <c r="E2078" t="s">
        <v>22</v>
      </c>
      <c r="F2078" t="s">
        <v>120</v>
      </c>
      <c r="G2078" t="s">
        <v>15</v>
      </c>
      <c r="H2078">
        <v>2</v>
      </c>
      <c r="I2078">
        <v>77</v>
      </c>
      <c r="J2078" t="s">
        <v>28</v>
      </c>
      <c r="K2078" t="s">
        <v>17</v>
      </c>
      <c r="L2078" t="s">
        <v>58</v>
      </c>
      <c r="M2078" s="25">
        <v>199000</v>
      </c>
    </row>
    <row r="2079" spans="1:13" x14ac:dyDescent="0.2">
      <c r="A2079" s="1">
        <v>44113</v>
      </c>
      <c r="B2079" t="s">
        <v>2200</v>
      </c>
      <c r="C2079" t="s">
        <v>11</v>
      </c>
      <c r="D2079" t="s">
        <v>34</v>
      </c>
      <c r="E2079" t="s">
        <v>35</v>
      </c>
      <c r="F2079" t="s">
        <v>120</v>
      </c>
      <c r="G2079" t="s">
        <v>15</v>
      </c>
      <c r="H2079">
        <v>5</v>
      </c>
      <c r="I2079">
        <v>280</v>
      </c>
      <c r="J2079" t="s">
        <v>16</v>
      </c>
      <c r="K2079" t="s">
        <v>17</v>
      </c>
      <c r="L2079" t="s">
        <v>60</v>
      </c>
      <c r="M2079" s="25">
        <v>2500000</v>
      </c>
    </row>
    <row r="2080" spans="1:13" x14ac:dyDescent="0.2">
      <c r="A2080" s="1">
        <v>44114</v>
      </c>
      <c r="B2080" t="s">
        <v>2201</v>
      </c>
      <c r="C2080" t="s">
        <v>11</v>
      </c>
      <c r="D2080" t="s">
        <v>12</v>
      </c>
      <c r="E2080" t="s">
        <v>30</v>
      </c>
      <c r="F2080" t="s">
        <v>120</v>
      </c>
      <c r="G2080" t="s">
        <v>15</v>
      </c>
      <c r="H2080">
        <v>4</v>
      </c>
      <c r="I2080">
        <v>60</v>
      </c>
      <c r="J2080" t="s">
        <v>16</v>
      </c>
      <c r="K2080" t="s">
        <v>67</v>
      </c>
      <c r="L2080" t="s">
        <v>18</v>
      </c>
      <c r="M2080" s="25">
        <v>210000</v>
      </c>
    </row>
    <row r="2081" spans="1:13" x14ac:dyDescent="0.2">
      <c r="A2081" s="1">
        <v>44115</v>
      </c>
      <c r="B2081" t="s">
        <v>2202</v>
      </c>
      <c r="C2081" t="s">
        <v>11</v>
      </c>
      <c r="D2081" t="s">
        <v>19</v>
      </c>
      <c r="E2081" t="s">
        <v>73</v>
      </c>
      <c r="F2081" t="s">
        <v>120</v>
      </c>
      <c r="G2081" t="s">
        <v>15</v>
      </c>
      <c r="H2081">
        <v>4</v>
      </c>
      <c r="I2081">
        <v>97</v>
      </c>
      <c r="J2081" t="s">
        <v>16</v>
      </c>
      <c r="K2081" t="s">
        <v>17</v>
      </c>
      <c r="L2081" t="s">
        <v>40</v>
      </c>
      <c r="M2081" s="25">
        <v>425000</v>
      </c>
    </row>
    <row r="2082" spans="1:13" x14ac:dyDescent="0.2">
      <c r="A2082" s="1">
        <v>44116</v>
      </c>
      <c r="B2082" t="s">
        <v>2203</v>
      </c>
      <c r="C2082" t="s">
        <v>11</v>
      </c>
      <c r="D2082" t="s">
        <v>42</v>
      </c>
      <c r="E2082" t="s">
        <v>87</v>
      </c>
      <c r="F2082" t="s">
        <v>120</v>
      </c>
      <c r="G2082" t="s">
        <v>15</v>
      </c>
      <c r="H2082">
        <v>4</v>
      </c>
      <c r="I2082">
        <v>76</v>
      </c>
      <c r="J2082" t="s">
        <v>16</v>
      </c>
      <c r="K2082" t="s">
        <v>17</v>
      </c>
      <c r="L2082" t="s">
        <v>18</v>
      </c>
      <c r="M2082" s="25">
        <v>183000</v>
      </c>
    </row>
    <row r="2083" spans="1:13" x14ac:dyDescent="0.2">
      <c r="A2083" s="1">
        <v>44117</v>
      </c>
      <c r="B2083" t="s">
        <v>2204</v>
      </c>
      <c r="C2083" t="s">
        <v>11</v>
      </c>
      <c r="D2083" t="s">
        <v>50</v>
      </c>
      <c r="E2083" t="s">
        <v>66</v>
      </c>
      <c r="F2083" t="s">
        <v>120</v>
      </c>
      <c r="G2083" t="s">
        <v>15</v>
      </c>
      <c r="H2083">
        <v>4</v>
      </c>
      <c r="I2083">
        <v>117</v>
      </c>
      <c r="J2083" t="s">
        <v>28</v>
      </c>
      <c r="K2083" t="s">
        <v>17</v>
      </c>
      <c r="L2083" t="s">
        <v>21</v>
      </c>
      <c r="M2083" s="25">
        <v>495000</v>
      </c>
    </row>
    <row r="2084" spans="1:13" x14ac:dyDescent="0.2">
      <c r="A2084" s="1">
        <v>44118</v>
      </c>
      <c r="B2084" t="s">
        <v>2205</v>
      </c>
      <c r="C2084" t="s">
        <v>11</v>
      </c>
      <c r="D2084" t="s">
        <v>12</v>
      </c>
      <c r="E2084" t="s">
        <v>31</v>
      </c>
      <c r="F2084" t="s">
        <v>120</v>
      </c>
      <c r="G2084" t="s">
        <v>15</v>
      </c>
      <c r="H2084">
        <v>4</v>
      </c>
      <c r="I2084">
        <v>75</v>
      </c>
      <c r="J2084" t="s">
        <v>16</v>
      </c>
      <c r="K2084" t="s">
        <v>17</v>
      </c>
      <c r="L2084" t="s">
        <v>58</v>
      </c>
      <c r="M2084" s="25">
        <v>295000</v>
      </c>
    </row>
    <row r="2085" spans="1:13" x14ac:dyDescent="0.2">
      <c r="A2085" s="1">
        <v>44119</v>
      </c>
      <c r="B2085" t="s">
        <v>2206</v>
      </c>
      <c r="C2085" t="s">
        <v>11</v>
      </c>
      <c r="D2085" t="s">
        <v>54</v>
      </c>
      <c r="E2085" t="s">
        <v>54</v>
      </c>
      <c r="F2085" t="s">
        <v>120</v>
      </c>
      <c r="G2085" t="s">
        <v>15</v>
      </c>
      <c r="H2085">
        <v>3</v>
      </c>
      <c r="I2085">
        <v>69</v>
      </c>
      <c r="J2085" t="s">
        <v>16</v>
      </c>
      <c r="K2085" t="s">
        <v>17</v>
      </c>
      <c r="L2085" t="s">
        <v>40</v>
      </c>
      <c r="M2085" s="25">
        <v>195000</v>
      </c>
    </row>
    <row r="2086" spans="1:13" x14ac:dyDescent="0.2">
      <c r="A2086" s="1">
        <v>44120</v>
      </c>
      <c r="B2086" t="s">
        <v>2207</v>
      </c>
      <c r="C2086" t="s">
        <v>11</v>
      </c>
      <c r="D2086" t="s">
        <v>12</v>
      </c>
      <c r="E2086" t="s">
        <v>13</v>
      </c>
      <c r="F2086" t="s">
        <v>120</v>
      </c>
      <c r="G2086" t="s">
        <v>15</v>
      </c>
      <c r="H2086">
        <v>3</v>
      </c>
      <c r="I2086">
        <v>107</v>
      </c>
      <c r="J2086" t="s">
        <v>16</v>
      </c>
      <c r="K2086" t="s">
        <v>17</v>
      </c>
      <c r="L2086" t="s">
        <v>36</v>
      </c>
      <c r="M2086" s="25">
        <v>399000</v>
      </c>
    </row>
    <row r="2087" spans="1:13" x14ac:dyDescent="0.2">
      <c r="A2087" s="1">
        <v>44121</v>
      </c>
      <c r="B2087" t="s">
        <v>2208</v>
      </c>
      <c r="C2087" t="s">
        <v>11</v>
      </c>
      <c r="D2087" t="s">
        <v>47</v>
      </c>
      <c r="E2087" t="s">
        <v>86</v>
      </c>
      <c r="F2087" t="s">
        <v>120</v>
      </c>
      <c r="G2087" t="s">
        <v>15</v>
      </c>
      <c r="H2087">
        <v>4</v>
      </c>
      <c r="I2087">
        <v>86</v>
      </c>
      <c r="J2087" t="s">
        <v>16</v>
      </c>
      <c r="K2087" t="s">
        <v>17</v>
      </c>
      <c r="L2087" t="s">
        <v>18</v>
      </c>
      <c r="M2087" s="25">
        <v>320000</v>
      </c>
    </row>
    <row r="2088" spans="1:13" x14ac:dyDescent="0.2">
      <c r="A2088" s="1">
        <v>44122</v>
      </c>
      <c r="B2088" t="s">
        <v>2209</v>
      </c>
      <c r="C2088" t="s">
        <v>11</v>
      </c>
      <c r="D2088" t="s">
        <v>47</v>
      </c>
      <c r="E2088" t="s">
        <v>86</v>
      </c>
      <c r="F2088" t="s">
        <v>120</v>
      </c>
      <c r="G2088" t="s">
        <v>15</v>
      </c>
      <c r="H2088">
        <v>2</v>
      </c>
      <c r="I2088">
        <v>58</v>
      </c>
      <c r="J2088" t="s">
        <v>28</v>
      </c>
      <c r="K2088" t="s">
        <v>17</v>
      </c>
      <c r="L2088" t="s">
        <v>40</v>
      </c>
      <c r="M2088" s="25">
        <v>195000</v>
      </c>
    </row>
    <row r="2089" spans="1:13" x14ac:dyDescent="0.2">
      <c r="A2089" s="1">
        <v>44123</v>
      </c>
      <c r="B2089" t="s">
        <v>2210</v>
      </c>
      <c r="C2089" t="s">
        <v>11</v>
      </c>
      <c r="D2089" t="s">
        <v>37</v>
      </c>
      <c r="E2089" t="s">
        <v>74</v>
      </c>
      <c r="F2089" t="s">
        <v>120</v>
      </c>
      <c r="G2089" t="s">
        <v>15</v>
      </c>
      <c r="H2089">
        <v>2</v>
      </c>
      <c r="I2089">
        <v>76</v>
      </c>
      <c r="J2089" t="s">
        <v>16</v>
      </c>
      <c r="K2089" t="s">
        <v>17</v>
      </c>
      <c r="L2089" t="s">
        <v>36</v>
      </c>
      <c r="M2089" s="25">
        <v>270000</v>
      </c>
    </row>
    <row r="2090" spans="1:13" x14ac:dyDescent="0.2">
      <c r="A2090" s="1">
        <v>44124</v>
      </c>
      <c r="B2090" t="s">
        <v>2211</v>
      </c>
      <c r="C2090" t="s">
        <v>11</v>
      </c>
      <c r="D2090" t="s">
        <v>34</v>
      </c>
      <c r="E2090" t="s">
        <v>35</v>
      </c>
      <c r="F2090" t="s">
        <v>120</v>
      </c>
      <c r="G2090" t="s">
        <v>15</v>
      </c>
      <c r="H2090">
        <v>6</v>
      </c>
      <c r="I2090">
        <v>439</v>
      </c>
      <c r="J2090" t="s">
        <v>16</v>
      </c>
      <c r="K2090" t="s">
        <v>17</v>
      </c>
      <c r="L2090" t="s">
        <v>60</v>
      </c>
      <c r="M2090" s="25">
        <v>3950000</v>
      </c>
    </row>
    <row r="2091" spans="1:13" x14ac:dyDescent="0.2">
      <c r="A2091" s="1">
        <v>44125</v>
      </c>
      <c r="B2091" t="s">
        <v>2212</v>
      </c>
      <c r="C2091" t="s">
        <v>11</v>
      </c>
      <c r="D2091" t="s">
        <v>34</v>
      </c>
      <c r="E2091" t="s">
        <v>35</v>
      </c>
      <c r="F2091" t="s">
        <v>120</v>
      </c>
      <c r="G2091" t="s">
        <v>15</v>
      </c>
      <c r="H2091">
        <v>7</v>
      </c>
      <c r="I2091">
        <v>484</v>
      </c>
      <c r="J2091" t="s">
        <v>16</v>
      </c>
      <c r="K2091" t="s">
        <v>17</v>
      </c>
      <c r="L2091" t="s">
        <v>36</v>
      </c>
      <c r="M2091" s="25">
        <v>2500000</v>
      </c>
    </row>
    <row r="2092" spans="1:13" x14ac:dyDescent="0.2">
      <c r="A2092" s="1">
        <v>44126</v>
      </c>
      <c r="B2092" t="s">
        <v>2213</v>
      </c>
      <c r="C2092" t="s">
        <v>11</v>
      </c>
      <c r="D2092" t="s">
        <v>12</v>
      </c>
      <c r="E2092" t="s">
        <v>33</v>
      </c>
      <c r="F2092" t="s">
        <v>120</v>
      </c>
      <c r="G2092" t="s">
        <v>15</v>
      </c>
      <c r="H2092">
        <v>4</v>
      </c>
      <c r="I2092">
        <v>124</v>
      </c>
      <c r="J2092" t="s">
        <v>16</v>
      </c>
      <c r="K2092" t="s">
        <v>17</v>
      </c>
      <c r="L2092" t="s">
        <v>21</v>
      </c>
      <c r="M2092" s="25">
        <v>540000</v>
      </c>
    </row>
    <row r="2093" spans="1:13" x14ac:dyDescent="0.2">
      <c r="A2093" s="1">
        <v>44127</v>
      </c>
      <c r="B2093" t="s">
        <v>2214</v>
      </c>
      <c r="C2093" t="s">
        <v>11</v>
      </c>
      <c r="D2093" t="s">
        <v>47</v>
      </c>
      <c r="E2093" t="s">
        <v>102</v>
      </c>
      <c r="F2093" t="s">
        <v>120</v>
      </c>
      <c r="G2093" t="s">
        <v>15</v>
      </c>
      <c r="H2093">
        <v>3</v>
      </c>
      <c r="I2093">
        <v>70</v>
      </c>
      <c r="J2093" t="s">
        <v>28</v>
      </c>
      <c r="K2093" t="s">
        <v>17</v>
      </c>
      <c r="L2093" t="s">
        <v>40</v>
      </c>
      <c r="M2093" s="25">
        <v>175000</v>
      </c>
    </row>
    <row r="2094" spans="1:13" x14ac:dyDescent="0.2">
      <c r="A2094" s="1">
        <v>44128</v>
      </c>
      <c r="B2094" t="s">
        <v>2215</v>
      </c>
      <c r="C2094" t="s">
        <v>11</v>
      </c>
      <c r="D2094" t="s">
        <v>12</v>
      </c>
      <c r="E2094" t="s">
        <v>31</v>
      </c>
      <c r="F2094" t="s">
        <v>120</v>
      </c>
      <c r="G2094" t="s">
        <v>15</v>
      </c>
      <c r="H2094">
        <v>3</v>
      </c>
      <c r="I2094">
        <v>80</v>
      </c>
      <c r="J2094" t="s">
        <v>16</v>
      </c>
      <c r="K2094" t="s">
        <v>17</v>
      </c>
      <c r="L2094" t="s">
        <v>36</v>
      </c>
      <c r="M2094" s="25">
        <v>349000</v>
      </c>
    </row>
    <row r="2095" spans="1:13" x14ac:dyDescent="0.2">
      <c r="A2095" s="1">
        <v>44129</v>
      </c>
      <c r="B2095" t="s">
        <v>2216</v>
      </c>
      <c r="C2095" t="s">
        <v>11</v>
      </c>
      <c r="D2095" t="s">
        <v>12</v>
      </c>
      <c r="E2095" t="s">
        <v>33</v>
      </c>
      <c r="F2095" t="s">
        <v>120</v>
      </c>
      <c r="G2095" t="s">
        <v>15</v>
      </c>
      <c r="H2095">
        <v>3</v>
      </c>
      <c r="I2095">
        <v>77</v>
      </c>
      <c r="J2095" t="s">
        <v>16</v>
      </c>
      <c r="K2095" t="s">
        <v>17</v>
      </c>
      <c r="L2095" t="s">
        <v>18</v>
      </c>
      <c r="M2095" s="25">
        <v>295000</v>
      </c>
    </row>
    <row r="2096" spans="1:13" x14ac:dyDescent="0.2">
      <c r="A2096" s="1">
        <v>44130</v>
      </c>
      <c r="B2096" t="s">
        <v>2217</v>
      </c>
      <c r="C2096" t="s">
        <v>11</v>
      </c>
      <c r="D2096" t="s">
        <v>12</v>
      </c>
      <c r="E2096" t="s">
        <v>31</v>
      </c>
      <c r="F2096" t="s">
        <v>120</v>
      </c>
      <c r="G2096" t="s">
        <v>15</v>
      </c>
      <c r="H2096">
        <v>3</v>
      </c>
      <c r="I2096">
        <v>123</v>
      </c>
      <c r="J2096" t="s">
        <v>16</v>
      </c>
      <c r="K2096" t="s">
        <v>17</v>
      </c>
      <c r="L2096" t="s">
        <v>58</v>
      </c>
      <c r="M2096" s="25">
        <v>595000</v>
      </c>
    </row>
    <row r="2097" spans="1:13" x14ac:dyDescent="0.2">
      <c r="A2097" s="1">
        <v>44131</v>
      </c>
      <c r="B2097" t="s">
        <v>2218</v>
      </c>
      <c r="C2097" t="s">
        <v>11</v>
      </c>
      <c r="D2097" t="s">
        <v>54</v>
      </c>
      <c r="E2097" t="s">
        <v>55</v>
      </c>
      <c r="F2097" t="s">
        <v>120</v>
      </c>
      <c r="G2097" t="s">
        <v>15</v>
      </c>
      <c r="H2097">
        <v>3</v>
      </c>
      <c r="I2097">
        <v>65</v>
      </c>
      <c r="J2097" t="s">
        <v>16</v>
      </c>
      <c r="K2097" t="s">
        <v>17</v>
      </c>
      <c r="L2097" t="s">
        <v>58</v>
      </c>
      <c r="M2097" s="25">
        <v>179900</v>
      </c>
    </row>
    <row r="2098" spans="1:13" x14ac:dyDescent="0.2">
      <c r="A2098" s="1">
        <v>44132</v>
      </c>
      <c r="B2098" t="s">
        <v>2219</v>
      </c>
      <c r="C2098" t="s">
        <v>11</v>
      </c>
      <c r="D2098" t="s">
        <v>34</v>
      </c>
      <c r="E2098" t="s">
        <v>35</v>
      </c>
      <c r="F2098" t="s">
        <v>120</v>
      </c>
      <c r="G2098" t="s">
        <v>15</v>
      </c>
      <c r="H2098">
        <v>3</v>
      </c>
      <c r="I2098">
        <v>69</v>
      </c>
      <c r="J2098" t="s">
        <v>16</v>
      </c>
      <c r="K2098" t="s">
        <v>17</v>
      </c>
      <c r="L2098" t="s">
        <v>60</v>
      </c>
      <c r="M2098" s="25">
        <v>425000</v>
      </c>
    </row>
    <row r="2099" spans="1:13" x14ac:dyDescent="0.2">
      <c r="A2099" s="1">
        <v>44133</v>
      </c>
      <c r="B2099" t="s">
        <v>2220</v>
      </c>
      <c r="C2099" t="s">
        <v>11</v>
      </c>
      <c r="D2099" t="s">
        <v>12</v>
      </c>
      <c r="E2099" t="s">
        <v>13</v>
      </c>
      <c r="F2099" t="s">
        <v>120</v>
      </c>
      <c r="G2099" t="s">
        <v>15</v>
      </c>
      <c r="H2099">
        <v>4</v>
      </c>
      <c r="I2099">
        <v>112</v>
      </c>
      <c r="J2099" t="s">
        <v>16</v>
      </c>
      <c r="K2099" t="s">
        <v>17</v>
      </c>
      <c r="L2099" t="s">
        <v>57</v>
      </c>
      <c r="M2099" s="25">
        <v>540000</v>
      </c>
    </row>
    <row r="2100" spans="1:13" x14ac:dyDescent="0.2">
      <c r="A2100" s="1">
        <v>44134</v>
      </c>
      <c r="B2100" t="s">
        <v>2221</v>
      </c>
      <c r="C2100" t="s">
        <v>11</v>
      </c>
      <c r="D2100" t="s">
        <v>37</v>
      </c>
      <c r="E2100" t="s">
        <v>49</v>
      </c>
      <c r="F2100" t="s">
        <v>120</v>
      </c>
      <c r="G2100" t="s">
        <v>15</v>
      </c>
      <c r="H2100">
        <v>4</v>
      </c>
      <c r="I2100">
        <v>80</v>
      </c>
      <c r="J2100" t="s">
        <v>28</v>
      </c>
      <c r="K2100" t="s">
        <v>67</v>
      </c>
      <c r="L2100" t="s">
        <v>40</v>
      </c>
      <c r="M2100" s="25">
        <v>219000</v>
      </c>
    </row>
    <row r="2101" spans="1:13" x14ac:dyDescent="0.2">
      <c r="A2101" s="1">
        <v>44135</v>
      </c>
      <c r="B2101" t="s">
        <v>2222</v>
      </c>
      <c r="C2101" t="s">
        <v>11</v>
      </c>
      <c r="D2101" t="s">
        <v>12</v>
      </c>
      <c r="E2101" t="s">
        <v>13</v>
      </c>
      <c r="F2101" t="s">
        <v>120</v>
      </c>
      <c r="G2101" t="s">
        <v>15</v>
      </c>
      <c r="H2101">
        <v>4</v>
      </c>
      <c r="I2101">
        <v>152</v>
      </c>
      <c r="J2101" t="s">
        <v>16</v>
      </c>
      <c r="K2101" t="s">
        <v>17</v>
      </c>
      <c r="L2101" t="s">
        <v>21</v>
      </c>
      <c r="M2101" s="25">
        <v>660000</v>
      </c>
    </row>
    <row r="2102" spans="1:13" x14ac:dyDescent="0.2">
      <c r="A2102" s="1">
        <v>44136</v>
      </c>
      <c r="B2102" t="s">
        <v>2223</v>
      </c>
      <c r="C2102" t="s">
        <v>11</v>
      </c>
      <c r="D2102" t="s">
        <v>12</v>
      </c>
      <c r="E2102" t="s">
        <v>13</v>
      </c>
      <c r="F2102" t="s">
        <v>120</v>
      </c>
      <c r="G2102" t="s">
        <v>15</v>
      </c>
      <c r="H2102">
        <v>1</v>
      </c>
      <c r="I2102">
        <v>42</v>
      </c>
      <c r="J2102" t="s">
        <v>16</v>
      </c>
      <c r="K2102" t="s">
        <v>17</v>
      </c>
      <c r="L2102" t="s">
        <v>58</v>
      </c>
      <c r="M2102" s="25">
        <v>260000</v>
      </c>
    </row>
    <row r="2103" spans="1:13" x14ac:dyDescent="0.2">
      <c r="A2103" s="1">
        <v>44137</v>
      </c>
      <c r="B2103" t="s">
        <v>2224</v>
      </c>
      <c r="C2103" t="s">
        <v>11</v>
      </c>
      <c r="D2103" t="s">
        <v>12</v>
      </c>
      <c r="E2103" t="s">
        <v>13</v>
      </c>
      <c r="F2103" t="s">
        <v>120</v>
      </c>
      <c r="G2103" t="s">
        <v>15</v>
      </c>
      <c r="H2103">
        <v>3</v>
      </c>
      <c r="I2103">
        <v>89</v>
      </c>
      <c r="J2103" t="s">
        <v>16</v>
      </c>
      <c r="K2103" t="s">
        <v>17</v>
      </c>
      <c r="L2103" t="s">
        <v>58</v>
      </c>
      <c r="M2103" s="25">
        <v>400000</v>
      </c>
    </row>
    <row r="2104" spans="1:13" x14ac:dyDescent="0.2">
      <c r="A2104" s="1">
        <v>44138</v>
      </c>
      <c r="B2104" t="s">
        <v>2225</v>
      </c>
      <c r="C2104" t="s">
        <v>11</v>
      </c>
      <c r="D2104" t="s">
        <v>12</v>
      </c>
      <c r="E2104" t="s">
        <v>13</v>
      </c>
      <c r="F2104" t="s">
        <v>120</v>
      </c>
      <c r="G2104" t="s">
        <v>15</v>
      </c>
      <c r="H2104">
        <v>3</v>
      </c>
      <c r="I2104">
        <v>140</v>
      </c>
      <c r="J2104" t="s">
        <v>16</v>
      </c>
      <c r="K2104" t="s">
        <v>17</v>
      </c>
      <c r="L2104" t="s">
        <v>18</v>
      </c>
      <c r="M2104" s="25">
        <v>620000</v>
      </c>
    </row>
    <row r="2105" spans="1:13" x14ac:dyDescent="0.2">
      <c r="A2105" s="1">
        <v>44139</v>
      </c>
      <c r="B2105" t="s">
        <v>2226</v>
      </c>
      <c r="C2105" t="s">
        <v>11</v>
      </c>
      <c r="D2105" t="s">
        <v>12</v>
      </c>
      <c r="E2105" t="s">
        <v>13</v>
      </c>
      <c r="F2105" t="s">
        <v>120</v>
      </c>
      <c r="G2105" t="s">
        <v>15</v>
      </c>
      <c r="H2105">
        <v>4</v>
      </c>
      <c r="I2105">
        <v>140</v>
      </c>
      <c r="J2105" t="s">
        <v>16</v>
      </c>
      <c r="K2105" t="s">
        <v>17</v>
      </c>
      <c r="L2105" t="s">
        <v>18</v>
      </c>
      <c r="M2105" s="25">
        <v>620000</v>
      </c>
    </row>
    <row r="2106" spans="1:13" x14ac:dyDescent="0.2">
      <c r="A2106" s="1">
        <v>44140</v>
      </c>
      <c r="B2106" t="s">
        <v>2227</v>
      </c>
      <c r="C2106" t="s">
        <v>11</v>
      </c>
      <c r="D2106" t="s">
        <v>50</v>
      </c>
      <c r="E2106" t="s">
        <v>82</v>
      </c>
      <c r="F2106" t="s">
        <v>120</v>
      </c>
      <c r="G2106" t="s">
        <v>15</v>
      </c>
      <c r="H2106">
        <v>1</v>
      </c>
      <c r="I2106">
        <v>62</v>
      </c>
      <c r="J2106" t="s">
        <v>28</v>
      </c>
      <c r="K2106" t="s">
        <v>17</v>
      </c>
      <c r="L2106" t="s">
        <v>52</v>
      </c>
      <c r="M2106" s="25">
        <v>215000</v>
      </c>
    </row>
    <row r="2107" spans="1:13" x14ac:dyDescent="0.2">
      <c r="A2107" s="1">
        <v>44141</v>
      </c>
      <c r="B2107" t="s">
        <v>2228</v>
      </c>
      <c r="C2107" t="s">
        <v>11</v>
      </c>
      <c r="D2107" t="s">
        <v>19</v>
      </c>
      <c r="E2107" t="s">
        <v>77</v>
      </c>
      <c r="F2107" t="s">
        <v>120</v>
      </c>
      <c r="G2107" t="s">
        <v>15</v>
      </c>
      <c r="H2107">
        <v>5</v>
      </c>
      <c r="I2107">
        <v>306</v>
      </c>
      <c r="J2107" t="s">
        <v>16</v>
      </c>
      <c r="K2107" t="s">
        <v>17</v>
      </c>
      <c r="L2107" t="s">
        <v>40</v>
      </c>
      <c r="M2107" s="25">
        <v>1750000</v>
      </c>
    </row>
    <row r="2108" spans="1:13" x14ac:dyDescent="0.2">
      <c r="A2108" s="1">
        <v>44142</v>
      </c>
      <c r="B2108" t="s">
        <v>2229</v>
      </c>
      <c r="C2108" t="s">
        <v>11</v>
      </c>
      <c r="D2108" t="s">
        <v>12</v>
      </c>
      <c r="E2108" t="s">
        <v>33</v>
      </c>
      <c r="F2108" t="s">
        <v>120</v>
      </c>
      <c r="G2108" t="s">
        <v>15</v>
      </c>
      <c r="H2108">
        <v>2</v>
      </c>
      <c r="I2108">
        <v>52</v>
      </c>
      <c r="J2108" t="s">
        <v>28</v>
      </c>
      <c r="K2108" t="s">
        <v>17</v>
      </c>
      <c r="L2108" t="s">
        <v>18</v>
      </c>
      <c r="M2108" s="25">
        <v>290000</v>
      </c>
    </row>
    <row r="2109" spans="1:13" x14ac:dyDescent="0.2">
      <c r="A2109" s="1">
        <v>44143</v>
      </c>
      <c r="B2109" t="s">
        <v>2230</v>
      </c>
      <c r="C2109" t="s">
        <v>11</v>
      </c>
      <c r="D2109" t="s">
        <v>12</v>
      </c>
      <c r="E2109" t="s">
        <v>41</v>
      </c>
      <c r="F2109" t="s">
        <v>120</v>
      </c>
      <c r="G2109" t="s">
        <v>15</v>
      </c>
      <c r="H2109">
        <v>4</v>
      </c>
      <c r="I2109">
        <v>159</v>
      </c>
      <c r="J2109" t="s">
        <v>16</v>
      </c>
      <c r="K2109" t="s">
        <v>17</v>
      </c>
      <c r="L2109" t="s">
        <v>40</v>
      </c>
      <c r="M2109" s="25">
        <v>670000</v>
      </c>
    </row>
    <row r="2110" spans="1:13" x14ac:dyDescent="0.2">
      <c r="A2110" s="1">
        <v>44144</v>
      </c>
      <c r="B2110" t="s">
        <v>2231</v>
      </c>
      <c r="C2110" t="s">
        <v>11</v>
      </c>
      <c r="D2110" t="s">
        <v>34</v>
      </c>
      <c r="E2110" t="s">
        <v>35</v>
      </c>
      <c r="F2110" t="s">
        <v>120</v>
      </c>
      <c r="G2110" t="s">
        <v>15</v>
      </c>
      <c r="H2110">
        <v>4</v>
      </c>
      <c r="I2110">
        <v>170</v>
      </c>
      <c r="J2110" t="s">
        <v>16</v>
      </c>
      <c r="K2110" t="s">
        <v>17</v>
      </c>
      <c r="L2110" t="s">
        <v>36</v>
      </c>
      <c r="M2110" s="25">
        <v>1250000</v>
      </c>
    </row>
    <row r="2111" spans="1:13" x14ac:dyDescent="0.2">
      <c r="A2111" s="1">
        <v>44145</v>
      </c>
      <c r="B2111" t="s">
        <v>2232</v>
      </c>
      <c r="C2111" t="s">
        <v>11</v>
      </c>
      <c r="D2111" t="s">
        <v>12</v>
      </c>
      <c r="E2111" t="s">
        <v>41</v>
      </c>
      <c r="F2111" t="s">
        <v>120</v>
      </c>
      <c r="G2111" t="s">
        <v>15</v>
      </c>
      <c r="H2111">
        <v>3</v>
      </c>
      <c r="I2111">
        <v>78</v>
      </c>
      <c r="J2111" t="s">
        <v>16</v>
      </c>
      <c r="K2111" t="s">
        <v>17</v>
      </c>
      <c r="L2111" t="s">
        <v>18</v>
      </c>
      <c r="M2111" s="25">
        <v>315000</v>
      </c>
    </row>
    <row r="2112" spans="1:13" x14ac:dyDescent="0.2">
      <c r="A2112" s="1">
        <v>44146</v>
      </c>
      <c r="B2112" t="s">
        <v>2233</v>
      </c>
      <c r="C2112" t="s">
        <v>11</v>
      </c>
      <c r="D2112" t="s">
        <v>12</v>
      </c>
      <c r="E2112" t="s">
        <v>31</v>
      </c>
      <c r="F2112" t="s">
        <v>120</v>
      </c>
      <c r="G2112" t="s">
        <v>15</v>
      </c>
      <c r="H2112">
        <v>2</v>
      </c>
      <c r="I2112">
        <v>79</v>
      </c>
      <c r="J2112" t="s">
        <v>16</v>
      </c>
      <c r="K2112" t="s">
        <v>17</v>
      </c>
      <c r="L2112" t="s">
        <v>18</v>
      </c>
      <c r="M2112" s="25">
        <v>299000</v>
      </c>
    </row>
    <row r="2113" spans="1:13" x14ac:dyDescent="0.2">
      <c r="A2113" s="1">
        <v>44147</v>
      </c>
      <c r="B2113" t="s">
        <v>2234</v>
      </c>
      <c r="C2113" t="s">
        <v>11</v>
      </c>
      <c r="D2113" t="s">
        <v>19</v>
      </c>
      <c r="E2113" t="s">
        <v>68</v>
      </c>
      <c r="F2113" t="s">
        <v>120</v>
      </c>
      <c r="G2113" t="s">
        <v>15</v>
      </c>
      <c r="H2113">
        <v>5</v>
      </c>
      <c r="I2113">
        <v>121</v>
      </c>
      <c r="J2113" t="s">
        <v>16</v>
      </c>
      <c r="K2113" t="s">
        <v>17</v>
      </c>
      <c r="L2113" t="s">
        <v>36</v>
      </c>
      <c r="M2113" s="25">
        <v>495000</v>
      </c>
    </row>
    <row r="2114" spans="1:13" x14ac:dyDescent="0.2">
      <c r="A2114" s="1">
        <v>44148</v>
      </c>
      <c r="B2114" t="s">
        <v>2235</v>
      </c>
      <c r="C2114" t="s">
        <v>11</v>
      </c>
      <c r="D2114" t="s">
        <v>37</v>
      </c>
      <c r="E2114" t="s">
        <v>74</v>
      </c>
      <c r="F2114" t="s">
        <v>120</v>
      </c>
      <c r="G2114" t="s">
        <v>15</v>
      </c>
      <c r="H2114">
        <v>1</v>
      </c>
      <c r="I2114">
        <v>30</v>
      </c>
      <c r="J2114" t="s">
        <v>28</v>
      </c>
      <c r="K2114" t="s">
        <v>17</v>
      </c>
      <c r="L2114" t="s">
        <v>18</v>
      </c>
      <c r="M2114" s="25">
        <v>100000</v>
      </c>
    </row>
    <row r="2115" spans="1:13" x14ac:dyDescent="0.2">
      <c r="A2115" s="1">
        <v>44149</v>
      </c>
      <c r="B2115" t="s">
        <v>2236</v>
      </c>
      <c r="C2115" t="s">
        <v>11</v>
      </c>
      <c r="D2115" t="s">
        <v>19</v>
      </c>
      <c r="E2115" t="s">
        <v>20</v>
      </c>
      <c r="F2115" t="s">
        <v>120</v>
      </c>
      <c r="G2115" t="s">
        <v>15</v>
      </c>
      <c r="H2115">
        <v>1</v>
      </c>
      <c r="I2115">
        <v>68</v>
      </c>
      <c r="J2115" t="s">
        <v>28</v>
      </c>
      <c r="K2115" t="s">
        <v>17</v>
      </c>
      <c r="L2115" t="s">
        <v>18</v>
      </c>
      <c r="M2115" s="25">
        <v>285000</v>
      </c>
    </row>
    <row r="2116" spans="1:13" x14ac:dyDescent="0.2">
      <c r="A2116" s="1">
        <v>44150</v>
      </c>
      <c r="B2116" t="s">
        <v>2237</v>
      </c>
      <c r="C2116" t="s">
        <v>11</v>
      </c>
      <c r="D2116" t="s">
        <v>19</v>
      </c>
      <c r="E2116" t="s">
        <v>20</v>
      </c>
      <c r="F2116" t="s">
        <v>120</v>
      </c>
      <c r="G2116" t="s">
        <v>15</v>
      </c>
      <c r="H2116">
        <v>4</v>
      </c>
      <c r="I2116">
        <v>135</v>
      </c>
      <c r="J2116" t="s">
        <v>16</v>
      </c>
      <c r="K2116" t="s">
        <v>17</v>
      </c>
      <c r="L2116" t="s">
        <v>60</v>
      </c>
      <c r="M2116" s="25">
        <v>695000</v>
      </c>
    </row>
    <row r="2117" spans="1:13" x14ac:dyDescent="0.2">
      <c r="A2117" s="1">
        <v>44151</v>
      </c>
      <c r="B2117" t="s">
        <v>2238</v>
      </c>
      <c r="C2117" t="s">
        <v>11</v>
      </c>
      <c r="D2117" t="s">
        <v>12</v>
      </c>
      <c r="E2117" t="s">
        <v>41</v>
      </c>
      <c r="F2117" t="s">
        <v>120</v>
      </c>
      <c r="G2117" t="s">
        <v>15</v>
      </c>
      <c r="H2117">
        <v>3</v>
      </c>
      <c r="I2117">
        <v>81</v>
      </c>
      <c r="J2117" t="s">
        <v>16</v>
      </c>
      <c r="K2117" t="s">
        <v>17</v>
      </c>
      <c r="L2117" t="s">
        <v>60</v>
      </c>
      <c r="M2117" s="25">
        <v>440000</v>
      </c>
    </row>
    <row r="2118" spans="1:13" x14ac:dyDescent="0.2">
      <c r="A2118" s="1">
        <v>44152</v>
      </c>
      <c r="B2118" t="s">
        <v>2239</v>
      </c>
      <c r="C2118" t="s">
        <v>11</v>
      </c>
      <c r="D2118" t="s">
        <v>19</v>
      </c>
      <c r="E2118" t="s">
        <v>68</v>
      </c>
      <c r="F2118" t="s">
        <v>120</v>
      </c>
      <c r="G2118" t="s">
        <v>64</v>
      </c>
      <c r="H2118">
        <v>3</v>
      </c>
      <c r="I2118">
        <v>376</v>
      </c>
      <c r="J2118" t="s">
        <v>28</v>
      </c>
      <c r="K2118" t="s">
        <v>17</v>
      </c>
      <c r="L2118" t="s">
        <v>29</v>
      </c>
      <c r="M2118" s="25">
        <v>1150000</v>
      </c>
    </row>
    <row r="2119" spans="1:13" x14ac:dyDescent="0.2">
      <c r="A2119" s="1">
        <v>44153</v>
      </c>
      <c r="B2119" t="s">
        <v>2240</v>
      </c>
      <c r="C2119" t="s">
        <v>11</v>
      </c>
      <c r="D2119" t="s">
        <v>19</v>
      </c>
      <c r="E2119" t="s">
        <v>20</v>
      </c>
      <c r="F2119" t="s">
        <v>120</v>
      </c>
      <c r="G2119" t="s">
        <v>15</v>
      </c>
      <c r="H2119">
        <v>4</v>
      </c>
      <c r="I2119">
        <v>115</v>
      </c>
      <c r="J2119" t="s">
        <v>16</v>
      </c>
      <c r="K2119" t="s">
        <v>17</v>
      </c>
      <c r="L2119" t="s">
        <v>40</v>
      </c>
      <c r="M2119" s="25">
        <v>445000</v>
      </c>
    </row>
    <row r="2120" spans="1:13" x14ac:dyDescent="0.2">
      <c r="A2120" s="1">
        <v>44154</v>
      </c>
      <c r="B2120" t="s">
        <v>2241</v>
      </c>
      <c r="C2120" t="s">
        <v>11</v>
      </c>
      <c r="D2120" t="s">
        <v>54</v>
      </c>
      <c r="E2120" t="s">
        <v>55</v>
      </c>
      <c r="F2120" t="s">
        <v>120</v>
      </c>
      <c r="G2120" t="s">
        <v>15</v>
      </c>
      <c r="H2120">
        <v>3</v>
      </c>
      <c r="I2120">
        <v>65</v>
      </c>
      <c r="J2120" t="s">
        <v>16</v>
      </c>
      <c r="K2120" t="s">
        <v>17</v>
      </c>
      <c r="L2120" t="s">
        <v>58</v>
      </c>
      <c r="M2120" s="25">
        <v>179000</v>
      </c>
    </row>
    <row r="2121" spans="1:13" x14ac:dyDescent="0.2">
      <c r="A2121" s="1">
        <v>44155</v>
      </c>
      <c r="B2121" t="s">
        <v>2242</v>
      </c>
      <c r="C2121" t="s">
        <v>11</v>
      </c>
      <c r="D2121" t="s">
        <v>19</v>
      </c>
      <c r="E2121" t="s">
        <v>77</v>
      </c>
      <c r="F2121" t="s">
        <v>120</v>
      </c>
      <c r="G2121" t="s">
        <v>23</v>
      </c>
      <c r="H2121">
        <v>7</v>
      </c>
      <c r="I2121">
        <v>475</v>
      </c>
      <c r="J2121" t="s">
        <v>16</v>
      </c>
      <c r="K2121" t="s">
        <v>17</v>
      </c>
      <c r="L2121" t="s">
        <v>58</v>
      </c>
      <c r="M2121" s="25">
        <v>1850000</v>
      </c>
    </row>
    <row r="2122" spans="1:13" x14ac:dyDescent="0.2">
      <c r="A2122" s="1">
        <v>44156</v>
      </c>
      <c r="B2122" t="s">
        <v>2243</v>
      </c>
      <c r="C2122" t="s">
        <v>11</v>
      </c>
      <c r="D2122" t="s">
        <v>37</v>
      </c>
      <c r="E2122" t="s">
        <v>74</v>
      </c>
      <c r="F2122" t="s">
        <v>120</v>
      </c>
      <c r="G2122" t="s">
        <v>15</v>
      </c>
      <c r="H2122">
        <v>3</v>
      </c>
      <c r="I2122">
        <v>81</v>
      </c>
      <c r="J2122" t="s">
        <v>16</v>
      </c>
      <c r="K2122" t="s">
        <v>17</v>
      </c>
      <c r="L2122" t="s">
        <v>21</v>
      </c>
      <c r="M2122" s="25">
        <v>260000</v>
      </c>
    </row>
    <row r="2123" spans="1:13" x14ac:dyDescent="0.2">
      <c r="A2123" s="1">
        <v>44157</v>
      </c>
      <c r="B2123" t="s">
        <v>2244</v>
      </c>
      <c r="C2123" t="s">
        <v>11</v>
      </c>
      <c r="D2123" t="s">
        <v>19</v>
      </c>
      <c r="E2123" t="s">
        <v>77</v>
      </c>
      <c r="F2123" t="s">
        <v>120</v>
      </c>
      <c r="G2123" t="s">
        <v>15</v>
      </c>
      <c r="H2123">
        <v>5</v>
      </c>
      <c r="I2123">
        <v>305</v>
      </c>
      <c r="J2123" t="s">
        <v>16</v>
      </c>
      <c r="K2123" t="s">
        <v>17</v>
      </c>
      <c r="L2123" t="s">
        <v>18</v>
      </c>
      <c r="M2123" s="25">
        <v>1750000</v>
      </c>
    </row>
    <row r="2124" spans="1:13" x14ac:dyDescent="0.2">
      <c r="A2124" s="1">
        <v>44158</v>
      </c>
      <c r="B2124" t="s">
        <v>2245</v>
      </c>
      <c r="C2124" t="s">
        <v>11</v>
      </c>
      <c r="D2124" t="s">
        <v>12</v>
      </c>
      <c r="E2124" t="s">
        <v>33</v>
      </c>
      <c r="F2124" t="s">
        <v>120</v>
      </c>
      <c r="G2124" t="s">
        <v>15</v>
      </c>
      <c r="H2124">
        <v>2</v>
      </c>
      <c r="I2124">
        <v>175</v>
      </c>
      <c r="J2124" t="s">
        <v>16</v>
      </c>
      <c r="K2124" t="s">
        <v>17</v>
      </c>
      <c r="L2124" t="s">
        <v>18</v>
      </c>
      <c r="M2124" s="25">
        <v>1700000</v>
      </c>
    </row>
    <row r="2125" spans="1:13" x14ac:dyDescent="0.2">
      <c r="A2125" s="1">
        <v>44159</v>
      </c>
      <c r="B2125" t="s">
        <v>2246</v>
      </c>
      <c r="C2125" t="s">
        <v>11</v>
      </c>
      <c r="D2125" t="s">
        <v>34</v>
      </c>
      <c r="E2125" t="s">
        <v>44</v>
      </c>
      <c r="F2125" t="s">
        <v>120</v>
      </c>
      <c r="G2125" t="s">
        <v>15</v>
      </c>
      <c r="H2125">
        <v>5</v>
      </c>
      <c r="I2125">
        <v>170</v>
      </c>
      <c r="J2125" t="s">
        <v>16</v>
      </c>
      <c r="K2125" t="s">
        <v>17</v>
      </c>
      <c r="L2125" t="s">
        <v>18</v>
      </c>
      <c r="M2125" s="25">
        <v>670000</v>
      </c>
    </row>
    <row r="2126" spans="1:13" x14ac:dyDescent="0.2">
      <c r="A2126" s="1">
        <v>44160</v>
      </c>
      <c r="B2126" t="s">
        <v>2247</v>
      </c>
      <c r="C2126" t="s">
        <v>11</v>
      </c>
      <c r="D2126" t="s">
        <v>42</v>
      </c>
      <c r="E2126" t="s">
        <v>62</v>
      </c>
      <c r="F2126" t="s">
        <v>120</v>
      </c>
      <c r="G2126" t="s">
        <v>15</v>
      </c>
      <c r="H2126">
        <v>2</v>
      </c>
      <c r="I2126">
        <v>63</v>
      </c>
      <c r="J2126" t="s">
        <v>16</v>
      </c>
      <c r="K2126" t="s">
        <v>17</v>
      </c>
      <c r="L2126" t="s">
        <v>52</v>
      </c>
      <c r="M2126" s="25">
        <v>199000</v>
      </c>
    </row>
    <row r="2127" spans="1:13" x14ac:dyDescent="0.2">
      <c r="A2127" s="1">
        <v>44161</v>
      </c>
      <c r="B2127" t="s">
        <v>2248</v>
      </c>
      <c r="C2127" t="s">
        <v>11</v>
      </c>
      <c r="D2127" t="s">
        <v>89</v>
      </c>
      <c r="E2127" t="s">
        <v>109</v>
      </c>
      <c r="F2127" t="s">
        <v>120</v>
      </c>
      <c r="G2127" t="s">
        <v>15</v>
      </c>
      <c r="H2127">
        <v>4</v>
      </c>
      <c r="I2127">
        <v>130</v>
      </c>
      <c r="J2127" t="s">
        <v>28</v>
      </c>
      <c r="K2127" t="s">
        <v>67</v>
      </c>
      <c r="L2127" t="s">
        <v>52</v>
      </c>
      <c r="M2127" s="25">
        <v>130000</v>
      </c>
    </row>
    <row r="2128" spans="1:13" x14ac:dyDescent="0.2">
      <c r="A2128" s="1">
        <v>44162</v>
      </c>
      <c r="B2128" t="s">
        <v>2249</v>
      </c>
      <c r="C2128" t="s">
        <v>11</v>
      </c>
      <c r="D2128" t="s">
        <v>12</v>
      </c>
      <c r="E2128" t="s">
        <v>30</v>
      </c>
      <c r="F2128" t="s">
        <v>120</v>
      </c>
      <c r="G2128" t="s">
        <v>15</v>
      </c>
      <c r="H2128">
        <v>3</v>
      </c>
      <c r="I2128">
        <v>83</v>
      </c>
      <c r="J2128" t="s">
        <v>16</v>
      </c>
      <c r="K2128" t="s">
        <v>17</v>
      </c>
      <c r="L2128" t="s">
        <v>36</v>
      </c>
      <c r="M2128" s="25">
        <v>259900</v>
      </c>
    </row>
    <row r="2129" spans="1:13" x14ac:dyDescent="0.2">
      <c r="A2129" s="1">
        <v>44163</v>
      </c>
      <c r="B2129" t="s">
        <v>2250</v>
      </c>
      <c r="C2129" t="s">
        <v>11</v>
      </c>
      <c r="D2129" t="s">
        <v>47</v>
      </c>
      <c r="E2129" t="s">
        <v>48</v>
      </c>
      <c r="F2129" t="s">
        <v>120</v>
      </c>
      <c r="G2129" t="s">
        <v>15</v>
      </c>
      <c r="H2129">
        <v>4</v>
      </c>
      <c r="I2129">
        <v>100</v>
      </c>
      <c r="J2129" t="s">
        <v>16</v>
      </c>
      <c r="K2129" t="s">
        <v>17</v>
      </c>
      <c r="L2129" t="s">
        <v>21</v>
      </c>
      <c r="M2129" s="25">
        <v>385000</v>
      </c>
    </row>
    <row r="2130" spans="1:13" x14ac:dyDescent="0.2">
      <c r="A2130" s="1">
        <v>44164</v>
      </c>
      <c r="B2130" t="s">
        <v>2251</v>
      </c>
      <c r="C2130" t="s">
        <v>11</v>
      </c>
      <c r="D2130" t="s">
        <v>50</v>
      </c>
      <c r="E2130" t="s">
        <v>66</v>
      </c>
      <c r="F2130" t="s">
        <v>120</v>
      </c>
      <c r="G2130" t="s">
        <v>15</v>
      </c>
      <c r="H2130">
        <v>3</v>
      </c>
      <c r="I2130">
        <v>74</v>
      </c>
      <c r="J2130" t="s">
        <v>16</v>
      </c>
      <c r="K2130" t="s">
        <v>17</v>
      </c>
      <c r="L2130" t="s">
        <v>18</v>
      </c>
      <c r="M2130" s="25">
        <v>269000</v>
      </c>
    </row>
    <row r="2131" spans="1:13" x14ac:dyDescent="0.2">
      <c r="A2131" s="1">
        <v>44165</v>
      </c>
      <c r="B2131" t="s">
        <v>2252</v>
      </c>
      <c r="C2131" t="s">
        <v>11</v>
      </c>
      <c r="D2131" t="s">
        <v>19</v>
      </c>
      <c r="E2131" t="s">
        <v>73</v>
      </c>
      <c r="F2131" t="s">
        <v>120</v>
      </c>
      <c r="G2131" t="s">
        <v>23</v>
      </c>
      <c r="H2131">
        <v>1</v>
      </c>
      <c r="I2131">
        <v>33</v>
      </c>
      <c r="J2131" t="s">
        <v>28</v>
      </c>
      <c r="K2131" t="s">
        <v>17</v>
      </c>
      <c r="L2131" t="s">
        <v>58</v>
      </c>
      <c r="M2131" s="25">
        <v>190000</v>
      </c>
    </row>
    <row r="2132" spans="1:13" x14ac:dyDescent="0.2">
      <c r="A2132" s="1">
        <v>44166</v>
      </c>
      <c r="B2132" t="s">
        <v>2253</v>
      </c>
      <c r="C2132" t="s">
        <v>11</v>
      </c>
      <c r="D2132" t="s">
        <v>42</v>
      </c>
      <c r="E2132" t="s">
        <v>81</v>
      </c>
      <c r="F2132" t="s">
        <v>120</v>
      </c>
      <c r="G2132" t="s">
        <v>15</v>
      </c>
      <c r="H2132">
        <v>3</v>
      </c>
      <c r="I2132">
        <v>68</v>
      </c>
      <c r="J2132" t="s">
        <v>16</v>
      </c>
      <c r="K2132" t="s">
        <v>17</v>
      </c>
      <c r="L2132" t="s">
        <v>60</v>
      </c>
      <c r="M2132" s="25">
        <v>190000</v>
      </c>
    </row>
    <row r="2133" spans="1:13" x14ac:dyDescent="0.2">
      <c r="A2133" s="1">
        <v>44167</v>
      </c>
      <c r="B2133" t="s">
        <v>2254</v>
      </c>
      <c r="C2133" t="s">
        <v>11</v>
      </c>
      <c r="D2133" t="s">
        <v>34</v>
      </c>
      <c r="E2133" t="s">
        <v>44</v>
      </c>
      <c r="F2133" t="s">
        <v>120</v>
      </c>
      <c r="G2133" t="s">
        <v>15</v>
      </c>
      <c r="H2133">
        <v>2</v>
      </c>
      <c r="I2133">
        <v>88</v>
      </c>
      <c r="J2133" t="s">
        <v>16</v>
      </c>
      <c r="K2133" t="s">
        <v>17</v>
      </c>
      <c r="L2133" t="s">
        <v>21</v>
      </c>
      <c r="M2133" s="25">
        <v>360000</v>
      </c>
    </row>
    <row r="2134" spans="1:13" x14ac:dyDescent="0.2">
      <c r="A2134" s="1">
        <v>44168</v>
      </c>
      <c r="B2134" t="s">
        <v>2255</v>
      </c>
      <c r="C2134" t="s">
        <v>11</v>
      </c>
      <c r="D2134" t="s">
        <v>34</v>
      </c>
      <c r="E2134" t="s">
        <v>71</v>
      </c>
      <c r="F2134" t="s">
        <v>120</v>
      </c>
      <c r="G2134" t="s">
        <v>15</v>
      </c>
      <c r="H2134">
        <v>4</v>
      </c>
      <c r="I2134">
        <v>108</v>
      </c>
      <c r="J2134" t="s">
        <v>16</v>
      </c>
      <c r="K2134" t="s">
        <v>17</v>
      </c>
      <c r="L2134" t="s">
        <v>21</v>
      </c>
      <c r="M2134" s="25">
        <v>430000</v>
      </c>
    </row>
    <row r="2135" spans="1:13" x14ac:dyDescent="0.2">
      <c r="A2135" s="1">
        <v>44169</v>
      </c>
      <c r="B2135" t="s">
        <v>2256</v>
      </c>
      <c r="C2135" t="s">
        <v>11</v>
      </c>
      <c r="D2135" t="s">
        <v>47</v>
      </c>
      <c r="E2135" t="s">
        <v>48</v>
      </c>
      <c r="F2135" t="s">
        <v>120</v>
      </c>
      <c r="G2135" t="s">
        <v>23</v>
      </c>
      <c r="H2135">
        <v>2</v>
      </c>
      <c r="I2135">
        <v>90</v>
      </c>
      <c r="J2135" t="s">
        <v>16</v>
      </c>
      <c r="K2135" t="s">
        <v>17</v>
      </c>
      <c r="L2135" t="s">
        <v>24</v>
      </c>
      <c r="M2135" s="25">
        <v>299000</v>
      </c>
    </row>
    <row r="2136" spans="1:13" x14ac:dyDescent="0.2">
      <c r="A2136" s="1">
        <v>44170</v>
      </c>
      <c r="B2136" t="s">
        <v>2257</v>
      </c>
      <c r="C2136" t="s">
        <v>11</v>
      </c>
      <c r="D2136" t="s">
        <v>19</v>
      </c>
      <c r="E2136" t="s">
        <v>45</v>
      </c>
      <c r="F2136" t="s">
        <v>120</v>
      </c>
      <c r="G2136" t="s">
        <v>15</v>
      </c>
      <c r="H2136">
        <v>4</v>
      </c>
      <c r="I2136">
        <v>142</v>
      </c>
      <c r="J2136" t="s">
        <v>16</v>
      </c>
      <c r="K2136" t="s">
        <v>17</v>
      </c>
      <c r="L2136" t="s">
        <v>40</v>
      </c>
      <c r="M2136" s="25">
        <v>840000</v>
      </c>
    </row>
    <row r="2137" spans="1:13" x14ac:dyDescent="0.2">
      <c r="A2137" s="1">
        <v>44171</v>
      </c>
      <c r="B2137" t="s">
        <v>2258</v>
      </c>
      <c r="C2137" t="s">
        <v>11</v>
      </c>
      <c r="D2137" t="s">
        <v>47</v>
      </c>
      <c r="E2137" t="s">
        <v>48</v>
      </c>
      <c r="F2137" t="s">
        <v>120</v>
      </c>
      <c r="G2137" t="s">
        <v>15</v>
      </c>
      <c r="H2137">
        <v>3</v>
      </c>
      <c r="I2137">
        <v>90</v>
      </c>
      <c r="J2137" t="s">
        <v>16</v>
      </c>
      <c r="K2137" t="s">
        <v>17</v>
      </c>
      <c r="L2137" t="s">
        <v>21</v>
      </c>
      <c r="M2137" s="25">
        <v>288000</v>
      </c>
    </row>
    <row r="2138" spans="1:13" x14ac:dyDescent="0.2">
      <c r="A2138" s="1">
        <v>44172</v>
      </c>
      <c r="B2138" t="s">
        <v>2259</v>
      </c>
      <c r="C2138" t="s">
        <v>11</v>
      </c>
      <c r="D2138" t="s">
        <v>12</v>
      </c>
      <c r="E2138" t="s">
        <v>13</v>
      </c>
      <c r="F2138" t="s">
        <v>120</v>
      </c>
      <c r="G2138" t="s">
        <v>15</v>
      </c>
      <c r="H2138">
        <v>5</v>
      </c>
      <c r="I2138">
        <v>118</v>
      </c>
      <c r="J2138" t="s">
        <v>16</v>
      </c>
      <c r="K2138" t="s">
        <v>17</v>
      </c>
      <c r="L2138" t="s">
        <v>58</v>
      </c>
      <c r="M2138" s="25">
        <v>475000</v>
      </c>
    </row>
    <row r="2139" spans="1:13" x14ac:dyDescent="0.2">
      <c r="A2139" s="1">
        <v>44173</v>
      </c>
      <c r="B2139" t="s">
        <v>2260</v>
      </c>
      <c r="C2139" t="s">
        <v>11</v>
      </c>
      <c r="D2139" t="s">
        <v>42</v>
      </c>
      <c r="E2139" t="s">
        <v>62</v>
      </c>
      <c r="F2139" t="s">
        <v>120</v>
      </c>
      <c r="G2139" t="s">
        <v>15</v>
      </c>
      <c r="H2139">
        <v>2</v>
      </c>
      <c r="I2139">
        <v>70</v>
      </c>
      <c r="J2139" t="s">
        <v>16</v>
      </c>
      <c r="K2139" t="s">
        <v>17</v>
      </c>
      <c r="L2139" t="s">
        <v>52</v>
      </c>
      <c r="M2139" s="25">
        <v>199000</v>
      </c>
    </row>
    <row r="2140" spans="1:13" x14ac:dyDescent="0.2">
      <c r="A2140" s="1">
        <v>44174</v>
      </c>
      <c r="B2140" t="s">
        <v>2261</v>
      </c>
      <c r="C2140" t="s">
        <v>11</v>
      </c>
      <c r="D2140" t="s">
        <v>12</v>
      </c>
      <c r="E2140" t="s">
        <v>41</v>
      </c>
      <c r="F2140" t="s">
        <v>120</v>
      </c>
      <c r="G2140" t="s">
        <v>23</v>
      </c>
      <c r="H2140">
        <v>1</v>
      </c>
      <c r="I2140">
        <v>30</v>
      </c>
      <c r="J2140" t="s">
        <v>28</v>
      </c>
      <c r="K2140" t="s">
        <v>17</v>
      </c>
      <c r="L2140" t="s">
        <v>58</v>
      </c>
      <c r="M2140" s="25">
        <v>158000</v>
      </c>
    </row>
    <row r="2141" spans="1:13" x14ac:dyDescent="0.2">
      <c r="A2141" s="1">
        <v>44175</v>
      </c>
      <c r="B2141" t="s">
        <v>2262</v>
      </c>
      <c r="C2141" t="s">
        <v>11</v>
      </c>
      <c r="D2141" t="s">
        <v>37</v>
      </c>
      <c r="E2141" t="s">
        <v>38</v>
      </c>
      <c r="F2141" t="s">
        <v>120</v>
      </c>
      <c r="G2141" t="s">
        <v>15</v>
      </c>
      <c r="H2141">
        <v>2</v>
      </c>
      <c r="I2141">
        <v>119</v>
      </c>
      <c r="J2141" t="s">
        <v>16</v>
      </c>
      <c r="K2141" t="s">
        <v>17</v>
      </c>
      <c r="L2141" t="s">
        <v>21</v>
      </c>
      <c r="M2141" s="25">
        <v>375000</v>
      </c>
    </row>
    <row r="2142" spans="1:13" x14ac:dyDescent="0.2">
      <c r="A2142" s="1">
        <v>44176</v>
      </c>
      <c r="B2142" t="s">
        <v>2263</v>
      </c>
      <c r="C2142" t="s">
        <v>11</v>
      </c>
      <c r="D2142" t="s">
        <v>19</v>
      </c>
      <c r="E2142" t="s">
        <v>73</v>
      </c>
      <c r="F2142" t="s">
        <v>120</v>
      </c>
      <c r="G2142" t="s">
        <v>15</v>
      </c>
      <c r="H2142">
        <v>5</v>
      </c>
      <c r="I2142">
        <v>150</v>
      </c>
      <c r="J2142" t="s">
        <v>16</v>
      </c>
      <c r="K2142" t="s">
        <v>17</v>
      </c>
      <c r="L2142" t="s">
        <v>57</v>
      </c>
      <c r="M2142" s="25">
        <v>410000</v>
      </c>
    </row>
    <row r="2143" spans="1:13" x14ac:dyDescent="0.2">
      <c r="A2143" s="1">
        <v>44177</v>
      </c>
      <c r="B2143" t="s">
        <v>2264</v>
      </c>
      <c r="C2143" t="s">
        <v>11</v>
      </c>
      <c r="D2143" t="s">
        <v>25</v>
      </c>
      <c r="E2143" t="s">
        <v>91</v>
      </c>
      <c r="F2143" t="s">
        <v>120</v>
      </c>
      <c r="G2143" t="s">
        <v>15</v>
      </c>
      <c r="H2143">
        <v>5</v>
      </c>
      <c r="I2143">
        <v>124</v>
      </c>
      <c r="J2143" t="s">
        <v>16</v>
      </c>
      <c r="K2143" t="s">
        <v>17</v>
      </c>
      <c r="L2143" t="s">
        <v>21</v>
      </c>
      <c r="M2143" s="25">
        <v>375000</v>
      </c>
    </row>
    <row r="2144" spans="1:13" x14ac:dyDescent="0.2">
      <c r="A2144" s="1">
        <v>44178</v>
      </c>
      <c r="B2144" t="s">
        <v>2265</v>
      </c>
      <c r="C2144" t="s">
        <v>11</v>
      </c>
      <c r="D2144" t="s">
        <v>19</v>
      </c>
      <c r="E2144" t="s">
        <v>68</v>
      </c>
      <c r="F2144" t="s">
        <v>120</v>
      </c>
      <c r="G2144" t="s">
        <v>15</v>
      </c>
      <c r="H2144">
        <v>4</v>
      </c>
      <c r="I2144">
        <v>101</v>
      </c>
      <c r="J2144" t="s">
        <v>16</v>
      </c>
      <c r="K2144" t="s">
        <v>17</v>
      </c>
      <c r="L2144" t="s">
        <v>40</v>
      </c>
      <c r="M2144" s="25">
        <v>475000</v>
      </c>
    </row>
    <row r="2145" spans="1:13" x14ac:dyDescent="0.2">
      <c r="A2145" s="1">
        <v>44179</v>
      </c>
      <c r="B2145" t="s">
        <v>2266</v>
      </c>
      <c r="C2145" t="s">
        <v>11</v>
      </c>
      <c r="D2145" t="s">
        <v>25</v>
      </c>
      <c r="E2145" t="s">
        <v>39</v>
      </c>
      <c r="F2145" t="s">
        <v>120</v>
      </c>
      <c r="G2145" t="s">
        <v>15</v>
      </c>
      <c r="H2145">
        <v>4</v>
      </c>
      <c r="I2145">
        <v>104</v>
      </c>
      <c r="J2145" t="s">
        <v>16</v>
      </c>
      <c r="K2145" t="s">
        <v>17</v>
      </c>
      <c r="L2145" t="s">
        <v>18</v>
      </c>
      <c r="M2145" s="25">
        <v>285000</v>
      </c>
    </row>
    <row r="2146" spans="1:13" x14ac:dyDescent="0.2">
      <c r="A2146" s="1">
        <v>44180</v>
      </c>
      <c r="B2146" t="s">
        <v>2267</v>
      </c>
      <c r="C2146" t="s">
        <v>11</v>
      </c>
      <c r="D2146" t="s">
        <v>50</v>
      </c>
      <c r="E2146" t="s">
        <v>66</v>
      </c>
      <c r="F2146" t="s">
        <v>120</v>
      </c>
      <c r="G2146" t="s">
        <v>32</v>
      </c>
      <c r="H2146">
        <v>3</v>
      </c>
      <c r="I2146">
        <v>87</v>
      </c>
      <c r="J2146" t="s">
        <v>16</v>
      </c>
      <c r="K2146" t="s">
        <v>17</v>
      </c>
      <c r="L2146" t="s">
        <v>58</v>
      </c>
      <c r="M2146" s="25">
        <v>420000</v>
      </c>
    </row>
    <row r="2147" spans="1:13" x14ac:dyDescent="0.2">
      <c r="A2147" s="1">
        <v>44181</v>
      </c>
      <c r="B2147" t="s">
        <v>2268</v>
      </c>
      <c r="C2147" t="s">
        <v>11</v>
      </c>
      <c r="D2147" t="s">
        <v>34</v>
      </c>
      <c r="E2147" t="s">
        <v>35</v>
      </c>
      <c r="F2147" t="s">
        <v>120</v>
      </c>
      <c r="G2147" t="s">
        <v>15</v>
      </c>
      <c r="H2147">
        <v>2</v>
      </c>
      <c r="I2147">
        <v>62</v>
      </c>
      <c r="J2147" t="s">
        <v>16</v>
      </c>
      <c r="K2147" t="s">
        <v>17</v>
      </c>
      <c r="L2147" t="s">
        <v>21</v>
      </c>
      <c r="M2147" s="25">
        <v>400000</v>
      </c>
    </row>
    <row r="2148" spans="1:13" x14ac:dyDescent="0.2">
      <c r="A2148" s="1">
        <v>44182</v>
      </c>
      <c r="B2148" t="s">
        <v>2269</v>
      </c>
      <c r="C2148" t="s">
        <v>11</v>
      </c>
      <c r="D2148" t="s">
        <v>19</v>
      </c>
      <c r="E2148" t="s">
        <v>73</v>
      </c>
      <c r="F2148" t="s">
        <v>120</v>
      </c>
      <c r="G2148" t="s">
        <v>15</v>
      </c>
      <c r="H2148">
        <v>4</v>
      </c>
      <c r="I2148">
        <v>144</v>
      </c>
      <c r="J2148" t="s">
        <v>16</v>
      </c>
      <c r="K2148" t="s">
        <v>17</v>
      </c>
      <c r="L2148" t="s">
        <v>58</v>
      </c>
      <c r="M2148" s="25">
        <v>520000</v>
      </c>
    </row>
    <row r="2149" spans="1:13" x14ac:dyDescent="0.2">
      <c r="A2149" s="1">
        <v>44183</v>
      </c>
      <c r="B2149" t="s">
        <v>2270</v>
      </c>
      <c r="C2149" t="s">
        <v>11</v>
      </c>
      <c r="D2149" t="s">
        <v>12</v>
      </c>
      <c r="E2149" t="s">
        <v>13</v>
      </c>
      <c r="F2149" t="s">
        <v>120</v>
      </c>
      <c r="G2149" t="s">
        <v>15</v>
      </c>
      <c r="H2149">
        <v>5</v>
      </c>
      <c r="I2149">
        <v>159</v>
      </c>
      <c r="J2149" t="s">
        <v>16</v>
      </c>
      <c r="K2149" t="s">
        <v>17</v>
      </c>
      <c r="L2149" t="s">
        <v>40</v>
      </c>
      <c r="M2149" s="25">
        <v>680000</v>
      </c>
    </row>
    <row r="2150" spans="1:13" x14ac:dyDescent="0.2">
      <c r="A2150" s="1">
        <v>44184</v>
      </c>
      <c r="B2150" t="s">
        <v>2271</v>
      </c>
      <c r="C2150" t="s">
        <v>11</v>
      </c>
      <c r="D2150" t="s">
        <v>19</v>
      </c>
      <c r="E2150" t="s">
        <v>75</v>
      </c>
      <c r="F2150" t="s">
        <v>120</v>
      </c>
      <c r="G2150" t="s">
        <v>64</v>
      </c>
      <c r="H2150">
        <v>3</v>
      </c>
      <c r="I2150">
        <v>67</v>
      </c>
      <c r="J2150" t="s">
        <v>28</v>
      </c>
      <c r="K2150" t="s">
        <v>17</v>
      </c>
      <c r="L2150" t="s">
        <v>29</v>
      </c>
      <c r="M2150" s="25">
        <v>345000</v>
      </c>
    </row>
    <row r="2151" spans="1:13" x14ac:dyDescent="0.2">
      <c r="A2151" s="1">
        <v>44185</v>
      </c>
      <c r="B2151" t="s">
        <v>2272</v>
      </c>
      <c r="C2151" t="s">
        <v>11</v>
      </c>
      <c r="D2151" t="s">
        <v>37</v>
      </c>
      <c r="E2151" t="s">
        <v>85</v>
      </c>
      <c r="F2151" t="s">
        <v>120</v>
      </c>
      <c r="G2151" t="s">
        <v>15</v>
      </c>
      <c r="H2151">
        <v>3</v>
      </c>
      <c r="I2151">
        <v>95</v>
      </c>
      <c r="J2151" t="s">
        <v>16</v>
      </c>
      <c r="K2151" t="s">
        <v>17</v>
      </c>
      <c r="L2151" t="s">
        <v>52</v>
      </c>
      <c r="M2151" s="25">
        <v>235000</v>
      </c>
    </row>
    <row r="2152" spans="1:13" x14ac:dyDescent="0.2">
      <c r="A2152" s="1">
        <v>44186</v>
      </c>
      <c r="B2152" t="s">
        <v>2273</v>
      </c>
      <c r="C2152" t="s">
        <v>11</v>
      </c>
      <c r="D2152" t="s">
        <v>50</v>
      </c>
      <c r="E2152" t="s">
        <v>51</v>
      </c>
      <c r="F2152" t="s">
        <v>120</v>
      </c>
      <c r="G2152" t="s">
        <v>15</v>
      </c>
      <c r="H2152">
        <v>3</v>
      </c>
      <c r="I2152">
        <v>65</v>
      </c>
      <c r="J2152" t="s">
        <v>28</v>
      </c>
      <c r="K2152" t="s">
        <v>17</v>
      </c>
      <c r="L2152" t="s">
        <v>18</v>
      </c>
      <c r="M2152" s="25">
        <v>220000</v>
      </c>
    </row>
    <row r="2153" spans="1:13" x14ac:dyDescent="0.2">
      <c r="A2153" s="1">
        <v>44187</v>
      </c>
      <c r="B2153" t="s">
        <v>2274</v>
      </c>
      <c r="C2153" t="s">
        <v>11</v>
      </c>
      <c r="D2153" t="s">
        <v>12</v>
      </c>
      <c r="E2153" t="s">
        <v>33</v>
      </c>
      <c r="F2153" t="s">
        <v>120</v>
      </c>
      <c r="G2153" t="s">
        <v>15</v>
      </c>
      <c r="H2153">
        <v>5</v>
      </c>
      <c r="I2153">
        <v>250</v>
      </c>
      <c r="J2153" t="s">
        <v>16</v>
      </c>
      <c r="K2153" t="s">
        <v>67</v>
      </c>
      <c r="L2153" t="s">
        <v>18</v>
      </c>
      <c r="M2153" s="25">
        <v>790000</v>
      </c>
    </row>
    <row r="2154" spans="1:13" x14ac:dyDescent="0.2">
      <c r="A2154" s="1">
        <v>44188</v>
      </c>
      <c r="B2154" t="s">
        <v>2275</v>
      </c>
      <c r="C2154" t="s">
        <v>11</v>
      </c>
      <c r="D2154" t="s">
        <v>47</v>
      </c>
      <c r="E2154" t="s">
        <v>48</v>
      </c>
      <c r="F2154" t="s">
        <v>120</v>
      </c>
      <c r="G2154" t="s">
        <v>15</v>
      </c>
      <c r="H2154">
        <v>3</v>
      </c>
      <c r="I2154">
        <v>71</v>
      </c>
      <c r="J2154" t="s">
        <v>16</v>
      </c>
      <c r="K2154" t="s">
        <v>17</v>
      </c>
      <c r="L2154" t="s">
        <v>21</v>
      </c>
      <c r="M2154" s="25">
        <v>230000</v>
      </c>
    </row>
    <row r="2155" spans="1:13" x14ac:dyDescent="0.2">
      <c r="A2155" s="1">
        <v>44189</v>
      </c>
      <c r="B2155" t="s">
        <v>2276</v>
      </c>
      <c r="C2155" t="s">
        <v>11</v>
      </c>
      <c r="D2155" t="s">
        <v>42</v>
      </c>
      <c r="E2155" t="s">
        <v>87</v>
      </c>
      <c r="F2155" t="s">
        <v>120</v>
      </c>
      <c r="G2155" t="s">
        <v>15</v>
      </c>
      <c r="H2155">
        <v>3</v>
      </c>
      <c r="I2155">
        <v>85</v>
      </c>
      <c r="J2155" t="s">
        <v>16</v>
      </c>
      <c r="K2155" t="s">
        <v>17</v>
      </c>
      <c r="L2155" t="s">
        <v>21</v>
      </c>
      <c r="M2155" s="25">
        <v>189000</v>
      </c>
    </row>
    <row r="2156" spans="1:13" x14ac:dyDescent="0.2">
      <c r="A2156" s="1">
        <v>44190</v>
      </c>
      <c r="B2156" t="s">
        <v>2277</v>
      </c>
      <c r="C2156" t="s">
        <v>11</v>
      </c>
      <c r="D2156" t="s">
        <v>42</v>
      </c>
      <c r="E2156" t="s">
        <v>59</v>
      </c>
      <c r="F2156" t="s">
        <v>120</v>
      </c>
      <c r="G2156" t="s">
        <v>15</v>
      </c>
      <c r="H2156">
        <v>4</v>
      </c>
      <c r="I2156">
        <v>76</v>
      </c>
      <c r="J2156" t="s">
        <v>16</v>
      </c>
      <c r="K2156" t="s">
        <v>17</v>
      </c>
      <c r="L2156" t="s">
        <v>18</v>
      </c>
      <c r="M2156" s="25">
        <v>183000</v>
      </c>
    </row>
    <row r="2157" spans="1:13" x14ac:dyDescent="0.2">
      <c r="A2157" s="1">
        <v>44191</v>
      </c>
      <c r="B2157" t="s">
        <v>2278</v>
      </c>
      <c r="C2157" t="s">
        <v>11</v>
      </c>
      <c r="D2157" t="s">
        <v>12</v>
      </c>
      <c r="E2157" t="s">
        <v>22</v>
      </c>
      <c r="F2157" t="s">
        <v>120</v>
      </c>
      <c r="G2157" t="s">
        <v>23</v>
      </c>
      <c r="H2157">
        <v>3</v>
      </c>
      <c r="I2157">
        <v>106</v>
      </c>
      <c r="J2157" t="s">
        <v>16</v>
      </c>
      <c r="K2157" t="s">
        <v>17</v>
      </c>
      <c r="L2157" t="s">
        <v>46</v>
      </c>
      <c r="M2157" s="25">
        <v>550000</v>
      </c>
    </row>
    <row r="2158" spans="1:13" x14ac:dyDescent="0.2">
      <c r="A2158" s="1">
        <v>44192</v>
      </c>
      <c r="B2158" t="s">
        <v>2279</v>
      </c>
      <c r="C2158" t="s">
        <v>11</v>
      </c>
      <c r="D2158" t="s">
        <v>19</v>
      </c>
      <c r="E2158" t="s">
        <v>20</v>
      </c>
      <c r="F2158" t="s">
        <v>120</v>
      </c>
      <c r="G2158" t="s">
        <v>15</v>
      </c>
      <c r="H2158">
        <v>5</v>
      </c>
      <c r="I2158">
        <v>180</v>
      </c>
      <c r="J2158" t="s">
        <v>16</v>
      </c>
      <c r="K2158" t="s">
        <v>67</v>
      </c>
      <c r="L2158" t="s">
        <v>40</v>
      </c>
      <c r="M2158" s="25">
        <v>700000</v>
      </c>
    </row>
    <row r="2159" spans="1:13" x14ac:dyDescent="0.2">
      <c r="A2159" s="1">
        <v>44193</v>
      </c>
      <c r="B2159" t="s">
        <v>2280</v>
      </c>
      <c r="C2159" t="s">
        <v>11</v>
      </c>
      <c r="D2159" t="s">
        <v>12</v>
      </c>
      <c r="E2159" t="s">
        <v>13</v>
      </c>
      <c r="F2159" t="s">
        <v>120</v>
      </c>
      <c r="G2159" t="s">
        <v>15</v>
      </c>
      <c r="H2159">
        <v>7</v>
      </c>
      <c r="I2159">
        <v>305</v>
      </c>
      <c r="J2159" t="s">
        <v>16</v>
      </c>
      <c r="K2159" t="s">
        <v>17</v>
      </c>
      <c r="L2159" t="s">
        <v>21</v>
      </c>
      <c r="M2159" s="25">
        <v>1050000</v>
      </c>
    </row>
    <row r="2160" spans="1:13" x14ac:dyDescent="0.2">
      <c r="A2160" s="1">
        <v>44194</v>
      </c>
      <c r="B2160" t="s">
        <v>2281</v>
      </c>
      <c r="C2160" t="s">
        <v>11</v>
      </c>
      <c r="D2160" t="s">
        <v>12</v>
      </c>
      <c r="E2160" t="s">
        <v>33</v>
      </c>
      <c r="F2160" t="s">
        <v>120</v>
      </c>
      <c r="G2160" t="s">
        <v>15</v>
      </c>
      <c r="H2160">
        <v>3</v>
      </c>
      <c r="I2160">
        <v>70</v>
      </c>
      <c r="J2160" t="s">
        <v>16</v>
      </c>
      <c r="K2160" t="s">
        <v>67</v>
      </c>
      <c r="L2160" t="s">
        <v>21</v>
      </c>
      <c r="M2160" s="25">
        <v>265000</v>
      </c>
    </row>
    <row r="2161" spans="1:13" x14ac:dyDescent="0.2">
      <c r="A2161" s="1">
        <v>44195</v>
      </c>
      <c r="B2161" t="s">
        <v>2282</v>
      </c>
      <c r="C2161" t="s">
        <v>11</v>
      </c>
      <c r="D2161" t="s">
        <v>19</v>
      </c>
      <c r="E2161" t="s">
        <v>20</v>
      </c>
      <c r="F2161" t="s">
        <v>120</v>
      </c>
      <c r="G2161" t="s">
        <v>15</v>
      </c>
      <c r="H2161">
        <v>5</v>
      </c>
      <c r="I2161">
        <v>224</v>
      </c>
      <c r="J2161" t="s">
        <v>16</v>
      </c>
      <c r="K2161" t="s">
        <v>17</v>
      </c>
      <c r="L2161" t="s">
        <v>58</v>
      </c>
      <c r="M2161" s="25">
        <v>890000</v>
      </c>
    </row>
    <row r="2162" spans="1:13" x14ac:dyDescent="0.2">
      <c r="A2162" s="1">
        <v>44196</v>
      </c>
      <c r="B2162" t="s">
        <v>2283</v>
      </c>
      <c r="C2162" t="s">
        <v>11</v>
      </c>
      <c r="D2162" t="s">
        <v>34</v>
      </c>
      <c r="E2162" t="s">
        <v>35</v>
      </c>
      <c r="F2162" t="s">
        <v>120</v>
      </c>
      <c r="G2162" t="s">
        <v>15</v>
      </c>
      <c r="H2162">
        <v>5</v>
      </c>
      <c r="I2162">
        <v>140</v>
      </c>
      <c r="J2162" t="s">
        <v>16</v>
      </c>
      <c r="K2162" t="s">
        <v>17</v>
      </c>
      <c r="L2162" t="s">
        <v>18</v>
      </c>
      <c r="M2162" s="25">
        <v>1220000</v>
      </c>
    </row>
    <row r="2163" spans="1:13" x14ac:dyDescent="0.2">
      <c r="A2163" s="1">
        <v>44197</v>
      </c>
      <c r="B2163" t="s">
        <v>2284</v>
      </c>
      <c r="C2163" t="s">
        <v>11</v>
      </c>
      <c r="D2163" t="s">
        <v>19</v>
      </c>
      <c r="E2163" t="s">
        <v>75</v>
      </c>
      <c r="F2163" t="s">
        <v>120</v>
      </c>
      <c r="G2163" t="s">
        <v>69</v>
      </c>
      <c r="H2163">
        <v>9</v>
      </c>
      <c r="I2163">
        <v>490</v>
      </c>
      <c r="J2163" t="s">
        <v>28</v>
      </c>
      <c r="K2163" t="s">
        <v>17</v>
      </c>
      <c r="L2163" t="s">
        <v>29</v>
      </c>
      <c r="M2163" s="25">
        <v>3600000</v>
      </c>
    </row>
    <row r="2164" spans="1:13" x14ac:dyDescent="0.2">
      <c r="A2164" s="1">
        <v>44198</v>
      </c>
      <c r="B2164" t="s">
        <v>2285</v>
      </c>
      <c r="C2164" t="s">
        <v>11</v>
      </c>
      <c r="D2164" t="s">
        <v>19</v>
      </c>
      <c r="E2164" t="s">
        <v>45</v>
      </c>
      <c r="F2164" t="s">
        <v>120</v>
      </c>
      <c r="G2164" t="s">
        <v>15</v>
      </c>
      <c r="H2164">
        <v>5</v>
      </c>
      <c r="I2164">
        <v>173</v>
      </c>
      <c r="J2164" t="s">
        <v>16</v>
      </c>
      <c r="K2164" t="s">
        <v>17</v>
      </c>
      <c r="L2164" t="s">
        <v>58</v>
      </c>
      <c r="M2164" s="25">
        <v>795000</v>
      </c>
    </row>
    <row r="2165" spans="1:13" x14ac:dyDescent="0.2">
      <c r="A2165" s="1">
        <v>44199</v>
      </c>
      <c r="B2165" t="s">
        <v>2286</v>
      </c>
      <c r="C2165" t="s">
        <v>11</v>
      </c>
      <c r="D2165" t="s">
        <v>37</v>
      </c>
      <c r="E2165" t="s">
        <v>74</v>
      </c>
      <c r="F2165" t="s">
        <v>120</v>
      </c>
      <c r="G2165" t="s">
        <v>15</v>
      </c>
      <c r="H2165">
        <v>2</v>
      </c>
      <c r="I2165">
        <v>76</v>
      </c>
      <c r="J2165" t="s">
        <v>16</v>
      </c>
      <c r="K2165" t="s">
        <v>17</v>
      </c>
      <c r="L2165" t="s">
        <v>36</v>
      </c>
      <c r="M2165" s="25">
        <v>265000</v>
      </c>
    </row>
    <row r="2166" spans="1:13" x14ac:dyDescent="0.2">
      <c r="A2166" s="1">
        <v>44200</v>
      </c>
      <c r="B2166" t="s">
        <v>2287</v>
      </c>
      <c r="C2166" t="s">
        <v>11</v>
      </c>
      <c r="D2166" t="s">
        <v>25</v>
      </c>
      <c r="E2166" t="s">
        <v>91</v>
      </c>
      <c r="F2166" t="s">
        <v>120</v>
      </c>
      <c r="G2166" t="s">
        <v>15</v>
      </c>
      <c r="H2166">
        <v>3</v>
      </c>
      <c r="I2166">
        <v>61</v>
      </c>
      <c r="J2166" t="s">
        <v>16</v>
      </c>
      <c r="K2166" t="s">
        <v>67</v>
      </c>
      <c r="L2166" t="s">
        <v>21</v>
      </c>
      <c r="M2166" s="25">
        <v>247000</v>
      </c>
    </row>
    <row r="2167" spans="1:13" x14ac:dyDescent="0.2">
      <c r="A2167" s="1">
        <v>44201</v>
      </c>
      <c r="B2167" t="s">
        <v>2288</v>
      </c>
      <c r="C2167" t="s">
        <v>11</v>
      </c>
      <c r="D2167" t="s">
        <v>50</v>
      </c>
      <c r="E2167" t="s">
        <v>51</v>
      </c>
      <c r="F2167" t="s">
        <v>120</v>
      </c>
      <c r="G2167" t="s">
        <v>15</v>
      </c>
      <c r="H2167">
        <v>4</v>
      </c>
      <c r="I2167">
        <v>142</v>
      </c>
      <c r="J2167" t="s">
        <v>16</v>
      </c>
      <c r="K2167" t="s">
        <v>17</v>
      </c>
      <c r="L2167" t="s">
        <v>18</v>
      </c>
      <c r="M2167" s="25">
        <v>495000</v>
      </c>
    </row>
    <row r="2168" spans="1:13" x14ac:dyDescent="0.2">
      <c r="A2168" s="1">
        <v>44202</v>
      </c>
      <c r="B2168" t="s">
        <v>2289</v>
      </c>
      <c r="C2168" t="s">
        <v>11</v>
      </c>
      <c r="D2168" t="s">
        <v>12</v>
      </c>
      <c r="E2168" t="s">
        <v>13</v>
      </c>
      <c r="F2168" t="s">
        <v>120</v>
      </c>
      <c r="G2168" t="s">
        <v>15</v>
      </c>
      <c r="H2168">
        <v>5</v>
      </c>
      <c r="I2168">
        <v>183</v>
      </c>
      <c r="J2168" t="s">
        <v>16</v>
      </c>
      <c r="K2168" t="s">
        <v>17</v>
      </c>
      <c r="L2168" t="s">
        <v>58</v>
      </c>
      <c r="M2168" s="25">
        <v>699000</v>
      </c>
    </row>
    <row r="2169" spans="1:13" x14ac:dyDescent="0.2">
      <c r="A2169" s="1">
        <v>44203</v>
      </c>
      <c r="B2169" t="s">
        <v>2290</v>
      </c>
      <c r="C2169" t="s">
        <v>11</v>
      </c>
      <c r="D2169" t="s">
        <v>19</v>
      </c>
      <c r="E2169" t="s">
        <v>20</v>
      </c>
      <c r="F2169" t="s">
        <v>120</v>
      </c>
      <c r="G2169" t="s">
        <v>15</v>
      </c>
      <c r="H2169">
        <v>6</v>
      </c>
      <c r="I2169">
        <v>510</v>
      </c>
      <c r="J2169" t="s">
        <v>16</v>
      </c>
      <c r="K2169" t="s">
        <v>17</v>
      </c>
      <c r="L2169" t="s">
        <v>36</v>
      </c>
      <c r="M2169" s="25">
        <v>2028400</v>
      </c>
    </row>
    <row r="2170" spans="1:13" x14ac:dyDescent="0.2">
      <c r="A2170" s="1">
        <v>44204</v>
      </c>
      <c r="B2170" t="s">
        <v>2291</v>
      </c>
      <c r="C2170" t="s">
        <v>11</v>
      </c>
      <c r="D2170" t="s">
        <v>89</v>
      </c>
      <c r="E2170" t="s">
        <v>109</v>
      </c>
      <c r="F2170" t="s">
        <v>120</v>
      </c>
      <c r="G2170" t="s">
        <v>15</v>
      </c>
      <c r="H2170">
        <v>2</v>
      </c>
      <c r="I2170">
        <v>40</v>
      </c>
      <c r="J2170" t="s">
        <v>28</v>
      </c>
      <c r="K2170" t="s">
        <v>17</v>
      </c>
      <c r="L2170" t="s">
        <v>58</v>
      </c>
      <c r="M2170" s="25">
        <v>105000</v>
      </c>
    </row>
    <row r="2171" spans="1:13" x14ac:dyDescent="0.2">
      <c r="A2171" s="1">
        <v>44205</v>
      </c>
      <c r="B2171" t="s">
        <v>2292</v>
      </c>
      <c r="C2171" t="s">
        <v>11</v>
      </c>
      <c r="D2171" t="s">
        <v>12</v>
      </c>
      <c r="E2171" t="s">
        <v>41</v>
      </c>
      <c r="F2171" t="s">
        <v>120</v>
      </c>
      <c r="G2171" t="s">
        <v>15</v>
      </c>
      <c r="H2171">
        <v>4</v>
      </c>
      <c r="I2171">
        <v>125</v>
      </c>
      <c r="J2171" t="s">
        <v>16</v>
      </c>
      <c r="K2171" t="s">
        <v>17</v>
      </c>
      <c r="L2171" t="s">
        <v>21</v>
      </c>
      <c r="M2171" s="25">
        <v>689000</v>
      </c>
    </row>
    <row r="2172" spans="1:13" x14ac:dyDescent="0.2">
      <c r="A2172" s="1">
        <v>44206</v>
      </c>
      <c r="B2172" t="s">
        <v>2293</v>
      </c>
      <c r="C2172" t="s">
        <v>11</v>
      </c>
      <c r="D2172" t="s">
        <v>12</v>
      </c>
      <c r="E2172" t="s">
        <v>13</v>
      </c>
      <c r="F2172" t="s">
        <v>120</v>
      </c>
      <c r="G2172" t="s">
        <v>15</v>
      </c>
      <c r="H2172">
        <v>1</v>
      </c>
      <c r="I2172">
        <v>88</v>
      </c>
      <c r="J2172" t="s">
        <v>16</v>
      </c>
      <c r="K2172" t="s">
        <v>17</v>
      </c>
      <c r="L2172" t="s">
        <v>57</v>
      </c>
      <c r="M2172" s="25">
        <v>780000</v>
      </c>
    </row>
    <row r="2173" spans="1:13" x14ac:dyDescent="0.2">
      <c r="A2173" s="1">
        <v>44207</v>
      </c>
      <c r="B2173" t="s">
        <v>2294</v>
      </c>
      <c r="C2173" t="s">
        <v>11</v>
      </c>
      <c r="D2173" t="s">
        <v>89</v>
      </c>
      <c r="E2173" t="s">
        <v>93</v>
      </c>
      <c r="F2173" t="s">
        <v>120</v>
      </c>
      <c r="G2173" t="s">
        <v>15</v>
      </c>
      <c r="H2173">
        <v>3</v>
      </c>
      <c r="I2173">
        <v>65</v>
      </c>
      <c r="J2173" t="s">
        <v>16</v>
      </c>
      <c r="K2173" t="s">
        <v>17</v>
      </c>
      <c r="L2173" t="s">
        <v>58</v>
      </c>
      <c r="M2173" s="25">
        <v>189000</v>
      </c>
    </row>
    <row r="2174" spans="1:13" x14ac:dyDescent="0.2">
      <c r="A2174" s="1">
        <v>44208</v>
      </c>
      <c r="B2174" t="s">
        <v>2295</v>
      </c>
      <c r="C2174" t="s">
        <v>11</v>
      </c>
      <c r="D2174" t="s">
        <v>12</v>
      </c>
      <c r="E2174" t="s">
        <v>30</v>
      </c>
      <c r="F2174" t="s">
        <v>120</v>
      </c>
      <c r="G2174" t="s">
        <v>15</v>
      </c>
      <c r="H2174">
        <v>3</v>
      </c>
      <c r="I2174">
        <v>83</v>
      </c>
      <c r="J2174" t="s">
        <v>16</v>
      </c>
      <c r="K2174" t="s">
        <v>17</v>
      </c>
      <c r="L2174" t="s">
        <v>36</v>
      </c>
      <c r="M2174" s="25">
        <v>249000</v>
      </c>
    </row>
    <row r="2175" spans="1:13" x14ac:dyDescent="0.2">
      <c r="A2175" s="1">
        <v>44209</v>
      </c>
      <c r="B2175" t="s">
        <v>2296</v>
      </c>
      <c r="C2175" t="s">
        <v>11</v>
      </c>
      <c r="D2175" t="s">
        <v>12</v>
      </c>
      <c r="E2175" t="s">
        <v>13</v>
      </c>
      <c r="F2175" t="s">
        <v>120</v>
      </c>
      <c r="G2175" t="s">
        <v>15</v>
      </c>
      <c r="H2175">
        <v>5</v>
      </c>
      <c r="I2175">
        <v>132</v>
      </c>
      <c r="J2175" t="s">
        <v>16</v>
      </c>
      <c r="K2175" t="s">
        <v>17</v>
      </c>
      <c r="L2175" t="s">
        <v>18</v>
      </c>
      <c r="M2175" s="25">
        <v>499000</v>
      </c>
    </row>
    <row r="2176" spans="1:13" x14ac:dyDescent="0.2">
      <c r="A2176" s="1">
        <v>44210</v>
      </c>
      <c r="B2176" t="s">
        <v>2297</v>
      </c>
      <c r="C2176" t="s">
        <v>11</v>
      </c>
      <c r="D2176" t="s">
        <v>42</v>
      </c>
      <c r="E2176" t="s">
        <v>62</v>
      </c>
      <c r="F2176" t="s">
        <v>120</v>
      </c>
      <c r="G2176" t="s">
        <v>15</v>
      </c>
      <c r="H2176">
        <v>3</v>
      </c>
      <c r="I2176">
        <v>79</v>
      </c>
      <c r="J2176" t="s">
        <v>16</v>
      </c>
      <c r="K2176" t="s">
        <v>17</v>
      </c>
      <c r="L2176" t="s">
        <v>21</v>
      </c>
      <c r="M2176" s="25">
        <v>310000</v>
      </c>
    </row>
    <row r="2177" spans="1:13" x14ac:dyDescent="0.2">
      <c r="A2177" s="1">
        <v>44211</v>
      </c>
      <c r="B2177" t="s">
        <v>2298</v>
      </c>
      <c r="C2177" t="s">
        <v>11</v>
      </c>
      <c r="D2177" t="s">
        <v>12</v>
      </c>
      <c r="E2177" t="s">
        <v>31</v>
      </c>
      <c r="F2177" t="s">
        <v>120</v>
      </c>
      <c r="G2177" t="s">
        <v>23</v>
      </c>
      <c r="H2177">
        <v>2</v>
      </c>
      <c r="I2177">
        <v>120</v>
      </c>
      <c r="J2177" t="s">
        <v>16</v>
      </c>
      <c r="K2177" t="s">
        <v>17</v>
      </c>
      <c r="L2177" t="s">
        <v>46</v>
      </c>
      <c r="M2177" s="25">
        <v>415000</v>
      </c>
    </row>
    <row r="2178" spans="1:13" x14ac:dyDescent="0.2">
      <c r="A2178" s="1">
        <v>44212</v>
      </c>
      <c r="B2178" t="s">
        <v>2299</v>
      </c>
      <c r="C2178" t="s">
        <v>11</v>
      </c>
      <c r="D2178" t="s">
        <v>12</v>
      </c>
      <c r="E2178" t="s">
        <v>33</v>
      </c>
      <c r="F2178" t="s">
        <v>120</v>
      </c>
      <c r="G2178" t="s">
        <v>15</v>
      </c>
      <c r="H2178">
        <v>3</v>
      </c>
      <c r="I2178">
        <v>75</v>
      </c>
      <c r="J2178" t="s">
        <v>16</v>
      </c>
      <c r="K2178" t="s">
        <v>17</v>
      </c>
      <c r="L2178" t="s">
        <v>60</v>
      </c>
      <c r="M2178" s="25">
        <v>265000</v>
      </c>
    </row>
    <row r="2179" spans="1:13" x14ac:dyDescent="0.2">
      <c r="A2179" s="1">
        <v>44213</v>
      </c>
      <c r="B2179" t="s">
        <v>2300</v>
      </c>
      <c r="C2179" t="s">
        <v>11</v>
      </c>
      <c r="D2179" t="s">
        <v>47</v>
      </c>
      <c r="E2179" t="s">
        <v>63</v>
      </c>
      <c r="F2179" t="s">
        <v>120</v>
      </c>
      <c r="G2179" t="s">
        <v>15</v>
      </c>
      <c r="H2179">
        <v>3</v>
      </c>
      <c r="I2179">
        <v>71</v>
      </c>
      <c r="J2179" t="s">
        <v>16</v>
      </c>
      <c r="K2179" t="s">
        <v>17</v>
      </c>
      <c r="L2179" t="s">
        <v>36</v>
      </c>
      <c r="M2179" s="25">
        <v>232000</v>
      </c>
    </row>
    <row r="2180" spans="1:13" x14ac:dyDescent="0.2">
      <c r="A2180" s="1">
        <v>44214</v>
      </c>
      <c r="B2180" t="s">
        <v>2301</v>
      </c>
      <c r="C2180" t="s">
        <v>11</v>
      </c>
      <c r="D2180" t="s">
        <v>12</v>
      </c>
      <c r="E2180" t="s">
        <v>30</v>
      </c>
      <c r="F2180" t="s">
        <v>120</v>
      </c>
      <c r="G2180" t="s">
        <v>15</v>
      </c>
      <c r="H2180">
        <v>7</v>
      </c>
      <c r="I2180">
        <v>157</v>
      </c>
      <c r="J2180" t="s">
        <v>16</v>
      </c>
      <c r="K2180" t="s">
        <v>17</v>
      </c>
      <c r="L2180" t="s">
        <v>58</v>
      </c>
      <c r="M2180" s="25">
        <v>530000</v>
      </c>
    </row>
    <row r="2181" spans="1:13" x14ac:dyDescent="0.2">
      <c r="A2181" s="1">
        <v>44215</v>
      </c>
      <c r="B2181" t="s">
        <v>2302</v>
      </c>
      <c r="C2181" t="s">
        <v>11</v>
      </c>
      <c r="D2181" t="s">
        <v>12</v>
      </c>
      <c r="E2181" t="s">
        <v>22</v>
      </c>
      <c r="F2181" t="s">
        <v>120</v>
      </c>
      <c r="G2181" t="s">
        <v>15</v>
      </c>
      <c r="H2181">
        <v>2</v>
      </c>
      <c r="I2181">
        <v>71</v>
      </c>
      <c r="J2181" t="s">
        <v>16</v>
      </c>
      <c r="K2181" t="s">
        <v>17</v>
      </c>
      <c r="L2181" t="s">
        <v>36</v>
      </c>
      <c r="M2181" s="25">
        <v>299000</v>
      </c>
    </row>
    <row r="2182" spans="1:13" x14ac:dyDescent="0.2">
      <c r="A2182" s="1">
        <v>44216</v>
      </c>
      <c r="B2182" t="s">
        <v>2303</v>
      </c>
      <c r="C2182" t="s">
        <v>11</v>
      </c>
      <c r="D2182" t="s">
        <v>12</v>
      </c>
      <c r="E2182" t="s">
        <v>41</v>
      </c>
      <c r="F2182" t="s">
        <v>120</v>
      </c>
      <c r="G2182" t="s">
        <v>15</v>
      </c>
      <c r="H2182">
        <v>4</v>
      </c>
      <c r="I2182">
        <v>158</v>
      </c>
      <c r="J2182" t="s">
        <v>16</v>
      </c>
      <c r="K2182" t="s">
        <v>17</v>
      </c>
      <c r="L2182" t="s">
        <v>18</v>
      </c>
      <c r="M2182" s="25">
        <v>530000</v>
      </c>
    </row>
    <row r="2183" spans="1:13" x14ac:dyDescent="0.2">
      <c r="A2183" s="1">
        <v>44217</v>
      </c>
      <c r="B2183" t="s">
        <v>2304</v>
      </c>
      <c r="C2183" t="s">
        <v>11</v>
      </c>
      <c r="D2183" t="s">
        <v>47</v>
      </c>
      <c r="E2183" t="s">
        <v>86</v>
      </c>
      <c r="F2183" t="s">
        <v>120</v>
      </c>
      <c r="G2183" t="s">
        <v>15</v>
      </c>
      <c r="H2183">
        <v>3</v>
      </c>
      <c r="I2183">
        <v>87</v>
      </c>
      <c r="J2183" t="s">
        <v>16</v>
      </c>
      <c r="K2183" t="s">
        <v>17</v>
      </c>
      <c r="L2183" t="s">
        <v>18</v>
      </c>
      <c r="M2183" s="25">
        <v>360000</v>
      </c>
    </row>
    <row r="2184" spans="1:13" x14ac:dyDescent="0.2">
      <c r="A2184" s="1">
        <v>44218</v>
      </c>
      <c r="B2184" t="s">
        <v>2305</v>
      </c>
      <c r="C2184" t="s">
        <v>11</v>
      </c>
      <c r="D2184" t="s">
        <v>19</v>
      </c>
      <c r="E2184" t="s">
        <v>45</v>
      </c>
      <c r="F2184" t="s">
        <v>120</v>
      </c>
      <c r="G2184" t="s">
        <v>15</v>
      </c>
      <c r="H2184">
        <v>5</v>
      </c>
      <c r="I2184">
        <v>217</v>
      </c>
      <c r="J2184" t="s">
        <v>16</v>
      </c>
      <c r="K2184" t="s">
        <v>17</v>
      </c>
      <c r="L2184" t="s">
        <v>18</v>
      </c>
      <c r="M2184" s="25">
        <v>990000</v>
      </c>
    </row>
    <row r="2185" spans="1:13" x14ac:dyDescent="0.2">
      <c r="A2185" s="1">
        <v>44219</v>
      </c>
      <c r="B2185" t="s">
        <v>2306</v>
      </c>
      <c r="C2185" t="s">
        <v>11</v>
      </c>
      <c r="D2185" t="s">
        <v>42</v>
      </c>
      <c r="E2185" t="s">
        <v>62</v>
      </c>
      <c r="F2185" t="s">
        <v>120</v>
      </c>
      <c r="G2185" t="s">
        <v>15</v>
      </c>
      <c r="H2185">
        <v>3</v>
      </c>
      <c r="I2185">
        <v>63</v>
      </c>
      <c r="J2185" t="s">
        <v>16</v>
      </c>
      <c r="K2185" t="s">
        <v>17</v>
      </c>
      <c r="L2185" t="s">
        <v>21</v>
      </c>
      <c r="M2185" s="25">
        <v>230000</v>
      </c>
    </row>
    <row r="2186" spans="1:13" x14ac:dyDescent="0.2">
      <c r="A2186" s="1">
        <v>44220</v>
      </c>
      <c r="B2186" t="s">
        <v>2307</v>
      </c>
      <c r="C2186" t="s">
        <v>11</v>
      </c>
      <c r="D2186" t="s">
        <v>50</v>
      </c>
      <c r="E2186" t="s">
        <v>66</v>
      </c>
      <c r="F2186" t="s">
        <v>120</v>
      </c>
      <c r="G2186" t="s">
        <v>15</v>
      </c>
      <c r="H2186">
        <v>1</v>
      </c>
      <c r="I2186">
        <v>52</v>
      </c>
      <c r="J2186" t="s">
        <v>28</v>
      </c>
      <c r="K2186" t="s">
        <v>17</v>
      </c>
      <c r="L2186" t="s">
        <v>58</v>
      </c>
      <c r="M2186" s="25">
        <v>195000</v>
      </c>
    </row>
    <row r="2187" spans="1:13" x14ac:dyDescent="0.2">
      <c r="A2187" s="1">
        <v>44221</v>
      </c>
      <c r="B2187" t="s">
        <v>2308</v>
      </c>
      <c r="C2187" t="s">
        <v>11</v>
      </c>
      <c r="D2187" t="s">
        <v>19</v>
      </c>
      <c r="E2187" t="s">
        <v>45</v>
      </c>
      <c r="F2187" t="s">
        <v>120</v>
      </c>
      <c r="G2187" t="s">
        <v>15</v>
      </c>
      <c r="H2187">
        <v>2</v>
      </c>
      <c r="I2187">
        <v>62</v>
      </c>
      <c r="J2187" t="s">
        <v>28</v>
      </c>
      <c r="K2187" t="s">
        <v>17</v>
      </c>
      <c r="L2187" t="s">
        <v>21</v>
      </c>
      <c r="M2187" s="25">
        <v>275000</v>
      </c>
    </row>
    <row r="2188" spans="1:13" x14ac:dyDescent="0.2">
      <c r="A2188" s="1">
        <v>44222</v>
      </c>
      <c r="B2188" t="s">
        <v>2309</v>
      </c>
      <c r="C2188" t="s">
        <v>11</v>
      </c>
      <c r="D2188" t="s">
        <v>19</v>
      </c>
      <c r="E2188" t="s">
        <v>73</v>
      </c>
      <c r="F2188" t="s">
        <v>120</v>
      </c>
      <c r="G2188" t="s">
        <v>15</v>
      </c>
      <c r="H2188">
        <v>5</v>
      </c>
      <c r="I2188">
        <v>130</v>
      </c>
      <c r="J2188" t="s">
        <v>16</v>
      </c>
      <c r="K2188" t="s">
        <v>17</v>
      </c>
      <c r="L2188" t="s">
        <v>18</v>
      </c>
      <c r="M2188" s="25">
        <v>495000</v>
      </c>
    </row>
    <row r="2189" spans="1:13" x14ac:dyDescent="0.2">
      <c r="A2189" s="1">
        <v>44223</v>
      </c>
      <c r="B2189" t="s">
        <v>2310</v>
      </c>
      <c r="C2189" t="s">
        <v>11</v>
      </c>
      <c r="D2189" t="s">
        <v>12</v>
      </c>
      <c r="E2189" t="s">
        <v>41</v>
      </c>
      <c r="F2189" t="s">
        <v>120</v>
      </c>
      <c r="G2189" t="s">
        <v>23</v>
      </c>
      <c r="H2189">
        <v>4</v>
      </c>
      <c r="I2189">
        <v>99</v>
      </c>
      <c r="J2189" t="s">
        <v>16</v>
      </c>
      <c r="K2189" t="s">
        <v>17</v>
      </c>
      <c r="L2189" t="s">
        <v>65</v>
      </c>
      <c r="M2189" s="25">
        <v>700000</v>
      </c>
    </row>
    <row r="2190" spans="1:13" x14ac:dyDescent="0.2">
      <c r="A2190" s="1">
        <v>44224</v>
      </c>
      <c r="B2190" t="s">
        <v>2311</v>
      </c>
      <c r="C2190" t="s">
        <v>11</v>
      </c>
      <c r="D2190" t="s">
        <v>12</v>
      </c>
      <c r="E2190" t="s">
        <v>41</v>
      </c>
      <c r="F2190" t="s">
        <v>120</v>
      </c>
      <c r="G2190" t="s">
        <v>15</v>
      </c>
      <c r="H2190">
        <v>3</v>
      </c>
      <c r="I2190">
        <v>77</v>
      </c>
      <c r="J2190" t="s">
        <v>16</v>
      </c>
      <c r="K2190" t="s">
        <v>17</v>
      </c>
      <c r="L2190" t="s">
        <v>60</v>
      </c>
      <c r="M2190" s="25">
        <v>440000</v>
      </c>
    </row>
    <row r="2191" spans="1:13" x14ac:dyDescent="0.2">
      <c r="A2191" s="1">
        <v>44225</v>
      </c>
      <c r="B2191" t="s">
        <v>2312</v>
      </c>
      <c r="C2191" t="s">
        <v>11</v>
      </c>
      <c r="D2191" t="s">
        <v>19</v>
      </c>
      <c r="E2191" t="s">
        <v>20</v>
      </c>
      <c r="F2191" t="s">
        <v>120</v>
      </c>
      <c r="G2191" t="s">
        <v>15</v>
      </c>
      <c r="H2191">
        <v>4</v>
      </c>
      <c r="I2191">
        <v>113</v>
      </c>
      <c r="J2191" t="s">
        <v>16</v>
      </c>
      <c r="K2191" t="s">
        <v>67</v>
      </c>
      <c r="L2191" t="s">
        <v>18</v>
      </c>
      <c r="M2191" s="25">
        <v>395000</v>
      </c>
    </row>
    <row r="2192" spans="1:13" x14ac:dyDescent="0.2">
      <c r="A2192" s="1">
        <v>44226</v>
      </c>
      <c r="B2192" t="s">
        <v>2313</v>
      </c>
      <c r="C2192" t="s">
        <v>11</v>
      </c>
      <c r="D2192" t="s">
        <v>12</v>
      </c>
      <c r="E2192" t="s">
        <v>22</v>
      </c>
      <c r="F2192" t="s">
        <v>120</v>
      </c>
      <c r="G2192" t="s">
        <v>15</v>
      </c>
      <c r="H2192">
        <v>6</v>
      </c>
      <c r="I2192">
        <v>185</v>
      </c>
      <c r="J2192" t="s">
        <v>16</v>
      </c>
      <c r="K2192" t="s">
        <v>17</v>
      </c>
      <c r="L2192" t="s">
        <v>40</v>
      </c>
      <c r="M2192" s="25">
        <v>850000</v>
      </c>
    </row>
    <row r="2193" spans="1:13" x14ac:dyDescent="0.2">
      <c r="A2193" s="1">
        <v>44227</v>
      </c>
      <c r="B2193" t="s">
        <v>2314</v>
      </c>
      <c r="C2193" t="s">
        <v>11</v>
      </c>
      <c r="D2193" t="s">
        <v>25</v>
      </c>
      <c r="E2193" t="s">
        <v>39</v>
      </c>
      <c r="F2193" t="s">
        <v>120</v>
      </c>
      <c r="G2193" t="s">
        <v>15</v>
      </c>
      <c r="H2193">
        <v>4</v>
      </c>
      <c r="I2193">
        <v>98</v>
      </c>
      <c r="J2193" t="s">
        <v>16</v>
      </c>
      <c r="K2193" t="s">
        <v>17</v>
      </c>
      <c r="L2193" t="s">
        <v>40</v>
      </c>
      <c r="M2193" s="25">
        <v>240000</v>
      </c>
    </row>
    <row r="2194" spans="1:13" x14ac:dyDescent="0.2">
      <c r="A2194" s="1">
        <v>44228</v>
      </c>
      <c r="B2194" t="s">
        <v>2315</v>
      </c>
      <c r="C2194" t="s">
        <v>11</v>
      </c>
      <c r="D2194" t="s">
        <v>12</v>
      </c>
      <c r="E2194" t="s">
        <v>13</v>
      </c>
      <c r="F2194" t="s">
        <v>120</v>
      </c>
      <c r="G2194" t="s">
        <v>15</v>
      </c>
      <c r="H2194">
        <v>5</v>
      </c>
      <c r="I2194">
        <v>161</v>
      </c>
      <c r="J2194" t="s">
        <v>16</v>
      </c>
      <c r="K2194" t="s">
        <v>17</v>
      </c>
      <c r="L2194" t="s">
        <v>18</v>
      </c>
      <c r="M2194" s="25">
        <v>1150000</v>
      </c>
    </row>
    <row r="2195" spans="1:13" x14ac:dyDescent="0.2">
      <c r="A2195" s="1">
        <v>44229</v>
      </c>
      <c r="B2195" t="s">
        <v>2316</v>
      </c>
      <c r="C2195" t="s">
        <v>11</v>
      </c>
      <c r="D2195" t="s">
        <v>54</v>
      </c>
      <c r="E2195" t="s">
        <v>97</v>
      </c>
      <c r="F2195" t="s">
        <v>120</v>
      </c>
      <c r="G2195" t="s">
        <v>15</v>
      </c>
      <c r="H2195">
        <v>3</v>
      </c>
      <c r="I2195">
        <v>65</v>
      </c>
      <c r="J2195" t="s">
        <v>16</v>
      </c>
      <c r="K2195" t="s">
        <v>17</v>
      </c>
      <c r="L2195" t="s">
        <v>58</v>
      </c>
      <c r="M2195" s="25">
        <v>180000</v>
      </c>
    </row>
    <row r="2196" spans="1:13" x14ac:dyDescent="0.2">
      <c r="A2196" s="1">
        <v>44230</v>
      </c>
      <c r="B2196" t="s">
        <v>2317</v>
      </c>
      <c r="C2196" t="s">
        <v>11</v>
      </c>
      <c r="D2196" t="s">
        <v>54</v>
      </c>
      <c r="E2196" t="s">
        <v>97</v>
      </c>
      <c r="F2196" t="s">
        <v>120</v>
      </c>
      <c r="G2196" t="s">
        <v>15</v>
      </c>
      <c r="H2196">
        <v>3</v>
      </c>
      <c r="I2196">
        <v>94</v>
      </c>
      <c r="J2196" t="s">
        <v>16</v>
      </c>
      <c r="K2196" t="s">
        <v>17</v>
      </c>
      <c r="L2196" t="s">
        <v>57</v>
      </c>
      <c r="M2196" s="25">
        <v>240000</v>
      </c>
    </row>
    <row r="2197" spans="1:13" x14ac:dyDescent="0.2">
      <c r="A2197" s="1">
        <v>44231</v>
      </c>
      <c r="B2197" t="s">
        <v>2318</v>
      </c>
      <c r="C2197" t="s">
        <v>11</v>
      </c>
      <c r="D2197" t="s">
        <v>42</v>
      </c>
      <c r="E2197" t="s">
        <v>87</v>
      </c>
      <c r="F2197" t="s">
        <v>120</v>
      </c>
      <c r="G2197" t="s">
        <v>15</v>
      </c>
      <c r="H2197">
        <v>3</v>
      </c>
      <c r="I2197">
        <v>73</v>
      </c>
      <c r="J2197" t="s">
        <v>16</v>
      </c>
      <c r="K2197" t="s">
        <v>17</v>
      </c>
      <c r="L2197" t="s">
        <v>21</v>
      </c>
      <c r="M2197" s="25">
        <v>185000</v>
      </c>
    </row>
    <row r="2198" spans="1:13" x14ac:dyDescent="0.2">
      <c r="A2198" s="1">
        <v>44232</v>
      </c>
      <c r="B2198" t="s">
        <v>2319</v>
      </c>
      <c r="C2198" t="s">
        <v>11</v>
      </c>
      <c r="D2198" t="s">
        <v>54</v>
      </c>
      <c r="E2198" t="s">
        <v>108</v>
      </c>
      <c r="F2198" t="s">
        <v>120</v>
      </c>
      <c r="G2198" t="s">
        <v>15</v>
      </c>
      <c r="H2198">
        <v>3</v>
      </c>
      <c r="I2198">
        <v>65</v>
      </c>
      <c r="J2198" t="s">
        <v>16</v>
      </c>
      <c r="K2198" t="s">
        <v>17</v>
      </c>
      <c r="L2198" t="s">
        <v>21</v>
      </c>
      <c r="M2198" s="25">
        <v>215000</v>
      </c>
    </row>
    <row r="2199" spans="1:13" x14ac:dyDescent="0.2">
      <c r="A2199" s="1">
        <v>44233</v>
      </c>
      <c r="B2199" t="s">
        <v>2320</v>
      </c>
      <c r="C2199" t="s">
        <v>11</v>
      </c>
      <c r="D2199" t="s">
        <v>54</v>
      </c>
      <c r="E2199" t="s">
        <v>55</v>
      </c>
      <c r="F2199" t="s">
        <v>120</v>
      </c>
      <c r="G2199" t="s">
        <v>15</v>
      </c>
      <c r="H2199">
        <v>4</v>
      </c>
      <c r="I2199">
        <v>85</v>
      </c>
      <c r="J2199" t="s">
        <v>16</v>
      </c>
      <c r="K2199" t="s">
        <v>17</v>
      </c>
      <c r="L2199" t="s">
        <v>21</v>
      </c>
      <c r="M2199" s="25">
        <v>240000</v>
      </c>
    </row>
    <row r="2200" spans="1:13" x14ac:dyDescent="0.2">
      <c r="A2200" s="1">
        <v>44234</v>
      </c>
      <c r="B2200" t="s">
        <v>2321</v>
      </c>
      <c r="C2200" t="s">
        <v>11</v>
      </c>
      <c r="D2200" t="s">
        <v>12</v>
      </c>
      <c r="E2200" t="s">
        <v>31</v>
      </c>
      <c r="F2200" t="s">
        <v>120</v>
      </c>
      <c r="G2200" t="s">
        <v>15</v>
      </c>
      <c r="H2200">
        <v>4</v>
      </c>
      <c r="I2200">
        <v>148</v>
      </c>
      <c r="J2200" t="s">
        <v>16</v>
      </c>
      <c r="K2200" t="s">
        <v>17</v>
      </c>
      <c r="L2200" t="s">
        <v>40</v>
      </c>
      <c r="M2200" s="25">
        <v>389000</v>
      </c>
    </row>
    <row r="2201" spans="1:13" x14ac:dyDescent="0.2">
      <c r="A2201" s="1">
        <v>44235</v>
      </c>
      <c r="B2201" t="s">
        <v>2322</v>
      </c>
      <c r="C2201" t="s">
        <v>11</v>
      </c>
      <c r="D2201" t="s">
        <v>50</v>
      </c>
      <c r="E2201" t="s">
        <v>82</v>
      </c>
      <c r="F2201" t="s">
        <v>120</v>
      </c>
      <c r="G2201" t="s">
        <v>64</v>
      </c>
      <c r="H2201">
        <v>8</v>
      </c>
      <c r="I2201">
        <v>420</v>
      </c>
      <c r="J2201" t="s">
        <v>28</v>
      </c>
      <c r="K2201" t="s">
        <v>17</v>
      </c>
      <c r="L2201" t="s">
        <v>29</v>
      </c>
      <c r="M2201" s="25">
        <v>1050000</v>
      </c>
    </row>
    <row r="2202" spans="1:13" x14ac:dyDescent="0.2">
      <c r="A2202" s="1">
        <v>44236</v>
      </c>
      <c r="B2202" t="s">
        <v>2323</v>
      </c>
      <c r="C2202" t="s">
        <v>11</v>
      </c>
      <c r="D2202" t="s">
        <v>47</v>
      </c>
      <c r="E2202" t="s">
        <v>102</v>
      </c>
      <c r="F2202" t="s">
        <v>120</v>
      </c>
      <c r="G2202" t="s">
        <v>15</v>
      </c>
      <c r="H2202">
        <v>2</v>
      </c>
      <c r="I2202">
        <v>55</v>
      </c>
      <c r="J2202" t="s">
        <v>28</v>
      </c>
      <c r="K2202" t="s">
        <v>17</v>
      </c>
      <c r="L2202" t="s">
        <v>21</v>
      </c>
      <c r="M2202" s="25">
        <v>150000</v>
      </c>
    </row>
    <row r="2203" spans="1:13" x14ac:dyDescent="0.2">
      <c r="A2203" s="1">
        <v>44237</v>
      </c>
      <c r="B2203" t="s">
        <v>2324</v>
      </c>
      <c r="C2203" t="s">
        <v>11</v>
      </c>
      <c r="D2203" t="s">
        <v>37</v>
      </c>
      <c r="E2203" t="s">
        <v>74</v>
      </c>
      <c r="F2203" t="s">
        <v>120</v>
      </c>
      <c r="G2203" t="s">
        <v>23</v>
      </c>
      <c r="H2203">
        <v>2</v>
      </c>
      <c r="I2203">
        <v>79</v>
      </c>
      <c r="J2203" t="s">
        <v>16</v>
      </c>
      <c r="K2203" t="s">
        <v>17</v>
      </c>
      <c r="L2203" t="s">
        <v>36</v>
      </c>
      <c r="M2203" s="25">
        <v>285000</v>
      </c>
    </row>
    <row r="2204" spans="1:13" x14ac:dyDescent="0.2">
      <c r="A2204" s="1">
        <v>44238</v>
      </c>
      <c r="B2204" t="s">
        <v>2325</v>
      </c>
      <c r="C2204" t="s">
        <v>11</v>
      </c>
      <c r="D2204" t="s">
        <v>34</v>
      </c>
      <c r="E2204" t="s">
        <v>35</v>
      </c>
      <c r="F2204" t="s">
        <v>120</v>
      </c>
      <c r="G2204" t="s">
        <v>23</v>
      </c>
      <c r="H2204">
        <v>1</v>
      </c>
      <c r="I2204">
        <v>29</v>
      </c>
      <c r="J2204" t="s">
        <v>16</v>
      </c>
      <c r="K2204" t="s">
        <v>17</v>
      </c>
      <c r="L2204" t="s">
        <v>65</v>
      </c>
      <c r="M2204" s="25">
        <v>245000</v>
      </c>
    </row>
    <row r="2205" spans="1:13" x14ac:dyDescent="0.2">
      <c r="A2205" s="1">
        <v>44239</v>
      </c>
      <c r="B2205" t="s">
        <v>2326</v>
      </c>
      <c r="C2205" t="s">
        <v>11</v>
      </c>
      <c r="D2205" t="s">
        <v>19</v>
      </c>
      <c r="E2205" t="s">
        <v>45</v>
      </c>
      <c r="F2205" t="s">
        <v>120</v>
      </c>
      <c r="G2205" t="s">
        <v>15</v>
      </c>
      <c r="H2205">
        <v>3</v>
      </c>
      <c r="I2205">
        <v>95</v>
      </c>
      <c r="J2205" t="s">
        <v>16</v>
      </c>
      <c r="K2205" t="s">
        <v>17</v>
      </c>
      <c r="L2205" t="s">
        <v>40</v>
      </c>
      <c r="M2205" s="25">
        <v>525000</v>
      </c>
    </row>
    <row r="2206" spans="1:13" x14ac:dyDescent="0.2">
      <c r="A2206" s="1">
        <v>44240</v>
      </c>
      <c r="B2206" t="s">
        <v>2327</v>
      </c>
      <c r="C2206" t="s">
        <v>11</v>
      </c>
      <c r="D2206" t="s">
        <v>12</v>
      </c>
      <c r="E2206" t="s">
        <v>13</v>
      </c>
      <c r="F2206" t="s">
        <v>120</v>
      </c>
      <c r="G2206" t="s">
        <v>15</v>
      </c>
      <c r="H2206">
        <v>8</v>
      </c>
      <c r="I2206">
        <v>260</v>
      </c>
      <c r="J2206" t="s">
        <v>16</v>
      </c>
      <c r="K2206" t="s">
        <v>17</v>
      </c>
      <c r="L2206" t="s">
        <v>40</v>
      </c>
      <c r="M2206" s="25">
        <v>950000</v>
      </c>
    </row>
    <row r="2207" spans="1:13" x14ac:dyDescent="0.2">
      <c r="A2207" s="1">
        <v>44241</v>
      </c>
      <c r="B2207" t="s">
        <v>2328</v>
      </c>
      <c r="C2207" t="s">
        <v>11</v>
      </c>
      <c r="D2207" t="s">
        <v>50</v>
      </c>
      <c r="E2207" t="s">
        <v>51</v>
      </c>
      <c r="F2207" t="s">
        <v>120</v>
      </c>
      <c r="G2207" t="s">
        <v>15</v>
      </c>
      <c r="H2207">
        <v>3</v>
      </c>
      <c r="I2207">
        <v>79</v>
      </c>
      <c r="J2207" t="s">
        <v>16</v>
      </c>
      <c r="K2207" t="s">
        <v>17</v>
      </c>
      <c r="L2207" t="s">
        <v>52</v>
      </c>
      <c r="M2207" s="25">
        <v>268600</v>
      </c>
    </row>
    <row r="2208" spans="1:13" x14ac:dyDescent="0.2">
      <c r="A2208" s="1">
        <v>44242</v>
      </c>
      <c r="B2208" t="s">
        <v>2329</v>
      </c>
      <c r="C2208" t="s">
        <v>11</v>
      </c>
      <c r="D2208" t="s">
        <v>54</v>
      </c>
      <c r="E2208" t="s">
        <v>54</v>
      </c>
      <c r="F2208" t="s">
        <v>120</v>
      </c>
      <c r="G2208" t="s">
        <v>15</v>
      </c>
      <c r="H2208">
        <v>3</v>
      </c>
      <c r="I2208">
        <v>65</v>
      </c>
      <c r="J2208" t="s">
        <v>28</v>
      </c>
      <c r="K2208" t="s">
        <v>17</v>
      </c>
      <c r="L2208" t="s">
        <v>18</v>
      </c>
      <c r="M2208" s="25">
        <v>169000</v>
      </c>
    </row>
    <row r="2209" spans="1:13" x14ac:dyDescent="0.2">
      <c r="A2209" s="1">
        <v>44243</v>
      </c>
      <c r="B2209" t="s">
        <v>2330</v>
      </c>
      <c r="C2209" t="s">
        <v>11</v>
      </c>
      <c r="D2209" t="s">
        <v>47</v>
      </c>
      <c r="E2209" t="s">
        <v>102</v>
      </c>
      <c r="F2209" t="s">
        <v>120</v>
      </c>
      <c r="G2209" t="s">
        <v>15</v>
      </c>
      <c r="H2209">
        <v>4</v>
      </c>
      <c r="I2209">
        <v>77</v>
      </c>
      <c r="J2209" t="s">
        <v>16</v>
      </c>
      <c r="K2209" t="s">
        <v>17</v>
      </c>
      <c r="L2209" t="s">
        <v>36</v>
      </c>
      <c r="M2209" s="25">
        <v>295000</v>
      </c>
    </row>
    <row r="2210" spans="1:13" x14ac:dyDescent="0.2">
      <c r="A2210" s="1">
        <v>44244</v>
      </c>
      <c r="B2210" t="s">
        <v>2331</v>
      </c>
      <c r="C2210" t="s">
        <v>11</v>
      </c>
      <c r="D2210" t="s">
        <v>12</v>
      </c>
      <c r="E2210" t="s">
        <v>22</v>
      </c>
      <c r="F2210" t="s">
        <v>120</v>
      </c>
      <c r="G2210" t="s">
        <v>15</v>
      </c>
      <c r="H2210">
        <v>3</v>
      </c>
      <c r="I2210">
        <v>81</v>
      </c>
      <c r="J2210" t="s">
        <v>16</v>
      </c>
      <c r="K2210" t="s">
        <v>17</v>
      </c>
      <c r="L2210" t="s">
        <v>40</v>
      </c>
      <c r="M2210" s="25">
        <v>265000</v>
      </c>
    </row>
    <row r="2211" spans="1:13" x14ac:dyDescent="0.2">
      <c r="A2211" s="1">
        <v>44245</v>
      </c>
      <c r="B2211" t="s">
        <v>2332</v>
      </c>
      <c r="C2211" t="s">
        <v>11</v>
      </c>
      <c r="D2211" t="s">
        <v>37</v>
      </c>
      <c r="E2211" t="s">
        <v>49</v>
      </c>
      <c r="F2211" t="s">
        <v>120</v>
      </c>
      <c r="G2211" t="s">
        <v>15</v>
      </c>
      <c r="H2211">
        <v>2</v>
      </c>
      <c r="I2211">
        <v>95</v>
      </c>
      <c r="J2211" t="s">
        <v>16</v>
      </c>
      <c r="K2211" t="s">
        <v>17</v>
      </c>
      <c r="L2211" t="s">
        <v>40</v>
      </c>
      <c r="M2211" s="25">
        <v>306000</v>
      </c>
    </row>
    <row r="2212" spans="1:13" x14ac:dyDescent="0.2">
      <c r="A2212" s="1">
        <v>44246</v>
      </c>
      <c r="B2212" t="s">
        <v>2333</v>
      </c>
      <c r="C2212" t="s">
        <v>11</v>
      </c>
      <c r="D2212" t="s">
        <v>12</v>
      </c>
      <c r="E2212" t="s">
        <v>33</v>
      </c>
      <c r="F2212" t="s">
        <v>120</v>
      </c>
      <c r="G2212" t="s">
        <v>15</v>
      </c>
      <c r="H2212">
        <v>3</v>
      </c>
      <c r="I2212">
        <v>70</v>
      </c>
      <c r="J2212" t="s">
        <v>16</v>
      </c>
      <c r="K2212" t="s">
        <v>17</v>
      </c>
      <c r="L2212" t="s">
        <v>46</v>
      </c>
      <c r="M2212" s="25">
        <v>340000</v>
      </c>
    </row>
    <row r="2213" spans="1:13" x14ac:dyDescent="0.2">
      <c r="A2213" s="1">
        <v>44247</v>
      </c>
      <c r="B2213" t="s">
        <v>2334</v>
      </c>
      <c r="C2213" t="s">
        <v>11</v>
      </c>
      <c r="D2213" t="s">
        <v>12</v>
      </c>
      <c r="E2213" t="s">
        <v>13</v>
      </c>
      <c r="F2213" t="s">
        <v>120</v>
      </c>
      <c r="G2213" t="s">
        <v>15</v>
      </c>
      <c r="H2213">
        <v>5</v>
      </c>
      <c r="I2213">
        <v>159</v>
      </c>
      <c r="J2213" t="s">
        <v>16</v>
      </c>
      <c r="K2213" t="s">
        <v>17</v>
      </c>
      <c r="L2213" t="s">
        <v>18</v>
      </c>
      <c r="M2213" s="25">
        <v>680000</v>
      </c>
    </row>
    <row r="2214" spans="1:13" x14ac:dyDescent="0.2">
      <c r="A2214" s="1">
        <v>44248</v>
      </c>
      <c r="B2214" t="s">
        <v>2335</v>
      </c>
      <c r="C2214" t="s">
        <v>11</v>
      </c>
      <c r="D2214" t="s">
        <v>34</v>
      </c>
      <c r="E2214" t="s">
        <v>35</v>
      </c>
      <c r="F2214" t="s">
        <v>120</v>
      </c>
      <c r="G2214" t="s">
        <v>15</v>
      </c>
      <c r="H2214">
        <v>5</v>
      </c>
      <c r="I2214">
        <v>177</v>
      </c>
      <c r="J2214" t="s">
        <v>16</v>
      </c>
      <c r="K2214" t="s">
        <v>17</v>
      </c>
      <c r="L2214" t="s">
        <v>18</v>
      </c>
      <c r="M2214" s="25">
        <v>830000</v>
      </c>
    </row>
    <row r="2215" spans="1:13" x14ac:dyDescent="0.2">
      <c r="A2215" s="1">
        <v>44249</v>
      </c>
      <c r="B2215" t="s">
        <v>2336</v>
      </c>
      <c r="C2215" t="s">
        <v>11</v>
      </c>
      <c r="D2215" t="s">
        <v>12</v>
      </c>
      <c r="E2215" t="s">
        <v>33</v>
      </c>
      <c r="F2215" t="s">
        <v>120</v>
      </c>
      <c r="G2215" t="s">
        <v>15</v>
      </c>
      <c r="H2215">
        <v>3</v>
      </c>
      <c r="I2215">
        <v>82</v>
      </c>
      <c r="J2215" t="s">
        <v>16</v>
      </c>
      <c r="K2215" t="s">
        <v>17</v>
      </c>
      <c r="L2215" t="s">
        <v>60</v>
      </c>
      <c r="M2215" s="25">
        <v>318000</v>
      </c>
    </row>
    <row r="2216" spans="1:13" x14ac:dyDescent="0.2">
      <c r="A2216" s="1">
        <v>44250</v>
      </c>
      <c r="B2216" t="s">
        <v>2337</v>
      </c>
      <c r="C2216" t="s">
        <v>11</v>
      </c>
      <c r="D2216" t="s">
        <v>19</v>
      </c>
      <c r="E2216" t="s">
        <v>45</v>
      </c>
      <c r="F2216" t="s">
        <v>120</v>
      </c>
      <c r="G2216" t="s">
        <v>15</v>
      </c>
      <c r="H2216">
        <v>4</v>
      </c>
      <c r="I2216">
        <v>173</v>
      </c>
      <c r="J2216" t="s">
        <v>16</v>
      </c>
      <c r="K2216" t="s">
        <v>17</v>
      </c>
      <c r="L2216" t="s">
        <v>58</v>
      </c>
      <c r="M2216" s="25">
        <v>795000</v>
      </c>
    </row>
    <row r="2217" spans="1:13" x14ac:dyDescent="0.2">
      <c r="A2217" s="1">
        <v>44251</v>
      </c>
      <c r="B2217" t="s">
        <v>2338</v>
      </c>
      <c r="C2217" t="s">
        <v>11</v>
      </c>
      <c r="D2217" t="s">
        <v>47</v>
      </c>
      <c r="E2217" t="s">
        <v>86</v>
      </c>
      <c r="F2217" t="s">
        <v>120</v>
      </c>
      <c r="G2217" t="s">
        <v>15</v>
      </c>
      <c r="H2217">
        <v>1</v>
      </c>
      <c r="I2217">
        <v>42</v>
      </c>
      <c r="J2217" t="s">
        <v>28</v>
      </c>
      <c r="K2217" t="s">
        <v>67</v>
      </c>
      <c r="L2217" t="s">
        <v>52</v>
      </c>
      <c r="M2217" s="25">
        <v>135000</v>
      </c>
    </row>
    <row r="2218" spans="1:13" x14ac:dyDescent="0.2">
      <c r="A2218" s="1">
        <v>44252</v>
      </c>
      <c r="B2218" t="s">
        <v>2339</v>
      </c>
      <c r="C2218" t="s">
        <v>11</v>
      </c>
      <c r="D2218" t="s">
        <v>12</v>
      </c>
      <c r="E2218" t="s">
        <v>13</v>
      </c>
      <c r="F2218" t="s">
        <v>120</v>
      </c>
      <c r="G2218" t="s">
        <v>15</v>
      </c>
      <c r="H2218">
        <v>5</v>
      </c>
      <c r="I2218">
        <v>160</v>
      </c>
      <c r="J2218" t="s">
        <v>16</v>
      </c>
      <c r="K2218" t="s">
        <v>17</v>
      </c>
      <c r="L2218" t="s">
        <v>46</v>
      </c>
      <c r="M2218" s="25">
        <v>560000</v>
      </c>
    </row>
    <row r="2219" spans="1:13" x14ac:dyDescent="0.2">
      <c r="A2219" s="1">
        <v>44253</v>
      </c>
      <c r="B2219" t="s">
        <v>2340</v>
      </c>
      <c r="C2219" t="s">
        <v>11</v>
      </c>
      <c r="D2219" t="s">
        <v>47</v>
      </c>
      <c r="E2219" t="s">
        <v>96</v>
      </c>
      <c r="F2219" t="s">
        <v>120</v>
      </c>
      <c r="G2219" t="s">
        <v>23</v>
      </c>
      <c r="H2219">
        <v>4</v>
      </c>
      <c r="I2219">
        <v>110</v>
      </c>
      <c r="J2219" t="s">
        <v>16</v>
      </c>
      <c r="K2219" t="s">
        <v>17</v>
      </c>
      <c r="L2219" t="s">
        <v>100</v>
      </c>
      <c r="M2219" s="25">
        <v>360000</v>
      </c>
    </row>
    <row r="2220" spans="1:13" x14ac:dyDescent="0.2">
      <c r="A2220" s="1">
        <v>44254</v>
      </c>
      <c r="B2220" t="s">
        <v>2341</v>
      </c>
      <c r="C2220" t="s">
        <v>11</v>
      </c>
      <c r="D2220" t="s">
        <v>47</v>
      </c>
      <c r="E2220" t="s">
        <v>102</v>
      </c>
      <c r="F2220" t="s">
        <v>120</v>
      </c>
      <c r="G2220" t="s">
        <v>15</v>
      </c>
      <c r="H2220">
        <v>3</v>
      </c>
      <c r="I2220">
        <v>65</v>
      </c>
      <c r="J2220" t="s">
        <v>16</v>
      </c>
      <c r="K2220" t="s">
        <v>17</v>
      </c>
      <c r="L2220" t="s">
        <v>36</v>
      </c>
      <c r="M2220" s="25">
        <v>175000</v>
      </c>
    </row>
    <row r="2221" spans="1:13" x14ac:dyDescent="0.2">
      <c r="A2221" s="1">
        <v>44255</v>
      </c>
      <c r="B2221" t="s">
        <v>2342</v>
      </c>
      <c r="C2221" t="s">
        <v>11</v>
      </c>
      <c r="D2221" t="s">
        <v>25</v>
      </c>
      <c r="E2221" t="s">
        <v>101</v>
      </c>
      <c r="F2221" t="s">
        <v>120</v>
      </c>
      <c r="G2221" t="s">
        <v>64</v>
      </c>
      <c r="H2221">
        <v>3</v>
      </c>
      <c r="I2221">
        <v>128</v>
      </c>
      <c r="J2221" t="s">
        <v>28</v>
      </c>
      <c r="K2221" t="s">
        <v>17</v>
      </c>
      <c r="L2221" t="s">
        <v>29</v>
      </c>
      <c r="M2221" s="25">
        <v>530000</v>
      </c>
    </row>
    <row r="2222" spans="1:13" x14ac:dyDescent="0.2">
      <c r="A2222" s="1">
        <v>44256</v>
      </c>
      <c r="B2222" t="s">
        <v>2343</v>
      </c>
      <c r="C2222" t="s">
        <v>11</v>
      </c>
      <c r="D2222" t="s">
        <v>42</v>
      </c>
      <c r="E2222" t="s">
        <v>88</v>
      </c>
      <c r="F2222" t="s">
        <v>120</v>
      </c>
      <c r="G2222" t="s">
        <v>15</v>
      </c>
      <c r="H2222">
        <v>1</v>
      </c>
      <c r="I2222">
        <v>64</v>
      </c>
      <c r="J2222" t="s">
        <v>16</v>
      </c>
      <c r="K2222" t="s">
        <v>17</v>
      </c>
      <c r="L2222" t="s">
        <v>18</v>
      </c>
      <c r="M2222" s="25">
        <v>400000</v>
      </c>
    </row>
    <row r="2223" spans="1:13" x14ac:dyDescent="0.2">
      <c r="A2223" s="1">
        <v>44257</v>
      </c>
      <c r="B2223" t="s">
        <v>2344</v>
      </c>
      <c r="C2223" t="s">
        <v>11</v>
      </c>
      <c r="D2223" t="s">
        <v>54</v>
      </c>
      <c r="E2223" t="s">
        <v>54</v>
      </c>
      <c r="F2223" t="s">
        <v>120</v>
      </c>
      <c r="G2223" t="s">
        <v>15</v>
      </c>
      <c r="H2223">
        <v>3</v>
      </c>
      <c r="I2223">
        <v>66</v>
      </c>
      <c r="J2223" t="s">
        <v>16</v>
      </c>
      <c r="K2223" t="s">
        <v>17</v>
      </c>
      <c r="L2223" t="s">
        <v>18</v>
      </c>
      <c r="M2223" s="25">
        <v>215000</v>
      </c>
    </row>
    <row r="2224" spans="1:13" x14ac:dyDescent="0.2">
      <c r="A2224" s="1">
        <v>44258</v>
      </c>
      <c r="B2224" t="s">
        <v>2345</v>
      </c>
      <c r="C2224" t="s">
        <v>11</v>
      </c>
      <c r="D2224" t="s">
        <v>34</v>
      </c>
      <c r="E2224" t="s">
        <v>71</v>
      </c>
      <c r="F2224" t="s">
        <v>120</v>
      </c>
      <c r="G2224" t="s">
        <v>15</v>
      </c>
      <c r="H2224">
        <v>4</v>
      </c>
      <c r="I2224">
        <v>147</v>
      </c>
      <c r="J2224" t="s">
        <v>16</v>
      </c>
      <c r="K2224" t="s">
        <v>17</v>
      </c>
      <c r="L2224" t="s">
        <v>46</v>
      </c>
      <c r="M2224" s="25">
        <v>675000</v>
      </c>
    </row>
    <row r="2225" spans="1:13" x14ac:dyDescent="0.2">
      <c r="A2225" s="1">
        <v>44259</v>
      </c>
      <c r="B2225" t="s">
        <v>2346</v>
      </c>
      <c r="C2225" t="s">
        <v>11</v>
      </c>
      <c r="D2225" t="s">
        <v>34</v>
      </c>
      <c r="E2225" t="s">
        <v>35</v>
      </c>
      <c r="F2225" t="s">
        <v>120</v>
      </c>
      <c r="G2225" t="s">
        <v>15</v>
      </c>
      <c r="H2225">
        <v>4</v>
      </c>
      <c r="I2225">
        <v>180</v>
      </c>
      <c r="J2225" t="s">
        <v>16</v>
      </c>
      <c r="K2225" t="s">
        <v>17</v>
      </c>
      <c r="L2225" t="s">
        <v>58</v>
      </c>
      <c r="M2225" s="25">
        <v>1100000</v>
      </c>
    </row>
    <row r="2226" spans="1:13" x14ac:dyDescent="0.2">
      <c r="A2226" s="1">
        <v>44260</v>
      </c>
      <c r="B2226" t="s">
        <v>2347</v>
      </c>
      <c r="C2226" t="s">
        <v>11</v>
      </c>
      <c r="D2226" t="s">
        <v>50</v>
      </c>
      <c r="E2226" t="s">
        <v>82</v>
      </c>
      <c r="F2226" t="s">
        <v>120</v>
      </c>
      <c r="G2226" t="s">
        <v>15</v>
      </c>
      <c r="H2226">
        <v>1</v>
      </c>
      <c r="I2226">
        <v>62</v>
      </c>
      <c r="J2226" t="s">
        <v>28</v>
      </c>
      <c r="K2226" t="s">
        <v>67</v>
      </c>
      <c r="L2226" t="s">
        <v>52</v>
      </c>
      <c r="M2226" s="25">
        <v>215000</v>
      </c>
    </row>
    <row r="2227" spans="1:13" x14ac:dyDescent="0.2">
      <c r="A2227" s="1">
        <v>44261</v>
      </c>
      <c r="B2227" t="s">
        <v>2348</v>
      </c>
      <c r="C2227" t="s">
        <v>11</v>
      </c>
      <c r="D2227" t="s">
        <v>19</v>
      </c>
      <c r="E2227" t="s">
        <v>68</v>
      </c>
      <c r="F2227" t="s">
        <v>120</v>
      </c>
      <c r="G2227" t="s">
        <v>15</v>
      </c>
      <c r="H2227">
        <v>4</v>
      </c>
      <c r="I2227">
        <v>128</v>
      </c>
      <c r="J2227" t="s">
        <v>16</v>
      </c>
      <c r="K2227" t="s">
        <v>17</v>
      </c>
      <c r="L2227" t="s">
        <v>40</v>
      </c>
      <c r="M2227" s="25">
        <v>585000</v>
      </c>
    </row>
    <row r="2228" spans="1:13" x14ac:dyDescent="0.2">
      <c r="A2228" s="1">
        <v>44262</v>
      </c>
      <c r="B2228" t="s">
        <v>2349</v>
      </c>
      <c r="C2228" t="s">
        <v>11</v>
      </c>
      <c r="D2228" t="s">
        <v>12</v>
      </c>
      <c r="E2228" t="s">
        <v>41</v>
      </c>
      <c r="F2228" t="s">
        <v>120</v>
      </c>
      <c r="G2228" t="s">
        <v>15</v>
      </c>
      <c r="H2228">
        <v>3</v>
      </c>
      <c r="I2228">
        <v>66</v>
      </c>
      <c r="J2228" t="s">
        <v>16</v>
      </c>
      <c r="K2228" t="s">
        <v>17</v>
      </c>
      <c r="L2228" t="s">
        <v>58</v>
      </c>
      <c r="M2228" s="25">
        <v>295000</v>
      </c>
    </row>
    <row r="2229" spans="1:13" x14ac:dyDescent="0.2">
      <c r="A2229" s="1">
        <v>44263</v>
      </c>
      <c r="B2229" t="s">
        <v>2350</v>
      </c>
      <c r="C2229" t="s">
        <v>11</v>
      </c>
      <c r="D2229" t="s">
        <v>37</v>
      </c>
      <c r="E2229" t="s">
        <v>74</v>
      </c>
      <c r="F2229" t="s">
        <v>120</v>
      </c>
      <c r="G2229" t="s">
        <v>15</v>
      </c>
      <c r="H2229">
        <v>2</v>
      </c>
      <c r="I2229">
        <v>51</v>
      </c>
      <c r="J2229" t="s">
        <v>16</v>
      </c>
      <c r="K2229" t="s">
        <v>17</v>
      </c>
      <c r="L2229" t="s">
        <v>36</v>
      </c>
      <c r="M2229" s="25">
        <v>200000</v>
      </c>
    </row>
    <row r="2230" spans="1:13" x14ac:dyDescent="0.2">
      <c r="A2230" s="1">
        <v>44264</v>
      </c>
      <c r="B2230" t="s">
        <v>2351</v>
      </c>
      <c r="C2230" t="s">
        <v>11</v>
      </c>
      <c r="D2230" t="s">
        <v>12</v>
      </c>
      <c r="E2230" t="s">
        <v>41</v>
      </c>
      <c r="F2230" t="s">
        <v>120</v>
      </c>
      <c r="G2230" t="s">
        <v>15</v>
      </c>
      <c r="H2230">
        <v>5</v>
      </c>
      <c r="I2230">
        <v>109</v>
      </c>
      <c r="J2230" t="s">
        <v>28</v>
      </c>
      <c r="K2230" t="s">
        <v>17</v>
      </c>
      <c r="L2230" t="s">
        <v>58</v>
      </c>
      <c r="M2230" s="25">
        <v>480000</v>
      </c>
    </row>
    <row r="2231" spans="1:13" x14ac:dyDescent="0.2">
      <c r="A2231" s="1">
        <v>44265</v>
      </c>
      <c r="B2231" t="s">
        <v>2352</v>
      </c>
      <c r="C2231" t="s">
        <v>11</v>
      </c>
      <c r="D2231" t="s">
        <v>12</v>
      </c>
      <c r="E2231" t="s">
        <v>33</v>
      </c>
      <c r="F2231" t="s">
        <v>120</v>
      </c>
      <c r="G2231" t="s">
        <v>15</v>
      </c>
      <c r="H2231">
        <v>2</v>
      </c>
      <c r="I2231">
        <v>75</v>
      </c>
      <c r="J2231" t="s">
        <v>16</v>
      </c>
      <c r="K2231" t="s">
        <v>17</v>
      </c>
      <c r="L2231" t="s">
        <v>52</v>
      </c>
      <c r="M2231" s="25">
        <v>299000</v>
      </c>
    </row>
    <row r="2232" spans="1:13" x14ac:dyDescent="0.2">
      <c r="A2232" s="1">
        <v>44266</v>
      </c>
      <c r="B2232" t="s">
        <v>2353</v>
      </c>
      <c r="C2232" t="s">
        <v>11</v>
      </c>
      <c r="D2232" t="s">
        <v>47</v>
      </c>
      <c r="E2232" t="s">
        <v>86</v>
      </c>
      <c r="F2232" t="s">
        <v>120</v>
      </c>
      <c r="G2232" t="s">
        <v>15</v>
      </c>
      <c r="H2232">
        <v>3</v>
      </c>
      <c r="I2232">
        <v>140</v>
      </c>
      <c r="J2232" t="s">
        <v>16</v>
      </c>
      <c r="K2232" t="s">
        <v>17</v>
      </c>
      <c r="L2232" t="s">
        <v>36</v>
      </c>
      <c r="M2232" s="25">
        <v>640000</v>
      </c>
    </row>
    <row r="2233" spans="1:13" x14ac:dyDescent="0.2">
      <c r="A2233" s="1">
        <v>44267</v>
      </c>
      <c r="B2233" t="s">
        <v>2354</v>
      </c>
      <c r="C2233" t="s">
        <v>11</v>
      </c>
      <c r="D2233" t="s">
        <v>54</v>
      </c>
      <c r="E2233" t="s">
        <v>54</v>
      </c>
      <c r="F2233" t="s">
        <v>120</v>
      </c>
      <c r="G2233" t="s">
        <v>15</v>
      </c>
      <c r="H2233">
        <v>3</v>
      </c>
      <c r="I2233">
        <v>66</v>
      </c>
      <c r="J2233" t="s">
        <v>16</v>
      </c>
      <c r="K2233" t="s">
        <v>17</v>
      </c>
      <c r="L2233" t="s">
        <v>40</v>
      </c>
      <c r="M2233" s="25">
        <v>199000</v>
      </c>
    </row>
    <row r="2234" spans="1:13" x14ac:dyDescent="0.2">
      <c r="A2234" s="1">
        <v>44268</v>
      </c>
      <c r="B2234" t="s">
        <v>2355</v>
      </c>
      <c r="C2234" t="s">
        <v>11</v>
      </c>
      <c r="D2234" t="s">
        <v>34</v>
      </c>
      <c r="E2234" t="s">
        <v>44</v>
      </c>
      <c r="F2234" t="s">
        <v>120</v>
      </c>
      <c r="G2234" t="s">
        <v>15</v>
      </c>
      <c r="H2234">
        <v>4</v>
      </c>
      <c r="I2234">
        <v>157</v>
      </c>
      <c r="J2234" t="s">
        <v>16</v>
      </c>
      <c r="K2234" t="s">
        <v>17</v>
      </c>
      <c r="L2234" t="s">
        <v>24</v>
      </c>
      <c r="M2234" s="25">
        <v>1100000</v>
      </c>
    </row>
    <row r="2235" spans="1:13" x14ac:dyDescent="0.2">
      <c r="A2235" s="1">
        <v>44269</v>
      </c>
      <c r="B2235" t="s">
        <v>2356</v>
      </c>
      <c r="C2235" t="s">
        <v>11</v>
      </c>
      <c r="D2235" t="s">
        <v>19</v>
      </c>
      <c r="E2235" t="s">
        <v>20</v>
      </c>
      <c r="F2235" t="s">
        <v>120</v>
      </c>
      <c r="G2235" t="s">
        <v>15</v>
      </c>
      <c r="H2235">
        <v>5</v>
      </c>
      <c r="I2235">
        <v>273</v>
      </c>
      <c r="J2235" t="s">
        <v>16</v>
      </c>
      <c r="K2235" t="s">
        <v>17</v>
      </c>
      <c r="L2235" t="s">
        <v>58</v>
      </c>
      <c r="M2235" s="25">
        <v>1190000</v>
      </c>
    </row>
    <row r="2236" spans="1:13" x14ac:dyDescent="0.2">
      <c r="A2236" s="1">
        <v>44270</v>
      </c>
      <c r="B2236" t="s">
        <v>2357</v>
      </c>
      <c r="C2236" t="s">
        <v>11</v>
      </c>
      <c r="D2236" t="s">
        <v>25</v>
      </c>
      <c r="E2236" t="s">
        <v>39</v>
      </c>
      <c r="F2236" t="s">
        <v>120</v>
      </c>
      <c r="G2236" t="s">
        <v>15</v>
      </c>
      <c r="H2236">
        <v>4</v>
      </c>
      <c r="I2236">
        <v>119</v>
      </c>
      <c r="J2236" t="s">
        <v>16</v>
      </c>
      <c r="K2236" t="s">
        <v>17</v>
      </c>
      <c r="L2236" t="s">
        <v>40</v>
      </c>
      <c r="M2236" s="25">
        <v>390000</v>
      </c>
    </row>
    <row r="2237" spans="1:13" x14ac:dyDescent="0.2">
      <c r="A2237" s="1">
        <v>44271</v>
      </c>
      <c r="B2237" t="s">
        <v>2358</v>
      </c>
      <c r="C2237" t="s">
        <v>11</v>
      </c>
      <c r="D2237" t="s">
        <v>42</v>
      </c>
      <c r="E2237" t="s">
        <v>78</v>
      </c>
      <c r="F2237" t="s">
        <v>120</v>
      </c>
      <c r="G2237" t="s">
        <v>15</v>
      </c>
      <c r="H2237">
        <v>3</v>
      </c>
      <c r="I2237">
        <v>71</v>
      </c>
      <c r="J2237" t="s">
        <v>16</v>
      </c>
      <c r="K2237" t="s">
        <v>17</v>
      </c>
      <c r="L2237" t="s">
        <v>36</v>
      </c>
      <c r="M2237" s="25">
        <v>172000</v>
      </c>
    </row>
    <row r="2238" spans="1:13" x14ac:dyDescent="0.2">
      <c r="A2238" s="1">
        <v>44272</v>
      </c>
      <c r="B2238" t="s">
        <v>2359</v>
      </c>
      <c r="C2238" t="s">
        <v>11</v>
      </c>
      <c r="D2238" t="s">
        <v>19</v>
      </c>
      <c r="E2238" t="s">
        <v>45</v>
      </c>
      <c r="F2238" t="s">
        <v>120</v>
      </c>
      <c r="G2238" t="s">
        <v>15</v>
      </c>
      <c r="H2238">
        <v>6</v>
      </c>
      <c r="I2238">
        <v>243</v>
      </c>
      <c r="J2238" t="s">
        <v>16</v>
      </c>
      <c r="K2238" t="s">
        <v>17</v>
      </c>
      <c r="L2238" t="s">
        <v>40</v>
      </c>
      <c r="M2238" s="25">
        <v>925000</v>
      </c>
    </row>
    <row r="2239" spans="1:13" x14ac:dyDescent="0.2">
      <c r="A2239" s="1">
        <v>44273</v>
      </c>
      <c r="B2239" t="s">
        <v>2360</v>
      </c>
      <c r="C2239" t="s">
        <v>11</v>
      </c>
      <c r="D2239" t="s">
        <v>19</v>
      </c>
      <c r="E2239" t="s">
        <v>20</v>
      </c>
      <c r="F2239" t="s">
        <v>120</v>
      </c>
      <c r="G2239" t="s">
        <v>15</v>
      </c>
      <c r="H2239">
        <v>5</v>
      </c>
      <c r="I2239">
        <v>320</v>
      </c>
      <c r="J2239" t="s">
        <v>16</v>
      </c>
      <c r="K2239" t="s">
        <v>17</v>
      </c>
      <c r="L2239" t="s">
        <v>21</v>
      </c>
      <c r="M2239" s="25">
        <v>1385000</v>
      </c>
    </row>
    <row r="2240" spans="1:13" x14ac:dyDescent="0.2">
      <c r="A2240" s="1">
        <v>44274</v>
      </c>
      <c r="B2240" t="s">
        <v>2361</v>
      </c>
      <c r="C2240" t="s">
        <v>11</v>
      </c>
      <c r="D2240" t="s">
        <v>42</v>
      </c>
      <c r="E2240" t="s">
        <v>87</v>
      </c>
      <c r="F2240" t="s">
        <v>120</v>
      </c>
      <c r="G2240" t="s">
        <v>32</v>
      </c>
      <c r="H2240">
        <v>4</v>
      </c>
      <c r="I2240">
        <v>150</v>
      </c>
      <c r="J2240" t="s">
        <v>16</v>
      </c>
      <c r="K2240" t="s">
        <v>17</v>
      </c>
      <c r="L2240" t="s">
        <v>106</v>
      </c>
      <c r="M2240" s="25">
        <v>219900</v>
      </c>
    </row>
    <row r="2241" spans="1:13" x14ac:dyDescent="0.2">
      <c r="A2241" s="1">
        <v>44275</v>
      </c>
      <c r="B2241" t="s">
        <v>2362</v>
      </c>
      <c r="C2241" t="s">
        <v>11</v>
      </c>
      <c r="D2241" t="s">
        <v>89</v>
      </c>
      <c r="E2241" t="s">
        <v>95</v>
      </c>
      <c r="F2241" t="s">
        <v>120</v>
      </c>
      <c r="G2241" t="s">
        <v>23</v>
      </c>
      <c r="H2241">
        <v>2</v>
      </c>
      <c r="I2241">
        <v>70</v>
      </c>
      <c r="J2241" t="s">
        <v>28</v>
      </c>
      <c r="K2241" t="s">
        <v>17</v>
      </c>
      <c r="L2241" t="s">
        <v>36</v>
      </c>
      <c r="M2241" s="25">
        <v>120000</v>
      </c>
    </row>
    <row r="2242" spans="1:13" x14ac:dyDescent="0.2">
      <c r="A2242" s="1">
        <v>44276</v>
      </c>
      <c r="B2242" t="s">
        <v>2363</v>
      </c>
      <c r="C2242" t="s">
        <v>11</v>
      </c>
      <c r="D2242" t="s">
        <v>25</v>
      </c>
      <c r="E2242" t="s">
        <v>91</v>
      </c>
      <c r="F2242" t="s">
        <v>120</v>
      </c>
      <c r="G2242" t="s">
        <v>15</v>
      </c>
      <c r="H2242">
        <v>3</v>
      </c>
      <c r="I2242">
        <v>80</v>
      </c>
      <c r="J2242" t="s">
        <v>16</v>
      </c>
      <c r="K2242" t="s">
        <v>17</v>
      </c>
      <c r="L2242" t="s">
        <v>58</v>
      </c>
      <c r="M2242" s="25">
        <v>265000</v>
      </c>
    </row>
    <row r="2243" spans="1:13" x14ac:dyDescent="0.2">
      <c r="A2243" s="1">
        <v>44277</v>
      </c>
      <c r="B2243" t="s">
        <v>2364</v>
      </c>
      <c r="C2243" t="s">
        <v>11</v>
      </c>
      <c r="D2243" t="s">
        <v>12</v>
      </c>
      <c r="E2243" t="s">
        <v>22</v>
      </c>
      <c r="F2243" t="s">
        <v>120</v>
      </c>
      <c r="G2243" t="s">
        <v>15</v>
      </c>
      <c r="H2243">
        <v>3</v>
      </c>
      <c r="I2243">
        <v>84</v>
      </c>
      <c r="J2243" t="s">
        <v>16</v>
      </c>
      <c r="K2243" t="s">
        <v>17</v>
      </c>
      <c r="L2243" t="s">
        <v>21</v>
      </c>
      <c r="M2243" s="25">
        <v>280000</v>
      </c>
    </row>
    <row r="2244" spans="1:13" x14ac:dyDescent="0.2">
      <c r="A2244" s="1">
        <v>44278</v>
      </c>
      <c r="B2244" t="s">
        <v>2365</v>
      </c>
      <c r="C2244" t="s">
        <v>11</v>
      </c>
      <c r="D2244" t="s">
        <v>12</v>
      </c>
      <c r="E2244" t="s">
        <v>33</v>
      </c>
      <c r="F2244" t="s">
        <v>120</v>
      </c>
      <c r="G2244" t="s">
        <v>15</v>
      </c>
      <c r="H2244">
        <v>2</v>
      </c>
      <c r="I2244">
        <v>56</v>
      </c>
      <c r="J2244" t="s">
        <v>28</v>
      </c>
      <c r="K2244" t="s">
        <v>17</v>
      </c>
      <c r="L2244" t="s">
        <v>60</v>
      </c>
      <c r="M2244" s="25">
        <v>279000</v>
      </c>
    </row>
    <row r="2245" spans="1:13" x14ac:dyDescent="0.2">
      <c r="A2245" s="1">
        <v>44279</v>
      </c>
      <c r="B2245" t="s">
        <v>2366</v>
      </c>
      <c r="C2245" t="s">
        <v>11</v>
      </c>
      <c r="D2245" t="s">
        <v>19</v>
      </c>
      <c r="E2245" t="s">
        <v>45</v>
      </c>
      <c r="F2245" t="s">
        <v>120</v>
      </c>
      <c r="G2245" t="s">
        <v>15</v>
      </c>
      <c r="H2245">
        <v>6</v>
      </c>
      <c r="I2245">
        <v>250</v>
      </c>
      <c r="J2245" t="s">
        <v>16</v>
      </c>
      <c r="K2245" t="s">
        <v>17</v>
      </c>
      <c r="L2245" t="s">
        <v>21</v>
      </c>
      <c r="M2245" s="25">
        <v>950000</v>
      </c>
    </row>
    <row r="2246" spans="1:13" x14ac:dyDescent="0.2">
      <c r="A2246" s="1">
        <v>44280</v>
      </c>
      <c r="B2246" t="s">
        <v>2367</v>
      </c>
      <c r="C2246" t="s">
        <v>11</v>
      </c>
      <c r="D2246" t="s">
        <v>54</v>
      </c>
      <c r="E2246" t="s">
        <v>97</v>
      </c>
      <c r="F2246" t="s">
        <v>120</v>
      </c>
      <c r="G2246" t="s">
        <v>15</v>
      </c>
      <c r="H2246">
        <v>3</v>
      </c>
      <c r="I2246">
        <v>82</v>
      </c>
      <c r="J2246" t="s">
        <v>16</v>
      </c>
      <c r="K2246" t="s">
        <v>17</v>
      </c>
      <c r="L2246" t="s">
        <v>18</v>
      </c>
      <c r="M2246" s="25">
        <v>228000</v>
      </c>
    </row>
    <row r="2247" spans="1:13" x14ac:dyDescent="0.2">
      <c r="A2247" s="1">
        <v>44281</v>
      </c>
      <c r="B2247" t="s">
        <v>2368</v>
      </c>
      <c r="C2247" t="s">
        <v>11</v>
      </c>
      <c r="D2247" t="s">
        <v>54</v>
      </c>
      <c r="E2247" t="s">
        <v>97</v>
      </c>
      <c r="F2247" t="s">
        <v>120</v>
      </c>
      <c r="G2247" t="s">
        <v>15</v>
      </c>
      <c r="H2247">
        <v>3</v>
      </c>
      <c r="I2247">
        <v>82</v>
      </c>
      <c r="J2247" t="s">
        <v>16</v>
      </c>
      <c r="K2247" t="s">
        <v>17</v>
      </c>
      <c r="L2247" t="s">
        <v>40</v>
      </c>
      <c r="M2247" s="25">
        <v>228000</v>
      </c>
    </row>
    <row r="2248" spans="1:13" x14ac:dyDescent="0.2">
      <c r="A2248" s="1">
        <v>44282</v>
      </c>
      <c r="B2248" t="s">
        <v>2369</v>
      </c>
      <c r="C2248" t="s">
        <v>11</v>
      </c>
      <c r="D2248" t="s">
        <v>47</v>
      </c>
      <c r="E2248" t="s">
        <v>48</v>
      </c>
      <c r="F2248" t="s">
        <v>120</v>
      </c>
      <c r="G2248" t="s">
        <v>15</v>
      </c>
      <c r="H2248">
        <v>3</v>
      </c>
      <c r="I2248">
        <v>136</v>
      </c>
      <c r="J2248" t="s">
        <v>16</v>
      </c>
      <c r="K2248" t="s">
        <v>17</v>
      </c>
      <c r="L2248" t="s">
        <v>52</v>
      </c>
      <c r="M2248" s="25">
        <v>299000</v>
      </c>
    </row>
    <row r="2249" spans="1:13" x14ac:dyDescent="0.2">
      <c r="A2249" s="1">
        <v>44283</v>
      </c>
      <c r="B2249" t="s">
        <v>2370</v>
      </c>
      <c r="C2249" t="s">
        <v>11</v>
      </c>
      <c r="D2249" t="s">
        <v>12</v>
      </c>
      <c r="E2249" t="s">
        <v>13</v>
      </c>
      <c r="F2249" t="s">
        <v>120</v>
      </c>
      <c r="G2249" t="s">
        <v>15</v>
      </c>
      <c r="H2249">
        <v>3</v>
      </c>
      <c r="I2249">
        <v>133</v>
      </c>
      <c r="J2249" t="s">
        <v>16</v>
      </c>
      <c r="K2249" t="s">
        <v>17</v>
      </c>
      <c r="L2249" t="s">
        <v>18</v>
      </c>
      <c r="M2249" s="25">
        <v>485000</v>
      </c>
    </row>
    <row r="2250" spans="1:13" x14ac:dyDescent="0.2">
      <c r="A2250" s="1">
        <v>44284</v>
      </c>
      <c r="B2250" t="s">
        <v>2371</v>
      </c>
      <c r="C2250" t="s">
        <v>11</v>
      </c>
      <c r="D2250" t="s">
        <v>12</v>
      </c>
      <c r="E2250" t="s">
        <v>13</v>
      </c>
      <c r="F2250" t="s">
        <v>120</v>
      </c>
      <c r="G2250" t="s">
        <v>15</v>
      </c>
      <c r="H2250">
        <v>6</v>
      </c>
      <c r="I2250">
        <v>175</v>
      </c>
      <c r="J2250" t="s">
        <v>16</v>
      </c>
      <c r="K2250" t="s">
        <v>17</v>
      </c>
      <c r="L2250" t="s">
        <v>21</v>
      </c>
      <c r="M2250" s="25">
        <v>730000</v>
      </c>
    </row>
    <row r="2251" spans="1:13" x14ac:dyDescent="0.2">
      <c r="A2251" s="1">
        <v>44285</v>
      </c>
      <c r="B2251" t="s">
        <v>2372</v>
      </c>
      <c r="C2251" t="s">
        <v>11</v>
      </c>
      <c r="D2251" t="s">
        <v>19</v>
      </c>
      <c r="E2251" t="s">
        <v>20</v>
      </c>
      <c r="F2251" t="s">
        <v>120</v>
      </c>
      <c r="G2251" t="s">
        <v>15</v>
      </c>
      <c r="H2251">
        <v>5</v>
      </c>
      <c r="I2251">
        <v>167</v>
      </c>
      <c r="J2251" t="s">
        <v>16</v>
      </c>
      <c r="K2251" t="s">
        <v>17</v>
      </c>
      <c r="L2251" t="s">
        <v>40</v>
      </c>
      <c r="M2251" s="25">
        <v>750000</v>
      </c>
    </row>
    <row r="2252" spans="1:13" x14ac:dyDescent="0.2">
      <c r="A2252" s="1">
        <v>44286</v>
      </c>
      <c r="B2252" t="s">
        <v>2373</v>
      </c>
      <c r="C2252" t="s">
        <v>11</v>
      </c>
      <c r="D2252" t="s">
        <v>19</v>
      </c>
      <c r="E2252" t="s">
        <v>20</v>
      </c>
      <c r="F2252" t="s">
        <v>120</v>
      </c>
      <c r="G2252" t="s">
        <v>15</v>
      </c>
      <c r="H2252">
        <v>5</v>
      </c>
      <c r="I2252">
        <v>270</v>
      </c>
      <c r="J2252" t="s">
        <v>16</v>
      </c>
      <c r="K2252" t="s">
        <v>17</v>
      </c>
      <c r="L2252" t="s">
        <v>36</v>
      </c>
      <c r="M2252" s="25">
        <v>1300000</v>
      </c>
    </row>
    <row r="2253" spans="1:13" x14ac:dyDescent="0.2">
      <c r="A2253" s="1">
        <v>44287</v>
      </c>
      <c r="B2253" t="s">
        <v>2374</v>
      </c>
      <c r="C2253" t="s">
        <v>11</v>
      </c>
      <c r="D2253" t="s">
        <v>19</v>
      </c>
      <c r="E2253" t="s">
        <v>68</v>
      </c>
      <c r="F2253" t="s">
        <v>120</v>
      </c>
      <c r="G2253" t="s">
        <v>64</v>
      </c>
      <c r="H2253">
        <v>3</v>
      </c>
      <c r="I2253">
        <v>125</v>
      </c>
      <c r="J2253" t="s">
        <v>28</v>
      </c>
      <c r="K2253" t="s">
        <v>17</v>
      </c>
      <c r="L2253" t="s">
        <v>29</v>
      </c>
      <c r="M2253" s="25">
        <v>499000</v>
      </c>
    </row>
    <row r="2254" spans="1:13" x14ac:dyDescent="0.2">
      <c r="A2254" s="1">
        <v>44288</v>
      </c>
      <c r="B2254" t="s">
        <v>2375</v>
      </c>
      <c r="C2254" t="s">
        <v>11</v>
      </c>
      <c r="D2254" t="s">
        <v>37</v>
      </c>
      <c r="E2254" t="s">
        <v>49</v>
      </c>
      <c r="F2254" t="s">
        <v>120</v>
      </c>
      <c r="G2254" t="s">
        <v>23</v>
      </c>
      <c r="H2254">
        <v>1</v>
      </c>
      <c r="I2254">
        <v>36</v>
      </c>
      <c r="J2254" t="s">
        <v>28</v>
      </c>
      <c r="K2254" t="s">
        <v>17</v>
      </c>
      <c r="L2254" t="s">
        <v>36</v>
      </c>
      <c r="M2254" s="25">
        <v>200000</v>
      </c>
    </row>
    <row r="2255" spans="1:13" x14ac:dyDescent="0.2">
      <c r="A2255" s="1">
        <v>44289</v>
      </c>
      <c r="B2255" t="s">
        <v>2376</v>
      </c>
      <c r="C2255" t="s">
        <v>11</v>
      </c>
      <c r="D2255" t="s">
        <v>50</v>
      </c>
      <c r="E2255" t="s">
        <v>66</v>
      </c>
      <c r="F2255" t="s">
        <v>120</v>
      </c>
      <c r="G2255" t="s">
        <v>15</v>
      </c>
      <c r="H2255">
        <v>4</v>
      </c>
      <c r="I2255">
        <v>137</v>
      </c>
      <c r="J2255" t="s">
        <v>16</v>
      </c>
      <c r="K2255" t="s">
        <v>17</v>
      </c>
      <c r="L2255" t="s">
        <v>40</v>
      </c>
      <c r="M2255" s="25">
        <v>497000</v>
      </c>
    </row>
    <row r="2256" spans="1:13" x14ac:dyDescent="0.2">
      <c r="A2256" s="1">
        <v>44290</v>
      </c>
      <c r="B2256" t="s">
        <v>2377</v>
      </c>
      <c r="C2256" t="s">
        <v>11</v>
      </c>
      <c r="D2256" t="s">
        <v>47</v>
      </c>
      <c r="E2256" t="s">
        <v>48</v>
      </c>
      <c r="F2256" t="s">
        <v>120</v>
      </c>
      <c r="G2256" t="s">
        <v>15</v>
      </c>
      <c r="H2256">
        <v>3</v>
      </c>
      <c r="I2256">
        <v>86</v>
      </c>
      <c r="J2256" t="s">
        <v>16</v>
      </c>
      <c r="K2256" t="s">
        <v>17</v>
      </c>
      <c r="L2256" t="s">
        <v>52</v>
      </c>
      <c r="M2256" s="25">
        <v>155000</v>
      </c>
    </row>
    <row r="2257" spans="1:13" x14ac:dyDescent="0.2">
      <c r="A2257" s="1">
        <v>44291</v>
      </c>
      <c r="B2257" t="s">
        <v>2378</v>
      </c>
      <c r="C2257" t="s">
        <v>11</v>
      </c>
      <c r="D2257" t="s">
        <v>25</v>
      </c>
      <c r="E2257" t="s">
        <v>70</v>
      </c>
      <c r="F2257" t="s">
        <v>120</v>
      </c>
      <c r="G2257" t="s">
        <v>15</v>
      </c>
      <c r="H2257">
        <v>2</v>
      </c>
      <c r="I2257">
        <v>52</v>
      </c>
      <c r="J2257" t="s">
        <v>28</v>
      </c>
      <c r="K2257" t="s">
        <v>17</v>
      </c>
      <c r="L2257" t="s">
        <v>18</v>
      </c>
      <c r="M2257" s="25">
        <v>165000</v>
      </c>
    </row>
    <row r="2258" spans="1:13" x14ac:dyDescent="0.2">
      <c r="A2258" s="1">
        <v>44292</v>
      </c>
      <c r="B2258" t="s">
        <v>2379</v>
      </c>
      <c r="C2258" t="s">
        <v>11</v>
      </c>
      <c r="D2258" t="s">
        <v>19</v>
      </c>
      <c r="E2258" t="s">
        <v>20</v>
      </c>
      <c r="F2258" t="s">
        <v>120</v>
      </c>
      <c r="G2258" t="s">
        <v>15</v>
      </c>
      <c r="H2258">
        <v>5</v>
      </c>
      <c r="I2258">
        <v>148</v>
      </c>
      <c r="J2258" t="s">
        <v>16</v>
      </c>
      <c r="K2258" t="s">
        <v>17</v>
      </c>
      <c r="L2258" t="s">
        <v>21</v>
      </c>
      <c r="M2258" s="25">
        <v>695000</v>
      </c>
    </row>
    <row r="2259" spans="1:13" x14ac:dyDescent="0.2">
      <c r="A2259" s="1">
        <v>44293</v>
      </c>
      <c r="B2259" t="s">
        <v>2380</v>
      </c>
      <c r="C2259" t="s">
        <v>11</v>
      </c>
      <c r="D2259" t="s">
        <v>89</v>
      </c>
      <c r="E2259" t="s">
        <v>92</v>
      </c>
      <c r="F2259" t="s">
        <v>120</v>
      </c>
      <c r="G2259" t="s">
        <v>15</v>
      </c>
      <c r="H2259">
        <v>3</v>
      </c>
      <c r="I2259">
        <v>60</v>
      </c>
      <c r="J2259" t="s">
        <v>28</v>
      </c>
      <c r="K2259" t="s">
        <v>17</v>
      </c>
      <c r="L2259" t="s">
        <v>21</v>
      </c>
      <c r="M2259" s="25">
        <v>142000</v>
      </c>
    </row>
    <row r="2260" spans="1:13" x14ac:dyDescent="0.2">
      <c r="A2260" s="1">
        <v>44294</v>
      </c>
      <c r="B2260" t="s">
        <v>2381</v>
      </c>
      <c r="C2260" t="s">
        <v>11</v>
      </c>
      <c r="D2260" t="s">
        <v>42</v>
      </c>
      <c r="E2260" t="s">
        <v>59</v>
      </c>
      <c r="F2260" t="s">
        <v>120</v>
      </c>
      <c r="G2260" t="s">
        <v>15</v>
      </c>
      <c r="H2260">
        <v>2</v>
      </c>
      <c r="I2260">
        <v>61</v>
      </c>
      <c r="J2260" t="s">
        <v>16</v>
      </c>
      <c r="K2260" t="s">
        <v>17</v>
      </c>
      <c r="L2260" t="s">
        <v>24</v>
      </c>
      <c r="M2260" s="25">
        <v>159900</v>
      </c>
    </row>
    <row r="2261" spans="1:13" x14ac:dyDescent="0.2">
      <c r="A2261" s="1">
        <v>44295</v>
      </c>
      <c r="B2261" t="s">
        <v>2382</v>
      </c>
      <c r="C2261" t="s">
        <v>11</v>
      </c>
      <c r="D2261" t="s">
        <v>19</v>
      </c>
      <c r="E2261" t="s">
        <v>75</v>
      </c>
      <c r="F2261" t="s">
        <v>120</v>
      </c>
      <c r="G2261" t="s">
        <v>64</v>
      </c>
      <c r="H2261">
        <v>3</v>
      </c>
      <c r="I2261">
        <v>170</v>
      </c>
      <c r="J2261" t="s">
        <v>28</v>
      </c>
      <c r="K2261" t="s">
        <v>17</v>
      </c>
      <c r="L2261" t="s">
        <v>29</v>
      </c>
      <c r="M2261" s="25">
        <v>695000</v>
      </c>
    </row>
    <row r="2262" spans="1:13" x14ac:dyDescent="0.2">
      <c r="A2262" s="1">
        <v>44296</v>
      </c>
      <c r="B2262" t="s">
        <v>2383</v>
      </c>
      <c r="C2262" t="s">
        <v>11</v>
      </c>
      <c r="D2262" t="s">
        <v>54</v>
      </c>
      <c r="E2262" t="s">
        <v>97</v>
      </c>
      <c r="F2262" t="s">
        <v>120</v>
      </c>
      <c r="G2262" t="s">
        <v>15</v>
      </c>
      <c r="H2262">
        <v>3</v>
      </c>
      <c r="I2262">
        <v>82</v>
      </c>
      <c r="J2262" t="s">
        <v>16</v>
      </c>
      <c r="K2262" t="s">
        <v>17</v>
      </c>
      <c r="L2262" t="s">
        <v>18</v>
      </c>
      <c r="M2262" s="25">
        <v>228000</v>
      </c>
    </row>
    <row r="2263" spans="1:13" x14ac:dyDescent="0.2">
      <c r="A2263" s="1">
        <v>44297</v>
      </c>
      <c r="B2263" t="s">
        <v>2384</v>
      </c>
      <c r="C2263" t="s">
        <v>11</v>
      </c>
      <c r="D2263" t="s">
        <v>12</v>
      </c>
      <c r="E2263" t="s">
        <v>33</v>
      </c>
      <c r="F2263" t="s">
        <v>120</v>
      </c>
      <c r="G2263" t="s">
        <v>15</v>
      </c>
      <c r="H2263">
        <v>2</v>
      </c>
      <c r="I2263">
        <v>66</v>
      </c>
      <c r="J2263" t="s">
        <v>16</v>
      </c>
      <c r="K2263" t="s">
        <v>17</v>
      </c>
      <c r="L2263" t="s">
        <v>21</v>
      </c>
      <c r="M2263" s="25">
        <v>265000</v>
      </c>
    </row>
    <row r="2264" spans="1:13" x14ac:dyDescent="0.2">
      <c r="A2264" s="1">
        <v>44298</v>
      </c>
      <c r="B2264" t="s">
        <v>2385</v>
      </c>
      <c r="C2264" t="s">
        <v>11</v>
      </c>
      <c r="D2264" t="s">
        <v>47</v>
      </c>
      <c r="E2264" t="s">
        <v>48</v>
      </c>
      <c r="F2264" t="s">
        <v>120</v>
      </c>
      <c r="G2264" t="s">
        <v>15</v>
      </c>
      <c r="H2264">
        <v>4</v>
      </c>
      <c r="I2264">
        <v>100</v>
      </c>
      <c r="J2264" t="s">
        <v>16</v>
      </c>
      <c r="K2264" t="s">
        <v>17</v>
      </c>
      <c r="L2264" t="s">
        <v>18</v>
      </c>
      <c r="M2264" s="25">
        <v>345000</v>
      </c>
    </row>
    <row r="2265" spans="1:13" x14ac:dyDescent="0.2">
      <c r="A2265" s="1">
        <v>44299</v>
      </c>
      <c r="B2265" t="s">
        <v>2386</v>
      </c>
      <c r="C2265" t="s">
        <v>11</v>
      </c>
      <c r="D2265" t="s">
        <v>42</v>
      </c>
      <c r="E2265" t="s">
        <v>62</v>
      </c>
      <c r="F2265" t="s">
        <v>120</v>
      </c>
      <c r="G2265" t="s">
        <v>15</v>
      </c>
      <c r="H2265">
        <v>3</v>
      </c>
      <c r="I2265">
        <v>63</v>
      </c>
      <c r="J2265" t="s">
        <v>16</v>
      </c>
      <c r="K2265" t="s">
        <v>17</v>
      </c>
      <c r="L2265" t="s">
        <v>18</v>
      </c>
      <c r="M2265" s="25">
        <v>230000</v>
      </c>
    </row>
    <row r="2266" spans="1:13" x14ac:dyDescent="0.2">
      <c r="A2266" s="1">
        <v>44300</v>
      </c>
      <c r="B2266" t="s">
        <v>2387</v>
      </c>
      <c r="C2266" t="s">
        <v>11</v>
      </c>
      <c r="D2266" t="s">
        <v>25</v>
      </c>
      <c r="E2266" t="s">
        <v>79</v>
      </c>
      <c r="F2266" t="s">
        <v>120</v>
      </c>
      <c r="G2266" t="s">
        <v>27</v>
      </c>
      <c r="H2266">
        <v>3</v>
      </c>
      <c r="I2266">
        <v>75</v>
      </c>
      <c r="J2266" t="s">
        <v>28</v>
      </c>
      <c r="K2266" t="s">
        <v>17</v>
      </c>
      <c r="L2266" t="s">
        <v>29</v>
      </c>
      <c r="M2266" s="25">
        <v>145000</v>
      </c>
    </row>
    <row r="2267" spans="1:13" x14ac:dyDescent="0.2">
      <c r="A2267" s="1">
        <v>44301</v>
      </c>
      <c r="B2267" t="s">
        <v>2388</v>
      </c>
      <c r="C2267" t="s">
        <v>11</v>
      </c>
      <c r="D2267" t="s">
        <v>50</v>
      </c>
      <c r="E2267" t="s">
        <v>66</v>
      </c>
      <c r="F2267" t="s">
        <v>120</v>
      </c>
      <c r="G2267" t="s">
        <v>15</v>
      </c>
      <c r="H2267">
        <v>4</v>
      </c>
      <c r="I2267">
        <v>118</v>
      </c>
      <c r="J2267" t="s">
        <v>16</v>
      </c>
      <c r="K2267" t="s">
        <v>17</v>
      </c>
      <c r="L2267" t="s">
        <v>18</v>
      </c>
      <c r="M2267" s="25">
        <v>410000</v>
      </c>
    </row>
    <row r="2268" spans="1:13" x14ac:dyDescent="0.2">
      <c r="A2268" s="1">
        <v>44302</v>
      </c>
      <c r="B2268" t="s">
        <v>2389</v>
      </c>
      <c r="C2268" t="s">
        <v>11</v>
      </c>
      <c r="D2268" t="s">
        <v>25</v>
      </c>
      <c r="E2268" t="s">
        <v>39</v>
      </c>
      <c r="F2268" t="s">
        <v>120</v>
      </c>
      <c r="G2268" t="s">
        <v>15</v>
      </c>
      <c r="H2268">
        <v>4</v>
      </c>
      <c r="I2268">
        <v>77</v>
      </c>
      <c r="J2268" t="s">
        <v>16</v>
      </c>
      <c r="K2268" t="s">
        <v>17</v>
      </c>
      <c r="L2268" t="s">
        <v>18</v>
      </c>
      <c r="M2268" s="25">
        <v>249000</v>
      </c>
    </row>
    <row r="2269" spans="1:13" x14ac:dyDescent="0.2">
      <c r="A2269" s="1">
        <v>44303</v>
      </c>
      <c r="B2269" t="s">
        <v>2390</v>
      </c>
      <c r="C2269" t="s">
        <v>11</v>
      </c>
      <c r="D2269" t="s">
        <v>12</v>
      </c>
      <c r="E2269" t="s">
        <v>41</v>
      </c>
      <c r="F2269" t="s">
        <v>120</v>
      </c>
      <c r="G2269" t="s">
        <v>15</v>
      </c>
      <c r="H2269">
        <v>4</v>
      </c>
      <c r="I2269">
        <v>114</v>
      </c>
      <c r="J2269" t="s">
        <v>16</v>
      </c>
      <c r="K2269" t="s">
        <v>17</v>
      </c>
      <c r="L2269" t="s">
        <v>40</v>
      </c>
      <c r="M2269" s="25">
        <v>429000</v>
      </c>
    </row>
    <row r="2270" spans="1:13" x14ac:dyDescent="0.2">
      <c r="A2270" s="1">
        <v>44304</v>
      </c>
      <c r="B2270" t="s">
        <v>2391</v>
      </c>
      <c r="C2270" t="s">
        <v>11</v>
      </c>
      <c r="D2270" t="s">
        <v>89</v>
      </c>
      <c r="E2270" t="s">
        <v>95</v>
      </c>
      <c r="F2270" t="s">
        <v>120</v>
      </c>
      <c r="G2270" t="s">
        <v>15</v>
      </c>
      <c r="H2270">
        <v>2</v>
      </c>
      <c r="I2270">
        <v>60</v>
      </c>
      <c r="J2270" t="s">
        <v>28</v>
      </c>
      <c r="K2270" t="s">
        <v>17</v>
      </c>
      <c r="L2270" t="s">
        <v>36</v>
      </c>
      <c r="M2270" s="25">
        <v>69000</v>
      </c>
    </row>
    <row r="2271" spans="1:13" x14ac:dyDescent="0.2">
      <c r="A2271" s="1">
        <v>44305</v>
      </c>
      <c r="B2271" t="s">
        <v>2392</v>
      </c>
      <c r="C2271" t="s">
        <v>11</v>
      </c>
      <c r="D2271" t="s">
        <v>12</v>
      </c>
      <c r="E2271" t="s">
        <v>33</v>
      </c>
      <c r="F2271" t="s">
        <v>120</v>
      </c>
      <c r="G2271" t="s">
        <v>23</v>
      </c>
      <c r="H2271">
        <v>4</v>
      </c>
      <c r="I2271">
        <v>109</v>
      </c>
      <c r="J2271" t="s">
        <v>16</v>
      </c>
      <c r="K2271" t="s">
        <v>17</v>
      </c>
      <c r="L2271" t="s">
        <v>24</v>
      </c>
      <c r="M2271" s="25">
        <v>475000</v>
      </c>
    </row>
    <row r="2272" spans="1:13" x14ac:dyDescent="0.2">
      <c r="A2272" s="1">
        <v>44306</v>
      </c>
      <c r="B2272" t="s">
        <v>2393</v>
      </c>
      <c r="C2272" t="s">
        <v>11</v>
      </c>
      <c r="D2272" t="s">
        <v>12</v>
      </c>
      <c r="E2272" t="s">
        <v>13</v>
      </c>
      <c r="F2272" t="s">
        <v>120</v>
      </c>
      <c r="G2272" t="s">
        <v>15</v>
      </c>
      <c r="H2272">
        <v>5</v>
      </c>
      <c r="I2272">
        <v>146</v>
      </c>
      <c r="J2272" t="s">
        <v>16</v>
      </c>
      <c r="K2272" t="s">
        <v>17</v>
      </c>
      <c r="L2272" t="s">
        <v>21</v>
      </c>
      <c r="M2272" s="25">
        <v>670000</v>
      </c>
    </row>
    <row r="2273" spans="1:13" x14ac:dyDescent="0.2">
      <c r="A2273" s="1">
        <v>44307</v>
      </c>
      <c r="B2273" t="s">
        <v>2394</v>
      </c>
      <c r="C2273" t="s">
        <v>11</v>
      </c>
      <c r="D2273" t="s">
        <v>42</v>
      </c>
      <c r="E2273" t="s">
        <v>81</v>
      </c>
      <c r="F2273" t="s">
        <v>120</v>
      </c>
      <c r="G2273" t="s">
        <v>15</v>
      </c>
      <c r="H2273">
        <v>3</v>
      </c>
      <c r="I2273">
        <v>84</v>
      </c>
      <c r="J2273" t="s">
        <v>16</v>
      </c>
      <c r="K2273" t="s">
        <v>17</v>
      </c>
      <c r="L2273" t="s">
        <v>40</v>
      </c>
      <c r="M2273" s="25">
        <v>299000</v>
      </c>
    </row>
    <row r="2274" spans="1:13" x14ac:dyDescent="0.2">
      <c r="A2274" s="1">
        <v>44308</v>
      </c>
      <c r="B2274" t="s">
        <v>2395</v>
      </c>
      <c r="C2274" t="s">
        <v>11</v>
      </c>
      <c r="D2274" t="s">
        <v>19</v>
      </c>
      <c r="E2274" t="s">
        <v>45</v>
      </c>
      <c r="F2274" t="s">
        <v>120</v>
      </c>
      <c r="G2274" t="s">
        <v>15</v>
      </c>
      <c r="H2274">
        <v>4</v>
      </c>
      <c r="I2274">
        <v>165</v>
      </c>
      <c r="J2274" t="s">
        <v>16</v>
      </c>
      <c r="K2274" t="s">
        <v>17</v>
      </c>
      <c r="L2274" t="s">
        <v>40</v>
      </c>
      <c r="M2274" s="25">
        <v>650000</v>
      </c>
    </row>
    <row r="2275" spans="1:13" x14ac:dyDescent="0.2">
      <c r="A2275" s="1">
        <v>44309</v>
      </c>
      <c r="B2275" t="s">
        <v>2396</v>
      </c>
      <c r="C2275" t="s">
        <v>11</v>
      </c>
      <c r="D2275" t="s">
        <v>19</v>
      </c>
      <c r="E2275" t="s">
        <v>20</v>
      </c>
      <c r="F2275" t="s">
        <v>120</v>
      </c>
      <c r="G2275" t="s">
        <v>15</v>
      </c>
      <c r="H2275">
        <v>3</v>
      </c>
      <c r="I2275">
        <v>134</v>
      </c>
      <c r="J2275" t="s">
        <v>16</v>
      </c>
      <c r="K2275" t="s">
        <v>17</v>
      </c>
      <c r="L2275" t="s">
        <v>58</v>
      </c>
      <c r="M2275" s="25">
        <v>660000</v>
      </c>
    </row>
    <row r="2276" spans="1:13" x14ac:dyDescent="0.2">
      <c r="A2276" s="1">
        <v>44310</v>
      </c>
      <c r="B2276" t="s">
        <v>2397</v>
      </c>
      <c r="C2276" t="s">
        <v>11</v>
      </c>
      <c r="D2276" t="s">
        <v>47</v>
      </c>
      <c r="E2276" t="s">
        <v>112</v>
      </c>
      <c r="F2276" t="s">
        <v>120</v>
      </c>
      <c r="G2276" t="s">
        <v>15</v>
      </c>
      <c r="H2276">
        <v>3</v>
      </c>
      <c r="I2276">
        <v>70</v>
      </c>
      <c r="J2276" t="s">
        <v>16</v>
      </c>
      <c r="K2276" t="s">
        <v>67</v>
      </c>
      <c r="L2276" t="s">
        <v>57</v>
      </c>
      <c r="M2276" s="25">
        <v>219000</v>
      </c>
    </row>
    <row r="2277" spans="1:13" x14ac:dyDescent="0.2">
      <c r="A2277" s="1">
        <v>44311</v>
      </c>
      <c r="B2277" t="s">
        <v>2398</v>
      </c>
      <c r="C2277" t="s">
        <v>11</v>
      </c>
      <c r="D2277" t="s">
        <v>12</v>
      </c>
      <c r="E2277" t="s">
        <v>13</v>
      </c>
      <c r="F2277" t="s">
        <v>120</v>
      </c>
      <c r="G2277" t="s">
        <v>15</v>
      </c>
      <c r="H2277">
        <v>3</v>
      </c>
      <c r="I2277">
        <v>114</v>
      </c>
      <c r="J2277" t="s">
        <v>16</v>
      </c>
      <c r="K2277" t="s">
        <v>17</v>
      </c>
      <c r="L2277" t="s">
        <v>60</v>
      </c>
      <c r="M2277" s="25">
        <v>720000</v>
      </c>
    </row>
    <row r="2278" spans="1:13" x14ac:dyDescent="0.2">
      <c r="A2278" s="1">
        <v>44312</v>
      </c>
      <c r="B2278" t="s">
        <v>2399</v>
      </c>
      <c r="C2278" t="s">
        <v>11</v>
      </c>
      <c r="D2278" t="s">
        <v>37</v>
      </c>
      <c r="E2278" t="s">
        <v>74</v>
      </c>
      <c r="F2278" t="s">
        <v>120</v>
      </c>
      <c r="G2278" t="s">
        <v>15</v>
      </c>
      <c r="H2278">
        <v>1</v>
      </c>
      <c r="I2278">
        <v>38</v>
      </c>
      <c r="J2278" t="s">
        <v>28</v>
      </c>
      <c r="K2278" t="s">
        <v>17</v>
      </c>
      <c r="L2278" t="s">
        <v>40</v>
      </c>
      <c r="M2278" s="25">
        <v>109000</v>
      </c>
    </row>
    <row r="2279" spans="1:13" x14ac:dyDescent="0.2">
      <c r="A2279" s="1">
        <v>44313</v>
      </c>
      <c r="B2279" t="s">
        <v>2400</v>
      </c>
      <c r="C2279" t="s">
        <v>11</v>
      </c>
      <c r="D2279" t="s">
        <v>12</v>
      </c>
      <c r="E2279" t="s">
        <v>13</v>
      </c>
      <c r="F2279" t="s">
        <v>120</v>
      </c>
      <c r="G2279" t="s">
        <v>15</v>
      </c>
      <c r="H2279">
        <v>2</v>
      </c>
      <c r="I2279">
        <v>103</v>
      </c>
      <c r="J2279" t="s">
        <v>16</v>
      </c>
      <c r="K2279" t="s">
        <v>17</v>
      </c>
      <c r="L2279" t="s">
        <v>60</v>
      </c>
      <c r="M2279" s="25">
        <v>535000</v>
      </c>
    </row>
    <row r="2280" spans="1:13" x14ac:dyDescent="0.2">
      <c r="A2280" s="1">
        <v>44314</v>
      </c>
      <c r="B2280" t="s">
        <v>2401</v>
      </c>
      <c r="C2280" t="s">
        <v>11</v>
      </c>
      <c r="D2280" t="s">
        <v>34</v>
      </c>
      <c r="E2280" t="s">
        <v>35</v>
      </c>
      <c r="F2280" t="s">
        <v>120</v>
      </c>
      <c r="G2280" t="s">
        <v>15</v>
      </c>
      <c r="H2280">
        <v>5</v>
      </c>
      <c r="I2280">
        <v>274</v>
      </c>
      <c r="J2280" t="s">
        <v>16</v>
      </c>
      <c r="K2280" t="s">
        <v>17</v>
      </c>
      <c r="L2280" t="s">
        <v>58</v>
      </c>
      <c r="M2280" s="25">
        <v>2000000</v>
      </c>
    </row>
    <row r="2281" spans="1:13" x14ac:dyDescent="0.2">
      <c r="A2281" s="1">
        <v>44315</v>
      </c>
      <c r="B2281" t="s">
        <v>2402</v>
      </c>
      <c r="C2281" t="s">
        <v>11</v>
      </c>
      <c r="D2281" t="s">
        <v>34</v>
      </c>
      <c r="E2281" t="s">
        <v>35</v>
      </c>
      <c r="F2281" t="s">
        <v>120</v>
      </c>
      <c r="G2281" t="s">
        <v>15</v>
      </c>
      <c r="H2281">
        <v>3</v>
      </c>
      <c r="I2281">
        <v>103</v>
      </c>
      <c r="J2281" t="s">
        <v>16</v>
      </c>
      <c r="K2281" t="s">
        <v>17</v>
      </c>
      <c r="L2281" t="s">
        <v>36</v>
      </c>
      <c r="M2281" s="25">
        <v>680000</v>
      </c>
    </row>
    <row r="2282" spans="1:13" x14ac:dyDescent="0.2">
      <c r="A2282" s="1">
        <v>44316</v>
      </c>
      <c r="B2282" t="s">
        <v>2403</v>
      </c>
      <c r="C2282" t="s">
        <v>11</v>
      </c>
      <c r="D2282" t="s">
        <v>12</v>
      </c>
      <c r="E2282" t="s">
        <v>33</v>
      </c>
      <c r="F2282" t="s">
        <v>120</v>
      </c>
      <c r="G2282" t="s">
        <v>15</v>
      </c>
      <c r="H2282">
        <v>3</v>
      </c>
      <c r="I2282">
        <v>118</v>
      </c>
      <c r="J2282" t="s">
        <v>16</v>
      </c>
      <c r="K2282" t="s">
        <v>17</v>
      </c>
      <c r="L2282" t="s">
        <v>58</v>
      </c>
      <c r="M2282" s="25">
        <v>615000</v>
      </c>
    </row>
    <row r="2283" spans="1:13" x14ac:dyDescent="0.2">
      <c r="A2283" s="1">
        <v>44317</v>
      </c>
      <c r="B2283" t="s">
        <v>2404</v>
      </c>
      <c r="C2283" t="s">
        <v>11</v>
      </c>
      <c r="D2283" t="s">
        <v>19</v>
      </c>
      <c r="E2283" t="s">
        <v>68</v>
      </c>
      <c r="F2283" t="s">
        <v>120</v>
      </c>
      <c r="G2283" t="s">
        <v>15</v>
      </c>
      <c r="H2283">
        <v>3</v>
      </c>
      <c r="I2283">
        <v>103</v>
      </c>
      <c r="J2283" t="s">
        <v>16</v>
      </c>
      <c r="K2283" t="s">
        <v>17</v>
      </c>
      <c r="L2283" t="s">
        <v>36</v>
      </c>
      <c r="M2283" s="25">
        <v>680000</v>
      </c>
    </row>
    <row r="2284" spans="1:13" x14ac:dyDescent="0.2">
      <c r="A2284" s="1">
        <v>44318</v>
      </c>
      <c r="B2284" t="s">
        <v>2405</v>
      </c>
      <c r="C2284" t="s">
        <v>11</v>
      </c>
      <c r="D2284" t="s">
        <v>37</v>
      </c>
      <c r="E2284" t="s">
        <v>74</v>
      </c>
      <c r="F2284" t="s">
        <v>120</v>
      </c>
      <c r="G2284" t="s">
        <v>15</v>
      </c>
      <c r="H2284">
        <v>3</v>
      </c>
      <c r="I2284">
        <v>110</v>
      </c>
      <c r="J2284" t="s">
        <v>16</v>
      </c>
      <c r="K2284" t="s">
        <v>17</v>
      </c>
      <c r="L2284" t="s">
        <v>21</v>
      </c>
      <c r="M2284" s="25">
        <v>390000</v>
      </c>
    </row>
    <row r="2285" spans="1:13" x14ac:dyDescent="0.2">
      <c r="A2285" s="1">
        <v>44319</v>
      </c>
      <c r="B2285" t="s">
        <v>2406</v>
      </c>
      <c r="C2285" t="s">
        <v>11</v>
      </c>
      <c r="D2285" t="s">
        <v>25</v>
      </c>
      <c r="E2285" t="s">
        <v>101</v>
      </c>
      <c r="F2285" t="s">
        <v>120</v>
      </c>
      <c r="G2285" t="s">
        <v>15</v>
      </c>
      <c r="H2285">
        <v>3</v>
      </c>
      <c r="I2285">
        <v>68</v>
      </c>
      <c r="J2285" t="s">
        <v>28</v>
      </c>
      <c r="K2285" t="s">
        <v>17</v>
      </c>
      <c r="L2285" t="s">
        <v>21</v>
      </c>
      <c r="M2285" s="25">
        <v>132000</v>
      </c>
    </row>
    <row r="2286" spans="1:13" x14ac:dyDescent="0.2">
      <c r="A2286" s="1">
        <v>44320</v>
      </c>
      <c r="B2286" t="s">
        <v>2407</v>
      </c>
      <c r="C2286" t="s">
        <v>11</v>
      </c>
      <c r="D2286" t="s">
        <v>12</v>
      </c>
      <c r="E2286" t="s">
        <v>31</v>
      </c>
      <c r="F2286" t="s">
        <v>120</v>
      </c>
      <c r="G2286" t="s">
        <v>15</v>
      </c>
      <c r="H2286">
        <v>4</v>
      </c>
      <c r="I2286">
        <v>82</v>
      </c>
      <c r="J2286" t="s">
        <v>16</v>
      </c>
      <c r="K2286" t="s">
        <v>17</v>
      </c>
      <c r="L2286" t="s">
        <v>58</v>
      </c>
      <c r="M2286" s="25">
        <v>280000</v>
      </c>
    </row>
    <row r="2287" spans="1:13" x14ac:dyDescent="0.2">
      <c r="A2287" s="1">
        <v>44321</v>
      </c>
      <c r="B2287" t="s">
        <v>2408</v>
      </c>
      <c r="C2287" t="s">
        <v>11</v>
      </c>
      <c r="D2287" t="s">
        <v>34</v>
      </c>
      <c r="E2287" t="s">
        <v>44</v>
      </c>
      <c r="F2287" t="s">
        <v>120</v>
      </c>
      <c r="G2287" t="s">
        <v>15</v>
      </c>
      <c r="H2287">
        <v>3</v>
      </c>
      <c r="I2287">
        <v>110</v>
      </c>
      <c r="J2287" t="s">
        <v>16</v>
      </c>
      <c r="K2287" t="s">
        <v>17</v>
      </c>
      <c r="L2287" t="s">
        <v>60</v>
      </c>
      <c r="M2287" s="25">
        <v>450000</v>
      </c>
    </row>
    <row r="2288" spans="1:13" x14ac:dyDescent="0.2">
      <c r="A2288" s="1">
        <v>44322</v>
      </c>
      <c r="B2288" t="s">
        <v>2409</v>
      </c>
      <c r="C2288" t="s">
        <v>11</v>
      </c>
      <c r="D2288" t="s">
        <v>50</v>
      </c>
      <c r="E2288" t="s">
        <v>66</v>
      </c>
      <c r="F2288" t="s">
        <v>120</v>
      </c>
      <c r="G2288" t="s">
        <v>15</v>
      </c>
      <c r="H2288">
        <v>3</v>
      </c>
      <c r="I2288">
        <v>88</v>
      </c>
      <c r="J2288" t="s">
        <v>16</v>
      </c>
      <c r="K2288" t="s">
        <v>17</v>
      </c>
      <c r="L2288" t="s">
        <v>58</v>
      </c>
      <c r="M2288" s="25">
        <v>350000</v>
      </c>
    </row>
    <row r="2289" spans="1:13" x14ac:dyDescent="0.2">
      <c r="A2289" s="1">
        <v>44323</v>
      </c>
      <c r="B2289" t="s">
        <v>2410</v>
      </c>
      <c r="C2289" t="s">
        <v>11</v>
      </c>
      <c r="D2289" t="s">
        <v>37</v>
      </c>
      <c r="E2289" t="s">
        <v>74</v>
      </c>
      <c r="F2289" t="s">
        <v>120</v>
      </c>
      <c r="G2289" t="s">
        <v>15</v>
      </c>
      <c r="H2289">
        <v>2</v>
      </c>
      <c r="I2289">
        <v>44</v>
      </c>
      <c r="J2289" t="s">
        <v>28</v>
      </c>
      <c r="K2289" t="s">
        <v>17</v>
      </c>
      <c r="L2289" t="s">
        <v>21</v>
      </c>
      <c r="M2289" s="25">
        <v>120000</v>
      </c>
    </row>
    <row r="2290" spans="1:13" x14ac:dyDescent="0.2">
      <c r="A2290" s="1">
        <v>44324</v>
      </c>
      <c r="B2290" t="s">
        <v>2411</v>
      </c>
      <c r="C2290" t="s">
        <v>11</v>
      </c>
      <c r="D2290" t="s">
        <v>47</v>
      </c>
      <c r="E2290" t="s">
        <v>48</v>
      </c>
      <c r="F2290" t="s">
        <v>120</v>
      </c>
      <c r="G2290" t="s">
        <v>15</v>
      </c>
      <c r="H2290">
        <v>3</v>
      </c>
      <c r="I2290">
        <v>67</v>
      </c>
      <c r="J2290" t="s">
        <v>16</v>
      </c>
      <c r="K2290" t="s">
        <v>17</v>
      </c>
      <c r="L2290" t="s">
        <v>46</v>
      </c>
      <c r="M2290" s="25">
        <v>380000</v>
      </c>
    </row>
    <row r="2291" spans="1:13" x14ac:dyDescent="0.2">
      <c r="A2291" s="1">
        <v>44325</v>
      </c>
      <c r="B2291" t="s">
        <v>2412</v>
      </c>
      <c r="C2291" t="s">
        <v>11</v>
      </c>
      <c r="D2291" t="s">
        <v>25</v>
      </c>
      <c r="E2291" t="s">
        <v>91</v>
      </c>
      <c r="F2291" t="s">
        <v>120</v>
      </c>
      <c r="G2291" t="s">
        <v>15</v>
      </c>
      <c r="H2291">
        <v>4</v>
      </c>
      <c r="I2291">
        <v>160</v>
      </c>
      <c r="J2291" t="s">
        <v>16</v>
      </c>
      <c r="K2291" t="s">
        <v>67</v>
      </c>
      <c r="L2291" t="s">
        <v>18</v>
      </c>
      <c r="M2291" s="25">
        <v>400000</v>
      </c>
    </row>
    <row r="2292" spans="1:13" x14ac:dyDescent="0.2">
      <c r="A2292" s="1">
        <v>44326</v>
      </c>
      <c r="B2292" t="s">
        <v>2413</v>
      </c>
      <c r="C2292" t="s">
        <v>11</v>
      </c>
      <c r="D2292" t="s">
        <v>47</v>
      </c>
      <c r="E2292" t="s">
        <v>48</v>
      </c>
      <c r="F2292" t="s">
        <v>120</v>
      </c>
      <c r="G2292" t="s">
        <v>15</v>
      </c>
      <c r="H2292">
        <v>3</v>
      </c>
      <c r="I2292">
        <v>94</v>
      </c>
      <c r="J2292" t="s">
        <v>16</v>
      </c>
      <c r="K2292" t="s">
        <v>17</v>
      </c>
      <c r="L2292" t="s">
        <v>40</v>
      </c>
      <c r="M2292" s="25">
        <v>280000</v>
      </c>
    </row>
    <row r="2293" spans="1:13" x14ac:dyDescent="0.2">
      <c r="A2293" s="1">
        <v>44327</v>
      </c>
      <c r="B2293" t="s">
        <v>2414</v>
      </c>
      <c r="C2293" t="s">
        <v>11</v>
      </c>
      <c r="D2293" t="s">
        <v>42</v>
      </c>
      <c r="E2293" t="s">
        <v>88</v>
      </c>
      <c r="F2293" t="s">
        <v>120</v>
      </c>
      <c r="G2293" t="s">
        <v>15</v>
      </c>
      <c r="H2293">
        <v>3</v>
      </c>
      <c r="I2293">
        <v>120</v>
      </c>
      <c r="J2293" t="s">
        <v>16</v>
      </c>
      <c r="K2293" t="s">
        <v>17</v>
      </c>
      <c r="L2293" t="s">
        <v>58</v>
      </c>
      <c r="M2293" s="25">
        <v>370000</v>
      </c>
    </row>
    <row r="2294" spans="1:13" x14ac:dyDescent="0.2">
      <c r="A2294" s="1">
        <v>44328</v>
      </c>
      <c r="B2294" t="s">
        <v>2415</v>
      </c>
      <c r="C2294" t="s">
        <v>11</v>
      </c>
      <c r="D2294" t="s">
        <v>12</v>
      </c>
      <c r="E2294" t="s">
        <v>41</v>
      </c>
      <c r="F2294" t="s">
        <v>120</v>
      </c>
      <c r="G2294" t="s">
        <v>15</v>
      </c>
      <c r="H2294">
        <v>3</v>
      </c>
      <c r="I2294">
        <v>108</v>
      </c>
      <c r="J2294" t="s">
        <v>16</v>
      </c>
      <c r="K2294" t="s">
        <v>17</v>
      </c>
      <c r="L2294" t="s">
        <v>40</v>
      </c>
      <c r="M2294" s="25">
        <v>409000</v>
      </c>
    </row>
    <row r="2295" spans="1:13" x14ac:dyDescent="0.2">
      <c r="A2295" s="1">
        <v>44329</v>
      </c>
      <c r="B2295" t="s">
        <v>2416</v>
      </c>
      <c r="C2295" t="s">
        <v>11</v>
      </c>
      <c r="D2295" t="s">
        <v>19</v>
      </c>
      <c r="E2295" t="s">
        <v>73</v>
      </c>
      <c r="F2295" t="s">
        <v>120</v>
      </c>
      <c r="G2295" t="s">
        <v>15</v>
      </c>
      <c r="H2295">
        <v>2</v>
      </c>
      <c r="I2295">
        <v>97</v>
      </c>
      <c r="J2295" t="s">
        <v>16</v>
      </c>
      <c r="K2295" t="s">
        <v>17</v>
      </c>
      <c r="L2295" t="s">
        <v>18</v>
      </c>
      <c r="M2295" s="25">
        <v>390000</v>
      </c>
    </row>
    <row r="2296" spans="1:13" x14ac:dyDescent="0.2">
      <c r="A2296" s="1">
        <v>44330</v>
      </c>
      <c r="B2296" t="s">
        <v>2417</v>
      </c>
      <c r="C2296" t="s">
        <v>11</v>
      </c>
      <c r="D2296" t="s">
        <v>42</v>
      </c>
      <c r="E2296" t="s">
        <v>56</v>
      </c>
      <c r="F2296" t="s">
        <v>120</v>
      </c>
      <c r="G2296" t="s">
        <v>32</v>
      </c>
      <c r="H2296">
        <v>3</v>
      </c>
      <c r="I2296">
        <v>131</v>
      </c>
      <c r="J2296" t="s">
        <v>16</v>
      </c>
      <c r="K2296" t="s">
        <v>17</v>
      </c>
      <c r="L2296" t="s">
        <v>36</v>
      </c>
      <c r="M2296" s="25">
        <v>595000</v>
      </c>
    </row>
    <row r="2297" spans="1:13" x14ac:dyDescent="0.2">
      <c r="A2297" s="1">
        <v>44331</v>
      </c>
      <c r="B2297" t="s">
        <v>2418</v>
      </c>
      <c r="C2297" t="s">
        <v>11</v>
      </c>
      <c r="D2297" t="s">
        <v>34</v>
      </c>
      <c r="E2297" t="s">
        <v>35</v>
      </c>
      <c r="F2297" t="s">
        <v>120</v>
      </c>
      <c r="G2297" t="s">
        <v>15</v>
      </c>
      <c r="H2297">
        <v>2</v>
      </c>
      <c r="I2297">
        <v>63</v>
      </c>
      <c r="J2297" t="s">
        <v>16</v>
      </c>
      <c r="K2297" t="s">
        <v>17</v>
      </c>
      <c r="L2297" t="s">
        <v>60</v>
      </c>
      <c r="M2297" s="25">
        <v>385000</v>
      </c>
    </row>
    <row r="2298" spans="1:13" x14ac:dyDescent="0.2">
      <c r="A2298" s="1">
        <v>44332</v>
      </c>
      <c r="B2298" t="s">
        <v>2419</v>
      </c>
      <c r="C2298" t="s">
        <v>11</v>
      </c>
      <c r="D2298" t="s">
        <v>42</v>
      </c>
      <c r="E2298" t="s">
        <v>62</v>
      </c>
      <c r="F2298" t="s">
        <v>120</v>
      </c>
      <c r="G2298" t="s">
        <v>15</v>
      </c>
      <c r="H2298">
        <v>4</v>
      </c>
      <c r="I2298">
        <v>102</v>
      </c>
      <c r="J2298" t="s">
        <v>16</v>
      </c>
      <c r="K2298" t="s">
        <v>17</v>
      </c>
      <c r="L2298" t="s">
        <v>57</v>
      </c>
      <c r="M2298" s="25">
        <v>265000</v>
      </c>
    </row>
    <row r="2299" spans="1:13" x14ac:dyDescent="0.2">
      <c r="A2299" s="1">
        <v>44333</v>
      </c>
      <c r="B2299" t="s">
        <v>2420</v>
      </c>
      <c r="C2299" t="s">
        <v>11</v>
      </c>
      <c r="D2299" t="s">
        <v>12</v>
      </c>
      <c r="E2299" t="s">
        <v>31</v>
      </c>
      <c r="F2299" t="s">
        <v>120</v>
      </c>
      <c r="G2299" t="s">
        <v>15</v>
      </c>
      <c r="H2299">
        <v>4</v>
      </c>
      <c r="I2299">
        <v>91</v>
      </c>
      <c r="J2299" t="s">
        <v>16</v>
      </c>
      <c r="K2299" t="s">
        <v>67</v>
      </c>
      <c r="L2299" t="s">
        <v>40</v>
      </c>
      <c r="M2299" s="25">
        <v>370000</v>
      </c>
    </row>
    <row r="2300" spans="1:13" x14ac:dyDescent="0.2">
      <c r="A2300" s="1">
        <v>44334</v>
      </c>
      <c r="B2300" t="s">
        <v>2421</v>
      </c>
      <c r="C2300" t="s">
        <v>11</v>
      </c>
      <c r="D2300" t="s">
        <v>19</v>
      </c>
      <c r="E2300" t="s">
        <v>45</v>
      </c>
      <c r="F2300" t="s">
        <v>120</v>
      </c>
      <c r="G2300" t="s">
        <v>15</v>
      </c>
      <c r="H2300">
        <v>6</v>
      </c>
      <c r="I2300">
        <v>250</v>
      </c>
      <c r="J2300" t="s">
        <v>16</v>
      </c>
      <c r="K2300" t="s">
        <v>17</v>
      </c>
      <c r="L2300" t="s">
        <v>40</v>
      </c>
      <c r="M2300" s="25">
        <v>950000</v>
      </c>
    </row>
    <row r="2301" spans="1:13" x14ac:dyDescent="0.2">
      <c r="A2301" s="1">
        <v>44335</v>
      </c>
      <c r="B2301" t="s">
        <v>2422</v>
      </c>
      <c r="C2301" t="s">
        <v>11</v>
      </c>
      <c r="D2301" t="s">
        <v>19</v>
      </c>
      <c r="E2301" t="s">
        <v>45</v>
      </c>
      <c r="F2301" t="s">
        <v>120</v>
      </c>
      <c r="G2301" t="s">
        <v>15</v>
      </c>
      <c r="H2301">
        <v>6</v>
      </c>
      <c r="I2301">
        <v>248</v>
      </c>
      <c r="J2301" t="s">
        <v>16</v>
      </c>
      <c r="K2301" t="s">
        <v>17</v>
      </c>
      <c r="L2301" t="s">
        <v>40</v>
      </c>
      <c r="M2301" s="25">
        <v>950000</v>
      </c>
    </row>
    <row r="2302" spans="1:13" x14ac:dyDescent="0.2">
      <c r="A2302" s="1">
        <v>44336</v>
      </c>
      <c r="B2302" t="s">
        <v>2423</v>
      </c>
      <c r="C2302" t="s">
        <v>11</v>
      </c>
      <c r="D2302" t="s">
        <v>12</v>
      </c>
      <c r="E2302" t="s">
        <v>22</v>
      </c>
      <c r="F2302" t="s">
        <v>120</v>
      </c>
      <c r="G2302" t="s">
        <v>15</v>
      </c>
      <c r="H2302">
        <v>3</v>
      </c>
      <c r="I2302">
        <v>84</v>
      </c>
      <c r="J2302" t="s">
        <v>16</v>
      </c>
      <c r="K2302" t="s">
        <v>17</v>
      </c>
      <c r="L2302" t="s">
        <v>40</v>
      </c>
      <c r="M2302" s="25">
        <v>280000</v>
      </c>
    </row>
    <row r="2303" spans="1:13" x14ac:dyDescent="0.2">
      <c r="A2303" s="1">
        <v>44337</v>
      </c>
      <c r="B2303" t="s">
        <v>2424</v>
      </c>
      <c r="C2303" t="s">
        <v>11</v>
      </c>
      <c r="D2303" t="s">
        <v>34</v>
      </c>
      <c r="E2303" t="s">
        <v>44</v>
      </c>
      <c r="F2303" t="s">
        <v>120</v>
      </c>
      <c r="G2303" t="s">
        <v>15</v>
      </c>
      <c r="H2303">
        <v>4</v>
      </c>
      <c r="I2303">
        <v>110</v>
      </c>
      <c r="J2303" t="s">
        <v>16</v>
      </c>
      <c r="K2303" t="s">
        <v>17</v>
      </c>
      <c r="L2303" t="s">
        <v>60</v>
      </c>
      <c r="M2303" s="25">
        <v>540000</v>
      </c>
    </row>
    <row r="2304" spans="1:13" x14ac:dyDescent="0.2">
      <c r="A2304" s="1">
        <v>44338</v>
      </c>
      <c r="B2304" t="s">
        <v>2425</v>
      </c>
      <c r="C2304" t="s">
        <v>11</v>
      </c>
      <c r="D2304" t="s">
        <v>12</v>
      </c>
      <c r="E2304" t="s">
        <v>31</v>
      </c>
      <c r="F2304" t="s">
        <v>120</v>
      </c>
      <c r="G2304" t="s">
        <v>15</v>
      </c>
      <c r="H2304">
        <v>3</v>
      </c>
      <c r="I2304">
        <v>74</v>
      </c>
      <c r="J2304" t="s">
        <v>28</v>
      </c>
      <c r="K2304" t="s">
        <v>17</v>
      </c>
      <c r="L2304" t="s">
        <v>40</v>
      </c>
      <c r="M2304" s="25">
        <v>250000</v>
      </c>
    </row>
    <row r="2305" spans="1:13" x14ac:dyDescent="0.2">
      <c r="A2305" s="1">
        <v>44339</v>
      </c>
      <c r="B2305" t="s">
        <v>2426</v>
      </c>
      <c r="C2305" t="s">
        <v>11</v>
      </c>
      <c r="D2305" t="s">
        <v>19</v>
      </c>
      <c r="E2305" t="s">
        <v>68</v>
      </c>
      <c r="F2305" t="s">
        <v>120</v>
      </c>
      <c r="G2305" t="s">
        <v>15</v>
      </c>
      <c r="H2305">
        <v>7</v>
      </c>
      <c r="I2305">
        <v>339</v>
      </c>
      <c r="J2305" t="s">
        <v>16</v>
      </c>
      <c r="K2305" t="s">
        <v>17</v>
      </c>
      <c r="L2305" t="s">
        <v>18</v>
      </c>
      <c r="M2305" s="25">
        <v>1400000</v>
      </c>
    </row>
    <row r="2306" spans="1:13" x14ac:dyDescent="0.2">
      <c r="A2306" s="1">
        <v>44340</v>
      </c>
      <c r="B2306" t="s">
        <v>2427</v>
      </c>
      <c r="C2306" t="s">
        <v>11</v>
      </c>
      <c r="D2306" t="s">
        <v>19</v>
      </c>
      <c r="E2306" t="s">
        <v>75</v>
      </c>
      <c r="F2306" t="s">
        <v>120</v>
      </c>
      <c r="G2306" t="s">
        <v>15</v>
      </c>
      <c r="H2306">
        <v>3</v>
      </c>
      <c r="I2306">
        <v>83</v>
      </c>
      <c r="J2306" t="s">
        <v>16</v>
      </c>
      <c r="K2306" t="s">
        <v>17</v>
      </c>
      <c r="L2306" t="s">
        <v>21</v>
      </c>
      <c r="M2306" s="25">
        <v>325000</v>
      </c>
    </row>
    <row r="2307" spans="1:13" x14ac:dyDescent="0.2">
      <c r="A2307" s="1">
        <v>44341</v>
      </c>
      <c r="B2307" t="s">
        <v>2428</v>
      </c>
      <c r="C2307" t="s">
        <v>11</v>
      </c>
      <c r="D2307" t="s">
        <v>37</v>
      </c>
      <c r="E2307" t="s">
        <v>49</v>
      </c>
      <c r="F2307" t="s">
        <v>120</v>
      </c>
      <c r="G2307" t="s">
        <v>15</v>
      </c>
      <c r="H2307">
        <v>3</v>
      </c>
      <c r="I2307">
        <v>120</v>
      </c>
      <c r="J2307" t="s">
        <v>28</v>
      </c>
      <c r="K2307" t="s">
        <v>17</v>
      </c>
      <c r="L2307" t="s">
        <v>18</v>
      </c>
      <c r="M2307" s="25">
        <v>379000</v>
      </c>
    </row>
    <row r="2308" spans="1:13" x14ac:dyDescent="0.2">
      <c r="A2308" s="1">
        <v>44342</v>
      </c>
      <c r="B2308" t="s">
        <v>2429</v>
      </c>
      <c r="C2308" t="s">
        <v>11</v>
      </c>
      <c r="D2308" t="s">
        <v>37</v>
      </c>
      <c r="E2308" t="s">
        <v>74</v>
      </c>
      <c r="F2308" t="s">
        <v>120</v>
      </c>
      <c r="G2308" t="s">
        <v>15</v>
      </c>
      <c r="H2308">
        <v>2</v>
      </c>
      <c r="I2308">
        <v>61</v>
      </c>
      <c r="J2308" t="s">
        <v>16</v>
      </c>
      <c r="K2308" t="s">
        <v>67</v>
      </c>
      <c r="L2308" t="s">
        <v>58</v>
      </c>
      <c r="M2308" s="25">
        <v>195000</v>
      </c>
    </row>
    <row r="2309" spans="1:13" x14ac:dyDescent="0.2">
      <c r="A2309" s="1">
        <v>44343</v>
      </c>
      <c r="B2309" t="s">
        <v>2430</v>
      </c>
      <c r="C2309" t="s">
        <v>11</v>
      </c>
      <c r="D2309" t="s">
        <v>12</v>
      </c>
      <c r="E2309" t="s">
        <v>13</v>
      </c>
      <c r="F2309" t="s">
        <v>120</v>
      </c>
      <c r="G2309" t="s">
        <v>15</v>
      </c>
      <c r="H2309">
        <v>2</v>
      </c>
      <c r="I2309">
        <v>119</v>
      </c>
      <c r="J2309" t="s">
        <v>16</v>
      </c>
      <c r="K2309" t="s">
        <v>17</v>
      </c>
      <c r="L2309" t="s">
        <v>24</v>
      </c>
      <c r="M2309" s="25">
        <v>529000</v>
      </c>
    </row>
    <row r="2310" spans="1:13" x14ac:dyDescent="0.2">
      <c r="A2310" s="1">
        <v>44344</v>
      </c>
      <c r="B2310" t="s">
        <v>2431</v>
      </c>
      <c r="C2310" t="s">
        <v>11</v>
      </c>
      <c r="D2310" t="s">
        <v>47</v>
      </c>
      <c r="E2310" t="s">
        <v>48</v>
      </c>
      <c r="F2310" t="s">
        <v>120</v>
      </c>
      <c r="G2310" t="s">
        <v>15</v>
      </c>
      <c r="H2310">
        <v>3</v>
      </c>
      <c r="I2310">
        <v>80</v>
      </c>
      <c r="J2310" t="s">
        <v>16</v>
      </c>
      <c r="K2310" t="s">
        <v>67</v>
      </c>
      <c r="L2310" t="s">
        <v>40</v>
      </c>
      <c r="M2310" s="25">
        <v>230000</v>
      </c>
    </row>
    <row r="2311" spans="1:13" x14ac:dyDescent="0.2">
      <c r="A2311" s="1">
        <v>44345</v>
      </c>
      <c r="B2311" t="s">
        <v>2432</v>
      </c>
      <c r="C2311" t="s">
        <v>11</v>
      </c>
      <c r="D2311" t="s">
        <v>37</v>
      </c>
      <c r="E2311" t="s">
        <v>49</v>
      </c>
      <c r="F2311" t="s">
        <v>120</v>
      </c>
      <c r="G2311" t="s">
        <v>15</v>
      </c>
      <c r="H2311">
        <v>4</v>
      </c>
      <c r="I2311">
        <v>136</v>
      </c>
      <c r="J2311" t="s">
        <v>28</v>
      </c>
      <c r="K2311" t="s">
        <v>17</v>
      </c>
      <c r="L2311" t="s">
        <v>18</v>
      </c>
      <c r="M2311" s="25">
        <v>500000</v>
      </c>
    </row>
    <row r="2312" spans="1:13" x14ac:dyDescent="0.2">
      <c r="A2312" s="1">
        <v>44346</v>
      </c>
      <c r="B2312" t="s">
        <v>2433</v>
      </c>
      <c r="C2312" t="s">
        <v>11</v>
      </c>
      <c r="D2312" t="s">
        <v>50</v>
      </c>
      <c r="E2312" t="s">
        <v>51</v>
      </c>
      <c r="F2312" t="s">
        <v>120</v>
      </c>
      <c r="G2312" t="s">
        <v>15</v>
      </c>
      <c r="H2312">
        <v>1</v>
      </c>
      <c r="I2312">
        <v>64</v>
      </c>
      <c r="J2312" t="s">
        <v>16</v>
      </c>
      <c r="K2312" t="s">
        <v>17</v>
      </c>
      <c r="L2312" t="s">
        <v>18</v>
      </c>
      <c r="M2312" s="25">
        <v>280250</v>
      </c>
    </row>
    <row r="2313" spans="1:13" x14ac:dyDescent="0.2">
      <c r="A2313" s="1">
        <v>44347</v>
      </c>
      <c r="B2313" t="s">
        <v>2434</v>
      </c>
      <c r="C2313" t="s">
        <v>11</v>
      </c>
      <c r="D2313" t="s">
        <v>47</v>
      </c>
      <c r="E2313" t="s">
        <v>63</v>
      </c>
      <c r="F2313" t="s">
        <v>120</v>
      </c>
      <c r="G2313" t="s">
        <v>15</v>
      </c>
      <c r="H2313">
        <v>3</v>
      </c>
      <c r="I2313">
        <v>77</v>
      </c>
      <c r="J2313" t="s">
        <v>16</v>
      </c>
      <c r="K2313" t="s">
        <v>17</v>
      </c>
      <c r="L2313" t="s">
        <v>57</v>
      </c>
      <c r="M2313" s="25">
        <v>185000</v>
      </c>
    </row>
    <row r="2314" spans="1:13" x14ac:dyDescent="0.2">
      <c r="A2314" s="1">
        <v>44348</v>
      </c>
      <c r="B2314" t="s">
        <v>2435</v>
      </c>
      <c r="C2314" t="s">
        <v>11</v>
      </c>
      <c r="D2314" t="s">
        <v>37</v>
      </c>
      <c r="E2314" t="s">
        <v>38</v>
      </c>
      <c r="F2314" t="s">
        <v>120</v>
      </c>
      <c r="G2314" t="s">
        <v>15</v>
      </c>
      <c r="H2314">
        <v>3</v>
      </c>
      <c r="I2314">
        <v>81</v>
      </c>
      <c r="J2314" t="s">
        <v>28</v>
      </c>
      <c r="K2314" t="s">
        <v>17</v>
      </c>
      <c r="L2314" t="s">
        <v>18</v>
      </c>
      <c r="M2314" s="25">
        <v>225000</v>
      </c>
    </row>
    <row r="2315" spans="1:13" x14ac:dyDescent="0.2">
      <c r="A2315" s="1">
        <v>44349</v>
      </c>
      <c r="B2315" t="s">
        <v>2436</v>
      </c>
      <c r="C2315" t="s">
        <v>11</v>
      </c>
      <c r="D2315" t="s">
        <v>12</v>
      </c>
      <c r="E2315" t="s">
        <v>13</v>
      </c>
      <c r="F2315" t="s">
        <v>120</v>
      </c>
      <c r="G2315" t="s">
        <v>23</v>
      </c>
      <c r="H2315">
        <v>1</v>
      </c>
      <c r="I2315">
        <v>63</v>
      </c>
      <c r="J2315" t="s">
        <v>16</v>
      </c>
      <c r="K2315" t="s">
        <v>17</v>
      </c>
      <c r="L2315" t="s">
        <v>24</v>
      </c>
      <c r="M2315" s="25">
        <v>365000</v>
      </c>
    </row>
    <row r="2316" spans="1:13" x14ac:dyDescent="0.2">
      <c r="A2316" s="1">
        <v>44350</v>
      </c>
      <c r="B2316" t="s">
        <v>2437</v>
      </c>
      <c r="C2316" t="s">
        <v>11</v>
      </c>
      <c r="D2316" t="s">
        <v>12</v>
      </c>
      <c r="E2316" t="s">
        <v>31</v>
      </c>
      <c r="F2316" t="s">
        <v>120</v>
      </c>
      <c r="G2316" t="s">
        <v>15</v>
      </c>
      <c r="H2316">
        <v>4</v>
      </c>
      <c r="I2316">
        <v>76</v>
      </c>
      <c r="J2316" t="s">
        <v>16</v>
      </c>
      <c r="K2316" t="s">
        <v>17</v>
      </c>
      <c r="L2316" t="s">
        <v>60</v>
      </c>
      <c r="M2316" s="25">
        <v>255000</v>
      </c>
    </row>
    <row r="2317" spans="1:13" x14ac:dyDescent="0.2">
      <c r="A2317" s="1">
        <v>44351</v>
      </c>
      <c r="B2317" t="s">
        <v>2438</v>
      </c>
      <c r="C2317" t="s">
        <v>11</v>
      </c>
      <c r="D2317" t="s">
        <v>37</v>
      </c>
      <c r="E2317" t="s">
        <v>74</v>
      </c>
      <c r="F2317" t="s">
        <v>120</v>
      </c>
      <c r="G2317" t="s">
        <v>15</v>
      </c>
      <c r="H2317">
        <v>3</v>
      </c>
      <c r="I2317">
        <v>64</v>
      </c>
      <c r="J2317" t="s">
        <v>28</v>
      </c>
      <c r="K2317" t="s">
        <v>17</v>
      </c>
      <c r="L2317" t="s">
        <v>57</v>
      </c>
      <c r="M2317" s="25">
        <v>135000</v>
      </c>
    </row>
    <row r="2318" spans="1:13" x14ac:dyDescent="0.2">
      <c r="A2318" s="1">
        <v>44352</v>
      </c>
      <c r="B2318" t="s">
        <v>2439</v>
      </c>
      <c r="C2318" t="s">
        <v>11</v>
      </c>
      <c r="D2318" t="s">
        <v>47</v>
      </c>
      <c r="E2318" t="s">
        <v>86</v>
      </c>
      <c r="F2318" t="s">
        <v>120</v>
      </c>
      <c r="G2318" t="s">
        <v>23</v>
      </c>
      <c r="H2318">
        <v>4</v>
      </c>
      <c r="I2318">
        <v>78</v>
      </c>
      <c r="J2318" t="s">
        <v>28</v>
      </c>
      <c r="K2318" t="s">
        <v>17</v>
      </c>
      <c r="L2318" t="s">
        <v>21</v>
      </c>
      <c r="M2318" s="25">
        <v>285000</v>
      </c>
    </row>
    <row r="2319" spans="1:13" x14ac:dyDescent="0.2">
      <c r="A2319" s="1">
        <v>44353</v>
      </c>
      <c r="B2319" t="s">
        <v>2440</v>
      </c>
      <c r="C2319" t="s">
        <v>11</v>
      </c>
      <c r="D2319" t="s">
        <v>34</v>
      </c>
      <c r="E2319" t="s">
        <v>35</v>
      </c>
      <c r="F2319" t="s">
        <v>120</v>
      </c>
      <c r="G2319" t="s">
        <v>15</v>
      </c>
      <c r="H2319">
        <v>7</v>
      </c>
      <c r="I2319">
        <v>360</v>
      </c>
      <c r="J2319" t="s">
        <v>16</v>
      </c>
      <c r="K2319" t="s">
        <v>17</v>
      </c>
      <c r="L2319" t="s">
        <v>100</v>
      </c>
      <c r="M2319" s="25">
        <v>1680000</v>
      </c>
    </row>
    <row r="2320" spans="1:13" x14ac:dyDescent="0.2">
      <c r="A2320" s="1">
        <v>44354</v>
      </c>
      <c r="B2320" t="s">
        <v>2441</v>
      </c>
      <c r="C2320" t="s">
        <v>11</v>
      </c>
      <c r="D2320" t="s">
        <v>37</v>
      </c>
      <c r="E2320" t="s">
        <v>49</v>
      </c>
      <c r="F2320" t="s">
        <v>120</v>
      </c>
      <c r="G2320" t="s">
        <v>15</v>
      </c>
      <c r="H2320">
        <v>3</v>
      </c>
      <c r="I2320">
        <v>138</v>
      </c>
      <c r="J2320" t="s">
        <v>28</v>
      </c>
      <c r="K2320" t="s">
        <v>17</v>
      </c>
      <c r="L2320" t="s">
        <v>18</v>
      </c>
      <c r="M2320" s="25">
        <v>379000</v>
      </c>
    </row>
    <row r="2321" spans="1:13" x14ac:dyDescent="0.2">
      <c r="A2321" s="1">
        <v>44355</v>
      </c>
      <c r="B2321" t="s">
        <v>2442</v>
      </c>
      <c r="C2321" t="s">
        <v>11</v>
      </c>
      <c r="D2321" t="s">
        <v>42</v>
      </c>
      <c r="E2321" t="s">
        <v>87</v>
      </c>
      <c r="F2321" t="s">
        <v>120</v>
      </c>
      <c r="G2321" t="s">
        <v>15</v>
      </c>
      <c r="H2321">
        <v>4</v>
      </c>
      <c r="I2321">
        <v>76</v>
      </c>
      <c r="J2321" t="s">
        <v>16</v>
      </c>
      <c r="K2321" t="s">
        <v>17</v>
      </c>
      <c r="L2321" t="s">
        <v>18</v>
      </c>
      <c r="M2321" s="25">
        <v>183000</v>
      </c>
    </row>
    <row r="2322" spans="1:13" x14ac:dyDescent="0.2">
      <c r="A2322" s="1">
        <v>44356</v>
      </c>
      <c r="B2322" t="s">
        <v>2443</v>
      </c>
      <c r="C2322" t="s">
        <v>11</v>
      </c>
      <c r="D2322" t="s">
        <v>25</v>
      </c>
      <c r="E2322" t="s">
        <v>39</v>
      </c>
      <c r="F2322" t="s">
        <v>120</v>
      </c>
      <c r="G2322" t="s">
        <v>15</v>
      </c>
      <c r="H2322">
        <v>2</v>
      </c>
      <c r="I2322">
        <v>55</v>
      </c>
      <c r="J2322" t="s">
        <v>16</v>
      </c>
      <c r="K2322" t="s">
        <v>17</v>
      </c>
      <c r="L2322" t="s">
        <v>40</v>
      </c>
      <c r="M2322" s="25">
        <v>149000</v>
      </c>
    </row>
    <row r="2323" spans="1:13" x14ac:dyDescent="0.2">
      <c r="A2323" s="1">
        <v>44357</v>
      </c>
      <c r="B2323" t="s">
        <v>2444</v>
      </c>
      <c r="C2323" t="s">
        <v>11</v>
      </c>
      <c r="D2323" t="s">
        <v>12</v>
      </c>
      <c r="E2323" t="s">
        <v>22</v>
      </c>
      <c r="F2323" t="s">
        <v>120</v>
      </c>
      <c r="G2323" t="s">
        <v>15</v>
      </c>
      <c r="H2323">
        <v>5</v>
      </c>
      <c r="I2323">
        <v>172</v>
      </c>
      <c r="J2323" t="s">
        <v>16</v>
      </c>
      <c r="K2323" t="s">
        <v>17</v>
      </c>
      <c r="L2323" t="s">
        <v>21</v>
      </c>
      <c r="M2323" s="25">
        <v>579000</v>
      </c>
    </row>
    <row r="2324" spans="1:13" x14ac:dyDescent="0.2">
      <c r="A2324" s="1">
        <v>44358</v>
      </c>
      <c r="B2324" t="s">
        <v>2445</v>
      </c>
      <c r="C2324" t="s">
        <v>11</v>
      </c>
      <c r="D2324" t="s">
        <v>12</v>
      </c>
      <c r="E2324" t="s">
        <v>22</v>
      </c>
      <c r="F2324" t="s">
        <v>120</v>
      </c>
      <c r="G2324" t="s">
        <v>15</v>
      </c>
      <c r="H2324">
        <v>2</v>
      </c>
      <c r="I2324">
        <v>80</v>
      </c>
      <c r="J2324" t="s">
        <v>16</v>
      </c>
      <c r="K2324" t="s">
        <v>17</v>
      </c>
      <c r="L2324" t="s">
        <v>18</v>
      </c>
      <c r="M2324" s="25">
        <v>230000</v>
      </c>
    </row>
    <row r="2325" spans="1:13" x14ac:dyDescent="0.2">
      <c r="A2325" s="1">
        <v>44359</v>
      </c>
      <c r="B2325" t="s">
        <v>2446</v>
      </c>
      <c r="C2325" t="s">
        <v>11</v>
      </c>
      <c r="D2325" t="s">
        <v>12</v>
      </c>
      <c r="E2325" t="s">
        <v>41</v>
      </c>
      <c r="F2325" t="s">
        <v>120</v>
      </c>
      <c r="G2325" t="s">
        <v>15</v>
      </c>
      <c r="H2325">
        <v>6</v>
      </c>
      <c r="I2325">
        <v>166</v>
      </c>
      <c r="J2325" t="s">
        <v>16</v>
      </c>
      <c r="K2325" t="s">
        <v>17</v>
      </c>
      <c r="L2325" t="s">
        <v>21</v>
      </c>
      <c r="M2325" s="25">
        <v>675000</v>
      </c>
    </row>
    <row r="2326" spans="1:13" x14ac:dyDescent="0.2">
      <c r="A2326" s="1">
        <v>44360</v>
      </c>
      <c r="B2326" t="s">
        <v>2447</v>
      </c>
      <c r="C2326" t="s">
        <v>11</v>
      </c>
      <c r="D2326" t="s">
        <v>34</v>
      </c>
      <c r="E2326" t="s">
        <v>71</v>
      </c>
      <c r="F2326" t="s">
        <v>120</v>
      </c>
      <c r="G2326" t="s">
        <v>23</v>
      </c>
      <c r="H2326">
        <v>3</v>
      </c>
      <c r="I2326">
        <v>125</v>
      </c>
      <c r="J2326" t="s">
        <v>16</v>
      </c>
      <c r="K2326" t="s">
        <v>17</v>
      </c>
      <c r="L2326" t="s">
        <v>58</v>
      </c>
      <c r="M2326" s="25">
        <v>360000</v>
      </c>
    </row>
    <row r="2327" spans="1:13" x14ac:dyDescent="0.2">
      <c r="A2327" s="1">
        <v>44361</v>
      </c>
      <c r="B2327" t="s">
        <v>2448</v>
      </c>
      <c r="C2327" t="s">
        <v>11</v>
      </c>
      <c r="D2327" t="s">
        <v>42</v>
      </c>
      <c r="E2327" t="s">
        <v>83</v>
      </c>
      <c r="F2327" t="s">
        <v>120</v>
      </c>
      <c r="G2327" t="s">
        <v>15</v>
      </c>
      <c r="H2327">
        <v>3</v>
      </c>
      <c r="I2327">
        <v>83</v>
      </c>
      <c r="J2327" t="s">
        <v>16</v>
      </c>
      <c r="K2327" t="s">
        <v>17</v>
      </c>
      <c r="L2327" t="s">
        <v>21</v>
      </c>
      <c r="M2327" s="25">
        <v>315000</v>
      </c>
    </row>
    <row r="2328" spans="1:13" x14ac:dyDescent="0.2">
      <c r="A2328" s="1">
        <v>44362</v>
      </c>
      <c r="B2328" t="s">
        <v>2449</v>
      </c>
      <c r="C2328" t="s">
        <v>11</v>
      </c>
      <c r="D2328" t="s">
        <v>89</v>
      </c>
      <c r="E2328" t="s">
        <v>93</v>
      </c>
      <c r="F2328" t="s">
        <v>120</v>
      </c>
      <c r="G2328" t="s">
        <v>15</v>
      </c>
      <c r="H2328">
        <v>6</v>
      </c>
      <c r="I2328">
        <v>103</v>
      </c>
      <c r="J2328" t="s">
        <v>28</v>
      </c>
      <c r="K2328" t="s">
        <v>17</v>
      </c>
      <c r="L2328" t="s">
        <v>18</v>
      </c>
      <c r="M2328" s="25">
        <v>280000</v>
      </c>
    </row>
    <row r="2329" spans="1:13" x14ac:dyDescent="0.2">
      <c r="A2329" s="1">
        <v>44363</v>
      </c>
      <c r="B2329" t="s">
        <v>2450</v>
      </c>
      <c r="C2329" t="s">
        <v>11</v>
      </c>
      <c r="D2329" t="s">
        <v>37</v>
      </c>
      <c r="E2329" t="s">
        <v>85</v>
      </c>
      <c r="F2329" t="s">
        <v>120</v>
      </c>
      <c r="G2329" t="s">
        <v>15</v>
      </c>
      <c r="H2329">
        <v>1</v>
      </c>
      <c r="I2329">
        <v>34</v>
      </c>
      <c r="J2329" t="s">
        <v>28</v>
      </c>
      <c r="K2329" t="s">
        <v>17</v>
      </c>
      <c r="L2329" t="s">
        <v>58</v>
      </c>
      <c r="M2329" s="25">
        <v>158000</v>
      </c>
    </row>
    <row r="2330" spans="1:13" x14ac:dyDescent="0.2">
      <c r="A2330" s="1">
        <v>44364</v>
      </c>
      <c r="B2330" t="s">
        <v>2451</v>
      </c>
      <c r="C2330" t="s">
        <v>11</v>
      </c>
      <c r="D2330" t="s">
        <v>89</v>
      </c>
      <c r="E2330" t="s">
        <v>105</v>
      </c>
      <c r="F2330" t="s">
        <v>120</v>
      </c>
      <c r="G2330" t="s">
        <v>15</v>
      </c>
      <c r="H2330">
        <v>3</v>
      </c>
      <c r="I2330">
        <v>56</v>
      </c>
      <c r="J2330" t="s">
        <v>16</v>
      </c>
      <c r="K2330" t="s">
        <v>17</v>
      </c>
      <c r="L2330" t="s">
        <v>40</v>
      </c>
      <c r="M2330" s="25">
        <v>129000</v>
      </c>
    </row>
    <row r="2331" spans="1:13" x14ac:dyDescent="0.2">
      <c r="A2331" s="1">
        <v>44365</v>
      </c>
      <c r="B2331" t="s">
        <v>2452</v>
      </c>
      <c r="C2331" t="s">
        <v>11</v>
      </c>
      <c r="D2331" t="s">
        <v>19</v>
      </c>
      <c r="E2331" t="s">
        <v>73</v>
      </c>
      <c r="F2331" t="s">
        <v>120</v>
      </c>
      <c r="G2331" t="s">
        <v>15</v>
      </c>
      <c r="H2331">
        <v>4</v>
      </c>
      <c r="I2331">
        <v>96</v>
      </c>
      <c r="J2331" t="s">
        <v>16</v>
      </c>
      <c r="K2331" t="s">
        <v>17</v>
      </c>
      <c r="L2331" t="s">
        <v>18</v>
      </c>
      <c r="M2331" s="25">
        <v>420000</v>
      </c>
    </row>
    <row r="2332" spans="1:13" x14ac:dyDescent="0.2">
      <c r="A2332" s="1">
        <v>44366</v>
      </c>
      <c r="B2332" t="s">
        <v>2453</v>
      </c>
      <c r="C2332" t="s">
        <v>11</v>
      </c>
      <c r="D2332" t="s">
        <v>47</v>
      </c>
      <c r="E2332" t="s">
        <v>86</v>
      </c>
      <c r="F2332" t="s">
        <v>120</v>
      </c>
      <c r="G2332" t="s">
        <v>15</v>
      </c>
      <c r="H2332">
        <v>3</v>
      </c>
      <c r="I2332">
        <v>70</v>
      </c>
      <c r="J2332" t="s">
        <v>28</v>
      </c>
      <c r="K2332" t="s">
        <v>17</v>
      </c>
      <c r="L2332" t="s">
        <v>40</v>
      </c>
      <c r="M2332" s="25">
        <v>175000</v>
      </c>
    </row>
    <row r="2333" spans="1:13" x14ac:dyDescent="0.2">
      <c r="A2333" s="1">
        <v>44367</v>
      </c>
      <c r="B2333" t="s">
        <v>2454</v>
      </c>
      <c r="C2333" t="s">
        <v>11</v>
      </c>
      <c r="D2333" t="s">
        <v>34</v>
      </c>
      <c r="E2333" t="s">
        <v>71</v>
      </c>
      <c r="F2333" t="s">
        <v>120</v>
      </c>
      <c r="G2333" t="s">
        <v>15</v>
      </c>
      <c r="H2333">
        <v>4</v>
      </c>
      <c r="I2333">
        <v>72</v>
      </c>
      <c r="J2333" t="s">
        <v>16</v>
      </c>
      <c r="K2333" t="s">
        <v>17</v>
      </c>
      <c r="L2333" t="s">
        <v>36</v>
      </c>
      <c r="M2333" s="25">
        <v>255000</v>
      </c>
    </row>
    <row r="2334" spans="1:13" x14ac:dyDescent="0.2">
      <c r="A2334" s="1">
        <v>44368</v>
      </c>
      <c r="B2334" t="s">
        <v>2455</v>
      </c>
      <c r="C2334" t="s">
        <v>11</v>
      </c>
      <c r="D2334" t="s">
        <v>34</v>
      </c>
      <c r="E2334" t="s">
        <v>35</v>
      </c>
      <c r="F2334" t="s">
        <v>120</v>
      </c>
      <c r="G2334" t="s">
        <v>15</v>
      </c>
      <c r="H2334">
        <v>3</v>
      </c>
      <c r="I2334">
        <v>62</v>
      </c>
      <c r="J2334" t="s">
        <v>16</v>
      </c>
      <c r="K2334" t="s">
        <v>67</v>
      </c>
      <c r="L2334" t="s">
        <v>24</v>
      </c>
      <c r="M2334" s="25">
        <v>395000</v>
      </c>
    </row>
    <row r="2335" spans="1:13" x14ac:dyDescent="0.2">
      <c r="A2335" s="1">
        <v>44369</v>
      </c>
      <c r="B2335" t="s">
        <v>2456</v>
      </c>
      <c r="C2335" t="s">
        <v>11</v>
      </c>
      <c r="D2335" t="s">
        <v>37</v>
      </c>
      <c r="E2335" t="s">
        <v>74</v>
      </c>
      <c r="F2335" t="s">
        <v>120</v>
      </c>
      <c r="G2335" t="s">
        <v>15</v>
      </c>
      <c r="H2335">
        <v>4</v>
      </c>
      <c r="I2335">
        <v>116</v>
      </c>
      <c r="J2335" t="s">
        <v>16</v>
      </c>
      <c r="K2335" t="s">
        <v>17</v>
      </c>
      <c r="L2335" t="s">
        <v>18</v>
      </c>
      <c r="M2335" s="25">
        <v>450000</v>
      </c>
    </row>
    <row r="2336" spans="1:13" x14ac:dyDescent="0.2">
      <c r="A2336" s="1">
        <v>44370</v>
      </c>
      <c r="B2336" t="s">
        <v>2457</v>
      </c>
      <c r="C2336" t="s">
        <v>11</v>
      </c>
      <c r="D2336" t="s">
        <v>34</v>
      </c>
      <c r="E2336" t="s">
        <v>71</v>
      </c>
      <c r="F2336" t="s">
        <v>120</v>
      </c>
      <c r="G2336" t="s">
        <v>15</v>
      </c>
      <c r="H2336">
        <v>3</v>
      </c>
      <c r="I2336">
        <v>140</v>
      </c>
      <c r="J2336" t="s">
        <v>16</v>
      </c>
      <c r="K2336" t="s">
        <v>17</v>
      </c>
      <c r="L2336" t="s">
        <v>18</v>
      </c>
      <c r="M2336" s="25">
        <v>540000</v>
      </c>
    </row>
    <row r="2337" spans="1:13" x14ac:dyDescent="0.2">
      <c r="A2337" s="1">
        <v>44371</v>
      </c>
      <c r="B2337" t="s">
        <v>2458</v>
      </c>
      <c r="C2337" t="s">
        <v>11</v>
      </c>
      <c r="D2337" t="s">
        <v>37</v>
      </c>
      <c r="E2337" t="s">
        <v>74</v>
      </c>
      <c r="F2337" t="s">
        <v>120</v>
      </c>
      <c r="G2337" t="s">
        <v>15</v>
      </c>
      <c r="H2337">
        <v>2</v>
      </c>
      <c r="I2337">
        <v>53</v>
      </c>
      <c r="J2337" t="s">
        <v>28</v>
      </c>
      <c r="K2337" t="s">
        <v>17</v>
      </c>
      <c r="L2337" t="s">
        <v>21</v>
      </c>
      <c r="M2337" s="25">
        <v>159000</v>
      </c>
    </row>
    <row r="2338" spans="1:13" x14ac:dyDescent="0.2">
      <c r="A2338" s="1">
        <v>44372</v>
      </c>
      <c r="B2338" t="s">
        <v>2459</v>
      </c>
      <c r="C2338" t="s">
        <v>11</v>
      </c>
      <c r="D2338" t="s">
        <v>47</v>
      </c>
      <c r="E2338" t="s">
        <v>48</v>
      </c>
      <c r="F2338" t="s">
        <v>120</v>
      </c>
      <c r="G2338" t="s">
        <v>15</v>
      </c>
      <c r="H2338">
        <v>1</v>
      </c>
      <c r="I2338">
        <v>20</v>
      </c>
      <c r="J2338" t="s">
        <v>16</v>
      </c>
      <c r="K2338" t="s">
        <v>67</v>
      </c>
      <c r="L2338" t="s">
        <v>52</v>
      </c>
      <c r="M2338" s="25">
        <v>89500</v>
      </c>
    </row>
    <row r="2339" spans="1:13" x14ac:dyDescent="0.2">
      <c r="A2339" s="1">
        <v>44373</v>
      </c>
      <c r="B2339" t="s">
        <v>2460</v>
      </c>
      <c r="C2339" t="s">
        <v>11</v>
      </c>
      <c r="D2339" t="s">
        <v>37</v>
      </c>
      <c r="E2339" t="s">
        <v>74</v>
      </c>
      <c r="F2339" t="s">
        <v>120</v>
      </c>
      <c r="G2339" t="s">
        <v>15</v>
      </c>
      <c r="H2339">
        <v>2</v>
      </c>
      <c r="I2339">
        <v>36</v>
      </c>
      <c r="J2339" t="s">
        <v>28</v>
      </c>
      <c r="K2339" t="s">
        <v>67</v>
      </c>
      <c r="L2339" t="s">
        <v>21</v>
      </c>
      <c r="M2339" s="25">
        <v>105000</v>
      </c>
    </row>
    <row r="2340" spans="1:13" x14ac:dyDescent="0.2">
      <c r="A2340" s="1">
        <v>44374</v>
      </c>
      <c r="B2340" t="s">
        <v>2461</v>
      </c>
      <c r="C2340" t="s">
        <v>11</v>
      </c>
      <c r="D2340" t="s">
        <v>37</v>
      </c>
      <c r="E2340" t="s">
        <v>38</v>
      </c>
      <c r="F2340" t="s">
        <v>120</v>
      </c>
      <c r="G2340" t="s">
        <v>15</v>
      </c>
      <c r="H2340">
        <v>2</v>
      </c>
      <c r="I2340">
        <v>70</v>
      </c>
      <c r="J2340" t="s">
        <v>16</v>
      </c>
      <c r="K2340" t="s">
        <v>17</v>
      </c>
      <c r="L2340" t="s">
        <v>40</v>
      </c>
      <c r="M2340" s="25">
        <v>380000</v>
      </c>
    </row>
    <row r="2341" spans="1:13" x14ac:dyDescent="0.2">
      <c r="A2341" s="1">
        <v>44375</v>
      </c>
      <c r="B2341" t="s">
        <v>2462</v>
      </c>
      <c r="C2341" t="s">
        <v>11</v>
      </c>
      <c r="D2341" t="s">
        <v>19</v>
      </c>
      <c r="E2341" t="s">
        <v>20</v>
      </c>
      <c r="F2341" t="s">
        <v>120</v>
      </c>
      <c r="G2341" t="s">
        <v>15</v>
      </c>
      <c r="H2341">
        <v>8</v>
      </c>
      <c r="I2341">
        <v>490</v>
      </c>
      <c r="J2341" t="s">
        <v>16</v>
      </c>
      <c r="K2341" t="s">
        <v>17</v>
      </c>
      <c r="L2341" t="s">
        <v>40</v>
      </c>
      <c r="M2341" s="25">
        <v>2500000</v>
      </c>
    </row>
    <row r="2342" spans="1:13" x14ac:dyDescent="0.2">
      <c r="A2342" s="1">
        <v>44376</v>
      </c>
      <c r="B2342" t="s">
        <v>2463</v>
      </c>
      <c r="C2342" t="s">
        <v>11</v>
      </c>
      <c r="D2342" t="s">
        <v>12</v>
      </c>
      <c r="E2342" t="s">
        <v>33</v>
      </c>
      <c r="F2342" t="s">
        <v>120</v>
      </c>
      <c r="G2342" t="s">
        <v>23</v>
      </c>
      <c r="H2342">
        <v>5</v>
      </c>
      <c r="I2342">
        <v>180</v>
      </c>
      <c r="J2342" t="s">
        <v>16</v>
      </c>
      <c r="K2342" t="s">
        <v>17</v>
      </c>
      <c r="L2342" t="s">
        <v>65</v>
      </c>
      <c r="M2342" s="25">
        <v>750000</v>
      </c>
    </row>
    <row r="2343" spans="1:13" x14ac:dyDescent="0.2">
      <c r="A2343" s="1">
        <v>44377</v>
      </c>
      <c r="B2343" t="s">
        <v>2464</v>
      </c>
      <c r="C2343" t="s">
        <v>11</v>
      </c>
      <c r="D2343" t="s">
        <v>47</v>
      </c>
      <c r="E2343" t="s">
        <v>112</v>
      </c>
      <c r="F2343" t="s">
        <v>120</v>
      </c>
      <c r="G2343" t="s">
        <v>15</v>
      </c>
      <c r="H2343">
        <v>3</v>
      </c>
      <c r="I2343">
        <v>61</v>
      </c>
      <c r="J2343" t="s">
        <v>16</v>
      </c>
      <c r="K2343" t="s">
        <v>67</v>
      </c>
      <c r="L2343" t="s">
        <v>58</v>
      </c>
      <c r="M2343" s="25">
        <v>210000</v>
      </c>
    </row>
    <row r="2344" spans="1:13" x14ac:dyDescent="0.2">
      <c r="A2344" s="1">
        <v>44378</v>
      </c>
      <c r="B2344" t="s">
        <v>2465</v>
      </c>
      <c r="C2344" t="s">
        <v>11</v>
      </c>
      <c r="D2344" t="s">
        <v>54</v>
      </c>
      <c r="E2344" t="s">
        <v>97</v>
      </c>
      <c r="F2344" t="s">
        <v>120</v>
      </c>
      <c r="G2344" t="s">
        <v>15</v>
      </c>
      <c r="H2344">
        <v>3</v>
      </c>
      <c r="I2344">
        <v>90</v>
      </c>
      <c r="J2344" t="s">
        <v>16</v>
      </c>
      <c r="K2344" t="s">
        <v>67</v>
      </c>
      <c r="L2344" t="s">
        <v>36</v>
      </c>
      <c r="M2344" s="25">
        <v>250000</v>
      </c>
    </row>
    <row r="2345" spans="1:13" x14ac:dyDescent="0.2">
      <c r="A2345" s="1">
        <v>44379</v>
      </c>
      <c r="B2345" t="s">
        <v>2466</v>
      </c>
      <c r="C2345" t="s">
        <v>11</v>
      </c>
      <c r="D2345" t="s">
        <v>42</v>
      </c>
      <c r="E2345" t="s">
        <v>61</v>
      </c>
      <c r="F2345" t="s">
        <v>120</v>
      </c>
      <c r="G2345" t="s">
        <v>15</v>
      </c>
      <c r="H2345">
        <v>3</v>
      </c>
      <c r="I2345">
        <v>77</v>
      </c>
      <c r="J2345" t="s">
        <v>28</v>
      </c>
      <c r="K2345" t="s">
        <v>67</v>
      </c>
      <c r="L2345" t="s">
        <v>21</v>
      </c>
      <c r="M2345" s="25">
        <v>185000</v>
      </c>
    </row>
    <row r="2346" spans="1:13" x14ac:dyDescent="0.2">
      <c r="A2346" s="1">
        <v>44380</v>
      </c>
      <c r="B2346" t="s">
        <v>2467</v>
      </c>
      <c r="C2346" t="s">
        <v>11</v>
      </c>
      <c r="D2346" t="s">
        <v>25</v>
      </c>
      <c r="E2346" t="s">
        <v>99</v>
      </c>
      <c r="F2346" t="s">
        <v>120</v>
      </c>
      <c r="G2346" t="s">
        <v>15</v>
      </c>
      <c r="H2346">
        <v>3</v>
      </c>
      <c r="I2346">
        <v>81</v>
      </c>
      <c r="J2346" t="s">
        <v>16</v>
      </c>
      <c r="K2346" t="s">
        <v>17</v>
      </c>
      <c r="L2346" t="s">
        <v>21</v>
      </c>
      <c r="M2346" s="25">
        <v>250000</v>
      </c>
    </row>
    <row r="2347" spans="1:13" x14ac:dyDescent="0.2">
      <c r="A2347" s="1">
        <v>44381</v>
      </c>
      <c r="B2347" t="s">
        <v>2468</v>
      </c>
      <c r="C2347" t="s">
        <v>11</v>
      </c>
      <c r="D2347" t="s">
        <v>34</v>
      </c>
      <c r="E2347" t="s">
        <v>44</v>
      </c>
      <c r="F2347" t="s">
        <v>120</v>
      </c>
      <c r="G2347" t="s">
        <v>15</v>
      </c>
      <c r="H2347">
        <v>3</v>
      </c>
      <c r="I2347">
        <v>81</v>
      </c>
      <c r="J2347" t="s">
        <v>16</v>
      </c>
      <c r="K2347" t="s">
        <v>17</v>
      </c>
      <c r="L2347" t="s">
        <v>57</v>
      </c>
      <c r="M2347" s="25">
        <v>246000</v>
      </c>
    </row>
    <row r="2348" spans="1:13" x14ac:dyDescent="0.2">
      <c r="A2348" s="1">
        <v>44382</v>
      </c>
      <c r="B2348" t="s">
        <v>2469</v>
      </c>
      <c r="C2348" t="s">
        <v>11</v>
      </c>
      <c r="D2348" t="s">
        <v>19</v>
      </c>
      <c r="E2348" t="s">
        <v>20</v>
      </c>
      <c r="F2348" t="s">
        <v>120</v>
      </c>
      <c r="G2348" t="s">
        <v>32</v>
      </c>
      <c r="H2348">
        <v>5</v>
      </c>
      <c r="I2348">
        <v>282</v>
      </c>
      <c r="J2348" t="s">
        <v>16</v>
      </c>
      <c r="K2348" t="s">
        <v>17</v>
      </c>
      <c r="L2348" t="s">
        <v>60</v>
      </c>
      <c r="M2348" s="25">
        <v>2850000</v>
      </c>
    </row>
    <row r="2349" spans="1:13" x14ac:dyDescent="0.2">
      <c r="A2349" s="1">
        <v>44383</v>
      </c>
      <c r="B2349" t="s">
        <v>2470</v>
      </c>
      <c r="C2349" t="s">
        <v>11</v>
      </c>
      <c r="D2349" t="s">
        <v>37</v>
      </c>
      <c r="E2349" t="s">
        <v>49</v>
      </c>
      <c r="F2349" t="s">
        <v>120</v>
      </c>
      <c r="G2349" t="s">
        <v>15</v>
      </c>
      <c r="H2349">
        <v>4</v>
      </c>
      <c r="I2349">
        <v>112</v>
      </c>
      <c r="J2349" t="s">
        <v>16</v>
      </c>
      <c r="K2349" t="s">
        <v>17</v>
      </c>
      <c r="L2349" t="s">
        <v>18</v>
      </c>
      <c r="M2349" s="25">
        <v>365000</v>
      </c>
    </row>
    <row r="2350" spans="1:13" x14ac:dyDescent="0.2">
      <c r="A2350" s="1">
        <v>44384</v>
      </c>
      <c r="B2350" t="s">
        <v>2471</v>
      </c>
      <c r="C2350" t="s">
        <v>11</v>
      </c>
      <c r="D2350" t="s">
        <v>12</v>
      </c>
      <c r="E2350" t="s">
        <v>22</v>
      </c>
      <c r="F2350" t="s">
        <v>120</v>
      </c>
      <c r="G2350" t="s">
        <v>15</v>
      </c>
      <c r="H2350">
        <v>4</v>
      </c>
      <c r="I2350">
        <v>110</v>
      </c>
      <c r="J2350" t="s">
        <v>16</v>
      </c>
      <c r="K2350" t="s">
        <v>17</v>
      </c>
      <c r="L2350" t="s">
        <v>18</v>
      </c>
      <c r="M2350" s="25">
        <v>365000</v>
      </c>
    </row>
    <row r="2351" spans="1:13" x14ac:dyDescent="0.2">
      <c r="A2351" s="1">
        <v>44385</v>
      </c>
      <c r="B2351" t="s">
        <v>2472</v>
      </c>
      <c r="C2351" t="s">
        <v>11</v>
      </c>
      <c r="D2351" t="s">
        <v>47</v>
      </c>
      <c r="E2351" t="s">
        <v>48</v>
      </c>
      <c r="F2351" t="s">
        <v>120</v>
      </c>
      <c r="G2351" t="s">
        <v>15</v>
      </c>
      <c r="H2351">
        <v>3</v>
      </c>
      <c r="I2351">
        <v>64</v>
      </c>
      <c r="J2351" t="s">
        <v>16</v>
      </c>
      <c r="K2351" t="s">
        <v>17</v>
      </c>
      <c r="L2351" t="s">
        <v>36</v>
      </c>
      <c r="M2351" s="25">
        <v>260000</v>
      </c>
    </row>
    <row r="2352" spans="1:13" x14ac:dyDescent="0.2">
      <c r="A2352" s="1">
        <v>44386</v>
      </c>
      <c r="B2352" t="s">
        <v>2473</v>
      </c>
      <c r="C2352" t="s">
        <v>11</v>
      </c>
      <c r="D2352" t="s">
        <v>50</v>
      </c>
      <c r="E2352" t="s">
        <v>84</v>
      </c>
      <c r="F2352" t="s">
        <v>120</v>
      </c>
      <c r="G2352" t="s">
        <v>15</v>
      </c>
      <c r="H2352">
        <v>5</v>
      </c>
      <c r="I2352">
        <v>180</v>
      </c>
      <c r="J2352" t="s">
        <v>16</v>
      </c>
      <c r="K2352" t="s">
        <v>17</v>
      </c>
      <c r="L2352" t="s">
        <v>58</v>
      </c>
      <c r="M2352" s="25">
        <v>599000</v>
      </c>
    </row>
    <row r="2353" spans="1:13" x14ac:dyDescent="0.2">
      <c r="A2353" s="1">
        <v>44387</v>
      </c>
      <c r="B2353" t="s">
        <v>2474</v>
      </c>
      <c r="C2353" t="s">
        <v>11</v>
      </c>
      <c r="D2353" t="s">
        <v>37</v>
      </c>
      <c r="E2353" t="s">
        <v>49</v>
      </c>
      <c r="F2353" t="s">
        <v>120</v>
      </c>
      <c r="G2353" t="s">
        <v>15</v>
      </c>
      <c r="H2353">
        <v>5</v>
      </c>
      <c r="I2353">
        <v>230</v>
      </c>
      <c r="J2353" t="s">
        <v>28</v>
      </c>
      <c r="K2353" t="s">
        <v>17</v>
      </c>
      <c r="L2353" t="s">
        <v>18</v>
      </c>
      <c r="M2353" s="25">
        <v>769000</v>
      </c>
    </row>
    <row r="2354" spans="1:13" x14ac:dyDescent="0.2">
      <c r="A2354" s="1">
        <v>44388</v>
      </c>
      <c r="B2354" t="s">
        <v>2475</v>
      </c>
      <c r="C2354" t="s">
        <v>11</v>
      </c>
      <c r="D2354" t="s">
        <v>19</v>
      </c>
      <c r="E2354" t="s">
        <v>68</v>
      </c>
      <c r="F2354" t="s">
        <v>120</v>
      </c>
      <c r="G2354" t="s">
        <v>64</v>
      </c>
      <c r="H2354">
        <v>3</v>
      </c>
      <c r="I2354">
        <v>177</v>
      </c>
      <c r="J2354" t="s">
        <v>28</v>
      </c>
      <c r="K2354" t="s">
        <v>17</v>
      </c>
      <c r="L2354" t="s">
        <v>29</v>
      </c>
      <c r="M2354" s="25">
        <v>395000</v>
      </c>
    </row>
    <row r="2355" spans="1:13" x14ac:dyDescent="0.2">
      <c r="A2355" s="1">
        <v>44389</v>
      </c>
      <c r="B2355" t="s">
        <v>2476</v>
      </c>
      <c r="C2355" t="s">
        <v>11</v>
      </c>
      <c r="D2355" t="s">
        <v>42</v>
      </c>
      <c r="E2355" t="s">
        <v>87</v>
      </c>
      <c r="F2355" t="s">
        <v>120</v>
      </c>
      <c r="G2355" t="s">
        <v>15</v>
      </c>
      <c r="H2355">
        <v>4</v>
      </c>
      <c r="I2355">
        <v>86</v>
      </c>
      <c r="J2355" t="s">
        <v>16</v>
      </c>
      <c r="K2355" t="s">
        <v>17</v>
      </c>
      <c r="L2355" t="s">
        <v>21</v>
      </c>
      <c r="M2355" s="25">
        <v>180000</v>
      </c>
    </row>
    <row r="2356" spans="1:13" x14ac:dyDescent="0.2">
      <c r="A2356" s="1">
        <v>44390</v>
      </c>
      <c r="B2356" t="s">
        <v>2477</v>
      </c>
      <c r="C2356" t="s">
        <v>11</v>
      </c>
      <c r="D2356" t="s">
        <v>42</v>
      </c>
      <c r="E2356" t="s">
        <v>87</v>
      </c>
      <c r="F2356" t="s">
        <v>120</v>
      </c>
      <c r="G2356" t="s">
        <v>15</v>
      </c>
      <c r="H2356">
        <v>4</v>
      </c>
      <c r="I2356">
        <v>80</v>
      </c>
      <c r="J2356" t="s">
        <v>16</v>
      </c>
      <c r="K2356" t="s">
        <v>17</v>
      </c>
      <c r="L2356" t="s">
        <v>21</v>
      </c>
      <c r="M2356" s="25">
        <v>180000</v>
      </c>
    </row>
    <row r="2357" spans="1:13" x14ac:dyDescent="0.2">
      <c r="A2357" s="1">
        <v>44391</v>
      </c>
      <c r="B2357" t="s">
        <v>2478</v>
      </c>
      <c r="C2357" t="s">
        <v>11</v>
      </c>
      <c r="D2357" t="s">
        <v>12</v>
      </c>
      <c r="E2357" t="s">
        <v>22</v>
      </c>
      <c r="F2357" t="s">
        <v>120</v>
      </c>
      <c r="G2357" t="s">
        <v>15</v>
      </c>
      <c r="H2357">
        <v>3</v>
      </c>
      <c r="I2357">
        <v>70</v>
      </c>
      <c r="J2357" t="s">
        <v>16</v>
      </c>
      <c r="K2357" t="s">
        <v>17</v>
      </c>
      <c r="L2357" t="s">
        <v>21</v>
      </c>
      <c r="M2357" s="25">
        <v>249000</v>
      </c>
    </row>
    <row r="2358" spans="1:13" x14ac:dyDescent="0.2">
      <c r="A2358" s="1">
        <v>44392</v>
      </c>
      <c r="B2358" t="s">
        <v>2479</v>
      </c>
      <c r="C2358" t="s">
        <v>11</v>
      </c>
      <c r="D2358" t="s">
        <v>12</v>
      </c>
      <c r="E2358" t="s">
        <v>13</v>
      </c>
      <c r="F2358" t="s">
        <v>120</v>
      </c>
      <c r="G2358" t="s">
        <v>15</v>
      </c>
      <c r="H2358">
        <v>4</v>
      </c>
      <c r="I2358">
        <v>191</v>
      </c>
      <c r="J2358" t="s">
        <v>16</v>
      </c>
      <c r="K2358" t="s">
        <v>17</v>
      </c>
      <c r="L2358" t="s">
        <v>40</v>
      </c>
      <c r="M2358" s="25">
        <v>750000</v>
      </c>
    </row>
    <row r="2359" spans="1:13" x14ac:dyDescent="0.2">
      <c r="A2359" s="1">
        <v>44393</v>
      </c>
      <c r="B2359" t="s">
        <v>2480</v>
      </c>
      <c r="C2359" t="s">
        <v>11</v>
      </c>
      <c r="D2359" t="s">
        <v>89</v>
      </c>
      <c r="E2359" t="s">
        <v>90</v>
      </c>
      <c r="F2359" t="s">
        <v>120</v>
      </c>
      <c r="G2359" t="s">
        <v>15</v>
      </c>
      <c r="H2359">
        <v>1</v>
      </c>
      <c r="I2359">
        <v>80</v>
      </c>
      <c r="J2359" t="s">
        <v>16</v>
      </c>
      <c r="K2359" t="s">
        <v>17</v>
      </c>
      <c r="L2359" t="s">
        <v>52</v>
      </c>
      <c r="M2359" s="25">
        <v>500000</v>
      </c>
    </row>
    <row r="2360" spans="1:13" x14ac:dyDescent="0.2">
      <c r="A2360" s="1">
        <v>44394</v>
      </c>
      <c r="B2360" t="s">
        <v>2481</v>
      </c>
      <c r="C2360" t="s">
        <v>11</v>
      </c>
      <c r="D2360" t="s">
        <v>34</v>
      </c>
      <c r="E2360" t="s">
        <v>44</v>
      </c>
      <c r="F2360" t="s">
        <v>120</v>
      </c>
      <c r="G2360" t="s">
        <v>15</v>
      </c>
      <c r="H2360">
        <v>4</v>
      </c>
      <c r="I2360">
        <v>127</v>
      </c>
      <c r="J2360" t="s">
        <v>16</v>
      </c>
      <c r="K2360" t="s">
        <v>17</v>
      </c>
      <c r="L2360" t="s">
        <v>40</v>
      </c>
      <c r="M2360" s="25">
        <v>550000</v>
      </c>
    </row>
    <row r="2361" spans="1:13" x14ac:dyDescent="0.2">
      <c r="A2361" s="1">
        <v>44395</v>
      </c>
      <c r="B2361" t="s">
        <v>2482</v>
      </c>
      <c r="C2361" t="s">
        <v>11</v>
      </c>
      <c r="D2361" t="s">
        <v>12</v>
      </c>
      <c r="E2361" t="s">
        <v>13</v>
      </c>
      <c r="F2361" t="s">
        <v>120</v>
      </c>
      <c r="G2361" t="s">
        <v>15</v>
      </c>
      <c r="H2361">
        <v>3</v>
      </c>
      <c r="I2361">
        <v>104</v>
      </c>
      <c r="J2361" t="s">
        <v>16</v>
      </c>
      <c r="K2361" t="s">
        <v>17</v>
      </c>
      <c r="L2361" t="s">
        <v>40</v>
      </c>
      <c r="M2361" s="25">
        <v>445000</v>
      </c>
    </row>
    <row r="2362" spans="1:13" x14ac:dyDescent="0.2">
      <c r="A2362" s="1">
        <v>44396</v>
      </c>
      <c r="B2362" t="s">
        <v>2483</v>
      </c>
      <c r="C2362" t="s">
        <v>11</v>
      </c>
      <c r="D2362" t="s">
        <v>19</v>
      </c>
      <c r="E2362" t="s">
        <v>77</v>
      </c>
      <c r="F2362" t="s">
        <v>120</v>
      </c>
      <c r="G2362" t="s">
        <v>23</v>
      </c>
      <c r="H2362">
        <v>6</v>
      </c>
      <c r="I2362">
        <v>390</v>
      </c>
      <c r="J2362" t="s">
        <v>16</v>
      </c>
      <c r="K2362" t="s">
        <v>17</v>
      </c>
      <c r="L2362" t="s">
        <v>58</v>
      </c>
      <c r="M2362" s="25">
        <v>1850000</v>
      </c>
    </row>
    <row r="2363" spans="1:13" x14ac:dyDescent="0.2">
      <c r="A2363" s="1">
        <v>44397</v>
      </c>
      <c r="B2363" t="s">
        <v>2484</v>
      </c>
      <c r="C2363" t="s">
        <v>11</v>
      </c>
      <c r="D2363" t="s">
        <v>89</v>
      </c>
      <c r="E2363" t="s">
        <v>93</v>
      </c>
      <c r="F2363" t="s">
        <v>120</v>
      </c>
      <c r="G2363" t="s">
        <v>23</v>
      </c>
      <c r="H2363">
        <v>3</v>
      </c>
      <c r="I2363">
        <v>62</v>
      </c>
      <c r="J2363" t="s">
        <v>16</v>
      </c>
      <c r="K2363" t="s">
        <v>17</v>
      </c>
      <c r="L2363" t="s">
        <v>24</v>
      </c>
      <c r="M2363" s="25">
        <v>189000</v>
      </c>
    </row>
    <row r="2364" spans="1:13" x14ac:dyDescent="0.2">
      <c r="A2364" s="1">
        <v>44398</v>
      </c>
      <c r="B2364" t="s">
        <v>2485</v>
      </c>
      <c r="C2364" t="s">
        <v>11</v>
      </c>
      <c r="D2364" t="s">
        <v>50</v>
      </c>
      <c r="E2364" t="s">
        <v>114</v>
      </c>
      <c r="F2364" t="s">
        <v>120</v>
      </c>
      <c r="G2364" t="s">
        <v>15</v>
      </c>
      <c r="H2364">
        <v>3</v>
      </c>
      <c r="I2364">
        <v>252</v>
      </c>
      <c r="J2364" t="s">
        <v>28</v>
      </c>
      <c r="K2364" t="s">
        <v>17</v>
      </c>
      <c r="L2364" t="s">
        <v>57</v>
      </c>
      <c r="M2364" s="25">
        <v>230000</v>
      </c>
    </row>
    <row r="2365" spans="1:13" x14ac:dyDescent="0.2">
      <c r="A2365" s="1">
        <v>44399</v>
      </c>
      <c r="B2365" t="s">
        <v>2486</v>
      </c>
      <c r="C2365" t="s">
        <v>11</v>
      </c>
      <c r="D2365" t="s">
        <v>12</v>
      </c>
      <c r="E2365" t="s">
        <v>41</v>
      </c>
      <c r="F2365" t="s">
        <v>120</v>
      </c>
      <c r="G2365" t="s">
        <v>15</v>
      </c>
      <c r="H2365">
        <v>3</v>
      </c>
      <c r="I2365">
        <v>58</v>
      </c>
      <c r="J2365" t="s">
        <v>16</v>
      </c>
      <c r="K2365" t="s">
        <v>17</v>
      </c>
      <c r="L2365" t="s">
        <v>18</v>
      </c>
      <c r="M2365" s="25">
        <v>350000</v>
      </c>
    </row>
    <row r="2366" spans="1:13" x14ac:dyDescent="0.2">
      <c r="A2366" s="1">
        <v>44400</v>
      </c>
      <c r="B2366" t="s">
        <v>2487</v>
      </c>
      <c r="C2366" t="s">
        <v>11</v>
      </c>
      <c r="D2366" t="s">
        <v>12</v>
      </c>
      <c r="E2366" t="s">
        <v>22</v>
      </c>
      <c r="F2366" t="s">
        <v>120</v>
      </c>
      <c r="G2366" t="s">
        <v>15</v>
      </c>
      <c r="H2366">
        <v>3</v>
      </c>
      <c r="I2366">
        <v>65</v>
      </c>
      <c r="J2366" t="s">
        <v>16</v>
      </c>
      <c r="K2366" t="s">
        <v>17</v>
      </c>
      <c r="L2366" t="s">
        <v>21</v>
      </c>
      <c r="M2366" s="25">
        <v>265000</v>
      </c>
    </row>
    <row r="2367" spans="1:13" x14ac:dyDescent="0.2">
      <c r="A2367" s="1">
        <v>44401</v>
      </c>
      <c r="B2367" t="s">
        <v>2488</v>
      </c>
      <c r="C2367" t="s">
        <v>11</v>
      </c>
      <c r="D2367" t="s">
        <v>42</v>
      </c>
      <c r="E2367" t="s">
        <v>81</v>
      </c>
      <c r="F2367" t="s">
        <v>120</v>
      </c>
      <c r="G2367" t="s">
        <v>15</v>
      </c>
      <c r="H2367">
        <v>4</v>
      </c>
      <c r="I2367">
        <v>79</v>
      </c>
      <c r="J2367" t="s">
        <v>16</v>
      </c>
      <c r="K2367" t="s">
        <v>17</v>
      </c>
      <c r="L2367" t="s">
        <v>58</v>
      </c>
      <c r="M2367" s="25">
        <v>195000</v>
      </c>
    </row>
    <row r="2368" spans="1:13" x14ac:dyDescent="0.2">
      <c r="A2368" s="1">
        <v>44402</v>
      </c>
      <c r="B2368" t="s">
        <v>2489</v>
      </c>
      <c r="C2368" t="s">
        <v>11</v>
      </c>
      <c r="D2368" t="s">
        <v>34</v>
      </c>
      <c r="E2368" t="s">
        <v>71</v>
      </c>
      <c r="F2368" t="s">
        <v>120</v>
      </c>
      <c r="G2368" t="s">
        <v>15</v>
      </c>
      <c r="H2368">
        <v>2</v>
      </c>
      <c r="I2368">
        <v>101</v>
      </c>
      <c r="J2368" t="s">
        <v>16</v>
      </c>
      <c r="K2368" t="s">
        <v>17</v>
      </c>
      <c r="L2368" t="s">
        <v>60</v>
      </c>
      <c r="M2368" s="25">
        <v>367000</v>
      </c>
    </row>
    <row r="2369" spans="1:13" x14ac:dyDescent="0.2">
      <c r="A2369" s="1">
        <v>44403</v>
      </c>
      <c r="B2369" t="s">
        <v>2490</v>
      </c>
      <c r="C2369" t="s">
        <v>11</v>
      </c>
      <c r="D2369" t="s">
        <v>12</v>
      </c>
      <c r="E2369" t="s">
        <v>22</v>
      </c>
      <c r="F2369" t="s">
        <v>120</v>
      </c>
      <c r="G2369" t="s">
        <v>15</v>
      </c>
      <c r="H2369">
        <v>4</v>
      </c>
      <c r="I2369">
        <v>149</v>
      </c>
      <c r="J2369" t="s">
        <v>16</v>
      </c>
      <c r="K2369" t="s">
        <v>17</v>
      </c>
      <c r="L2369" t="s">
        <v>60</v>
      </c>
      <c r="M2369" s="25">
        <v>495000</v>
      </c>
    </row>
    <row r="2370" spans="1:13" x14ac:dyDescent="0.2">
      <c r="A2370" s="1">
        <v>44404</v>
      </c>
      <c r="B2370" t="s">
        <v>2491</v>
      </c>
      <c r="C2370" t="s">
        <v>11</v>
      </c>
      <c r="D2370" t="s">
        <v>50</v>
      </c>
      <c r="E2370" t="s">
        <v>51</v>
      </c>
      <c r="F2370" t="s">
        <v>120</v>
      </c>
      <c r="G2370" t="s">
        <v>15</v>
      </c>
      <c r="H2370">
        <v>2</v>
      </c>
      <c r="I2370">
        <v>64</v>
      </c>
      <c r="J2370" t="s">
        <v>16</v>
      </c>
      <c r="K2370" t="s">
        <v>17</v>
      </c>
      <c r="L2370" t="s">
        <v>21</v>
      </c>
      <c r="M2370" s="25">
        <v>280000</v>
      </c>
    </row>
    <row r="2371" spans="1:13" x14ac:dyDescent="0.2">
      <c r="A2371" s="1">
        <v>44405</v>
      </c>
      <c r="B2371" t="s">
        <v>2492</v>
      </c>
      <c r="C2371" t="s">
        <v>11</v>
      </c>
      <c r="D2371" t="s">
        <v>12</v>
      </c>
      <c r="E2371" t="s">
        <v>33</v>
      </c>
      <c r="F2371" t="s">
        <v>120</v>
      </c>
      <c r="G2371" t="s">
        <v>15</v>
      </c>
      <c r="H2371">
        <v>4</v>
      </c>
      <c r="I2371">
        <v>83</v>
      </c>
      <c r="J2371" t="s">
        <v>16</v>
      </c>
      <c r="K2371" t="s">
        <v>17</v>
      </c>
      <c r="L2371" t="s">
        <v>21</v>
      </c>
      <c r="M2371" s="25">
        <v>360000</v>
      </c>
    </row>
    <row r="2372" spans="1:13" x14ac:dyDescent="0.2">
      <c r="A2372" s="1">
        <v>44406</v>
      </c>
      <c r="B2372" t="s">
        <v>2493</v>
      </c>
      <c r="C2372" t="s">
        <v>11</v>
      </c>
      <c r="D2372" t="s">
        <v>42</v>
      </c>
      <c r="E2372" t="s">
        <v>87</v>
      </c>
      <c r="F2372" t="s">
        <v>120</v>
      </c>
      <c r="G2372" t="s">
        <v>15</v>
      </c>
      <c r="H2372">
        <v>3</v>
      </c>
      <c r="I2372">
        <v>60</v>
      </c>
      <c r="J2372" t="s">
        <v>16</v>
      </c>
      <c r="K2372" t="s">
        <v>17</v>
      </c>
      <c r="L2372" t="s">
        <v>40</v>
      </c>
      <c r="M2372" s="25">
        <v>176000</v>
      </c>
    </row>
    <row r="2373" spans="1:13" x14ac:dyDescent="0.2">
      <c r="A2373" s="1">
        <v>44407</v>
      </c>
      <c r="B2373" t="s">
        <v>2494</v>
      </c>
      <c r="C2373" t="s">
        <v>11</v>
      </c>
      <c r="D2373" t="s">
        <v>47</v>
      </c>
      <c r="E2373" t="s">
        <v>48</v>
      </c>
      <c r="F2373" t="s">
        <v>120</v>
      </c>
      <c r="G2373" t="s">
        <v>15</v>
      </c>
      <c r="H2373">
        <v>3</v>
      </c>
      <c r="I2373">
        <v>110</v>
      </c>
      <c r="J2373" t="s">
        <v>28</v>
      </c>
      <c r="K2373" t="s">
        <v>17</v>
      </c>
      <c r="L2373" t="s">
        <v>52</v>
      </c>
      <c r="M2373" s="25">
        <v>175000</v>
      </c>
    </row>
    <row r="2374" spans="1:13" x14ac:dyDescent="0.2">
      <c r="A2374" s="1">
        <v>44408</v>
      </c>
      <c r="B2374" t="s">
        <v>2495</v>
      </c>
      <c r="C2374" t="s">
        <v>11</v>
      </c>
      <c r="D2374" t="s">
        <v>19</v>
      </c>
      <c r="E2374" t="s">
        <v>45</v>
      </c>
      <c r="F2374" t="s">
        <v>120</v>
      </c>
      <c r="G2374" t="s">
        <v>15</v>
      </c>
      <c r="H2374">
        <v>5</v>
      </c>
      <c r="I2374">
        <v>180</v>
      </c>
      <c r="J2374" t="s">
        <v>16</v>
      </c>
      <c r="K2374" t="s">
        <v>17</v>
      </c>
      <c r="L2374" t="s">
        <v>57</v>
      </c>
      <c r="M2374" s="25">
        <v>850000</v>
      </c>
    </row>
    <row r="2375" spans="1:13" x14ac:dyDescent="0.2">
      <c r="A2375" s="1">
        <v>44409</v>
      </c>
      <c r="B2375" t="s">
        <v>2496</v>
      </c>
      <c r="C2375" t="s">
        <v>11</v>
      </c>
      <c r="D2375" t="s">
        <v>25</v>
      </c>
      <c r="E2375" t="s">
        <v>39</v>
      </c>
      <c r="F2375" t="s">
        <v>120</v>
      </c>
      <c r="G2375" t="s">
        <v>15</v>
      </c>
      <c r="H2375">
        <v>3</v>
      </c>
      <c r="I2375">
        <v>67</v>
      </c>
      <c r="J2375" t="s">
        <v>16</v>
      </c>
      <c r="K2375" t="s">
        <v>17</v>
      </c>
      <c r="L2375" t="s">
        <v>40</v>
      </c>
      <c r="M2375" s="25">
        <v>245000</v>
      </c>
    </row>
    <row r="2376" spans="1:13" x14ac:dyDescent="0.2">
      <c r="A2376" s="1">
        <v>44410</v>
      </c>
      <c r="B2376" t="s">
        <v>2497</v>
      </c>
      <c r="C2376" t="s">
        <v>11</v>
      </c>
      <c r="D2376" t="s">
        <v>89</v>
      </c>
      <c r="E2376" t="s">
        <v>93</v>
      </c>
      <c r="F2376" t="s">
        <v>120</v>
      </c>
      <c r="G2376" t="s">
        <v>15</v>
      </c>
      <c r="H2376">
        <v>3</v>
      </c>
      <c r="I2376">
        <v>58</v>
      </c>
      <c r="J2376" t="s">
        <v>16</v>
      </c>
      <c r="K2376" t="s">
        <v>67</v>
      </c>
      <c r="L2376" t="s">
        <v>57</v>
      </c>
      <c r="M2376" s="25">
        <v>165000</v>
      </c>
    </row>
    <row r="2377" spans="1:13" x14ac:dyDescent="0.2">
      <c r="A2377" s="1">
        <v>44411</v>
      </c>
      <c r="B2377" t="s">
        <v>2498</v>
      </c>
      <c r="C2377" t="s">
        <v>11</v>
      </c>
      <c r="D2377" t="s">
        <v>19</v>
      </c>
      <c r="E2377" t="s">
        <v>45</v>
      </c>
      <c r="F2377" t="s">
        <v>120</v>
      </c>
      <c r="G2377" t="s">
        <v>23</v>
      </c>
      <c r="H2377">
        <v>3</v>
      </c>
      <c r="I2377">
        <v>177</v>
      </c>
      <c r="J2377" t="s">
        <v>16</v>
      </c>
      <c r="K2377" t="s">
        <v>17</v>
      </c>
      <c r="L2377" t="s">
        <v>58</v>
      </c>
      <c r="M2377" s="25">
        <v>1250000</v>
      </c>
    </row>
    <row r="2378" spans="1:13" x14ac:dyDescent="0.2">
      <c r="A2378" s="1">
        <v>44412</v>
      </c>
      <c r="B2378" t="s">
        <v>2499</v>
      </c>
      <c r="C2378" t="s">
        <v>11</v>
      </c>
      <c r="D2378" t="s">
        <v>47</v>
      </c>
      <c r="E2378" t="s">
        <v>48</v>
      </c>
      <c r="F2378" t="s">
        <v>120</v>
      </c>
      <c r="G2378" t="s">
        <v>15</v>
      </c>
      <c r="H2378">
        <v>3</v>
      </c>
      <c r="I2378">
        <v>59</v>
      </c>
      <c r="J2378" t="s">
        <v>28</v>
      </c>
      <c r="K2378" t="s">
        <v>17</v>
      </c>
      <c r="L2378" t="s">
        <v>21</v>
      </c>
      <c r="M2378" s="25">
        <v>185000</v>
      </c>
    </row>
    <row r="2379" spans="1:13" x14ac:dyDescent="0.2">
      <c r="A2379" s="1">
        <v>44413</v>
      </c>
      <c r="B2379" t="s">
        <v>2500</v>
      </c>
      <c r="C2379" t="s">
        <v>11</v>
      </c>
      <c r="D2379" t="s">
        <v>34</v>
      </c>
      <c r="E2379" t="s">
        <v>71</v>
      </c>
      <c r="F2379" t="s">
        <v>120</v>
      </c>
      <c r="G2379" t="s">
        <v>15</v>
      </c>
      <c r="H2379">
        <v>4</v>
      </c>
      <c r="I2379">
        <v>130</v>
      </c>
      <c r="J2379" t="s">
        <v>16</v>
      </c>
      <c r="K2379" t="s">
        <v>17</v>
      </c>
      <c r="L2379" t="s">
        <v>21</v>
      </c>
      <c r="M2379" s="25">
        <v>525000</v>
      </c>
    </row>
    <row r="2380" spans="1:13" x14ac:dyDescent="0.2">
      <c r="A2380" s="1">
        <v>44414</v>
      </c>
      <c r="B2380" t="s">
        <v>2501</v>
      </c>
      <c r="C2380" t="s">
        <v>11</v>
      </c>
      <c r="D2380" t="s">
        <v>19</v>
      </c>
      <c r="E2380" t="s">
        <v>20</v>
      </c>
      <c r="F2380" t="s">
        <v>120</v>
      </c>
      <c r="G2380" t="s">
        <v>23</v>
      </c>
      <c r="H2380">
        <v>3</v>
      </c>
      <c r="I2380">
        <v>121</v>
      </c>
      <c r="J2380" t="s">
        <v>16</v>
      </c>
      <c r="K2380" t="s">
        <v>17</v>
      </c>
      <c r="L2380" t="s">
        <v>36</v>
      </c>
      <c r="M2380" s="25">
        <v>720000</v>
      </c>
    </row>
    <row r="2381" spans="1:13" x14ac:dyDescent="0.2">
      <c r="A2381" s="1">
        <v>44415</v>
      </c>
      <c r="B2381" t="s">
        <v>2502</v>
      </c>
      <c r="C2381" t="s">
        <v>11</v>
      </c>
      <c r="D2381" t="s">
        <v>12</v>
      </c>
      <c r="E2381" t="s">
        <v>31</v>
      </c>
      <c r="F2381" t="s">
        <v>120</v>
      </c>
      <c r="G2381" t="s">
        <v>15</v>
      </c>
      <c r="H2381">
        <v>3</v>
      </c>
      <c r="I2381">
        <v>68</v>
      </c>
      <c r="J2381" t="s">
        <v>16</v>
      </c>
      <c r="K2381" t="s">
        <v>17</v>
      </c>
      <c r="L2381" t="s">
        <v>21</v>
      </c>
      <c r="M2381" s="25">
        <v>280000</v>
      </c>
    </row>
    <row r="2382" spans="1:13" x14ac:dyDescent="0.2">
      <c r="A2382" s="1">
        <v>44416</v>
      </c>
      <c r="B2382" t="s">
        <v>2503</v>
      </c>
      <c r="C2382" t="s">
        <v>11</v>
      </c>
      <c r="D2382" t="s">
        <v>37</v>
      </c>
      <c r="E2382" t="s">
        <v>49</v>
      </c>
      <c r="F2382" t="s">
        <v>120</v>
      </c>
      <c r="G2382" t="s">
        <v>15</v>
      </c>
      <c r="H2382">
        <v>2</v>
      </c>
      <c r="I2382">
        <v>45</v>
      </c>
      <c r="J2382" t="s">
        <v>28</v>
      </c>
      <c r="K2382" t="s">
        <v>67</v>
      </c>
      <c r="L2382" t="s">
        <v>18</v>
      </c>
      <c r="M2382" s="25">
        <v>180000</v>
      </c>
    </row>
    <row r="2383" spans="1:13" x14ac:dyDescent="0.2">
      <c r="A2383" s="1">
        <v>44417</v>
      </c>
      <c r="B2383" t="s">
        <v>2504</v>
      </c>
      <c r="C2383" t="s">
        <v>11</v>
      </c>
      <c r="D2383" t="s">
        <v>19</v>
      </c>
      <c r="E2383" t="s">
        <v>20</v>
      </c>
      <c r="F2383" t="s">
        <v>120</v>
      </c>
      <c r="G2383" t="s">
        <v>15</v>
      </c>
      <c r="H2383">
        <v>5</v>
      </c>
      <c r="I2383">
        <v>200</v>
      </c>
      <c r="J2383" t="s">
        <v>16</v>
      </c>
      <c r="K2383" t="s">
        <v>17</v>
      </c>
      <c r="L2383" t="s">
        <v>36</v>
      </c>
      <c r="M2383" s="25">
        <v>999000</v>
      </c>
    </row>
    <row r="2384" spans="1:13" x14ac:dyDescent="0.2">
      <c r="A2384" s="1">
        <v>44418</v>
      </c>
      <c r="B2384" t="s">
        <v>2505</v>
      </c>
      <c r="C2384" t="s">
        <v>11</v>
      </c>
      <c r="D2384" t="s">
        <v>50</v>
      </c>
      <c r="E2384" t="s">
        <v>84</v>
      </c>
      <c r="F2384" t="s">
        <v>120</v>
      </c>
      <c r="G2384" t="s">
        <v>15</v>
      </c>
      <c r="H2384">
        <v>3</v>
      </c>
      <c r="I2384">
        <v>74</v>
      </c>
      <c r="J2384" t="s">
        <v>16</v>
      </c>
      <c r="K2384" t="s">
        <v>17</v>
      </c>
      <c r="L2384" t="s">
        <v>36</v>
      </c>
      <c r="M2384" s="25">
        <v>249000</v>
      </c>
    </row>
    <row r="2385" spans="1:13" x14ac:dyDescent="0.2">
      <c r="A2385" s="1">
        <v>44419</v>
      </c>
      <c r="B2385" t="s">
        <v>2506</v>
      </c>
      <c r="C2385" t="s">
        <v>11</v>
      </c>
      <c r="D2385" t="s">
        <v>89</v>
      </c>
      <c r="E2385" t="s">
        <v>92</v>
      </c>
      <c r="F2385" t="s">
        <v>120</v>
      </c>
      <c r="G2385" t="s">
        <v>15</v>
      </c>
      <c r="H2385">
        <v>3</v>
      </c>
      <c r="I2385">
        <v>66</v>
      </c>
      <c r="J2385" t="s">
        <v>16</v>
      </c>
      <c r="K2385" t="s">
        <v>17</v>
      </c>
      <c r="L2385" t="s">
        <v>36</v>
      </c>
      <c r="M2385" s="25">
        <v>169000</v>
      </c>
    </row>
    <row r="2386" spans="1:13" x14ac:dyDescent="0.2">
      <c r="A2386" s="1">
        <v>44420</v>
      </c>
      <c r="B2386" t="s">
        <v>2507</v>
      </c>
      <c r="C2386" t="s">
        <v>11</v>
      </c>
      <c r="D2386" t="s">
        <v>54</v>
      </c>
      <c r="E2386" t="s">
        <v>55</v>
      </c>
      <c r="F2386" t="s">
        <v>120</v>
      </c>
      <c r="G2386" t="s">
        <v>15</v>
      </c>
      <c r="H2386">
        <v>3</v>
      </c>
      <c r="I2386">
        <v>70</v>
      </c>
      <c r="J2386" t="s">
        <v>28</v>
      </c>
      <c r="K2386" t="s">
        <v>17</v>
      </c>
      <c r="L2386" t="s">
        <v>18</v>
      </c>
      <c r="M2386" s="25">
        <v>220000</v>
      </c>
    </row>
    <row r="2387" spans="1:13" x14ac:dyDescent="0.2">
      <c r="A2387" s="1">
        <v>44421</v>
      </c>
      <c r="B2387" t="s">
        <v>2508</v>
      </c>
      <c r="C2387" t="s">
        <v>11</v>
      </c>
      <c r="D2387" t="s">
        <v>12</v>
      </c>
      <c r="E2387" t="s">
        <v>22</v>
      </c>
      <c r="F2387" t="s">
        <v>120</v>
      </c>
      <c r="G2387" t="s">
        <v>15</v>
      </c>
      <c r="H2387">
        <v>3</v>
      </c>
      <c r="I2387">
        <v>104</v>
      </c>
      <c r="J2387" t="s">
        <v>16</v>
      </c>
      <c r="K2387" t="s">
        <v>67</v>
      </c>
      <c r="L2387" t="s">
        <v>18</v>
      </c>
      <c r="M2387" s="25">
        <v>349000</v>
      </c>
    </row>
    <row r="2388" spans="1:13" x14ac:dyDescent="0.2">
      <c r="A2388" s="1">
        <v>44422</v>
      </c>
      <c r="B2388" t="s">
        <v>2509</v>
      </c>
      <c r="C2388" t="s">
        <v>11</v>
      </c>
      <c r="D2388" t="s">
        <v>42</v>
      </c>
      <c r="E2388" t="s">
        <v>59</v>
      </c>
      <c r="F2388" t="s">
        <v>120</v>
      </c>
      <c r="G2388" t="s">
        <v>15</v>
      </c>
      <c r="H2388">
        <v>4</v>
      </c>
      <c r="I2388">
        <v>86</v>
      </c>
      <c r="J2388" t="s">
        <v>16</v>
      </c>
      <c r="K2388" t="s">
        <v>17</v>
      </c>
      <c r="L2388" t="s">
        <v>21</v>
      </c>
      <c r="M2388" s="25">
        <v>199900</v>
      </c>
    </row>
    <row r="2389" spans="1:13" x14ac:dyDescent="0.2">
      <c r="A2389" s="1">
        <v>44423</v>
      </c>
      <c r="B2389" t="s">
        <v>2510</v>
      </c>
      <c r="C2389" t="s">
        <v>11</v>
      </c>
      <c r="D2389" t="s">
        <v>42</v>
      </c>
      <c r="E2389" t="s">
        <v>43</v>
      </c>
      <c r="F2389" t="s">
        <v>120</v>
      </c>
      <c r="G2389" t="s">
        <v>15</v>
      </c>
      <c r="H2389">
        <v>3</v>
      </c>
      <c r="I2389">
        <v>61</v>
      </c>
      <c r="J2389" t="s">
        <v>16</v>
      </c>
      <c r="K2389" t="s">
        <v>17</v>
      </c>
      <c r="L2389" t="s">
        <v>40</v>
      </c>
      <c r="M2389" s="25">
        <v>300000</v>
      </c>
    </row>
    <row r="2390" spans="1:13" x14ac:dyDescent="0.2">
      <c r="A2390" s="1">
        <v>44424</v>
      </c>
      <c r="B2390" t="s">
        <v>2511</v>
      </c>
      <c r="C2390" t="s">
        <v>11</v>
      </c>
      <c r="D2390" t="s">
        <v>54</v>
      </c>
      <c r="E2390" t="s">
        <v>108</v>
      </c>
      <c r="F2390" t="s">
        <v>120</v>
      </c>
      <c r="G2390" t="s">
        <v>15</v>
      </c>
      <c r="H2390">
        <v>4</v>
      </c>
      <c r="I2390">
        <v>78</v>
      </c>
      <c r="J2390" t="s">
        <v>16</v>
      </c>
      <c r="K2390" t="s">
        <v>17</v>
      </c>
      <c r="L2390" t="s">
        <v>36</v>
      </c>
      <c r="M2390" s="25">
        <v>245000</v>
      </c>
    </row>
    <row r="2391" spans="1:13" x14ac:dyDescent="0.2">
      <c r="A2391" s="1">
        <v>44425</v>
      </c>
      <c r="B2391" t="s">
        <v>2512</v>
      </c>
      <c r="C2391" t="s">
        <v>11</v>
      </c>
      <c r="D2391" t="s">
        <v>50</v>
      </c>
      <c r="E2391" t="s">
        <v>51</v>
      </c>
      <c r="F2391" t="s">
        <v>120</v>
      </c>
      <c r="G2391" t="s">
        <v>15</v>
      </c>
      <c r="H2391">
        <v>5</v>
      </c>
      <c r="I2391">
        <v>96</v>
      </c>
      <c r="J2391" t="s">
        <v>28</v>
      </c>
      <c r="K2391" t="s">
        <v>17</v>
      </c>
      <c r="L2391" t="s">
        <v>58</v>
      </c>
      <c r="M2391" s="25">
        <v>370000</v>
      </c>
    </row>
    <row r="2392" spans="1:13" x14ac:dyDescent="0.2">
      <c r="A2392" s="1">
        <v>44426</v>
      </c>
      <c r="B2392" t="s">
        <v>2513</v>
      </c>
      <c r="C2392" t="s">
        <v>11</v>
      </c>
      <c r="D2392" t="s">
        <v>25</v>
      </c>
      <c r="E2392" t="s">
        <v>39</v>
      </c>
      <c r="F2392" t="s">
        <v>120</v>
      </c>
      <c r="G2392" t="s">
        <v>32</v>
      </c>
      <c r="H2392">
        <v>3</v>
      </c>
      <c r="I2392">
        <v>79</v>
      </c>
      <c r="J2392" t="s">
        <v>16</v>
      </c>
      <c r="K2392" t="s">
        <v>17</v>
      </c>
      <c r="L2392" t="s">
        <v>18</v>
      </c>
      <c r="M2392" s="25">
        <v>260000</v>
      </c>
    </row>
    <row r="2393" spans="1:13" x14ac:dyDescent="0.2">
      <c r="A2393" s="1">
        <v>44427</v>
      </c>
      <c r="B2393" t="s">
        <v>2514</v>
      </c>
      <c r="C2393" t="s">
        <v>11</v>
      </c>
      <c r="D2393" t="s">
        <v>37</v>
      </c>
      <c r="E2393" t="s">
        <v>74</v>
      </c>
      <c r="F2393" t="s">
        <v>120</v>
      </c>
      <c r="G2393" t="s">
        <v>15</v>
      </c>
      <c r="H2393">
        <v>2</v>
      </c>
      <c r="I2393">
        <v>50</v>
      </c>
      <c r="J2393" t="s">
        <v>16</v>
      </c>
      <c r="K2393" t="s">
        <v>17</v>
      </c>
      <c r="L2393" t="s">
        <v>58</v>
      </c>
      <c r="M2393" s="25">
        <v>200000</v>
      </c>
    </row>
    <row r="2394" spans="1:13" x14ac:dyDescent="0.2">
      <c r="A2394" s="1">
        <v>44428</v>
      </c>
      <c r="B2394" t="s">
        <v>2515</v>
      </c>
      <c r="C2394" t="s">
        <v>11</v>
      </c>
      <c r="D2394" t="s">
        <v>42</v>
      </c>
      <c r="E2394" t="s">
        <v>59</v>
      </c>
      <c r="F2394" t="s">
        <v>120</v>
      </c>
      <c r="G2394" t="s">
        <v>15</v>
      </c>
      <c r="H2394">
        <v>3</v>
      </c>
      <c r="I2394">
        <v>75</v>
      </c>
      <c r="J2394" t="s">
        <v>16</v>
      </c>
      <c r="K2394" t="s">
        <v>17</v>
      </c>
      <c r="L2394" t="s">
        <v>60</v>
      </c>
      <c r="M2394" s="25">
        <v>210000</v>
      </c>
    </row>
    <row r="2395" spans="1:13" x14ac:dyDescent="0.2">
      <c r="A2395" s="1">
        <v>44429</v>
      </c>
      <c r="B2395" t="s">
        <v>2516</v>
      </c>
      <c r="C2395" t="s">
        <v>11</v>
      </c>
      <c r="D2395" t="s">
        <v>12</v>
      </c>
      <c r="E2395" t="s">
        <v>13</v>
      </c>
      <c r="F2395" t="s">
        <v>120</v>
      </c>
      <c r="G2395" t="s">
        <v>15</v>
      </c>
      <c r="H2395">
        <v>3</v>
      </c>
      <c r="I2395">
        <v>106</v>
      </c>
      <c r="J2395" t="s">
        <v>16</v>
      </c>
      <c r="K2395" t="s">
        <v>17</v>
      </c>
      <c r="L2395" t="s">
        <v>40</v>
      </c>
      <c r="M2395" s="25">
        <v>550000</v>
      </c>
    </row>
    <row r="2396" spans="1:13" x14ac:dyDescent="0.2">
      <c r="A2396" s="1">
        <v>44430</v>
      </c>
      <c r="B2396" t="s">
        <v>2517</v>
      </c>
      <c r="C2396" t="s">
        <v>11</v>
      </c>
      <c r="D2396" t="s">
        <v>42</v>
      </c>
      <c r="E2396" t="s">
        <v>62</v>
      </c>
      <c r="F2396" t="s">
        <v>120</v>
      </c>
      <c r="G2396" t="s">
        <v>15</v>
      </c>
      <c r="H2396">
        <v>4</v>
      </c>
      <c r="I2396">
        <v>102</v>
      </c>
      <c r="J2396" t="s">
        <v>16</v>
      </c>
      <c r="K2396" t="s">
        <v>17</v>
      </c>
      <c r="L2396" t="s">
        <v>18</v>
      </c>
      <c r="M2396" s="25">
        <v>265000</v>
      </c>
    </row>
    <row r="2397" spans="1:13" x14ac:dyDescent="0.2">
      <c r="A2397" s="1">
        <v>44431</v>
      </c>
      <c r="B2397" t="s">
        <v>2518</v>
      </c>
      <c r="C2397" t="s">
        <v>11</v>
      </c>
      <c r="D2397" t="s">
        <v>47</v>
      </c>
      <c r="E2397" t="s">
        <v>102</v>
      </c>
      <c r="F2397" t="s">
        <v>120</v>
      </c>
      <c r="G2397" t="s">
        <v>15</v>
      </c>
      <c r="H2397">
        <v>3</v>
      </c>
      <c r="I2397">
        <v>60</v>
      </c>
      <c r="J2397" t="s">
        <v>16</v>
      </c>
      <c r="K2397" t="s">
        <v>17</v>
      </c>
      <c r="L2397" t="s">
        <v>36</v>
      </c>
      <c r="M2397" s="25">
        <v>175000</v>
      </c>
    </row>
    <row r="2398" spans="1:13" x14ac:dyDescent="0.2">
      <c r="A2398" s="1">
        <v>44432</v>
      </c>
      <c r="B2398" t="s">
        <v>2519</v>
      </c>
      <c r="C2398" t="s">
        <v>11</v>
      </c>
      <c r="D2398" t="s">
        <v>12</v>
      </c>
      <c r="E2398" t="s">
        <v>31</v>
      </c>
      <c r="F2398" t="s">
        <v>120</v>
      </c>
      <c r="G2398" t="s">
        <v>15</v>
      </c>
      <c r="H2398">
        <v>4</v>
      </c>
      <c r="I2398">
        <v>75</v>
      </c>
      <c r="J2398" t="s">
        <v>16</v>
      </c>
      <c r="K2398" t="s">
        <v>17</v>
      </c>
      <c r="L2398" t="s">
        <v>60</v>
      </c>
      <c r="M2398" s="25">
        <v>255000</v>
      </c>
    </row>
    <row r="2399" spans="1:13" x14ac:dyDescent="0.2">
      <c r="A2399" s="1">
        <v>44433</v>
      </c>
      <c r="B2399" t="s">
        <v>2520</v>
      </c>
      <c r="C2399" t="s">
        <v>11</v>
      </c>
      <c r="D2399" t="s">
        <v>54</v>
      </c>
      <c r="E2399" t="s">
        <v>108</v>
      </c>
      <c r="F2399" t="s">
        <v>120</v>
      </c>
      <c r="G2399" t="s">
        <v>15</v>
      </c>
      <c r="H2399">
        <v>4</v>
      </c>
      <c r="I2399">
        <v>85</v>
      </c>
      <c r="J2399" t="s">
        <v>16</v>
      </c>
      <c r="K2399" t="s">
        <v>17</v>
      </c>
      <c r="L2399" t="s">
        <v>21</v>
      </c>
      <c r="M2399" s="25">
        <v>270000</v>
      </c>
    </row>
    <row r="2400" spans="1:13" x14ac:dyDescent="0.2">
      <c r="A2400" s="1">
        <v>44434</v>
      </c>
      <c r="B2400" t="s">
        <v>2521</v>
      </c>
      <c r="C2400" t="s">
        <v>11</v>
      </c>
      <c r="D2400" t="s">
        <v>12</v>
      </c>
      <c r="E2400" t="s">
        <v>41</v>
      </c>
      <c r="F2400" t="s">
        <v>120</v>
      </c>
      <c r="G2400" t="s">
        <v>15</v>
      </c>
      <c r="H2400">
        <v>2</v>
      </c>
      <c r="I2400">
        <v>78</v>
      </c>
      <c r="J2400" t="s">
        <v>16</v>
      </c>
      <c r="K2400" t="s">
        <v>17</v>
      </c>
      <c r="L2400" t="s">
        <v>18</v>
      </c>
      <c r="M2400" s="25">
        <v>315000</v>
      </c>
    </row>
    <row r="2401" spans="1:13" x14ac:dyDescent="0.2">
      <c r="A2401" s="1">
        <v>44435</v>
      </c>
      <c r="B2401" t="s">
        <v>2522</v>
      </c>
      <c r="C2401" t="s">
        <v>11</v>
      </c>
      <c r="D2401" t="s">
        <v>47</v>
      </c>
      <c r="E2401" t="s">
        <v>48</v>
      </c>
      <c r="F2401" t="s">
        <v>120</v>
      </c>
      <c r="G2401" t="s">
        <v>15</v>
      </c>
      <c r="H2401">
        <v>5</v>
      </c>
      <c r="I2401">
        <v>103</v>
      </c>
      <c r="J2401" t="s">
        <v>28</v>
      </c>
      <c r="K2401" t="s">
        <v>17</v>
      </c>
      <c r="L2401" t="s">
        <v>36</v>
      </c>
      <c r="M2401" s="25">
        <v>249000</v>
      </c>
    </row>
    <row r="2402" spans="1:13" x14ac:dyDescent="0.2">
      <c r="A2402" s="1">
        <v>44436</v>
      </c>
      <c r="B2402" t="s">
        <v>2523</v>
      </c>
      <c r="C2402" t="s">
        <v>11</v>
      </c>
      <c r="D2402" t="s">
        <v>89</v>
      </c>
      <c r="E2402" t="s">
        <v>92</v>
      </c>
      <c r="F2402" t="s">
        <v>120</v>
      </c>
      <c r="G2402" t="s">
        <v>15</v>
      </c>
      <c r="H2402">
        <v>3</v>
      </c>
      <c r="I2402">
        <v>58</v>
      </c>
      <c r="J2402" t="s">
        <v>16</v>
      </c>
      <c r="K2402" t="s">
        <v>67</v>
      </c>
      <c r="L2402" t="s">
        <v>18</v>
      </c>
      <c r="M2402" s="25">
        <v>168000</v>
      </c>
    </row>
    <row r="2403" spans="1:13" x14ac:dyDescent="0.2">
      <c r="A2403" s="1">
        <v>44437</v>
      </c>
      <c r="B2403" t="s">
        <v>2524</v>
      </c>
      <c r="C2403" t="s">
        <v>11</v>
      </c>
      <c r="D2403" t="s">
        <v>19</v>
      </c>
      <c r="E2403" t="s">
        <v>75</v>
      </c>
      <c r="F2403" t="s">
        <v>120</v>
      </c>
      <c r="G2403" t="s">
        <v>64</v>
      </c>
      <c r="H2403">
        <v>2</v>
      </c>
      <c r="I2403">
        <v>70</v>
      </c>
      <c r="J2403" t="s">
        <v>28</v>
      </c>
      <c r="K2403" t="s">
        <v>17</v>
      </c>
      <c r="L2403" t="s">
        <v>29</v>
      </c>
      <c r="M2403" s="25">
        <v>235000</v>
      </c>
    </row>
    <row r="2404" spans="1:13" x14ac:dyDescent="0.2">
      <c r="A2404" s="1">
        <v>44438</v>
      </c>
      <c r="B2404" t="s">
        <v>2525</v>
      </c>
      <c r="C2404" t="s">
        <v>11</v>
      </c>
      <c r="D2404" t="s">
        <v>47</v>
      </c>
      <c r="E2404" t="s">
        <v>112</v>
      </c>
      <c r="F2404" t="s">
        <v>120</v>
      </c>
      <c r="G2404" t="s">
        <v>15</v>
      </c>
      <c r="H2404">
        <v>4</v>
      </c>
      <c r="I2404">
        <v>75</v>
      </c>
      <c r="J2404" t="s">
        <v>16</v>
      </c>
      <c r="K2404" t="s">
        <v>17</v>
      </c>
      <c r="L2404" t="s">
        <v>18</v>
      </c>
      <c r="M2404" s="25">
        <v>279000</v>
      </c>
    </row>
    <row r="2405" spans="1:13" x14ac:dyDescent="0.2">
      <c r="A2405" s="1">
        <v>44439</v>
      </c>
      <c r="B2405" t="s">
        <v>2526</v>
      </c>
      <c r="C2405" t="s">
        <v>11</v>
      </c>
      <c r="D2405" t="s">
        <v>47</v>
      </c>
      <c r="E2405" t="s">
        <v>48</v>
      </c>
      <c r="F2405" t="s">
        <v>120</v>
      </c>
      <c r="G2405" t="s">
        <v>15</v>
      </c>
      <c r="H2405">
        <v>4</v>
      </c>
      <c r="I2405">
        <v>120</v>
      </c>
      <c r="J2405" t="s">
        <v>16</v>
      </c>
      <c r="K2405" t="s">
        <v>17</v>
      </c>
      <c r="L2405" t="s">
        <v>36</v>
      </c>
      <c r="M2405" s="25">
        <v>388000</v>
      </c>
    </row>
    <row r="2406" spans="1:13" x14ac:dyDescent="0.2">
      <c r="A2406" s="1">
        <v>44440</v>
      </c>
      <c r="B2406" t="s">
        <v>2527</v>
      </c>
      <c r="C2406" t="s">
        <v>11</v>
      </c>
      <c r="D2406" t="s">
        <v>12</v>
      </c>
      <c r="E2406" t="s">
        <v>13</v>
      </c>
      <c r="F2406" t="s">
        <v>120</v>
      </c>
      <c r="G2406" t="s">
        <v>15</v>
      </c>
      <c r="H2406">
        <v>2</v>
      </c>
      <c r="I2406">
        <v>120</v>
      </c>
      <c r="J2406" t="s">
        <v>16</v>
      </c>
      <c r="K2406" t="s">
        <v>17</v>
      </c>
      <c r="L2406" t="s">
        <v>58</v>
      </c>
      <c r="M2406" s="25">
        <v>695000</v>
      </c>
    </row>
    <row r="2407" spans="1:13" x14ac:dyDescent="0.2">
      <c r="A2407" s="1">
        <v>44441</v>
      </c>
      <c r="B2407" t="s">
        <v>2528</v>
      </c>
      <c r="C2407" t="s">
        <v>11</v>
      </c>
      <c r="D2407" t="s">
        <v>25</v>
      </c>
      <c r="E2407" t="s">
        <v>94</v>
      </c>
      <c r="F2407" t="s">
        <v>120</v>
      </c>
      <c r="G2407" t="s">
        <v>15</v>
      </c>
      <c r="H2407">
        <v>3</v>
      </c>
      <c r="I2407">
        <v>60</v>
      </c>
      <c r="J2407" t="s">
        <v>28</v>
      </c>
      <c r="K2407" t="s">
        <v>17</v>
      </c>
      <c r="L2407" t="s">
        <v>40</v>
      </c>
      <c r="M2407" s="25">
        <v>129000</v>
      </c>
    </row>
    <row r="2408" spans="1:13" x14ac:dyDescent="0.2">
      <c r="A2408" s="1">
        <v>44442</v>
      </c>
      <c r="B2408" t="s">
        <v>2529</v>
      </c>
      <c r="C2408" t="s">
        <v>11</v>
      </c>
      <c r="D2408" t="s">
        <v>19</v>
      </c>
      <c r="E2408" t="s">
        <v>75</v>
      </c>
      <c r="F2408" t="s">
        <v>120</v>
      </c>
      <c r="G2408" t="s">
        <v>15</v>
      </c>
      <c r="H2408">
        <v>1</v>
      </c>
      <c r="I2408">
        <v>95</v>
      </c>
      <c r="J2408" t="s">
        <v>16</v>
      </c>
      <c r="K2408" t="s">
        <v>17</v>
      </c>
      <c r="L2408" t="s">
        <v>52</v>
      </c>
      <c r="M2408" s="25">
        <v>199000</v>
      </c>
    </row>
    <row r="2409" spans="1:13" x14ac:dyDescent="0.2">
      <c r="A2409" s="1">
        <v>44443</v>
      </c>
      <c r="B2409" t="s">
        <v>2530</v>
      </c>
      <c r="C2409" t="s">
        <v>11</v>
      </c>
      <c r="D2409" t="s">
        <v>12</v>
      </c>
      <c r="E2409" t="s">
        <v>31</v>
      </c>
      <c r="F2409" t="s">
        <v>120</v>
      </c>
      <c r="G2409" t="s">
        <v>15</v>
      </c>
      <c r="H2409">
        <v>3</v>
      </c>
      <c r="I2409">
        <v>66</v>
      </c>
      <c r="J2409" t="s">
        <v>16</v>
      </c>
      <c r="K2409" t="s">
        <v>17</v>
      </c>
      <c r="L2409" t="s">
        <v>57</v>
      </c>
      <c r="M2409" s="25">
        <v>270000</v>
      </c>
    </row>
    <row r="2410" spans="1:13" x14ac:dyDescent="0.2">
      <c r="A2410" s="1">
        <v>44444</v>
      </c>
      <c r="B2410" t="s">
        <v>2531</v>
      </c>
      <c r="C2410" t="s">
        <v>11</v>
      </c>
      <c r="D2410" t="s">
        <v>19</v>
      </c>
      <c r="E2410" t="s">
        <v>73</v>
      </c>
      <c r="F2410" t="s">
        <v>120</v>
      </c>
      <c r="G2410" t="s">
        <v>15</v>
      </c>
      <c r="H2410">
        <v>4</v>
      </c>
      <c r="I2410">
        <v>100</v>
      </c>
      <c r="J2410" t="s">
        <v>16</v>
      </c>
      <c r="K2410" t="s">
        <v>17</v>
      </c>
      <c r="L2410" t="s">
        <v>40</v>
      </c>
      <c r="M2410" s="25">
        <v>390000</v>
      </c>
    </row>
    <row r="2411" spans="1:13" x14ac:dyDescent="0.2">
      <c r="A2411" s="1">
        <v>44445</v>
      </c>
      <c r="B2411" t="s">
        <v>2532</v>
      </c>
      <c r="C2411" t="s">
        <v>11</v>
      </c>
      <c r="D2411" t="s">
        <v>47</v>
      </c>
      <c r="E2411" t="s">
        <v>48</v>
      </c>
      <c r="F2411" t="s">
        <v>120</v>
      </c>
      <c r="G2411" t="s">
        <v>15</v>
      </c>
      <c r="H2411">
        <v>3</v>
      </c>
      <c r="I2411">
        <v>76</v>
      </c>
      <c r="J2411" t="s">
        <v>16</v>
      </c>
      <c r="K2411" t="s">
        <v>17</v>
      </c>
      <c r="L2411" t="s">
        <v>58</v>
      </c>
      <c r="M2411" s="25">
        <v>220000</v>
      </c>
    </row>
    <row r="2412" spans="1:13" x14ac:dyDescent="0.2">
      <c r="A2412" s="1">
        <v>44446</v>
      </c>
      <c r="B2412" t="s">
        <v>2533</v>
      </c>
      <c r="C2412" t="s">
        <v>11</v>
      </c>
      <c r="D2412" t="s">
        <v>37</v>
      </c>
      <c r="E2412" t="s">
        <v>74</v>
      </c>
      <c r="F2412" t="s">
        <v>120</v>
      </c>
      <c r="G2412" t="s">
        <v>15</v>
      </c>
      <c r="H2412">
        <v>2</v>
      </c>
      <c r="I2412">
        <v>44</v>
      </c>
      <c r="J2412" t="s">
        <v>28</v>
      </c>
      <c r="K2412" t="s">
        <v>17</v>
      </c>
      <c r="L2412" t="s">
        <v>58</v>
      </c>
      <c r="M2412" s="25">
        <v>120000</v>
      </c>
    </row>
    <row r="2413" spans="1:13" x14ac:dyDescent="0.2">
      <c r="A2413" s="1">
        <v>44447</v>
      </c>
      <c r="B2413" t="s">
        <v>2534</v>
      </c>
      <c r="C2413" t="s">
        <v>11</v>
      </c>
      <c r="D2413" t="s">
        <v>42</v>
      </c>
      <c r="E2413" t="s">
        <v>87</v>
      </c>
      <c r="F2413" t="s">
        <v>120</v>
      </c>
      <c r="G2413" t="s">
        <v>15</v>
      </c>
      <c r="H2413">
        <v>3</v>
      </c>
      <c r="I2413">
        <v>73</v>
      </c>
      <c r="J2413" t="s">
        <v>16</v>
      </c>
      <c r="K2413" t="s">
        <v>17</v>
      </c>
      <c r="L2413" t="s">
        <v>18</v>
      </c>
      <c r="M2413" s="25">
        <v>160000</v>
      </c>
    </row>
    <row r="2414" spans="1:13" x14ac:dyDescent="0.2">
      <c r="A2414" s="1">
        <v>44448</v>
      </c>
      <c r="B2414" t="s">
        <v>2535</v>
      </c>
      <c r="C2414" t="s">
        <v>11</v>
      </c>
      <c r="D2414" t="s">
        <v>37</v>
      </c>
      <c r="E2414" t="s">
        <v>49</v>
      </c>
      <c r="F2414" t="s">
        <v>120</v>
      </c>
      <c r="G2414" t="s">
        <v>15</v>
      </c>
      <c r="H2414">
        <v>3</v>
      </c>
      <c r="I2414">
        <v>79</v>
      </c>
      <c r="J2414" t="s">
        <v>28</v>
      </c>
      <c r="K2414" t="s">
        <v>17</v>
      </c>
      <c r="L2414" t="s">
        <v>18</v>
      </c>
      <c r="M2414" s="25">
        <v>280000</v>
      </c>
    </row>
    <row r="2415" spans="1:13" x14ac:dyDescent="0.2">
      <c r="A2415" s="1">
        <v>44449</v>
      </c>
      <c r="B2415" t="s">
        <v>2536</v>
      </c>
      <c r="C2415" t="s">
        <v>11</v>
      </c>
      <c r="D2415" t="s">
        <v>12</v>
      </c>
      <c r="E2415" t="s">
        <v>33</v>
      </c>
      <c r="F2415" t="s">
        <v>120</v>
      </c>
      <c r="G2415" t="s">
        <v>15</v>
      </c>
      <c r="H2415">
        <v>2</v>
      </c>
      <c r="I2415">
        <v>94</v>
      </c>
      <c r="J2415" t="s">
        <v>16</v>
      </c>
      <c r="K2415" t="s">
        <v>17</v>
      </c>
      <c r="L2415" t="s">
        <v>18</v>
      </c>
      <c r="M2415" s="25">
        <v>525000</v>
      </c>
    </row>
    <row r="2416" spans="1:13" x14ac:dyDescent="0.2">
      <c r="A2416" s="1">
        <v>44450</v>
      </c>
      <c r="B2416" t="s">
        <v>2537</v>
      </c>
      <c r="C2416" t="s">
        <v>11</v>
      </c>
      <c r="D2416" t="s">
        <v>19</v>
      </c>
      <c r="E2416" t="s">
        <v>20</v>
      </c>
      <c r="F2416" t="s">
        <v>120</v>
      </c>
      <c r="G2416" t="s">
        <v>15</v>
      </c>
      <c r="H2416">
        <v>5</v>
      </c>
      <c r="I2416">
        <v>144</v>
      </c>
      <c r="J2416" t="s">
        <v>16</v>
      </c>
      <c r="K2416" t="s">
        <v>17</v>
      </c>
      <c r="L2416" t="s">
        <v>21</v>
      </c>
      <c r="M2416" s="25">
        <v>770000</v>
      </c>
    </row>
    <row r="2417" spans="1:13" x14ac:dyDescent="0.2">
      <c r="A2417" s="1">
        <v>44451</v>
      </c>
      <c r="B2417" t="s">
        <v>2538</v>
      </c>
      <c r="C2417" t="s">
        <v>11</v>
      </c>
      <c r="D2417" t="s">
        <v>19</v>
      </c>
      <c r="E2417" t="s">
        <v>45</v>
      </c>
      <c r="F2417" t="s">
        <v>120</v>
      </c>
      <c r="G2417" t="s">
        <v>15</v>
      </c>
      <c r="H2417">
        <v>5</v>
      </c>
      <c r="I2417">
        <v>144</v>
      </c>
      <c r="J2417" t="s">
        <v>16</v>
      </c>
      <c r="K2417" t="s">
        <v>17</v>
      </c>
      <c r="L2417" t="s">
        <v>36</v>
      </c>
      <c r="M2417" s="25">
        <v>720000</v>
      </c>
    </row>
    <row r="2418" spans="1:13" x14ac:dyDescent="0.2">
      <c r="A2418" s="1">
        <v>44452</v>
      </c>
      <c r="B2418" t="s">
        <v>2539</v>
      </c>
      <c r="C2418" t="s">
        <v>11</v>
      </c>
      <c r="D2418" t="s">
        <v>19</v>
      </c>
      <c r="E2418" t="s">
        <v>77</v>
      </c>
      <c r="F2418" t="s">
        <v>120</v>
      </c>
      <c r="G2418" t="s">
        <v>15</v>
      </c>
      <c r="H2418">
        <v>5</v>
      </c>
      <c r="I2418">
        <v>280</v>
      </c>
      <c r="J2418" t="s">
        <v>16</v>
      </c>
      <c r="K2418" t="s">
        <v>17</v>
      </c>
      <c r="L2418" t="s">
        <v>18</v>
      </c>
      <c r="M2418" s="25">
        <v>1260000</v>
      </c>
    </row>
    <row r="2419" spans="1:13" x14ac:dyDescent="0.2">
      <c r="A2419" s="1">
        <v>44453</v>
      </c>
      <c r="B2419" t="s">
        <v>2540</v>
      </c>
      <c r="C2419" t="s">
        <v>11</v>
      </c>
      <c r="D2419" t="s">
        <v>19</v>
      </c>
      <c r="E2419" t="s">
        <v>68</v>
      </c>
      <c r="F2419" t="s">
        <v>120</v>
      </c>
      <c r="G2419" t="s">
        <v>15</v>
      </c>
      <c r="H2419">
        <v>3</v>
      </c>
      <c r="I2419">
        <v>146</v>
      </c>
      <c r="J2419" t="s">
        <v>16</v>
      </c>
      <c r="K2419" t="s">
        <v>17</v>
      </c>
      <c r="L2419" t="s">
        <v>21</v>
      </c>
      <c r="M2419" s="25">
        <v>1450000</v>
      </c>
    </row>
    <row r="2420" spans="1:13" x14ac:dyDescent="0.2">
      <c r="A2420" s="1">
        <v>44454</v>
      </c>
      <c r="B2420" t="s">
        <v>2541</v>
      </c>
      <c r="C2420" t="s">
        <v>11</v>
      </c>
      <c r="D2420" t="s">
        <v>19</v>
      </c>
      <c r="E2420" t="s">
        <v>20</v>
      </c>
      <c r="F2420" t="s">
        <v>120</v>
      </c>
      <c r="G2420" t="s">
        <v>15</v>
      </c>
      <c r="H2420">
        <v>5</v>
      </c>
      <c r="I2420">
        <v>314</v>
      </c>
      <c r="J2420" t="s">
        <v>16</v>
      </c>
      <c r="K2420" t="s">
        <v>17</v>
      </c>
      <c r="L2420" t="s">
        <v>21</v>
      </c>
      <c r="M2420" s="25">
        <v>1750000</v>
      </c>
    </row>
    <row r="2421" spans="1:13" x14ac:dyDescent="0.2">
      <c r="A2421" s="1">
        <v>44455</v>
      </c>
      <c r="B2421" t="s">
        <v>2542</v>
      </c>
      <c r="C2421" t="s">
        <v>11</v>
      </c>
      <c r="D2421" t="s">
        <v>42</v>
      </c>
      <c r="E2421" t="s">
        <v>81</v>
      </c>
      <c r="F2421" t="s">
        <v>120</v>
      </c>
      <c r="G2421" t="s">
        <v>15</v>
      </c>
      <c r="H2421">
        <v>4</v>
      </c>
      <c r="I2421">
        <v>125</v>
      </c>
      <c r="J2421" t="s">
        <v>16</v>
      </c>
      <c r="K2421" t="s">
        <v>17</v>
      </c>
      <c r="L2421" t="s">
        <v>58</v>
      </c>
      <c r="M2421" s="25">
        <v>275000</v>
      </c>
    </row>
    <row r="2422" spans="1:13" x14ac:dyDescent="0.2">
      <c r="A2422" s="1">
        <v>44456</v>
      </c>
      <c r="B2422" t="s">
        <v>2543</v>
      </c>
      <c r="C2422" t="s">
        <v>11</v>
      </c>
      <c r="D2422" t="s">
        <v>34</v>
      </c>
      <c r="E2422" t="s">
        <v>35</v>
      </c>
      <c r="F2422" t="s">
        <v>120</v>
      </c>
      <c r="G2422" t="s">
        <v>69</v>
      </c>
      <c r="H2422">
        <v>8</v>
      </c>
      <c r="I2422">
        <v>836</v>
      </c>
      <c r="J2422" t="s">
        <v>28</v>
      </c>
      <c r="K2422" t="s">
        <v>17</v>
      </c>
      <c r="L2422" t="s">
        <v>29</v>
      </c>
      <c r="M2422" s="25">
        <v>4600000</v>
      </c>
    </row>
    <row r="2423" spans="1:13" x14ac:dyDescent="0.2">
      <c r="A2423" s="1">
        <v>44457</v>
      </c>
      <c r="B2423" t="s">
        <v>2544</v>
      </c>
      <c r="C2423" t="s">
        <v>11</v>
      </c>
      <c r="D2423" t="s">
        <v>34</v>
      </c>
      <c r="E2423" t="s">
        <v>35</v>
      </c>
      <c r="F2423" t="s">
        <v>120</v>
      </c>
      <c r="G2423" t="s">
        <v>64</v>
      </c>
      <c r="H2423">
        <v>4</v>
      </c>
      <c r="I2423">
        <v>500</v>
      </c>
      <c r="J2423" t="s">
        <v>28</v>
      </c>
      <c r="K2423" t="s">
        <v>17</v>
      </c>
      <c r="L2423" t="s">
        <v>29</v>
      </c>
      <c r="M2423" s="25">
        <v>3400000</v>
      </c>
    </row>
    <row r="2424" spans="1:13" x14ac:dyDescent="0.2">
      <c r="A2424" s="1">
        <v>44458</v>
      </c>
      <c r="B2424" t="s">
        <v>2545</v>
      </c>
      <c r="C2424" t="s">
        <v>11</v>
      </c>
      <c r="D2424" t="s">
        <v>42</v>
      </c>
      <c r="E2424" t="s">
        <v>87</v>
      </c>
      <c r="F2424" t="s">
        <v>120</v>
      </c>
      <c r="G2424" t="s">
        <v>15</v>
      </c>
      <c r="H2424">
        <v>2</v>
      </c>
      <c r="I2424">
        <v>61</v>
      </c>
      <c r="J2424" t="s">
        <v>16</v>
      </c>
      <c r="K2424" t="s">
        <v>17</v>
      </c>
      <c r="L2424" t="s">
        <v>24</v>
      </c>
      <c r="M2424" s="25">
        <v>159900</v>
      </c>
    </row>
    <row r="2425" spans="1:13" x14ac:dyDescent="0.2">
      <c r="A2425" s="1">
        <v>44459</v>
      </c>
      <c r="B2425" t="s">
        <v>2546</v>
      </c>
      <c r="C2425" t="s">
        <v>11</v>
      </c>
      <c r="D2425" t="s">
        <v>54</v>
      </c>
      <c r="E2425" t="s">
        <v>111</v>
      </c>
      <c r="F2425" t="s">
        <v>120</v>
      </c>
      <c r="G2425" t="s">
        <v>15</v>
      </c>
      <c r="H2425">
        <v>3</v>
      </c>
      <c r="I2425">
        <v>57</v>
      </c>
      <c r="J2425" t="s">
        <v>16</v>
      </c>
      <c r="K2425" t="s">
        <v>17</v>
      </c>
      <c r="L2425" t="s">
        <v>21</v>
      </c>
      <c r="M2425" s="25">
        <v>114900</v>
      </c>
    </row>
    <row r="2426" spans="1:13" x14ac:dyDescent="0.2">
      <c r="A2426" s="1">
        <v>44460</v>
      </c>
      <c r="B2426" t="s">
        <v>2547</v>
      </c>
      <c r="C2426" t="s">
        <v>11</v>
      </c>
      <c r="D2426" t="s">
        <v>47</v>
      </c>
      <c r="E2426" t="s">
        <v>96</v>
      </c>
      <c r="F2426" t="s">
        <v>120</v>
      </c>
      <c r="G2426" t="s">
        <v>15</v>
      </c>
      <c r="H2426">
        <v>4</v>
      </c>
      <c r="I2426">
        <v>80</v>
      </c>
      <c r="J2426" t="s">
        <v>16</v>
      </c>
      <c r="K2426" t="s">
        <v>17</v>
      </c>
      <c r="L2426" t="s">
        <v>58</v>
      </c>
      <c r="M2426" s="25">
        <v>165000</v>
      </c>
    </row>
    <row r="2427" spans="1:13" x14ac:dyDescent="0.2">
      <c r="A2427" s="1">
        <v>44461</v>
      </c>
      <c r="B2427" t="s">
        <v>2548</v>
      </c>
      <c r="C2427" t="s">
        <v>11</v>
      </c>
      <c r="D2427" t="s">
        <v>25</v>
      </c>
      <c r="E2427" t="s">
        <v>101</v>
      </c>
      <c r="F2427" t="s">
        <v>120</v>
      </c>
      <c r="G2427" t="s">
        <v>15</v>
      </c>
      <c r="H2427">
        <v>3</v>
      </c>
      <c r="I2427">
        <v>66</v>
      </c>
      <c r="J2427" t="s">
        <v>16</v>
      </c>
      <c r="K2427" t="s">
        <v>17</v>
      </c>
      <c r="L2427" t="s">
        <v>36</v>
      </c>
      <c r="M2427" s="25">
        <v>175000</v>
      </c>
    </row>
    <row r="2428" spans="1:13" x14ac:dyDescent="0.2">
      <c r="A2428" s="1">
        <v>44462</v>
      </c>
      <c r="B2428" t="s">
        <v>2549</v>
      </c>
      <c r="C2428" t="s">
        <v>11</v>
      </c>
      <c r="D2428" t="s">
        <v>25</v>
      </c>
      <c r="E2428" t="s">
        <v>91</v>
      </c>
      <c r="F2428" t="s">
        <v>120</v>
      </c>
      <c r="G2428" t="s">
        <v>15</v>
      </c>
      <c r="H2428">
        <v>3</v>
      </c>
      <c r="I2428">
        <v>90</v>
      </c>
      <c r="J2428" t="s">
        <v>16</v>
      </c>
      <c r="K2428" t="s">
        <v>17</v>
      </c>
      <c r="L2428" t="s">
        <v>36</v>
      </c>
      <c r="M2428" s="25">
        <v>400000</v>
      </c>
    </row>
    <row r="2429" spans="1:13" x14ac:dyDescent="0.2">
      <c r="A2429" s="1">
        <v>44463</v>
      </c>
      <c r="B2429" t="s">
        <v>2550</v>
      </c>
      <c r="C2429" t="s">
        <v>11</v>
      </c>
      <c r="D2429" t="s">
        <v>47</v>
      </c>
      <c r="E2429" t="s">
        <v>112</v>
      </c>
      <c r="F2429" t="s">
        <v>120</v>
      </c>
      <c r="G2429" t="s">
        <v>15</v>
      </c>
      <c r="H2429">
        <v>5</v>
      </c>
      <c r="I2429">
        <v>140</v>
      </c>
      <c r="J2429" t="s">
        <v>16</v>
      </c>
      <c r="K2429" t="s">
        <v>17</v>
      </c>
      <c r="L2429" t="s">
        <v>58</v>
      </c>
      <c r="M2429" s="25">
        <v>380000</v>
      </c>
    </row>
    <row r="2430" spans="1:13" x14ac:dyDescent="0.2">
      <c r="A2430" s="1">
        <v>44464</v>
      </c>
      <c r="B2430" t="s">
        <v>2551</v>
      </c>
      <c r="C2430" t="s">
        <v>11</v>
      </c>
      <c r="D2430" t="s">
        <v>12</v>
      </c>
      <c r="E2430" t="s">
        <v>33</v>
      </c>
      <c r="F2430" t="s">
        <v>120</v>
      </c>
      <c r="G2430" t="s">
        <v>15</v>
      </c>
      <c r="H2430">
        <v>4</v>
      </c>
      <c r="I2430">
        <v>124</v>
      </c>
      <c r="J2430" t="s">
        <v>16</v>
      </c>
      <c r="K2430" t="s">
        <v>67</v>
      </c>
      <c r="L2430" t="s">
        <v>18</v>
      </c>
      <c r="M2430" s="25">
        <v>390000</v>
      </c>
    </row>
    <row r="2431" spans="1:13" x14ac:dyDescent="0.2">
      <c r="A2431" s="1">
        <v>44465</v>
      </c>
      <c r="B2431" t="s">
        <v>2552</v>
      </c>
      <c r="C2431" t="s">
        <v>11</v>
      </c>
      <c r="D2431" t="s">
        <v>19</v>
      </c>
      <c r="E2431" t="s">
        <v>68</v>
      </c>
      <c r="F2431" t="s">
        <v>120</v>
      </c>
      <c r="G2431" t="s">
        <v>15</v>
      </c>
      <c r="H2431">
        <v>4</v>
      </c>
      <c r="I2431">
        <v>130</v>
      </c>
      <c r="J2431" t="s">
        <v>16</v>
      </c>
      <c r="K2431" t="s">
        <v>17</v>
      </c>
      <c r="L2431" t="s">
        <v>21</v>
      </c>
      <c r="M2431" s="25">
        <v>625000</v>
      </c>
    </row>
    <row r="2432" spans="1:13" x14ac:dyDescent="0.2">
      <c r="A2432" s="1">
        <v>44466</v>
      </c>
      <c r="B2432" t="s">
        <v>2553</v>
      </c>
      <c r="C2432" t="s">
        <v>11</v>
      </c>
      <c r="D2432" t="s">
        <v>37</v>
      </c>
      <c r="E2432" t="s">
        <v>74</v>
      </c>
      <c r="F2432" t="s">
        <v>120</v>
      </c>
      <c r="G2432" t="s">
        <v>15</v>
      </c>
      <c r="H2432">
        <v>2</v>
      </c>
      <c r="I2432">
        <v>45</v>
      </c>
      <c r="J2432" t="s">
        <v>16</v>
      </c>
      <c r="K2432" t="s">
        <v>17</v>
      </c>
      <c r="L2432" t="s">
        <v>36</v>
      </c>
      <c r="M2432" s="25">
        <v>178000</v>
      </c>
    </row>
    <row r="2433" spans="1:13" x14ac:dyDescent="0.2">
      <c r="A2433" s="1">
        <v>44467</v>
      </c>
      <c r="B2433" t="s">
        <v>2554</v>
      </c>
      <c r="C2433" t="s">
        <v>11</v>
      </c>
      <c r="D2433" t="s">
        <v>37</v>
      </c>
      <c r="E2433" t="s">
        <v>74</v>
      </c>
      <c r="F2433" t="s">
        <v>120</v>
      </c>
      <c r="G2433" t="s">
        <v>15</v>
      </c>
      <c r="H2433">
        <v>2</v>
      </c>
      <c r="I2433">
        <v>50</v>
      </c>
      <c r="J2433" t="s">
        <v>16</v>
      </c>
      <c r="K2433" t="s">
        <v>17</v>
      </c>
      <c r="L2433" t="s">
        <v>21</v>
      </c>
      <c r="M2433" s="25">
        <v>178000</v>
      </c>
    </row>
    <row r="2434" spans="1:13" x14ac:dyDescent="0.2">
      <c r="A2434" s="1">
        <v>44468</v>
      </c>
      <c r="B2434" t="s">
        <v>2555</v>
      </c>
      <c r="C2434" t="s">
        <v>11</v>
      </c>
      <c r="D2434" t="s">
        <v>37</v>
      </c>
      <c r="E2434" t="s">
        <v>74</v>
      </c>
      <c r="F2434" t="s">
        <v>120</v>
      </c>
      <c r="G2434" t="s">
        <v>15</v>
      </c>
      <c r="H2434">
        <v>2</v>
      </c>
      <c r="I2434">
        <v>100</v>
      </c>
      <c r="J2434" t="s">
        <v>16</v>
      </c>
      <c r="K2434" t="s">
        <v>17</v>
      </c>
      <c r="L2434" t="s">
        <v>52</v>
      </c>
      <c r="M2434" s="25">
        <v>230000</v>
      </c>
    </row>
    <row r="2435" spans="1:13" x14ac:dyDescent="0.2">
      <c r="A2435" s="1">
        <v>44469</v>
      </c>
      <c r="B2435" t="s">
        <v>2556</v>
      </c>
      <c r="C2435" t="s">
        <v>11</v>
      </c>
      <c r="D2435" t="s">
        <v>37</v>
      </c>
      <c r="E2435" t="s">
        <v>74</v>
      </c>
      <c r="F2435" t="s">
        <v>120</v>
      </c>
      <c r="G2435" t="s">
        <v>15</v>
      </c>
      <c r="H2435">
        <v>2</v>
      </c>
      <c r="I2435">
        <v>75</v>
      </c>
      <c r="J2435" t="s">
        <v>16</v>
      </c>
      <c r="K2435" t="s">
        <v>17</v>
      </c>
      <c r="L2435" t="s">
        <v>36</v>
      </c>
      <c r="M2435" s="25">
        <v>230000</v>
      </c>
    </row>
    <row r="2436" spans="1:13" x14ac:dyDescent="0.2">
      <c r="A2436" s="1">
        <v>44470</v>
      </c>
      <c r="B2436" t="s">
        <v>2557</v>
      </c>
      <c r="C2436" t="s">
        <v>11</v>
      </c>
      <c r="D2436" t="s">
        <v>12</v>
      </c>
      <c r="E2436" t="s">
        <v>41</v>
      </c>
      <c r="F2436" t="s">
        <v>120</v>
      </c>
      <c r="G2436" t="s">
        <v>23</v>
      </c>
      <c r="H2436">
        <v>1</v>
      </c>
      <c r="I2436">
        <v>73</v>
      </c>
      <c r="J2436" t="s">
        <v>16</v>
      </c>
      <c r="K2436" t="s">
        <v>17</v>
      </c>
      <c r="L2436" t="s">
        <v>24</v>
      </c>
      <c r="M2436" s="25">
        <v>470000</v>
      </c>
    </row>
    <row r="2437" spans="1:13" x14ac:dyDescent="0.2">
      <c r="A2437" s="1">
        <v>44471</v>
      </c>
      <c r="B2437" t="s">
        <v>2558</v>
      </c>
      <c r="C2437" t="s">
        <v>11</v>
      </c>
      <c r="D2437" t="s">
        <v>12</v>
      </c>
      <c r="E2437" t="s">
        <v>41</v>
      </c>
      <c r="F2437" t="s">
        <v>120</v>
      </c>
      <c r="G2437" t="s">
        <v>15</v>
      </c>
      <c r="H2437">
        <v>2</v>
      </c>
      <c r="I2437">
        <v>79</v>
      </c>
      <c r="J2437" t="s">
        <v>16</v>
      </c>
      <c r="K2437" t="s">
        <v>17</v>
      </c>
      <c r="L2437" t="s">
        <v>21</v>
      </c>
      <c r="M2437" s="25">
        <v>450000</v>
      </c>
    </row>
    <row r="2438" spans="1:13" x14ac:dyDescent="0.2">
      <c r="A2438" s="1">
        <v>44472</v>
      </c>
      <c r="B2438" t="s">
        <v>2559</v>
      </c>
      <c r="C2438" t="s">
        <v>11</v>
      </c>
      <c r="D2438" t="s">
        <v>12</v>
      </c>
      <c r="E2438" t="s">
        <v>41</v>
      </c>
      <c r="F2438" t="s">
        <v>120</v>
      </c>
      <c r="G2438" t="s">
        <v>15</v>
      </c>
      <c r="H2438">
        <v>2</v>
      </c>
      <c r="I2438">
        <v>79</v>
      </c>
      <c r="J2438" t="s">
        <v>16</v>
      </c>
      <c r="K2438" t="s">
        <v>17</v>
      </c>
      <c r="L2438" t="s">
        <v>36</v>
      </c>
      <c r="M2438" s="25">
        <v>460000</v>
      </c>
    </row>
    <row r="2439" spans="1:13" x14ac:dyDescent="0.2">
      <c r="A2439" s="1">
        <v>44473</v>
      </c>
      <c r="B2439" t="s">
        <v>2560</v>
      </c>
      <c r="C2439" t="s">
        <v>11</v>
      </c>
      <c r="D2439" t="s">
        <v>34</v>
      </c>
      <c r="E2439" t="s">
        <v>35</v>
      </c>
      <c r="F2439" t="s">
        <v>120</v>
      </c>
      <c r="G2439" t="s">
        <v>15</v>
      </c>
      <c r="H2439">
        <v>3</v>
      </c>
      <c r="I2439">
        <v>73</v>
      </c>
      <c r="J2439" t="s">
        <v>16</v>
      </c>
      <c r="K2439" t="s">
        <v>17</v>
      </c>
      <c r="L2439" t="s">
        <v>40</v>
      </c>
      <c r="M2439" s="25">
        <v>355000</v>
      </c>
    </row>
    <row r="2440" spans="1:13" x14ac:dyDescent="0.2">
      <c r="A2440" s="1">
        <v>44474</v>
      </c>
      <c r="B2440" t="s">
        <v>2561</v>
      </c>
      <c r="C2440" t="s">
        <v>11</v>
      </c>
      <c r="D2440" t="s">
        <v>34</v>
      </c>
      <c r="E2440" t="s">
        <v>35</v>
      </c>
      <c r="F2440" t="s">
        <v>120</v>
      </c>
      <c r="G2440" t="s">
        <v>15</v>
      </c>
      <c r="H2440">
        <v>3</v>
      </c>
      <c r="I2440">
        <v>73</v>
      </c>
      <c r="J2440" t="s">
        <v>16</v>
      </c>
      <c r="K2440" t="s">
        <v>67</v>
      </c>
      <c r="L2440" t="s">
        <v>65</v>
      </c>
      <c r="M2440" s="25">
        <v>435000</v>
      </c>
    </row>
    <row r="2441" spans="1:13" x14ac:dyDescent="0.2">
      <c r="A2441" s="1">
        <v>44475</v>
      </c>
      <c r="B2441" t="s">
        <v>2562</v>
      </c>
      <c r="C2441" t="s">
        <v>11</v>
      </c>
      <c r="D2441" t="s">
        <v>54</v>
      </c>
      <c r="E2441" t="s">
        <v>54</v>
      </c>
      <c r="F2441" t="s">
        <v>120</v>
      </c>
      <c r="G2441" t="s">
        <v>15</v>
      </c>
      <c r="H2441">
        <v>3</v>
      </c>
      <c r="I2441">
        <v>88</v>
      </c>
      <c r="J2441" t="s">
        <v>16</v>
      </c>
      <c r="K2441" t="s">
        <v>17</v>
      </c>
      <c r="L2441" t="s">
        <v>36</v>
      </c>
      <c r="M2441" s="25">
        <v>300000</v>
      </c>
    </row>
    <row r="2442" spans="1:13" x14ac:dyDescent="0.2">
      <c r="A2442" s="1">
        <v>44476</v>
      </c>
      <c r="B2442" t="s">
        <v>2563</v>
      </c>
      <c r="C2442" t="s">
        <v>11</v>
      </c>
      <c r="D2442" t="s">
        <v>37</v>
      </c>
      <c r="E2442" t="s">
        <v>74</v>
      </c>
      <c r="F2442" t="s">
        <v>120</v>
      </c>
      <c r="G2442" t="s">
        <v>15</v>
      </c>
      <c r="H2442">
        <v>4</v>
      </c>
      <c r="I2442">
        <v>85</v>
      </c>
      <c r="J2442" t="s">
        <v>28</v>
      </c>
      <c r="K2442" t="s">
        <v>17</v>
      </c>
      <c r="L2442" t="s">
        <v>40</v>
      </c>
      <c r="M2442" s="25">
        <v>283000</v>
      </c>
    </row>
    <row r="2443" spans="1:13" x14ac:dyDescent="0.2">
      <c r="A2443" s="1">
        <v>44477</v>
      </c>
      <c r="B2443" t="s">
        <v>2564</v>
      </c>
      <c r="C2443" t="s">
        <v>11</v>
      </c>
      <c r="D2443" t="s">
        <v>12</v>
      </c>
      <c r="E2443" t="s">
        <v>22</v>
      </c>
      <c r="F2443" t="s">
        <v>120</v>
      </c>
      <c r="G2443" t="s">
        <v>15</v>
      </c>
      <c r="H2443">
        <v>4</v>
      </c>
      <c r="I2443">
        <v>90</v>
      </c>
      <c r="J2443" t="s">
        <v>16</v>
      </c>
      <c r="K2443" t="s">
        <v>17</v>
      </c>
      <c r="L2443" t="s">
        <v>57</v>
      </c>
      <c r="M2443" s="25">
        <v>350000</v>
      </c>
    </row>
    <row r="2444" spans="1:13" x14ac:dyDescent="0.2">
      <c r="A2444" s="1">
        <v>44478</v>
      </c>
      <c r="B2444" t="s">
        <v>2565</v>
      </c>
      <c r="C2444" t="s">
        <v>11</v>
      </c>
      <c r="D2444" t="s">
        <v>19</v>
      </c>
      <c r="E2444" t="s">
        <v>75</v>
      </c>
      <c r="F2444" t="s">
        <v>120</v>
      </c>
      <c r="G2444" t="s">
        <v>64</v>
      </c>
      <c r="H2444">
        <v>3</v>
      </c>
      <c r="I2444">
        <v>173</v>
      </c>
      <c r="J2444" t="s">
        <v>28</v>
      </c>
      <c r="K2444" t="s">
        <v>17</v>
      </c>
      <c r="L2444" t="s">
        <v>29</v>
      </c>
      <c r="M2444" s="25">
        <v>330000</v>
      </c>
    </row>
    <row r="2445" spans="1:13" x14ac:dyDescent="0.2">
      <c r="A2445" s="1">
        <v>44479</v>
      </c>
      <c r="B2445" t="s">
        <v>2566</v>
      </c>
      <c r="C2445" t="s">
        <v>11</v>
      </c>
      <c r="D2445" t="s">
        <v>25</v>
      </c>
      <c r="E2445" t="s">
        <v>70</v>
      </c>
      <c r="F2445" t="s">
        <v>120</v>
      </c>
      <c r="G2445" t="s">
        <v>15</v>
      </c>
      <c r="H2445">
        <v>2</v>
      </c>
      <c r="I2445">
        <v>75</v>
      </c>
      <c r="J2445" t="s">
        <v>28</v>
      </c>
      <c r="K2445" t="s">
        <v>17</v>
      </c>
      <c r="L2445" t="s">
        <v>40</v>
      </c>
      <c r="M2445" s="25">
        <v>135000</v>
      </c>
    </row>
    <row r="2446" spans="1:13" x14ac:dyDescent="0.2">
      <c r="A2446" s="1">
        <v>44480</v>
      </c>
      <c r="B2446" t="s">
        <v>2567</v>
      </c>
      <c r="C2446" t="s">
        <v>11</v>
      </c>
      <c r="D2446" t="s">
        <v>42</v>
      </c>
      <c r="E2446" t="s">
        <v>43</v>
      </c>
      <c r="F2446" t="s">
        <v>120</v>
      </c>
      <c r="G2446" t="s">
        <v>15</v>
      </c>
      <c r="H2446">
        <v>1</v>
      </c>
      <c r="I2446">
        <v>58</v>
      </c>
      <c r="J2446" t="s">
        <v>28</v>
      </c>
      <c r="K2446" t="s">
        <v>17</v>
      </c>
      <c r="L2446" t="s">
        <v>52</v>
      </c>
      <c r="M2446" s="25">
        <v>176000</v>
      </c>
    </row>
    <row r="2447" spans="1:13" x14ac:dyDescent="0.2">
      <c r="A2447" s="1">
        <v>44481</v>
      </c>
      <c r="B2447" t="s">
        <v>2568</v>
      </c>
      <c r="C2447" t="s">
        <v>11</v>
      </c>
      <c r="D2447" t="s">
        <v>12</v>
      </c>
      <c r="E2447" t="s">
        <v>22</v>
      </c>
      <c r="F2447" t="s">
        <v>120</v>
      </c>
      <c r="G2447" t="s">
        <v>15</v>
      </c>
      <c r="H2447">
        <v>2</v>
      </c>
      <c r="I2447">
        <v>84</v>
      </c>
      <c r="J2447" t="s">
        <v>28</v>
      </c>
      <c r="K2447" t="s">
        <v>17</v>
      </c>
      <c r="L2447" t="s">
        <v>40</v>
      </c>
      <c r="M2447" s="25">
        <v>295000</v>
      </c>
    </row>
    <row r="2448" spans="1:13" x14ac:dyDescent="0.2">
      <c r="A2448" s="1">
        <v>44482</v>
      </c>
      <c r="B2448" t="s">
        <v>2569</v>
      </c>
      <c r="C2448" t="s">
        <v>11</v>
      </c>
      <c r="D2448" t="s">
        <v>37</v>
      </c>
      <c r="E2448" t="s">
        <v>74</v>
      </c>
      <c r="F2448" t="s">
        <v>120</v>
      </c>
      <c r="G2448" t="s">
        <v>15</v>
      </c>
      <c r="H2448">
        <v>3</v>
      </c>
      <c r="I2448">
        <v>78</v>
      </c>
      <c r="J2448" t="s">
        <v>28</v>
      </c>
      <c r="K2448" t="s">
        <v>17</v>
      </c>
      <c r="L2448" t="s">
        <v>58</v>
      </c>
      <c r="M2448" s="25">
        <v>158000</v>
      </c>
    </row>
    <row r="2449" spans="1:13" x14ac:dyDescent="0.2">
      <c r="A2449" s="1">
        <v>44483</v>
      </c>
      <c r="B2449" t="s">
        <v>2570</v>
      </c>
      <c r="C2449" t="s">
        <v>11</v>
      </c>
      <c r="D2449" t="s">
        <v>12</v>
      </c>
      <c r="E2449" t="s">
        <v>13</v>
      </c>
      <c r="F2449" t="s">
        <v>120</v>
      </c>
      <c r="G2449" t="s">
        <v>15</v>
      </c>
      <c r="H2449">
        <v>4</v>
      </c>
      <c r="I2449">
        <v>200</v>
      </c>
      <c r="J2449" t="s">
        <v>16</v>
      </c>
      <c r="K2449" t="s">
        <v>17</v>
      </c>
      <c r="L2449" t="s">
        <v>21</v>
      </c>
      <c r="M2449" s="25">
        <v>1200000</v>
      </c>
    </row>
    <row r="2450" spans="1:13" x14ac:dyDescent="0.2">
      <c r="A2450" s="1">
        <v>44484</v>
      </c>
      <c r="B2450" t="s">
        <v>2571</v>
      </c>
      <c r="C2450" t="s">
        <v>11</v>
      </c>
      <c r="D2450" t="s">
        <v>12</v>
      </c>
      <c r="E2450" t="s">
        <v>41</v>
      </c>
      <c r="F2450" t="s">
        <v>120</v>
      </c>
      <c r="G2450" t="s">
        <v>15</v>
      </c>
      <c r="H2450">
        <v>2</v>
      </c>
      <c r="I2450">
        <v>65</v>
      </c>
      <c r="J2450" t="s">
        <v>16</v>
      </c>
      <c r="K2450" t="s">
        <v>17</v>
      </c>
      <c r="L2450" t="s">
        <v>60</v>
      </c>
      <c r="M2450" s="25">
        <v>195000</v>
      </c>
    </row>
    <row r="2451" spans="1:13" x14ac:dyDescent="0.2">
      <c r="A2451" s="1">
        <v>44485</v>
      </c>
      <c r="B2451" t="s">
        <v>2572</v>
      </c>
      <c r="C2451" t="s">
        <v>11</v>
      </c>
      <c r="D2451" t="s">
        <v>54</v>
      </c>
      <c r="E2451" t="s">
        <v>108</v>
      </c>
      <c r="F2451" t="s">
        <v>120</v>
      </c>
      <c r="G2451" t="s">
        <v>15</v>
      </c>
      <c r="H2451">
        <v>2</v>
      </c>
      <c r="I2451">
        <v>75</v>
      </c>
      <c r="J2451" t="s">
        <v>16</v>
      </c>
      <c r="K2451" t="s">
        <v>17</v>
      </c>
      <c r="L2451" t="s">
        <v>18</v>
      </c>
      <c r="M2451" s="25">
        <v>280000</v>
      </c>
    </row>
    <row r="2452" spans="1:13" x14ac:dyDescent="0.2">
      <c r="A2452" s="1">
        <v>44486</v>
      </c>
      <c r="B2452" t="s">
        <v>2573</v>
      </c>
      <c r="C2452" t="s">
        <v>11</v>
      </c>
      <c r="D2452" t="s">
        <v>25</v>
      </c>
      <c r="E2452" t="s">
        <v>94</v>
      </c>
      <c r="F2452" t="s">
        <v>120</v>
      </c>
      <c r="G2452" t="s">
        <v>15</v>
      </c>
      <c r="H2452">
        <v>3</v>
      </c>
      <c r="I2452">
        <v>70</v>
      </c>
      <c r="J2452" t="s">
        <v>28</v>
      </c>
      <c r="K2452" t="s">
        <v>17</v>
      </c>
      <c r="L2452" t="s">
        <v>58</v>
      </c>
      <c r="M2452" s="25">
        <v>176000</v>
      </c>
    </row>
    <row r="2453" spans="1:13" x14ac:dyDescent="0.2">
      <c r="A2453" s="1">
        <v>44487</v>
      </c>
      <c r="B2453" t="s">
        <v>2574</v>
      </c>
      <c r="C2453" t="s">
        <v>11</v>
      </c>
      <c r="D2453" t="s">
        <v>50</v>
      </c>
      <c r="E2453" t="s">
        <v>66</v>
      </c>
      <c r="F2453" t="s">
        <v>120</v>
      </c>
      <c r="G2453" t="s">
        <v>23</v>
      </c>
      <c r="H2453">
        <v>1</v>
      </c>
      <c r="I2453">
        <v>33</v>
      </c>
      <c r="J2453" t="s">
        <v>16</v>
      </c>
      <c r="K2453" t="s">
        <v>17</v>
      </c>
      <c r="L2453" t="s">
        <v>36</v>
      </c>
      <c r="M2453" s="25">
        <v>215000</v>
      </c>
    </row>
    <row r="2454" spans="1:13" x14ac:dyDescent="0.2">
      <c r="A2454" s="1">
        <v>44488</v>
      </c>
      <c r="B2454" t="s">
        <v>2575</v>
      </c>
      <c r="C2454" t="s">
        <v>11</v>
      </c>
      <c r="D2454" t="s">
        <v>47</v>
      </c>
      <c r="E2454" t="s">
        <v>98</v>
      </c>
      <c r="F2454" t="s">
        <v>120</v>
      </c>
      <c r="G2454" t="s">
        <v>15</v>
      </c>
      <c r="H2454">
        <v>1</v>
      </c>
      <c r="I2454">
        <v>30</v>
      </c>
      <c r="J2454" t="s">
        <v>28</v>
      </c>
      <c r="K2454" t="s">
        <v>17</v>
      </c>
      <c r="L2454" t="s">
        <v>40</v>
      </c>
      <c r="M2454" s="25">
        <v>135000</v>
      </c>
    </row>
    <row r="2455" spans="1:13" x14ac:dyDescent="0.2">
      <c r="A2455" s="1">
        <v>44489</v>
      </c>
      <c r="B2455" t="s">
        <v>2576</v>
      </c>
      <c r="C2455" t="s">
        <v>11</v>
      </c>
      <c r="D2455" t="s">
        <v>89</v>
      </c>
      <c r="E2455" t="s">
        <v>95</v>
      </c>
      <c r="F2455" t="s">
        <v>120</v>
      </c>
      <c r="G2455" t="s">
        <v>15</v>
      </c>
      <c r="H2455">
        <v>3</v>
      </c>
      <c r="I2455">
        <v>74</v>
      </c>
      <c r="J2455" t="s">
        <v>16</v>
      </c>
      <c r="K2455" t="s">
        <v>17</v>
      </c>
      <c r="L2455" t="s">
        <v>18</v>
      </c>
      <c r="M2455" s="25">
        <v>129999</v>
      </c>
    </row>
    <row r="2456" spans="1:13" x14ac:dyDescent="0.2">
      <c r="A2456" s="1">
        <v>44490</v>
      </c>
      <c r="B2456" t="s">
        <v>2577</v>
      </c>
      <c r="C2456" t="s">
        <v>11</v>
      </c>
      <c r="D2456" t="s">
        <v>12</v>
      </c>
      <c r="E2456" t="s">
        <v>30</v>
      </c>
      <c r="F2456" t="s">
        <v>120</v>
      </c>
      <c r="G2456" t="s">
        <v>15</v>
      </c>
      <c r="H2456">
        <v>3</v>
      </c>
      <c r="I2456">
        <v>86</v>
      </c>
      <c r="J2456" t="s">
        <v>16</v>
      </c>
      <c r="K2456" t="s">
        <v>17</v>
      </c>
      <c r="L2456" t="s">
        <v>21</v>
      </c>
      <c r="M2456" s="25">
        <v>295000</v>
      </c>
    </row>
    <row r="2457" spans="1:13" x14ac:dyDescent="0.2">
      <c r="A2457" s="1">
        <v>44491</v>
      </c>
      <c r="B2457" t="s">
        <v>2578</v>
      </c>
      <c r="C2457" t="s">
        <v>11</v>
      </c>
      <c r="D2457" t="s">
        <v>47</v>
      </c>
      <c r="E2457" t="s">
        <v>48</v>
      </c>
      <c r="F2457" t="s">
        <v>120</v>
      </c>
      <c r="G2457" t="s">
        <v>15</v>
      </c>
      <c r="H2457">
        <v>3</v>
      </c>
      <c r="I2457">
        <v>87</v>
      </c>
      <c r="J2457" t="s">
        <v>16</v>
      </c>
      <c r="K2457" t="s">
        <v>17</v>
      </c>
      <c r="L2457" t="s">
        <v>40</v>
      </c>
      <c r="M2457" s="25">
        <v>199000</v>
      </c>
    </row>
    <row r="2458" spans="1:13" x14ac:dyDescent="0.2">
      <c r="A2458" s="1">
        <v>44492</v>
      </c>
      <c r="B2458" t="s">
        <v>2579</v>
      </c>
      <c r="C2458" t="s">
        <v>11</v>
      </c>
      <c r="D2458" t="s">
        <v>89</v>
      </c>
      <c r="E2458" t="s">
        <v>95</v>
      </c>
      <c r="F2458" t="s">
        <v>120</v>
      </c>
      <c r="G2458" t="s">
        <v>15</v>
      </c>
      <c r="H2458">
        <v>3</v>
      </c>
      <c r="I2458">
        <v>79</v>
      </c>
      <c r="J2458" t="s">
        <v>16</v>
      </c>
      <c r="K2458" t="s">
        <v>17</v>
      </c>
      <c r="L2458" t="s">
        <v>58</v>
      </c>
      <c r="M2458" s="25">
        <v>142900</v>
      </c>
    </row>
    <row r="2459" spans="1:13" x14ac:dyDescent="0.2">
      <c r="A2459" s="1">
        <v>44493</v>
      </c>
      <c r="B2459" t="s">
        <v>2580</v>
      </c>
      <c r="C2459" t="s">
        <v>11</v>
      </c>
      <c r="D2459" t="s">
        <v>19</v>
      </c>
      <c r="E2459" t="s">
        <v>73</v>
      </c>
      <c r="F2459" t="s">
        <v>120</v>
      </c>
      <c r="G2459" t="s">
        <v>15</v>
      </c>
      <c r="H2459">
        <v>4</v>
      </c>
      <c r="I2459">
        <v>101</v>
      </c>
      <c r="J2459" t="s">
        <v>16</v>
      </c>
      <c r="K2459" t="s">
        <v>17</v>
      </c>
      <c r="L2459" t="s">
        <v>60</v>
      </c>
      <c r="M2459" s="25">
        <v>475000</v>
      </c>
    </row>
    <row r="2460" spans="1:13" x14ac:dyDescent="0.2">
      <c r="A2460" s="1">
        <v>44494</v>
      </c>
      <c r="B2460" t="s">
        <v>2581</v>
      </c>
      <c r="C2460" t="s">
        <v>11</v>
      </c>
      <c r="D2460" t="s">
        <v>19</v>
      </c>
      <c r="E2460" t="s">
        <v>73</v>
      </c>
      <c r="F2460" t="s">
        <v>120</v>
      </c>
      <c r="G2460" t="s">
        <v>15</v>
      </c>
      <c r="H2460">
        <v>5</v>
      </c>
      <c r="I2460">
        <v>140</v>
      </c>
      <c r="J2460" t="s">
        <v>16</v>
      </c>
      <c r="K2460" t="s">
        <v>17</v>
      </c>
      <c r="L2460" t="s">
        <v>21</v>
      </c>
      <c r="M2460" s="25">
        <v>990000</v>
      </c>
    </row>
    <row r="2461" spans="1:13" x14ac:dyDescent="0.2">
      <c r="A2461" s="1">
        <v>44495</v>
      </c>
      <c r="B2461" t="s">
        <v>2582</v>
      </c>
      <c r="C2461" t="s">
        <v>11</v>
      </c>
      <c r="D2461" t="s">
        <v>47</v>
      </c>
      <c r="E2461" t="s">
        <v>102</v>
      </c>
      <c r="F2461" t="s">
        <v>120</v>
      </c>
      <c r="G2461" t="s">
        <v>15</v>
      </c>
      <c r="H2461">
        <v>2</v>
      </c>
      <c r="I2461">
        <v>75</v>
      </c>
      <c r="J2461" t="s">
        <v>28</v>
      </c>
      <c r="K2461" t="s">
        <v>17</v>
      </c>
      <c r="L2461" t="s">
        <v>40</v>
      </c>
      <c r="M2461" s="25">
        <v>200000</v>
      </c>
    </row>
    <row r="2462" spans="1:13" x14ac:dyDescent="0.2">
      <c r="A2462" s="1">
        <v>44496</v>
      </c>
      <c r="B2462" t="s">
        <v>2583</v>
      </c>
      <c r="C2462" t="s">
        <v>11</v>
      </c>
      <c r="D2462" t="s">
        <v>19</v>
      </c>
      <c r="E2462" t="s">
        <v>77</v>
      </c>
      <c r="F2462" t="s">
        <v>120</v>
      </c>
      <c r="G2462" t="s">
        <v>15</v>
      </c>
      <c r="H2462">
        <v>6</v>
      </c>
      <c r="I2462">
        <v>355</v>
      </c>
      <c r="J2462" t="s">
        <v>16</v>
      </c>
      <c r="K2462" t="s">
        <v>17</v>
      </c>
      <c r="L2462" t="s">
        <v>40</v>
      </c>
      <c r="M2462" s="25">
        <v>2300000</v>
      </c>
    </row>
    <row r="2463" spans="1:13" x14ac:dyDescent="0.2">
      <c r="A2463" s="1">
        <v>44497</v>
      </c>
      <c r="B2463" t="s">
        <v>2584</v>
      </c>
      <c r="C2463" t="s">
        <v>11</v>
      </c>
      <c r="D2463" t="s">
        <v>37</v>
      </c>
      <c r="E2463" t="s">
        <v>74</v>
      </c>
      <c r="F2463" t="s">
        <v>120</v>
      </c>
      <c r="G2463" t="s">
        <v>23</v>
      </c>
      <c r="H2463">
        <v>1</v>
      </c>
      <c r="I2463">
        <v>40</v>
      </c>
      <c r="J2463" t="s">
        <v>16</v>
      </c>
      <c r="K2463" t="s">
        <v>17</v>
      </c>
      <c r="L2463" t="s">
        <v>60</v>
      </c>
      <c r="M2463" s="25">
        <v>195000</v>
      </c>
    </row>
    <row r="2464" spans="1:13" x14ac:dyDescent="0.2">
      <c r="A2464" s="1">
        <v>44498</v>
      </c>
      <c r="B2464" t="s">
        <v>2585</v>
      </c>
      <c r="C2464" t="s">
        <v>11</v>
      </c>
      <c r="D2464" t="s">
        <v>42</v>
      </c>
      <c r="E2464" t="s">
        <v>78</v>
      </c>
      <c r="F2464" t="s">
        <v>120</v>
      </c>
      <c r="G2464" t="s">
        <v>15</v>
      </c>
      <c r="H2464">
        <v>2</v>
      </c>
      <c r="I2464">
        <v>60</v>
      </c>
      <c r="J2464" t="s">
        <v>16</v>
      </c>
      <c r="K2464" t="s">
        <v>17</v>
      </c>
      <c r="L2464" t="s">
        <v>60</v>
      </c>
      <c r="M2464" s="25">
        <v>120000</v>
      </c>
    </row>
    <row r="2465" spans="1:13" x14ac:dyDescent="0.2">
      <c r="A2465" s="1">
        <v>44499</v>
      </c>
      <c r="B2465" t="s">
        <v>2586</v>
      </c>
      <c r="C2465" t="s">
        <v>11</v>
      </c>
      <c r="D2465" t="s">
        <v>37</v>
      </c>
      <c r="E2465" t="s">
        <v>49</v>
      </c>
      <c r="F2465" t="s">
        <v>120</v>
      </c>
      <c r="G2465" t="s">
        <v>15</v>
      </c>
      <c r="H2465">
        <v>11</v>
      </c>
      <c r="I2465">
        <v>536</v>
      </c>
      <c r="J2465" t="s">
        <v>16</v>
      </c>
      <c r="K2465" t="s">
        <v>17</v>
      </c>
      <c r="L2465" t="s">
        <v>18</v>
      </c>
      <c r="M2465" s="25">
        <v>1850000</v>
      </c>
    </row>
    <row r="2466" spans="1:13" x14ac:dyDescent="0.2">
      <c r="A2466" s="1">
        <v>44500</v>
      </c>
      <c r="B2466" t="s">
        <v>2587</v>
      </c>
      <c r="C2466" t="s">
        <v>11</v>
      </c>
      <c r="D2466" t="s">
        <v>37</v>
      </c>
      <c r="E2466" t="s">
        <v>38</v>
      </c>
      <c r="F2466" t="s">
        <v>120</v>
      </c>
      <c r="G2466" t="s">
        <v>15</v>
      </c>
      <c r="H2466">
        <v>3</v>
      </c>
      <c r="I2466">
        <v>52</v>
      </c>
      <c r="J2466" t="s">
        <v>28</v>
      </c>
      <c r="K2466" t="s">
        <v>67</v>
      </c>
      <c r="L2466" t="s">
        <v>21</v>
      </c>
      <c r="M2466" s="25">
        <v>165000</v>
      </c>
    </row>
    <row r="2467" spans="1:13" x14ac:dyDescent="0.2">
      <c r="A2467" s="1">
        <v>44501</v>
      </c>
      <c r="B2467" t="s">
        <v>2588</v>
      </c>
      <c r="C2467" t="s">
        <v>11</v>
      </c>
      <c r="D2467" t="s">
        <v>12</v>
      </c>
      <c r="E2467" t="s">
        <v>31</v>
      </c>
      <c r="F2467" t="s">
        <v>120</v>
      </c>
      <c r="G2467" t="s">
        <v>15</v>
      </c>
      <c r="H2467">
        <v>2</v>
      </c>
      <c r="I2467">
        <v>51</v>
      </c>
      <c r="J2467" t="s">
        <v>16</v>
      </c>
      <c r="K2467" t="s">
        <v>67</v>
      </c>
      <c r="L2467" t="s">
        <v>58</v>
      </c>
      <c r="M2467" s="25">
        <v>215000</v>
      </c>
    </row>
    <row r="2468" spans="1:13" x14ac:dyDescent="0.2">
      <c r="A2468" s="1">
        <v>44502</v>
      </c>
      <c r="B2468" t="s">
        <v>2589</v>
      </c>
      <c r="C2468" t="s">
        <v>11</v>
      </c>
      <c r="D2468" t="s">
        <v>42</v>
      </c>
      <c r="E2468" t="s">
        <v>87</v>
      </c>
      <c r="F2468" t="s">
        <v>120</v>
      </c>
      <c r="G2468" t="s">
        <v>15</v>
      </c>
      <c r="H2468">
        <v>4</v>
      </c>
      <c r="I2468">
        <v>131</v>
      </c>
      <c r="J2468" t="s">
        <v>16</v>
      </c>
      <c r="K2468" t="s">
        <v>17</v>
      </c>
      <c r="L2468" t="s">
        <v>18</v>
      </c>
      <c r="M2468" s="25">
        <v>199900</v>
      </c>
    </row>
    <row r="2469" spans="1:13" x14ac:dyDescent="0.2">
      <c r="A2469" s="1">
        <v>44503</v>
      </c>
      <c r="B2469" t="s">
        <v>2590</v>
      </c>
      <c r="C2469" t="s">
        <v>11</v>
      </c>
      <c r="D2469" t="s">
        <v>47</v>
      </c>
      <c r="E2469" t="s">
        <v>48</v>
      </c>
      <c r="F2469" t="s">
        <v>120</v>
      </c>
      <c r="G2469" t="s">
        <v>15</v>
      </c>
      <c r="H2469">
        <v>3</v>
      </c>
      <c r="I2469">
        <v>75</v>
      </c>
      <c r="J2469" t="s">
        <v>16</v>
      </c>
      <c r="K2469" t="s">
        <v>17</v>
      </c>
      <c r="L2469" t="s">
        <v>40</v>
      </c>
      <c r="M2469" s="25">
        <v>235000</v>
      </c>
    </row>
    <row r="2470" spans="1:13" x14ac:dyDescent="0.2">
      <c r="A2470" s="1">
        <v>44504</v>
      </c>
      <c r="B2470" t="s">
        <v>2591</v>
      </c>
      <c r="C2470" t="s">
        <v>11</v>
      </c>
      <c r="D2470" t="s">
        <v>37</v>
      </c>
      <c r="E2470" t="s">
        <v>74</v>
      </c>
      <c r="F2470" t="s">
        <v>120</v>
      </c>
      <c r="G2470" t="s">
        <v>15</v>
      </c>
      <c r="H2470">
        <v>3</v>
      </c>
      <c r="I2470">
        <v>85</v>
      </c>
      <c r="J2470" t="s">
        <v>28</v>
      </c>
      <c r="K2470" t="s">
        <v>17</v>
      </c>
      <c r="L2470" t="s">
        <v>18</v>
      </c>
      <c r="M2470" s="25">
        <v>216000</v>
      </c>
    </row>
    <row r="2471" spans="1:13" x14ac:dyDescent="0.2">
      <c r="A2471" s="1">
        <v>44505</v>
      </c>
      <c r="B2471" t="s">
        <v>2592</v>
      </c>
      <c r="C2471" t="s">
        <v>11</v>
      </c>
      <c r="D2471" t="s">
        <v>12</v>
      </c>
      <c r="E2471" t="s">
        <v>41</v>
      </c>
      <c r="F2471" t="s">
        <v>120</v>
      </c>
      <c r="G2471" t="s">
        <v>15</v>
      </c>
      <c r="H2471">
        <v>4</v>
      </c>
      <c r="I2471">
        <v>108</v>
      </c>
      <c r="J2471" t="s">
        <v>16</v>
      </c>
      <c r="K2471" t="s">
        <v>17</v>
      </c>
      <c r="L2471" t="s">
        <v>18</v>
      </c>
      <c r="M2471" s="25">
        <v>550000</v>
      </c>
    </row>
    <row r="2472" spans="1:13" x14ac:dyDescent="0.2">
      <c r="A2472" s="1">
        <v>44506</v>
      </c>
      <c r="B2472" t="s">
        <v>2593</v>
      </c>
      <c r="C2472" t="s">
        <v>11</v>
      </c>
      <c r="D2472" t="s">
        <v>47</v>
      </c>
      <c r="E2472" t="s">
        <v>48</v>
      </c>
      <c r="F2472" t="s">
        <v>120</v>
      </c>
      <c r="G2472" t="s">
        <v>15</v>
      </c>
      <c r="H2472">
        <v>3</v>
      </c>
      <c r="I2472">
        <v>53</v>
      </c>
      <c r="J2472" t="s">
        <v>16</v>
      </c>
      <c r="K2472" t="s">
        <v>17</v>
      </c>
      <c r="L2472" t="s">
        <v>57</v>
      </c>
      <c r="M2472" s="25">
        <v>244500</v>
      </c>
    </row>
    <row r="2473" spans="1:13" x14ac:dyDescent="0.2">
      <c r="A2473" s="1">
        <v>44507</v>
      </c>
      <c r="B2473" t="s">
        <v>2594</v>
      </c>
      <c r="C2473" t="s">
        <v>11</v>
      </c>
      <c r="D2473" t="s">
        <v>12</v>
      </c>
      <c r="E2473" t="s">
        <v>30</v>
      </c>
      <c r="F2473" t="s">
        <v>120</v>
      </c>
      <c r="G2473" t="s">
        <v>15</v>
      </c>
      <c r="H2473">
        <v>4</v>
      </c>
      <c r="I2473">
        <v>80</v>
      </c>
      <c r="J2473" t="s">
        <v>16</v>
      </c>
      <c r="K2473" t="s">
        <v>17</v>
      </c>
      <c r="L2473" t="s">
        <v>21</v>
      </c>
      <c r="M2473" s="25">
        <v>305000</v>
      </c>
    </row>
    <row r="2474" spans="1:13" x14ac:dyDescent="0.2">
      <c r="A2474" s="1">
        <v>44508</v>
      </c>
      <c r="B2474" t="s">
        <v>2595</v>
      </c>
      <c r="C2474" t="s">
        <v>11</v>
      </c>
      <c r="D2474" t="s">
        <v>54</v>
      </c>
      <c r="E2474" t="s">
        <v>54</v>
      </c>
      <c r="F2474" t="s">
        <v>120</v>
      </c>
      <c r="G2474" t="s">
        <v>15</v>
      </c>
      <c r="H2474">
        <v>3</v>
      </c>
      <c r="I2474">
        <v>70</v>
      </c>
      <c r="J2474" t="s">
        <v>16</v>
      </c>
      <c r="K2474" t="s">
        <v>17</v>
      </c>
      <c r="L2474" t="s">
        <v>40</v>
      </c>
      <c r="M2474" s="25">
        <v>199000</v>
      </c>
    </row>
    <row r="2475" spans="1:13" x14ac:dyDescent="0.2">
      <c r="A2475" s="1">
        <v>44509</v>
      </c>
      <c r="B2475" t="s">
        <v>2596</v>
      </c>
      <c r="C2475" t="s">
        <v>11</v>
      </c>
      <c r="D2475" t="s">
        <v>25</v>
      </c>
      <c r="E2475" t="s">
        <v>70</v>
      </c>
      <c r="F2475" t="s">
        <v>120</v>
      </c>
      <c r="G2475" t="s">
        <v>15</v>
      </c>
      <c r="H2475">
        <v>2</v>
      </c>
      <c r="I2475">
        <v>76</v>
      </c>
      <c r="J2475" t="s">
        <v>16</v>
      </c>
      <c r="K2475" t="s">
        <v>17</v>
      </c>
      <c r="L2475" t="s">
        <v>18</v>
      </c>
      <c r="M2475" s="25">
        <v>200500</v>
      </c>
    </row>
    <row r="2476" spans="1:13" x14ac:dyDescent="0.2">
      <c r="A2476" s="1">
        <v>44510</v>
      </c>
      <c r="B2476" t="s">
        <v>2597</v>
      </c>
      <c r="C2476" t="s">
        <v>11</v>
      </c>
      <c r="D2476" t="s">
        <v>42</v>
      </c>
      <c r="E2476" t="s">
        <v>78</v>
      </c>
      <c r="F2476" t="s">
        <v>120</v>
      </c>
      <c r="G2476" t="s">
        <v>15</v>
      </c>
      <c r="H2476">
        <v>3</v>
      </c>
      <c r="I2476">
        <v>70</v>
      </c>
      <c r="J2476" t="s">
        <v>16</v>
      </c>
      <c r="K2476" t="s">
        <v>17</v>
      </c>
      <c r="L2476" t="s">
        <v>36</v>
      </c>
      <c r="M2476" s="25">
        <v>135000</v>
      </c>
    </row>
    <row r="2477" spans="1:13" x14ac:dyDescent="0.2">
      <c r="A2477" s="1">
        <v>44511</v>
      </c>
      <c r="B2477" t="s">
        <v>2598</v>
      </c>
      <c r="C2477" t="s">
        <v>11</v>
      </c>
      <c r="D2477" t="s">
        <v>12</v>
      </c>
      <c r="E2477" t="s">
        <v>13</v>
      </c>
      <c r="F2477" t="s">
        <v>120</v>
      </c>
      <c r="G2477" t="s">
        <v>15</v>
      </c>
      <c r="H2477">
        <v>3</v>
      </c>
      <c r="I2477">
        <v>107</v>
      </c>
      <c r="J2477" t="s">
        <v>16</v>
      </c>
      <c r="K2477" t="s">
        <v>17</v>
      </c>
      <c r="L2477" t="s">
        <v>24</v>
      </c>
      <c r="M2477" s="25">
        <v>435000</v>
      </c>
    </row>
    <row r="2478" spans="1:13" x14ac:dyDescent="0.2">
      <c r="A2478" s="1">
        <v>44512</v>
      </c>
      <c r="B2478" t="s">
        <v>2599</v>
      </c>
      <c r="C2478" t="s">
        <v>11</v>
      </c>
      <c r="D2478" t="s">
        <v>37</v>
      </c>
      <c r="E2478" t="s">
        <v>74</v>
      </c>
      <c r="F2478" t="s">
        <v>120</v>
      </c>
      <c r="G2478" t="s">
        <v>15</v>
      </c>
      <c r="H2478">
        <v>3</v>
      </c>
      <c r="I2478">
        <v>47</v>
      </c>
      <c r="J2478" t="s">
        <v>28</v>
      </c>
      <c r="K2478" t="s">
        <v>17</v>
      </c>
      <c r="L2478" t="s">
        <v>40</v>
      </c>
      <c r="M2478" s="25">
        <v>135000</v>
      </c>
    </row>
    <row r="2479" spans="1:13" x14ac:dyDescent="0.2">
      <c r="A2479" s="1">
        <v>44513</v>
      </c>
      <c r="B2479" t="s">
        <v>2600</v>
      </c>
      <c r="C2479" t="s">
        <v>11</v>
      </c>
      <c r="D2479" t="s">
        <v>25</v>
      </c>
      <c r="E2479" t="s">
        <v>70</v>
      </c>
      <c r="F2479" t="s">
        <v>120</v>
      </c>
      <c r="G2479" t="s">
        <v>15</v>
      </c>
      <c r="H2479">
        <v>3</v>
      </c>
      <c r="I2479">
        <v>68</v>
      </c>
      <c r="J2479" t="s">
        <v>16</v>
      </c>
      <c r="K2479" t="s">
        <v>67</v>
      </c>
      <c r="L2479" t="s">
        <v>52</v>
      </c>
      <c r="M2479" s="25">
        <v>125000</v>
      </c>
    </row>
    <row r="2480" spans="1:13" x14ac:dyDescent="0.2">
      <c r="A2480" s="1">
        <v>44514</v>
      </c>
      <c r="B2480" t="s">
        <v>2601</v>
      </c>
      <c r="C2480" t="s">
        <v>11</v>
      </c>
      <c r="D2480" t="s">
        <v>50</v>
      </c>
      <c r="E2480" t="s">
        <v>51</v>
      </c>
      <c r="F2480" t="s">
        <v>120</v>
      </c>
      <c r="G2480" t="s">
        <v>15</v>
      </c>
      <c r="H2480">
        <v>4</v>
      </c>
      <c r="I2480">
        <v>70</v>
      </c>
      <c r="J2480" t="s">
        <v>16</v>
      </c>
      <c r="K2480" t="s">
        <v>17</v>
      </c>
      <c r="L2480" t="s">
        <v>18</v>
      </c>
      <c r="M2480" s="25">
        <v>330000</v>
      </c>
    </row>
    <row r="2481" spans="1:13" x14ac:dyDescent="0.2">
      <c r="A2481" s="1">
        <v>44515</v>
      </c>
      <c r="B2481" t="s">
        <v>2602</v>
      </c>
      <c r="C2481" t="s">
        <v>11</v>
      </c>
      <c r="D2481" t="s">
        <v>25</v>
      </c>
      <c r="E2481" t="s">
        <v>70</v>
      </c>
      <c r="F2481" t="s">
        <v>120</v>
      </c>
      <c r="G2481" t="s">
        <v>15</v>
      </c>
      <c r="H2481">
        <v>3</v>
      </c>
      <c r="I2481">
        <v>70</v>
      </c>
      <c r="J2481" t="s">
        <v>16</v>
      </c>
      <c r="K2481" t="s">
        <v>17</v>
      </c>
      <c r="L2481" t="s">
        <v>57</v>
      </c>
      <c r="M2481" s="25">
        <v>155000</v>
      </c>
    </row>
    <row r="2482" spans="1:13" x14ac:dyDescent="0.2">
      <c r="A2482" s="1">
        <v>44516</v>
      </c>
      <c r="B2482" t="s">
        <v>2603</v>
      </c>
      <c r="C2482" t="s">
        <v>11</v>
      </c>
      <c r="D2482" t="s">
        <v>37</v>
      </c>
      <c r="E2482" t="s">
        <v>49</v>
      </c>
      <c r="F2482" t="s">
        <v>120</v>
      </c>
      <c r="G2482" t="s">
        <v>15</v>
      </c>
      <c r="H2482">
        <v>3</v>
      </c>
      <c r="I2482">
        <v>119</v>
      </c>
      <c r="J2482" t="s">
        <v>28</v>
      </c>
      <c r="K2482" t="s">
        <v>17</v>
      </c>
      <c r="L2482" t="s">
        <v>40</v>
      </c>
      <c r="M2482" s="25">
        <v>395000</v>
      </c>
    </row>
    <row r="2483" spans="1:13" x14ac:dyDescent="0.2">
      <c r="A2483" s="1">
        <v>44517</v>
      </c>
      <c r="B2483" t="s">
        <v>2604</v>
      </c>
      <c r="C2483" t="s">
        <v>11</v>
      </c>
      <c r="D2483" t="s">
        <v>37</v>
      </c>
      <c r="E2483" t="s">
        <v>49</v>
      </c>
      <c r="F2483" t="s">
        <v>120</v>
      </c>
      <c r="G2483" t="s">
        <v>15</v>
      </c>
      <c r="H2483">
        <v>3</v>
      </c>
      <c r="I2483">
        <v>80</v>
      </c>
      <c r="J2483" t="s">
        <v>28</v>
      </c>
      <c r="K2483" t="s">
        <v>17</v>
      </c>
      <c r="L2483" t="s">
        <v>18</v>
      </c>
      <c r="M2483" s="25">
        <v>335000</v>
      </c>
    </row>
    <row r="2484" spans="1:13" x14ac:dyDescent="0.2">
      <c r="A2484" s="1">
        <v>44518</v>
      </c>
      <c r="B2484" t="s">
        <v>2605</v>
      </c>
      <c r="C2484" t="s">
        <v>11</v>
      </c>
      <c r="D2484" t="s">
        <v>12</v>
      </c>
      <c r="E2484" t="s">
        <v>41</v>
      </c>
      <c r="F2484" t="s">
        <v>120</v>
      </c>
      <c r="G2484" t="s">
        <v>23</v>
      </c>
      <c r="H2484">
        <v>4</v>
      </c>
      <c r="I2484">
        <v>111</v>
      </c>
      <c r="J2484" t="s">
        <v>28</v>
      </c>
      <c r="K2484" t="s">
        <v>67</v>
      </c>
      <c r="L2484" t="s">
        <v>58</v>
      </c>
      <c r="M2484" s="25">
        <v>380000</v>
      </c>
    </row>
    <row r="2485" spans="1:13" x14ac:dyDescent="0.2">
      <c r="A2485" s="1">
        <v>44519</v>
      </c>
      <c r="B2485" t="s">
        <v>2606</v>
      </c>
      <c r="C2485" t="s">
        <v>11</v>
      </c>
      <c r="D2485" t="s">
        <v>12</v>
      </c>
      <c r="E2485" t="s">
        <v>22</v>
      </c>
      <c r="F2485" t="s">
        <v>120</v>
      </c>
      <c r="G2485" t="s">
        <v>15</v>
      </c>
      <c r="H2485">
        <v>4</v>
      </c>
      <c r="I2485">
        <v>100</v>
      </c>
      <c r="J2485" t="s">
        <v>16</v>
      </c>
      <c r="K2485" t="s">
        <v>17</v>
      </c>
      <c r="L2485" t="s">
        <v>36</v>
      </c>
      <c r="M2485" s="25">
        <v>475000</v>
      </c>
    </row>
    <row r="2486" spans="1:13" x14ac:dyDescent="0.2">
      <c r="A2486" s="1">
        <v>44520</v>
      </c>
      <c r="B2486" t="s">
        <v>2607</v>
      </c>
      <c r="C2486" t="s">
        <v>11</v>
      </c>
      <c r="D2486" t="s">
        <v>12</v>
      </c>
      <c r="E2486" t="s">
        <v>13</v>
      </c>
      <c r="F2486" t="s">
        <v>120</v>
      </c>
      <c r="G2486" t="s">
        <v>15</v>
      </c>
      <c r="H2486">
        <v>4</v>
      </c>
      <c r="I2486">
        <v>140</v>
      </c>
      <c r="J2486" t="s">
        <v>16</v>
      </c>
      <c r="K2486" t="s">
        <v>17</v>
      </c>
      <c r="L2486" t="s">
        <v>21</v>
      </c>
      <c r="M2486" s="25">
        <v>860000</v>
      </c>
    </row>
    <row r="2487" spans="1:13" x14ac:dyDescent="0.2">
      <c r="A2487" s="1">
        <v>44521</v>
      </c>
      <c r="B2487" t="s">
        <v>2608</v>
      </c>
      <c r="C2487" t="s">
        <v>11</v>
      </c>
      <c r="D2487" t="s">
        <v>37</v>
      </c>
      <c r="E2487" t="s">
        <v>38</v>
      </c>
      <c r="F2487" t="s">
        <v>120</v>
      </c>
      <c r="G2487" t="s">
        <v>15</v>
      </c>
      <c r="H2487">
        <v>5</v>
      </c>
      <c r="I2487">
        <v>185</v>
      </c>
      <c r="J2487" t="s">
        <v>28</v>
      </c>
      <c r="K2487" t="s">
        <v>17</v>
      </c>
      <c r="L2487" t="s">
        <v>57</v>
      </c>
      <c r="M2487" s="25">
        <v>700000</v>
      </c>
    </row>
    <row r="2488" spans="1:13" x14ac:dyDescent="0.2">
      <c r="A2488" s="1">
        <v>44522</v>
      </c>
      <c r="B2488" t="s">
        <v>2609</v>
      </c>
      <c r="C2488" t="s">
        <v>11</v>
      </c>
      <c r="D2488" t="s">
        <v>37</v>
      </c>
      <c r="E2488" t="s">
        <v>38</v>
      </c>
      <c r="F2488" t="s">
        <v>120</v>
      </c>
      <c r="G2488" t="s">
        <v>15</v>
      </c>
      <c r="H2488">
        <v>2</v>
      </c>
      <c r="I2488">
        <v>66</v>
      </c>
      <c r="J2488" t="s">
        <v>16</v>
      </c>
      <c r="K2488" t="s">
        <v>67</v>
      </c>
      <c r="L2488" t="s">
        <v>57</v>
      </c>
      <c r="M2488" s="25">
        <v>340000</v>
      </c>
    </row>
    <row r="2489" spans="1:13" x14ac:dyDescent="0.2">
      <c r="A2489" s="1">
        <v>44523</v>
      </c>
      <c r="B2489" t="s">
        <v>2610</v>
      </c>
      <c r="C2489" t="s">
        <v>11</v>
      </c>
      <c r="D2489" t="s">
        <v>42</v>
      </c>
      <c r="E2489" t="s">
        <v>43</v>
      </c>
      <c r="F2489" t="s">
        <v>120</v>
      </c>
      <c r="G2489" t="s">
        <v>15</v>
      </c>
      <c r="H2489">
        <v>1</v>
      </c>
      <c r="I2489">
        <v>53</v>
      </c>
      <c r="J2489" t="s">
        <v>28</v>
      </c>
      <c r="K2489" t="s">
        <v>17</v>
      </c>
      <c r="L2489" t="s">
        <v>21</v>
      </c>
      <c r="M2489" s="25">
        <v>235000</v>
      </c>
    </row>
    <row r="2490" spans="1:13" x14ac:dyDescent="0.2">
      <c r="A2490" s="1">
        <v>44524</v>
      </c>
      <c r="B2490" t="s">
        <v>2611</v>
      </c>
      <c r="C2490" t="s">
        <v>11</v>
      </c>
      <c r="D2490" t="s">
        <v>37</v>
      </c>
      <c r="E2490" t="s">
        <v>74</v>
      </c>
      <c r="F2490" t="s">
        <v>120</v>
      </c>
      <c r="G2490" t="s">
        <v>15</v>
      </c>
      <c r="H2490">
        <v>2</v>
      </c>
      <c r="I2490">
        <v>45</v>
      </c>
      <c r="J2490" t="s">
        <v>28</v>
      </c>
      <c r="K2490" t="s">
        <v>67</v>
      </c>
      <c r="L2490" t="s">
        <v>18</v>
      </c>
      <c r="M2490" s="25">
        <v>93000</v>
      </c>
    </row>
    <row r="2491" spans="1:13" x14ac:dyDescent="0.2">
      <c r="A2491" s="1">
        <v>44525</v>
      </c>
      <c r="B2491" t="s">
        <v>2612</v>
      </c>
      <c r="C2491" t="s">
        <v>11</v>
      </c>
      <c r="D2491" t="s">
        <v>34</v>
      </c>
      <c r="E2491" t="s">
        <v>44</v>
      </c>
      <c r="F2491" t="s">
        <v>120</v>
      </c>
      <c r="G2491" t="s">
        <v>15</v>
      </c>
      <c r="H2491">
        <v>4</v>
      </c>
      <c r="I2491">
        <v>103</v>
      </c>
      <c r="J2491" t="s">
        <v>16</v>
      </c>
      <c r="K2491" t="s">
        <v>17</v>
      </c>
      <c r="L2491" t="s">
        <v>18</v>
      </c>
      <c r="M2491" s="25">
        <v>395000</v>
      </c>
    </row>
    <row r="2492" spans="1:13" x14ac:dyDescent="0.2">
      <c r="A2492" s="1">
        <v>44526</v>
      </c>
      <c r="B2492" t="s">
        <v>2613</v>
      </c>
      <c r="C2492" t="s">
        <v>11</v>
      </c>
      <c r="D2492" t="s">
        <v>37</v>
      </c>
      <c r="E2492" t="s">
        <v>74</v>
      </c>
      <c r="F2492" t="s">
        <v>120</v>
      </c>
      <c r="G2492" t="s">
        <v>15</v>
      </c>
      <c r="H2492">
        <v>2</v>
      </c>
      <c r="I2492">
        <v>53</v>
      </c>
      <c r="J2492" t="s">
        <v>28</v>
      </c>
      <c r="K2492" t="s">
        <v>67</v>
      </c>
      <c r="L2492" t="s">
        <v>40</v>
      </c>
      <c r="M2492" s="25">
        <v>141500</v>
      </c>
    </row>
    <row r="2493" spans="1:13" x14ac:dyDescent="0.2">
      <c r="A2493" s="1">
        <v>44527</v>
      </c>
      <c r="B2493" t="s">
        <v>2614</v>
      </c>
      <c r="C2493" t="s">
        <v>11</v>
      </c>
      <c r="D2493" t="s">
        <v>25</v>
      </c>
      <c r="E2493" t="s">
        <v>26</v>
      </c>
      <c r="F2493" t="s">
        <v>120</v>
      </c>
      <c r="G2493" t="s">
        <v>15</v>
      </c>
      <c r="H2493">
        <v>3</v>
      </c>
      <c r="I2493">
        <v>60</v>
      </c>
      <c r="J2493" t="s">
        <v>16</v>
      </c>
      <c r="K2493" t="s">
        <v>17</v>
      </c>
      <c r="L2493" t="s">
        <v>52</v>
      </c>
      <c r="M2493" s="25">
        <v>206000</v>
      </c>
    </row>
    <row r="2494" spans="1:13" x14ac:dyDescent="0.2">
      <c r="A2494" s="1">
        <v>44528</v>
      </c>
      <c r="B2494" t="s">
        <v>2615</v>
      </c>
      <c r="C2494" t="s">
        <v>11</v>
      </c>
      <c r="D2494" t="s">
        <v>54</v>
      </c>
      <c r="E2494" t="s">
        <v>108</v>
      </c>
      <c r="F2494" t="s">
        <v>120</v>
      </c>
      <c r="G2494" t="s">
        <v>15</v>
      </c>
      <c r="H2494">
        <v>3</v>
      </c>
      <c r="I2494">
        <v>81</v>
      </c>
      <c r="J2494" t="s">
        <v>16</v>
      </c>
      <c r="K2494" t="s">
        <v>17</v>
      </c>
      <c r="L2494" t="s">
        <v>58</v>
      </c>
      <c r="M2494" s="25">
        <v>235000</v>
      </c>
    </row>
    <row r="2495" spans="1:13" x14ac:dyDescent="0.2">
      <c r="A2495" s="1">
        <v>44529</v>
      </c>
      <c r="B2495" t="s">
        <v>2616</v>
      </c>
      <c r="C2495" t="s">
        <v>11</v>
      </c>
      <c r="D2495" t="s">
        <v>19</v>
      </c>
      <c r="E2495" t="s">
        <v>20</v>
      </c>
      <c r="F2495" t="s">
        <v>120</v>
      </c>
      <c r="G2495" t="s">
        <v>15</v>
      </c>
      <c r="H2495">
        <v>4</v>
      </c>
      <c r="I2495">
        <v>111</v>
      </c>
      <c r="J2495" t="s">
        <v>16</v>
      </c>
      <c r="K2495" t="s">
        <v>17</v>
      </c>
      <c r="L2495" t="s">
        <v>58</v>
      </c>
      <c r="M2495" s="25">
        <v>422500</v>
      </c>
    </row>
    <row r="2496" spans="1:13" x14ac:dyDescent="0.2">
      <c r="A2496" s="1">
        <v>44530</v>
      </c>
      <c r="B2496" t="s">
        <v>2617</v>
      </c>
      <c r="C2496" t="s">
        <v>11</v>
      </c>
      <c r="D2496" t="s">
        <v>12</v>
      </c>
      <c r="E2496" t="s">
        <v>41</v>
      </c>
      <c r="F2496" t="s">
        <v>120</v>
      </c>
      <c r="G2496" t="s">
        <v>15</v>
      </c>
      <c r="H2496">
        <v>4</v>
      </c>
      <c r="I2496">
        <v>90</v>
      </c>
      <c r="J2496" t="s">
        <v>16</v>
      </c>
      <c r="K2496" t="s">
        <v>17</v>
      </c>
      <c r="L2496" t="s">
        <v>40</v>
      </c>
      <c r="M2496" s="25">
        <v>390000</v>
      </c>
    </row>
    <row r="2497" spans="1:13" x14ac:dyDescent="0.2">
      <c r="A2497" s="1">
        <v>44531</v>
      </c>
      <c r="B2497" t="s">
        <v>2618</v>
      </c>
      <c r="C2497" t="s">
        <v>11</v>
      </c>
      <c r="D2497" t="s">
        <v>42</v>
      </c>
      <c r="E2497" t="s">
        <v>62</v>
      </c>
      <c r="F2497" t="s">
        <v>120</v>
      </c>
      <c r="G2497" t="s">
        <v>15</v>
      </c>
      <c r="H2497">
        <v>2</v>
      </c>
      <c r="I2497">
        <v>51</v>
      </c>
      <c r="J2497" t="s">
        <v>16</v>
      </c>
      <c r="K2497" t="s">
        <v>17</v>
      </c>
      <c r="L2497" t="s">
        <v>40</v>
      </c>
      <c r="M2497" s="25">
        <v>195000</v>
      </c>
    </row>
    <row r="2498" spans="1:13" x14ac:dyDescent="0.2">
      <c r="A2498" s="1">
        <v>44532</v>
      </c>
      <c r="B2498" t="s">
        <v>2619</v>
      </c>
      <c r="C2498" t="s">
        <v>11</v>
      </c>
      <c r="D2498" t="s">
        <v>42</v>
      </c>
      <c r="E2498" t="s">
        <v>59</v>
      </c>
      <c r="F2498" t="s">
        <v>120</v>
      </c>
      <c r="G2498" t="s">
        <v>15</v>
      </c>
      <c r="H2498">
        <v>3</v>
      </c>
      <c r="I2498">
        <v>75</v>
      </c>
      <c r="J2498" t="s">
        <v>16</v>
      </c>
      <c r="K2498" t="s">
        <v>17</v>
      </c>
      <c r="L2498" t="s">
        <v>60</v>
      </c>
      <c r="M2498" s="25">
        <v>210000</v>
      </c>
    </row>
    <row r="2499" spans="1:13" x14ac:dyDescent="0.2">
      <c r="A2499" s="1">
        <v>44533</v>
      </c>
      <c r="B2499" t="s">
        <v>2620</v>
      </c>
      <c r="C2499" t="s">
        <v>11</v>
      </c>
      <c r="D2499" t="s">
        <v>42</v>
      </c>
      <c r="E2499" t="s">
        <v>61</v>
      </c>
      <c r="F2499" t="s">
        <v>120</v>
      </c>
      <c r="G2499" t="s">
        <v>15</v>
      </c>
      <c r="H2499">
        <v>3</v>
      </c>
      <c r="I2499">
        <v>80</v>
      </c>
      <c r="J2499" t="s">
        <v>16</v>
      </c>
      <c r="K2499" t="s">
        <v>17</v>
      </c>
      <c r="L2499" t="s">
        <v>40</v>
      </c>
      <c r="M2499" s="25">
        <v>265000</v>
      </c>
    </row>
    <row r="2500" spans="1:13" x14ac:dyDescent="0.2">
      <c r="A2500" s="1">
        <v>44534</v>
      </c>
      <c r="B2500" t="s">
        <v>2621</v>
      </c>
      <c r="C2500" t="s">
        <v>11</v>
      </c>
      <c r="D2500" t="s">
        <v>47</v>
      </c>
      <c r="E2500" t="s">
        <v>86</v>
      </c>
      <c r="F2500" t="s">
        <v>120</v>
      </c>
      <c r="G2500" t="s">
        <v>15</v>
      </c>
      <c r="H2500">
        <v>4</v>
      </c>
      <c r="I2500">
        <v>161</v>
      </c>
      <c r="J2500" t="s">
        <v>28</v>
      </c>
      <c r="K2500" t="s">
        <v>17</v>
      </c>
      <c r="L2500" t="s">
        <v>18</v>
      </c>
      <c r="M2500" s="25">
        <v>325000</v>
      </c>
    </row>
    <row r="2501" spans="1:13" x14ac:dyDescent="0.2">
      <c r="A2501" s="1">
        <v>44535</v>
      </c>
      <c r="B2501" t="s">
        <v>2622</v>
      </c>
      <c r="C2501" t="s">
        <v>11</v>
      </c>
      <c r="D2501" t="s">
        <v>19</v>
      </c>
      <c r="E2501" t="s">
        <v>68</v>
      </c>
      <c r="F2501" t="s">
        <v>120</v>
      </c>
      <c r="G2501" t="s">
        <v>23</v>
      </c>
      <c r="H2501">
        <v>2</v>
      </c>
      <c r="I2501">
        <v>66</v>
      </c>
      <c r="J2501" t="s">
        <v>16</v>
      </c>
      <c r="K2501" t="s">
        <v>17</v>
      </c>
      <c r="L2501" t="s">
        <v>36</v>
      </c>
      <c r="M2501" s="25">
        <v>399000</v>
      </c>
    </row>
    <row r="2502" spans="1:13" x14ac:dyDescent="0.2">
      <c r="A2502" s="1">
        <v>44536</v>
      </c>
      <c r="B2502" t="s">
        <v>2623</v>
      </c>
      <c r="C2502" t="s">
        <v>11</v>
      </c>
      <c r="D2502" t="s">
        <v>50</v>
      </c>
      <c r="E2502" t="s">
        <v>51</v>
      </c>
      <c r="F2502" t="s">
        <v>120</v>
      </c>
      <c r="G2502" t="s">
        <v>23</v>
      </c>
      <c r="H2502">
        <v>3</v>
      </c>
      <c r="I2502">
        <v>66</v>
      </c>
      <c r="J2502" t="s">
        <v>28</v>
      </c>
      <c r="K2502" t="s">
        <v>17</v>
      </c>
      <c r="L2502" t="s">
        <v>58</v>
      </c>
      <c r="M2502" s="25">
        <v>320000</v>
      </c>
    </row>
    <row r="2503" spans="1:13" x14ac:dyDescent="0.2">
      <c r="A2503" s="1">
        <v>44537</v>
      </c>
      <c r="B2503" t="s">
        <v>2624</v>
      </c>
      <c r="C2503" t="s">
        <v>11</v>
      </c>
      <c r="D2503" t="s">
        <v>34</v>
      </c>
      <c r="E2503" t="s">
        <v>35</v>
      </c>
      <c r="F2503" t="s">
        <v>120</v>
      </c>
      <c r="G2503" t="s">
        <v>15</v>
      </c>
      <c r="H2503">
        <v>4</v>
      </c>
      <c r="I2503">
        <v>143</v>
      </c>
      <c r="J2503" t="s">
        <v>16</v>
      </c>
      <c r="K2503" t="s">
        <v>17</v>
      </c>
      <c r="L2503" t="s">
        <v>18</v>
      </c>
      <c r="M2503" s="25">
        <v>795000</v>
      </c>
    </row>
    <row r="2504" spans="1:13" x14ac:dyDescent="0.2">
      <c r="A2504" s="1">
        <v>44538</v>
      </c>
      <c r="B2504" t="s">
        <v>2625</v>
      </c>
      <c r="C2504" t="s">
        <v>11</v>
      </c>
      <c r="D2504" t="s">
        <v>25</v>
      </c>
      <c r="E2504" t="s">
        <v>70</v>
      </c>
      <c r="F2504" t="s">
        <v>120</v>
      </c>
      <c r="G2504" t="s">
        <v>15</v>
      </c>
      <c r="H2504">
        <v>3</v>
      </c>
      <c r="I2504">
        <v>80</v>
      </c>
      <c r="J2504" t="s">
        <v>16</v>
      </c>
      <c r="K2504" t="s">
        <v>17</v>
      </c>
      <c r="L2504" t="s">
        <v>18</v>
      </c>
      <c r="M2504" s="25">
        <v>200000</v>
      </c>
    </row>
    <row r="2505" spans="1:13" x14ac:dyDescent="0.2">
      <c r="A2505" s="1">
        <v>44539</v>
      </c>
      <c r="B2505" t="s">
        <v>2626</v>
      </c>
      <c r="C2505" t="s">
        <v>11</v>
      </c>
      <c r="D2505" t="s">
        <v>47</v>
      </c>
      <c r="E2505" t="s">
        <v>86</v>
      </c>
      <c r="F2505" t="s">
        <v>120</v>
      </c>
      <c r="G2505" t="s">
        <v>27</v>
      </c>
      <c r="H2505">
        <v>2</v>
      </c>
      <c r="I2505">
        <v>98</v>
      </c>
      <c r="J2505" t="s">
        <v>28</v>
      </c>
      <c r="K2505" t="s">
        <v>17</v>
      </c>
      <c r="L2505" t="s">
        <v>29</v>
      </c>
      <c r="M2505" s="25">
        <v>275000</v>
      </c>
    </row>
    <row r="2506" spans="1:13" x14ac:dyDescent="0.2">
      <c r="A2506" s="1">
        <v>44540</v>
      </c>
      <c r="B2506" t="s">
        <v>2627</v>
      </c>
      <c r="C2506" t="s">
        <v>11</v>
      </c>
      <c r="D2506" t="s">
        <v>19</v>
      </c>
      <c r="E2506" t="s">
        <v>20</v>
      </c>
      <c r="F2506" t="s">
        <v>120</v>
      </c>
      <c r="G2506" t="s">
        <v>15</v>
      </c>
      <c r="H2506">
        <v>5</v>
      </c>
      <c r="I2506">
        <v>230</v>
      </c>
      <c r="J2506" t="s">
        <v>16</v>
      </c>
      <c r="K2506" t="s">
        <v>17</v>
      </c>
      <c r="L2506" t="s">
        <v>58</v>
      </c>
      <c r="M2506" s="25">
        <v>890000</v>
      </c>
    </row>
    <row r="2507" spans="1:13" x14ac:dyDescent="0.2">
      <c r="A2507" s="1">
        <v>44541</v>
      </c>
      <c r="B2507" t="s">
        <v>2628</v>
      </c>
      <c r="C2507" t="s">
        <v>11</v>
      </c>
      <c r="D2507" t="s">
        <v>19</v>
      </c>
      <c r="E2507" t="s">
        <v>77</v>
      </c>
      <c r="F2507" t="s">
        <v>120</v>
      </c>
      <c r="G2507" t="s">
        <v>15</v>
      </c>
      <c r="H2507">
        <v>5</v>
      </c>
      <c r="I2507">
        <v>200</v>
      </c>
      <c r="J2507" t="s">
        <v>16</v>
      </c>
      <c r="K2507" t="s">
        <v>17</v>
      </c>
      <c r="L2507" t="s">
        <v>24</v>
      </c>
      <c r="M2507" s="25">
        <v>1350000</v>
      </c>
    </row>
    <row r="2508" spans="1:13" x14ac:dyDescent="0.2">
      <c r="A2508" s="1">
        <v>44542</v>
      </c>
      <c r="B2508" t="s">
        <v>2629</v>
      </c>
      <c r="C2508" t="s">
        <v>11</v>
      </c>
      <c r="D2508" t="s">
        <v>19</v>
      </c>
      <c r="E2508" t="s">
        <v>77</v>
      </c>
      <c r="F2508" t="s">
        <v>120</v>
      </c>
      <c r="G2508" t="s">
        <v>15</v>
      </c>
      <c r="H2508">
        <v>5</v>
      </c>
      <c r="I2508">
        <v>280</v>
      </c>
      <c r="J2508" t="s">
        <v>16</v>
      </c>
      <c r="K2508" t="s">
        <v>17</v>
      </c>
      <c r="L2508" t="s">
        <v>21</v>
      </c>
      <c r="M2508" s="25">
        <v>1880000</v>
      </c>
    </row>
    <row r="2509" spans="1:13" x14ac:dyDescent="0.2">
      <c r="A2509" s="1">
        <v>44543</v>
      </c>
      <c r="B2509" t="s">
        <v>2630</v>
      </c>
      <c r="C2509" t="s">
        <v>11</v>
      </c>
      <c r="D2509" t="s">
        <v>19</v>
      </c>
      <c r="E2509" t="s">
        <v>20</v>
      </c>
      <c r="F2509" t="s">
        <v>120</v>
      </c>
      <c r="G2509" t="s">
        <v>15</v>
      </c>
      <c r="H2509">
        <v>5</v>
      </c>
      <c r="I2509">
        <v>150</v>
      </c>
      <c r="J2509" t="s">
        <v>16</v>
      </c>
      <c r="K2509" t="s">
        <v>17</v>
      </c>
      <c r="L2509" t="s">
        <v>40</v>
      </c>
      <c r="M2509" s="25">
        <v>640000</v>
      </c>
    </row>
    <row r="2510" spans="1:13" x14ac:dyDescent="0.2">
      <c r="A2510" s="1">
        <v>44544</v>
      </c>
      <c r="B2510" t="s">
        <v>2631</v>
      </c>
      <c r="C2510" t="s">
        <v>11</v>
      </c>
      <c r="D2510" t="s">
        <v>47</v>
      </c>
      <c r="E2510" t="s">
        <v>48</v>
      </c>
      <c r="F2510" t="s">
        <v>120</v>
      </c>
      <c r="G2510" t="s">
        <v>15</v>
      </c>
      <c r="H2510">
        <v>2</v>
      </c>
      <c r="I2510">
        <v>53</v>
      </c>
      <c r="J2510" t="s">
        <v>28</v>
      </c>
      <c r="K2510" t="s">
        <v>17</v>
      </c>
      <c r="L2510" t="s">
        <v>57</v>
      </c>
      <c r="M2510" s="25">
        <v>225000</v>
      </c>
    </row>
    <row r="2511" spans="1:13" x14ac:dyDescent="0.2">
      <c r="A2511" s="1">
        <v>44545</v>
      </c>
      <c r="B2511" t="s">
        <v>2632</v>
      </c>
      <c r="C2511" t="s">
        <v>11</v>
      </c>
      <c r="D2511" t="s">
        <v>25</v>
      </c>
      <c r="E2511" t="s">
        <v>113</v>
      </c>
      <c r="F2511" t="s">
        <v>120</v>
      </c>
      <c r="G2511" t="s">
        <v>15</v>
      </c>
      <c r="H2511">
        <v>3</v>
      </c>
      <c r="I2511">
        <v>58</v>
      </c>
      <c r="J2511" t="s">
        <v>16</v>
      </c>
      <c r="K2511" t="s">
        <v>17</v>
      </c>
      <c r="L2511" t="s">
        <v>36</v>
      </c>
      <c r="M2511" s="25">
        <v>225000</v>
      </c>
    </row>
    <row r="2512" spans="1:13" x14ac:dyDescent="0.2">
      <c r="A2512" s="1">
        <v>44546</v>
      </c>
      <c r="B2512" t="s">
        <v>2633</v>
      </c>
      <c r="C2512" t="s">
        <v>11</v>
      </c>
      <c r="D2512" t="s">
        <v>12</v>
      </c>
      <c r="E2512" t="s">
        <v>33</v>
      </c>
      <c r="F2512" t="s">
        <v>120</v>
      </c>
      <c r="G2512" t="s">
        <v>15</v>
      </c>
      <c r="H2512">
        <v>4</v>
      </c>
      <c r="I2512">
        <v>100</v>
      </c>
      <c r="J2512" t="s">
        <v>16</v>
      </c>
      <c r="K2512" t="s">
        <v>67</v>
      </c>
      <c r="L2512" t="s">
        <v>21</v>
      </c>
      <c r="M2512" s="25">
        <v>420000</v>
      </c>
    </row>
    <row r="2513" spans="1:13" x14ac:dyDescent="0.2">
      <c r="A2513" s="1">
        <v>44547</v>
      </c>
      <c r="B2513" t="s">
        <v>2634</v>
      </c>
      <c r="C2513" t="s">
        <v>11</v>
      </c>
      <c r="D2513" t="s">
        <v>19</v>
      </c>
      <c r="E2513" t="s">
        <v>73</v>
      </c>
      <c r="F2513" t="s">
        <v>120</v>
      </c>
      <c r="G2513" t="s">
        <v>15</v>
      </c>
      <c r="H2513">
        <v>2</v>
      </c>
      <c r="I2513">
        <v>60</v>
      </c>
      <c r="J2513" t="s">
        <v>16</v>
      </c>
      <c r="K2513" t="s">
        <v>67</v>
      </c>
      <c r="L2513" t="s">
        <v>52</v>
      </c>
      <c r="M2513" s="25">
        <v>150000</v>
      </c>
    </row>
    <row r="2514" spans="1:13" x14ac:dyDescent="0.2">
      <c r="A2514" s="1">
        <v>44548</v>
      </c>
      <c r="B2514" t="s">
        <v>2635</v>
      </c>
      <c r="C2514" t="s">
        <v>11</v>
      </c>
      <c r="D2514" t="s">
        <v>37</v>
      </c>
      <c r="E2514" t="s">
        <v>49</v>
      </c>
      <c r="F2514" t="s">
        <v>120</v>
      </c>
      <c r="G2514" t="s">
        <v>15</v>
      </c>
      <c r="H2514">
        <v>2</v>
      </c>
      <c r="I2514">
        <v>61</v>
      </c>
      <c r="J2514" t="s">
        <v>28</v>
      </c>
      <c r="K2514" t="s">
        <v>17</v>
      </c>
      <c r="L2514" t="s">
        <v>21</v>
      </c>
      <c r="M2514" s="25">
        <v>290000</v>
      </c>
    </row>
    <row r="2515" spans="1:13" x14ac:dyDescent="0.2">
      <c r="A2515" s="1">
        <v>44549</v>
      </c>
      <c r="B2515" t="s">
        <v>2636</v>
      </c>
      <c r="C2515" t="s">
        <v>11</v>
      </c>
      <c r="D2515" t="s">
        <v>12</v>
      </c>
      <c r="E2515" t="s">
        <v>31</v>
      </c>
      <c r="F2515" t="s">
        <v>120</v>
      </c>
      <c r="G2515" t="s">
        <v>15</v>
      </c>
      <c r="H2515">
        <v>5</v>
      </c>
      <c r="I2515">
        <v>160</v>
      </c>
      <c r="J2515" t="s">
        <v>16</v>
      </c>
      <c r="K2515" t="s">
        <v>17</v>
      </c>
      <c r="L2515" t="s">
        <v>18</v>
      </c>
      <c r="M2515" s="25">
        <v>675000</v>
      </c>
    </row>
    <row r="2516" spans="1:13" x14ac:dyDescent="0.2">
      <c r="A2516" s="1">
        <v>44550</v>
      </c>
      <c r="B2516" t="s">
        <v>2637</v>
      </c>
      <c r="C2516" t="s">
        <v>11</v>
      </c>
      <c r="D2516" t="s">
        <v>47</v>
      </c>
      <c r="E2516" t="s">
        <v>98</v>
      </c>
      <c r="F2516" t="s">
        <v>120</v>
      </c>
      <c r="G2516" t="s">
        <v>15</v>
      </c>
      <c r="H2516">
        <v>4</v>
      </c>
      <c r="I2516">
        <v>95</v>
      </c>
      <c r="J2516" t="s">
        <v>16</v>
      </c>
      <c r="K2516" t="s">
        <v>17</v>
      </c>
      <c r="L2516" t="s">
        <v>21</v>
      </c>
      <c r="M2516" s="25">
        <v>320000</v>
      </c>
    </row>
    <row r="2517" spans="1:13" x14ac:dyDescent="0.2">
      <c r="A2517" s="1">
        <v>44551</v>
      </c>
      <c r="B2517" t="s">
        <v>2638</v>
      </c>
      <c r="C2517" t="s">
        <v>11</v>
      </c>
      <c r="D2517" t="s">
        <v>12</v>
      </c>
      <c r="E2517" t="s">
        <v>41</v>
      </c>
      <c r="F2517" t="s">
        <v>120</v>
      </c>
      <c r="G2517" t="s">
        <v>15</v>
      </c>
      <c r="H2517">
        <v>2</v>
      </c>
      <c r="I2517">
        <v>56</v>
      </c>
      <c r="J2517" t="s">
        <v>28</v>
      </c>
      <c r="K2517" t="s">
        <v>67</v>
      </c>
      <c r="L2517" t="s">
        <v>40</v>
      </c>
      <c r="M2517" s="25">
        <v>195000</v>
      </c>
    </row>
    <row r="2518" spans="1:13" x14ac:dyDescent="0.2">
      <c r="A2518" s="1">
        <v>44552</v>
      </c>
      <c r="B2518" t="s">
        <v>2639</v>
      </c>
      <c r="C2518" t="s">
        <v>11</v>
      </c>
      <c r="D2518" t="s">
        <v>19</v>
      </c>
      <c r="E2518" t="s">
        <v>20</v>
      </c>
      <c r="F2518" t="s">
        <v>120</v>
      </c>
      <c r="G2518" t="s">
        <v>15</v>
      </c>
      <c r="H2518">
        <v>4</v>
      </c>
      <c r="I2518">
        <v>137</v>
      </c>
      <c r="J2518" t="s">
        <v>16</v>
      </c>
      <c r="K2518" t="s">
        <v>17</v>
      </c>
      <c r="L2518" t="s">
        <v>58</v>
      </c>
      <c r="M2518" s="25">
        <v>790000</v>
      </c>
    </row>
    <row r="2519" spans="1:13" x14ac:dyDescent="0.2">
      <c r="A2519" s="1">
        <v>44553</v>
      </c>
      <c r="B2519" t="s">
        <v>2640</v>
      </c>
      <c r="C2519" t="s">
        <v>11</v>
      </c>
      <c r="D2519" t="s">
        <v>25</v>
      </c>
      <c r="E2519" t="s">
        <v>99</v>
      </c>
      <c r="F2519" t="s">
        <v>120</v>
      </c>
      <c r="G2519" t="s">
        <v>64</v>
      </c>
      <c r="H2519">
        <v>6</v>
      </c>
      <c r="I2519">
        <v>160</v>
      </c>
      <c r="J2519" t="s">
        <v>28</v>
      </c>
      <c r="K2519" t="s">
        <v>17</v>
      </c>
      <c r="L2519" t="s">
        <v>29</v>
      </c>
      <c r="M2519" s="25">
        <v>499999</v>
      </c>
    </row>
    <row r="2520" spans="1:13" x14ac:dyDescent="0.2">
      <c r="A2520" s="1">
        <v>44554</v>
      </c>
      <c r="B2520" t="s">
        <v>2641</v>
      </c>
      <c r="C2520" t="s">
        <v>11</v>
      </c>
      <c r="D2520" t="s">
        <v>42</v>
      </c>
      <c r="E2520" t="s">
        <v>59</v>
      </c>
      <c r="F2520" t="s">
        <v>120</v>
      </c>
      <c r="G2520" t="s">
        <v>15</v>
      </c>
      <c r="H2520">
        <v>3</v>
      </c>
      <c r="I2520">
        <v>80</v>
      </c>
      <c r="J2520" t="s">
        <v>16</v>
      </c>
      <c r="K2520" t="s">
        <v>17</v>
      </c>
      <c r="L2520" t="s">
        <v>60</v>
      </c>
      <c r="M2520" s="25">
        <v>155000</v>
      </c>
    </row>
    <row r="2521" spans="1:13" x14ac:dyDescent="0.2">
      <c r="A2521" s="1">
        <v>44555</v>
      </c>
      <c r="B2521" t="s">
        <v>2642</v>
      </c>
      <c r="C2521" t="s">
        <v>11</v>
      </c>
      <c r="D2521" t="s">
        <v>12</v>
      </c>
      <c r="E2521" t="s">
        <v>41</v>
      </c>
      <c r="F2521" t="s">
        <v>120</v>
      </c>
      <c r="G2521" t="s">
        <v>15</v>
      </c>
      <c r="H2521">
        <v>6</v>
      </c>
      <c r="I2521">
        <v>185</v>
      </c>
      <c r="J2521" t="s">
        <v>16</v>
      </c>
      <c r="K2521" t="s">
        <v>17</v>
      </c>
      <c r="L2521" t="s">
        <v>21</v>
      </c>
      <c r="M2521" s="25">
        <v>770000</v>
      </c>
    </row>
    <row r="2522" spans="1:13" x14ac:dyDescent="0.2">
      <c r="A2522" s="1">
        <v>44556</v>
      </c>
      <c r="B2522" t="s">
        <v>2643</v>
      </c>
      <c r="C2522" t="s">
        <v>11</v>
      </c>
      <c r="D2522" t="s">
        <v>12</v>
      </c>
      <c r="E2522" t="s">
        <v>31</v>
      </c>
      <c r="F2522" t="s">
        <v>120</v>
      </c>
      <c r="G2522" t="s">
        <v>15</v>
      </c>
      <c r="H2522">
        <v>2</v>
      </c>
      <c r="I2522">
        <v>65</v>
      </c>
      <c r="J2522" t="s">
        <v>16</v>
      </c>
      <c r="K2522" t="s">
        <v>17</v>
      </c>
      <c r="L2522" t="s">
        <v>36</v>
      </c>
      <c r="M2522" s="25">
        <v>295000</v>
      </c>
    </row>
    <row r="2523" spans="1:13" x14ac:dyDescent="0.2">
      <c r="A2523" s="1">
        <v>44557</v>
      </c>
      <c r="B2523" t="s">
        <v>2644</v>
      </c>
      <c r="C2523" t="s">
        <v>11</v>
      </c>
      <c r="D2523" t="s">
        <v>42</v>
      </c>
      <c r="E2523" t="s">
        <v>61</v>
      </c>
      <c r="F2523" t="s">
        <v>120</v>
      </c>
      <c r="G2523" t="s">
        <v>15</v>
      </c>
      <c r="H2523">
        <v>3</v>
      </c>
      <c r="I2523">
        <v>70</v>
      </c>
      <c r="J2523" t="s">
        <v>16</v>
      </c>
      <c r="K2523" t="s">
        <v>17</v>
      </c>
      <c r="L2523" t="s">
        <v>58</v>
      </c>
      <c r="M2523" s="25">
        <v>270000</v>
      </c>
    </row>
    <row r="2524" spans="1:13" x14ac:dyDescent="0.2">
      <c r="A2524" s="1">
        <v>44558</v>
      </c>
      <c r="B2524" t="s">
        <v>2645</v>
      </c>
      <c r="C2524" t="s">
        <v>11</v>
      </c>
      <c r="D2524" t="s">
        <v>47</v>
      </c>
      <c r="E2524" t="s">
        <v>48</v>
      </c>
      <c r="F2524" t="s">
        <v>120</v>
      </c>
      <c r="G2524" t="s">
        <v>15</v>
      </c>
      <c r="H2524">
        <v>3</v>
      </c>
      <c r="I2524">
        <v>70</v>
      </c>
      <c r="J2524" t="s">
        <v>28</v>
      </c>
      <c r="K2524" t="s">
        <v>17</v>
      </c>
      <c r="L2524" t="s">
        <v>18</v>
      </c>
      <c r="M2524" s="25">
        <v>190000</v>
      </c>
    </row>
    <row r="2525" spans="1:13" x14ac:dyDescent="0.2">
      <c r="A2525" s="1">
        <v>44559</v>
      </c>
      <c r="B2525" t="s">
        <v>2646</v>
      </c>
      <c r="C2525" t="s">
        <v>11</v>
      </c>
      <c r="D2525" t="s">
        <v>19</v>
      </c>
      <c r="E2525" t="s">
        <v>73</v>
      </c>
      <c r="F2525" t="s">
        <v>120</v>
      </c>
      <c r="G2525" t="s">
        <v>15</v>
      </c>
      <c r="H2525">
        <v>5</v>
      </c>
      <c r="I2525">
        <v>87</v>
      </c>
      <c r="J2525" t="s">
        <v>16</v>
      </c>
      <c r="K2525" t="s">
        <v>17</v>
      </c>
      <c r="L2525" t="s">
        <v>18</v>
      </c>
      <c r="M2525" s="25">
        <v>417000</v>
      </c>
    </row>
    <row r="2526" spans="1:13" x14ac:dyDescent="0.2">
      <c r="A2526" s="1">
        <v>44560</v>
      </c>
      <c r="B2526" t="s">
        <v>2647</v>
      </c>
      <c r="C2526" t="s">
        <v>11</v>
      </c>
      <c r="D2526" t="s">
        <v>42</v>
      </c>
      <c r="E2526" t="s">
        <v>59</v>
      </c>
      <c r="F2526" t="s">
        <v>120</v>
      </c>
      <c r="G2526" t="s">
        <v>15</v>
      </c>
      <c r="H2526">
        <v>3</v>
      </c>
      <c r="I2526">
        <v>94</v>
      </c>
      <c r="J2526" t="s">
        <v>16</v>
      </c>
      <c r="K2526" t="s">
        <v>17</v>
      </c>
      <c r="L2526" t="s">
        <v>18</v>
      </c>
      <c r="M2526" s="25">
        <v>215000</v>
      </c>
    </row>
    <row r="2527" spans="1:13" x14ac:dyDescent="0.2">
      <c r="A2527" s="1">
        <v>44561</v>
      </c>
      <c r="B2527" t="s">
        <v>2648</v>
      </c>
      <c r="C2527" t="s">
        <v>11</v>
      </c>
      <c r="D2527" t="s">
        <v>47</v>
      </c>
      <c r="E2527" t="s">
        <v>63</v>
      </c>
      <c r="F2527" t="s">
        <v>120</v>
      </c>
      <c r="G2527" t="s">
        <v>15</v>
      </c>
      <c r="H2527">
        <v>4</v>
      </c>
      <c r="I2527">
        <v>110</v>
      </c>
      <c r="J2527" t="s">
        <v>16</v>
      </c>
      <c r="K2527" t="s">
        <v>17</v>
      </c>
      <c r="L2527" t="s">
        <v>24</v>
      </c>
      <c r="M2527" s="25">
        <v>336000</v>
      </c>
    </row>
    <row r="2528" spans="1:13" x14ac:dyDescent="0.2">
      <c r="A2528" s="1">
        <v>44562</v>
      </c>
      <c r="B2528" t="s">
        <v>2649</v>
      </c>
      <c r="C2528" t="s">
        <v>11</v>
      </c>
      <c r="D2528" t="s">
        <v>12</v>
      </c>
      <c r="E2528" t="s">
        <v>22</v>
      </c>
      <c r="F2528" t="s">
        <v>120</v>
      </c>
      <c r="G2528" t="s">
        <v>15</v>
      </c>
      <c r="H2528">
        <v>4</v>
      </c>
      <c r="I2528">
        <v>85</v>
      </c>
      <c r="J2528" t="s">
        <v>16</v>
      </c>
      <c r="K2528" t="s">
        <v>17</v>
      </c>
      <c r="L2528" t="s">
        <v>36</v>
      </c>
      <c r="M2528" s="25">
        <v>330000</v>
      </c>
    </row>
    <row r="2529" spans="1:13" x14ac:dyDescent="0.2">
      <c r="A2529" s="1">
        <v>44563</v>
      </c>
      <c r="B2529" t="s">
        <v>2650</v>
      </c>
      <c r="C2529" t="s">
        <v>11</v>
      </c>
      <c r="D2529" t="s">
        <v>12</v>
      </c>
      <c r="E2529" t="s">
        <v>22</v>
      </c>
      <c r="F2529" t="s">
        <v>120</v>
      </c>
      <c r="G2529" t="s">
        <v>15</v>
      </c>
      <c r="H2529">
        <v>4</v>
      </c>
      <c r="I2529">
        <v>95</v>
      </c>
      <c r="J2529" t="s">
        <v>16</v>
      </c>
      <c r="K2529" t="s">
        <v>17</v>
      </c>
      <c r="L2529" t="s">
        <v>24</v>
      </c>
      <c r="M2529" s="25">
        <v>400000</v>
      </c>
    </row>
    <row r="2530" spans="1:13" x14ac:dyDescent="0.2">
      <c r="A2530" s="1">
        <v>44564</v>
      </c>
      <c r="B2530" t="s">
        <v>2651</v>
      </c>
      <c r="C2530" t="s">
        <v>11</v>
      </c>
      <c r="D2530" t="s">
        <v>89</v>
      </c>
      <c r="E2530" t="s">
        <v>103</v>
      </c>
      <c r="F2530" t="s">
        <v>120</v>
      </c>
      <c r="G2530" t="s">
        <v>15</v>
      </c>
      <c r="H2530">
        <v>3</v>
      </c>
      <c r="I2530">
        <v>65</v>
      </c>
      <c r="J2530" t="s">
        <v>16</v>
      </c>
      <c r="K2530" t="s">
        <v>67</v>
      </c>
      <c r="L2530" t="s">
        <v>18</v>
      </c>
      <c r="M2530" s="25">
        <v>157500</v>
      </c>
    </row>
    <row r="2531" spans="1:13" x14ac:dyDescent="0.2">
      <c r="A2531" s="1">
        <v>44565</v>
      </c>
      <c r="B2531" t="s">
        <v>2652</v>
      </c>
      <c r="C2531" t="s">
        <v>11</v>
      </c>
      <c r="D2531" t="s">
        <v>19</v>
      </c>
      <c r="E2531" t="s">
        <v>77</v>
      </c>
      <c r="F2531" t="s">
        <v>120</v>
      </c>
      <c r="G2531" t="s">
        <v>15</v>
      </c>
      <c r="H2531">
        <v>5</v>
      </c>
      <c r="I2531">
        <v>195</v>
      </c>
      <c r="J2531" t="s">
        <v>16</v>
      </c>
      <c r="K2531" t="s">
        <v>17</v>
      </c>
      <c r="L2531" t="s">
        <v>40</v>
      </c>
      <c r="M2531" s="25">
        <v>980000</v>
      </c>
    </row>
    <row r="2532" spans="1:13" x14ac:dyDescent="0.2">
      <c r="A2532" s="1">
        <v>44566</v>
      </c>
      <c r="B2532" t="s">
        <v>2653</v>
      </c>
      <c r="C2532" t="s">
        <v>11</v>
      </c>
      <c r="D2532" t="s">
        <v>37</v>
      </c>
      <c r="E2532" t="s">
        <v>38</v>
      </c>
      <c r="F2532" t="s">
        <v>120</v>
      </c>
      <c r="G2532" t="s">
        <v>15</v>
      </c>
      <c r="H2532">
        <v>3</v>
      </c>
      <c r="I2532">
        <v>85</v>
      </c>
      <c r="J2532" t="s">
        <v>28</v>
      </c>
      <c r="K2532" t="s">
        <v>17</v>
      </c>
      <c r="L2532" t="s">
        <v>57</v>
      </c>
      <c r="M2532" s="25">
        <v>315000</v>
      </c>
    </row>
    <row r="2533" spans="1:13" x14ac:dyDescent="0.2">
      <c r="A2533" s="1">
        <v>44567</v>
      </c>
      <c r="B2533" t="s">
        <v>2654</v>
      </c>
      <c r="C2533" t="s">
        <v>11</v>
      </c>
      <c r="D2533" t="s">
        <v>42</v>
      </c>
      <c r="E2533" t="s">
        <v>62</v>
      </c>
      <c r="F2533" t="s">
        <v>120</v>
      </c>
      <c r="G2533" t="s">
        <v>15</v>
      </c>
      <c r="H2533">
        <v>3</v>
      </c>
      <c r="I2533">
        <v>85</v>
      </c>
      <c r="J2533" t="s">
        <v>16</v>
      </c>
      <c r="K2533" t="s">
        <v>17</v>
      </c>
      <c r="L2533" t="s">
        <v>40</v>
      </c>
      <c r="M2533" s="25">
        <v>269000</v>
      </c>
    </row>
    <row r="2534" spans="1:13" x14ac:dyDescent="0.2">
      <c r="A2534" s="1">
        <v>44568</v>
      </c>
      <c r="B2534" t="s">
        <v>2655</v>
      </c>
      <c r="C2534" t="s">
        <v>11</v>
      </c>
      <c r="D2534" t="s">
        <v>12</v>
      </c>
      <c r="E2534" t="s">
        <v>30</v>
      </c>
      <c r="F2534" t="s">
        <v>120</v>
      </c>
      <c r="G2534" t="s">
        <v>23</v>
      </c>
      <c r="H2534">
        <v>9</v>
      </c>
      <c r="I2534">
        <v>165</v>
      </c>
      <c r="J2534" t="s">
        <v>16</v>
      </c>
      <c r="K2534" t="s">
        <v>17</v>
      </c>
      <c r="L2534" t="s">
        <v>36</v>
      </c>
      <c r="M2534" s="25">
        <v>680000</v>
      </c>
    </row>
    <row r="2535" spans="1:13" x14ac:dyDescent="0.2">
      <c r="A2535" s="1">
        <v>44569</v>
      </c>
      <c r="B2535" t="s">
        <v>2656</v>
      </c>
      <c r="C2535" t="s">
        <v>11</v>
      </c>
      <c r="D2535" t="s">
        <v>50</v>
      </c>
      <c r="E2535" t="s">
        <v>84</v>
      </c>
      <c r="F2535" t="s">
        <v>120</v>
      </c>
      <c r="G2535" t="s">
        <v>15</v>
      </c>
      <c r="H2535">
        <v>4</v>
      </c>
      <c r="I2535">
        <v>160</v>
      </c>
      <c r="J2535" t="s">
        <v>16</v>
      </c>
      <c r="K2535" t="s">
        <v>17</v>
      </c>
      <c r="L2535" t="s">
        <v>52</v>
      </c>
      <c r="M2535" s="25">
        <v>450000</v>
      </c>
    </row>
    <row r="2536" spans="1:13" x14ac:dyDescent="0.2">
      <c r="A2536" s="1">
        <v>44570</v>
      </c>
      <c r="B2536" t="s">
        <v>2657</v>
      </c>
      <c r="C2536" t="s">
        <v>11</v>
      </c>
      <c r="D2536" t="s">
        <v>25</v>
      </c>
      <c r="E2536" t="s">
        <v>91</v>
      </c>
      <c r="F2536" t="s">
        <v>120</v>
      </c>
      <c r="G2536" t="s">
        <v>15</v>
      </c>
      <c r="H2536">
        <v>3</v>
      </c>
      <c r="I2536">
        <v>60</v>
      </c>
      <c r="J2536" t="s">
        <v>16</v>
      </c>
      <c r="K2536" t="s">
        <v>17</v>
      </c>
      <c r="L2536" t="s">
        <v>18</v>
      </c>
      <c r="M2536" s="25">
        <v>240000</v>
      </c>
    </row>
    <row r="2537" spans="1:13" x14ac:dyDescent="0.2">
      <c r="A2537" s="1">
        <v>44571</v>
      </c>
      <c r="B2537" t="s">
        <v>2658</v>
      </c>
      <c r="C2537" t="s">
        <v>11</v>
      </c>
      <c r="D2537" t="s">
        <v>19</v>
      </c>
      <c r="E2537" t="s">
        <v>20</v>
      </c>
      <c r="F2537" t="s">
        <v>120</v>
      </c>
      <c r="G2537" t="s">
        <v>15</v>
      </c>
      <c r="H2537">
        <v>5</v>
      </c>
      <c r="I2537">
        <v>126</v>
      </c>
      <c r="J2537" t="s">
        <v>16</v>
      </c>
      <c r="K2537" t="s">
        <v>17</v>
      </c>
      <c r="L2537" t="s">
        <v>18</v>
      </c>
      <c r="M2537" s="25">
        <v>570000</v>
      </c>
    </row>
    <row r="2538" spans="1:13" x14ac:dyDescent="0.2">
      <c r="A2538" s="1">
        <v>44572</v>
      </c>
      <c r="B2538" t="s">
        <v>2659</v>
      </c>
      <c r="C2538" t="s">
        <v>11</v>
      </c>
      <c r="D2538" t="s">
        <v>47</v>
      </c>
      <c r="E2538" t="s">
        <v>86</v>
      </c>
      <c r="F2538" t="s">
        <v>120</v>
      </c>
      <c r="G2538" t="s">
        <v>27</v>
      </c>
      <c r="H2538">
        <v>1</v>
      </c>
      <c r="I2538">
        <v>73</v>
      </c>
      <c r="J2538" t="s">
        <v>28</v>
      </c>
      <c r="K2538" t="s">
        <v>17</v>
      </c>
      <c r="L2538" t="s">
        <v>29</v>
      </c>
      <c r="M2538" s="25">
        <v>240000</v>
      </c>
    </row>
    <row r="2539" spans="1:13" x14ac:dyDescent="0.2">
      <c r="A2539" s="1">
        <v>44573</v>
      </c>
      <c r="B2539" t="s">
        <v>2660</v>
      </c>
      <c r="C2539" t="s">
        <v>11</v>
      </c>
      <c r="D2539" t="s">
        <v>25</v>
      </c>
      <c r="E2539" t="s">
        <v>99</v>
      </c>
      <c r="F2539" t="s">
        <v>120</v>
      </c>
      <c r="G2539" t="s">
        <v>64</v>
      </c>
      <c r="H2539">
        <v>8</v>
      </c>
      <c r="I2539">
        <v>296</v>
      </c>
      <c r="J2539" t="s">
        <v>28</v>
      </c>
      <c r="K2539" t="s">
        <v>17</v>
      </c>
      <c r="L2539" t="s">
        <v>29</v>
      </c>
      <c r="M2539" s="25">
        <v>630000</v>
      </c>
    </row>
    <row r="2540" spans="1:13" x14ac:dyDescent="0.2">
      <c r="A2540" s="1">
        <v>44574</v>
      </c>
      <c r="B2540" t="s">
        <v>2661</v>
      </c>
      <c r="C2540" t="s">
        <v>11</v>
      </c>
      <c r="D2540" t="s">
        <v>47</v>
      </c>
      <c r="E2540" t="s">
        <v>48</v>
      </c>
      <c r="F2540" t="s">
        <v>120</v>
      </c>
      <c r="G2540" t="s">
        <v>15</v>
      </c>
      <c r="H2540">
        <v>3</v>
      </c>
      <c r="I2540">
        <v>75</v>
      </c>
      <c r="J2540" t="s">
        <v>16</v>
      </c>
      <c r="K2540" t="s">
        <v>17</v>
      </c>
      <c r="L2540" t="s">
        <v>58</v>
      </c>
      <c r="M2540" s="25">
        <v>235000</v>
      </c>
    </row>
    <row r="2541" spans="1:13" x14ac:dyDescent="0.2">
      <c r="A2541" s="1">
        <v>44575</v>
      </c>
      <c r="B2541" t="s">
        <v>2662</v>
      </c>
      <c r="C2541" t="s">
        <v>11</v>
      </c>
      <c r="D2541" t="s">
        <v>50</v>
      </c>
      <c r="E2541" t="s">
        <v>51</v>
      </c>
      <c r="F2541" t="s">
        <v>120</v>
      </c>
      <c r="G2541" t="s">
        <v>23</v>
      </c>
      <c r="H2541">
        <v>3</v>
      </c>
      <c r="I2541">
        <v>70</v>
      </c>
      <c r="J2541" t="s">
        <v>28</v>
      </c>
      <c r="K2541" t="s">
        <v>17</v>
      </c>
      <c r="L2541" t="s">
        <v>21</v>
      </c>
      <c r="M2541" s="25">
        <v>350000</v>
      </c>
    </row>
    <row r="2542" spans="1:13" x14ac:dyDescent="0.2">
      <c r="A2542" s="1">
        <v>44576</v>
      </c>
      <c r="B2542" t="s">
        <v>2663</v>
      </c>
      <c r="C2542" t="s">
        <v>11</v>
      </c>
      <c r="D2542" t="s">
        <v>89</v>
      </c>
      <c r="E2542" t="s">
        <v>105</v>
      </c>
      <c r="F2542" t="s">
        <v>120</v>
      </c>
      <c r="G2542" t="s">
        <v>15</v>
      </c>
      <c r="H2542">
        <v>3</v>
      </c>
      <c r="I2542">
        <v>80</v>
      </c>
      <c r="J2542" t="s">
        <v>16</v>
      </c>
      <c r="K2542" t="s">
        <v>17</v>
      </c>
      <c r="L2542" t="s">
        <v>60</v>
      </c>
      <c r="M2542" s="25">
        <v>240000</v>
      </c>
    </row>
    <row r="2543" spans="1:13" x14ac:dyDescent="0.2">
      <c r="A2543" s="1">
        <v>44577</v>
      </c>
      <c r="B2543" t="s">
        <v>2664</v>
      </c>
      <c r="C2543" t="s">
        <v>11</v>
      </c>
      <c r="D2543" t="s">
        <v>89</v>
      </c>
      <c r="E2543" t="s">
        <v>115</v>
      </c>
      <c r="F2543" t="s">
        <v>120</v>
      </c>
      <c r="G2543" t="s">
        <v>15</v>
      </c>
      <c r="H2543">
        <v>3</v>
      </c>
      <c r="I2543">
        <v>100</v>
      </c>
      <c r="J2543" t="s">
        <v>16</v>
      </c>
      <c r="K2543" t="s">
        <v>17</v>
      </c>
      <c r="L2543" t="s">
        <v>36</v>
      </c>
      <c r="M2543" s="25">
        <v>190000</v>
      </c>
    </row>
    <row r="2544" spans="1:13" x14ac:dyDescent="0.2">
      <c r="A2544" s="1">
        <v>44578</v>
      </c>
      <c r="B2544" t="s">
        <v>2665</v>
      </c>
      <c r="C2544" t="s">
        <v>11</v>
      </c>
      <c r="D2544" t="s">
        <v>25</v>
      </c>
      <c r="E2544" t="s">
        <v>99</v>
      </c>
      <c r="F2544" t="s">
        <v>120</v>
      </c>
      <c r="G2544" t="s">
        <v>15</v>
      </c>
      <c r="H2544">
        <v>4</v>
      </c>
      <c r="I2544">
        <v>75</v>
      </c>
      <c r="J2544" t="s">
        <v>28</v>
      </c>
      <c r="K2544" t="s">
        <v>17</v>
      </c>
      <c r="L2544" t="s">
        <v>40</v>
      </c>
      <c r="M2544" s="25">
        <v>210000</v>
      </c>
    </row>
    <row r="2545" spans="1:13" x14ac:dyDescent="0.2">
      <c r="A2545" s="1">
        <v>44579</v>
      </c>
      <c r="B2545" t="s">
        <v>2666</v>
      </c>
      <c r="C2545" t="s">
        <v>11</v>
      </c>
      <c r="D2545" t="s">
        <v>12</v>
      </c>
      <c r="E2545" t="s">
        <v>31</v>
      </c>
      <c r="F2545" t="s">
        <v>120</v>
      </c>
      <c r="G2545" t="s">
        <v>15</v>
      </c>
      <c r="H2545">
        <v>3</v>
      </c>
      <c r="I2545">
        <v>80</v>
      </c>
      <c r="J2545" t="s">
        <v>16</v>
      </c>
      <c r="K2545" t="s">
        <v>17</v>
      </c>
      <c r="L2545" t="s">
        <v>58</v>
      </c>
      <c r="M2545" s="25">
        <v>495000</v>
      </c>
    </row>
    <row r="2546" spans="1:13" x14ac:dyDescent="0.2">
      <c r="A2546" s="1">
        <v>44580</v>
      </c>
      <c r="B2546" t="s">
        <v>2667</v>
      </c>
      <c r="C2546" t="s">
        <v>11</v>
      </c>
      <c r="D2546" t="s">
        <v>47</v>
      </c>
      <c r="E2546" t="s">
        <v>98</v>
      </c>
      <c r="F2546" t="s">
        <v>120</v>
      </c>
      <c r="G2546" t="s">
        <v>15</v>
      </c>
      <c r="H2546">
        <v>1</v>
      </c>
      <c r="I2546">
        <v>20</v>
      </c>
      <c r="J2546" t="s">
        <v>28</v>
      </c>
      <c r="K2546" t="s">
        <v>17</v>
      </c>
      <c r="L2546" t="s">
        <v>57</v>
      </c>
      <c r="M2546" s="25">
        <v>100000</v>
      </c>
    </row>
    <row r="2547" spans="1:13" x14ac:dyDescent="0.2">
      <c r="A2547" s="1">
        <v>44581</v>
      </c>
      <c r="B2547" t="s">
        <v>2668</v>
      </c>
      <c r="C2547" t="s">
        <v>11</v>
      </c>
      <c r="D2547" t="s">
        <v>42</v>
      </c>
      <c r="E2547" t="s">
        <v>43</v>
      </c>
      <c r="F2547" t="s">
        <v>120</v>
      </c>
      <c r="G2547" t="s">
        <v>15</v>
      </c>
      <c r="H2547">
        <v>2</v>
      </c>
      <c r="I2547">
        <v>71</v>
      </c>
      <c r="J2547" t="s">
        <v>16</v>
      </c>
      <c r="K2547" t="s">
        <v>17</v>
      </c>
      <c r="L2547" t="s">
        <v>18</v>
      </c>
      <c r="M2547" s="25">
        <v>220000</v>
      </c>
    </row>
    <row r="2548" spans="1:13" x14ac:dyDescent="0.2">
      <c r="A2548" s="1">
        <v>44582</v>
      </c>
      <c r="B2548" t="s">
        <v>2669</v>
      </c>
      <c r="C2548" t="s">
        <v>11</v>
      </c>
      <c r="D2548" t="s">
        <v>19</v>
      </c>
      <c r="E2548" t="s">
        <v>20</v>
      </c>
      <c r="F2548" t="s">
        <v>120</v>
      </c>
      <c r="G2548" t="s">
        <v>15</v>
      </c>
      <c r="H2548">
        <v>5</v>
      </c>
      <c r="I2548">
        <v>256</v>
      </c>
      <c r="J2548" t="s">
        <v>16</v>
      </c>
      <c r="K2548" t="s">
        <v>17</v>
      </c>
      <c r="L2548" t="s">
        <v>18</v>
      </c>
      <c r="M2548" s="25">
        <v>1750000</v>
      </c>
    </row>
    <row r="2549" spans="1:13" x14ac:dyDescent="0.2">
      <c r="A2549" s="1">
        <v>44583</v>
      </c>
      <c r="B2549" t="s">
        <v>2670</v>
      </c>
      <c r="C2549" t="s">
        <v>11</v>
      </c>
      <c r="D2549" t="s">
        <v>34</v>
      </c>
      <c r="E2549" t="s">
        <v>35</v>
      </c>
      <c r="F2549" t="s">
        <v>120</v>
      </c>
      <c r="G2549" t="s">
        <v>27</v>
      </c>
      <c r="H2549">
        <v>7</v>
      </c>
      <c r="I2549">
        <v>739</v>
      </c>
      <c r="J2549" t="s">
        <v>28</v>
      </c>
      <c r="K2549" t="s">
        <v>17</v>
      </c>
      <c r="L2549" t="s">
        <v>29</v>
      </c>
      <c r="M2549" s="25">
        <v>3390000</v>
      </c>
    </row>
    <row r="2550" spans="1:13" x14ac:dyDescent="0.2">
      <c r="A2550" s="1">
        <v>44584</v>
      </c>
      <c r="B2550" t="s">
        <v>2671</v>
      </c>
      <c r="C2550" t="s">
        <v>11</v>
      </c>
      <c r="D2550" t="s">
        <v>12</v>
      </c>
      <c r="E2550" t="s">
        <v>13</v>
      </c>
      <c r="F2550" t="s">
        <v>120</v>
      </c>
      <c r="G2550" t="s">
        <v>15</v>
      </c>
      <c r="H2550">
        <v>3</v>
      </c>
      <c r="I2550">
        <v>130</v>
      </c>
      <c r="J2550" t="s">
        <v>28</v>
      </c>
      <c r="K2550" t="s">
        <v>17</v>
      </c>
      <c r="L2550" t="s">
        <v>40</v>
      </c>
      <c r="M2550" s="25">
        <v>520000</v>
      </c>
    </row>
    <row r="2551" spans="1:13" x14ac:dyDescent="0.2">
      <c r="A2551" s="1">
        <v>44585</v>
      </c>
      <c r="B2551" t="s">
        <v>2672</v>
      </c>
      <c r="C2551" t="s">
        <v>11</v>
      </c>
      <c r="D2551" t="s">
        <v>12</v>
      </c>
      <c r="E2551" t="s">
        <v>13</v>
      </c>
      <c r="F2551" t="s">
        <v>120</v>
      </c>
      <c r="G2551" t="s">
        <v>23</v>
      </c>
      <c r="H2551">
        <v>3</v>
      </c>
      <c r="I2551">
        <v>142</v>
      </c>
      <c r="J2551" t="s">
        <v>16</v>
      </c>
      <c r="K2551" t="s">
        <v>17</v>
      </c>
      <c r="L2551" t="s">
        <v>46</v>
      </c>
      <c r="M2551" s="25">
        <v>790000</v>
      </c>
    </row>
    <row r="2552" spans="1:13" x14ac:dyDescent="0.2">
      <c r="A2552" s="1">
        <v>44586</v>
      </c>
      <c r="B2552" t="s">
        <v>2673</v>
      </c>
      <c r="C2552" t="s">
        <v>11</v>
      </c>
      <c r="D2552" t="s">
        <v>47</v>
      </c>
      <c r="E2552" t="s">
        <v>63</v>
      </c>
      <c r="F2552" t="s">
        <v>120</v>
      </c>
      <c r="G2552" t="s">
        <v>15</v>
      </c>
      <c r="H2552">
        <v>3</v>
      </c>
      <c r="I2552">
        <v>68</v>
      </c>
      <c r="J2552" t="s">
        <v>16</v>
      </c>
      <c r="K2552" t="s">
        <v>17</v>
      </c>
      <c r="L2552" t="s">
        <v>18</v>
      </c>
      <c r="M2552" s="25">
        <v>193000</v>
      </c>
    </row>
    <row r="2553" spans="1:13" x14ac:dyDescent="0.2">
      <c r="A2553" s="1">
        <v>44587</v>
      </c>
      <c r="B2553" t="s">
        <v>2674</v>
      </c>
      <c r="C2553" t="s">
        <v>11</v>
      </c>
      <c r="D2553" t="s">
        <v>12</v>
      </c>
      <c r="E2553" t="s">
        <v>41</v>
      </c>
      <c r="F2553" t="s">
        <v>120</v>
      </c>
      <c r="G2553" t="s">
        <v>15</v>
      </c>
      <c r="H2553">
        <v>4</v>
      </c>
      <c r="I2553">
        <v>134</v>
      </c>
      <c r="J2553" t="s">
        <v>16</v>
      </c>
      <c r="K2553" t="s">
        <v>17</v>
      </c>
      <c r="L2553" t="s">
        <v>100</v>
      </c>
      <c r="M2553" s="25">
        <v>445000</v>
      </c>
    </row>
    <row r="2554" spans="1:13" x14ac:dyDescent="0.2">
      <c r="A2554" s="1">
        <v>44588</v>
      </c>
      <c r="B2554" t="s">
        <v>2675</v>
      </c>
      <c r="C2554" t="s">
        <v>11</v>
      </c>
      <c r="D2554" t="s">
        <v>19</v>
      </c>
      <c r="E2554" t="s">
        <v>45</v>
      </c>
      <c r="F2554" t="s">
        <v>120</v>
      </c>
      <c r="G2554" t="s">
        <v>76</v>
      </c>
      <c r="H2554">
        <v>6</v>
      </c>
      <c r="I2554">
        <v>400</v>
      </c>
      <c r="J2554" t="s">
        <v>28</v>
      </c>
      <c r="K2554" t="s">
        <v>17</v>
      </c>
      <c r="L2554" t="s">
        <v>29</v>
      </c>
      <c r="M2554" s="25">
        <v>2475000</v>
      </c>
    </row>
    <row r="2555" spans="1:13" x14ac:dyDescent="0.2">
      <c r="A2555" s="1">
        <v>44589</v>
      </c>
      <c r="B2555" t="s">
        <v>2676</v>
      </c>
      <c r="C2555" t="s">
        <v>11</v>
      </c>
      <c r="D2555" t="s">
        <v>12</v>
      </c>
      <c r="E2555" t="s">
        <v>13</v>
      </c>
      <c r="F2555" t="s">
        <v>120</v>
      </c>
      <c r="G2555" t="s">
        <v>15</v>
      </c>
      <c r="H2555">
        <v>4</v>
      </c>
      <c r="I2555">
        <v>137</v>
      </c>
      <c r="J2555" t="s">
        <v>16</v>
      </c>
      <c r="K2555" t="s">
        <v>17</v>
      </c>
      <c r="L2555" t="s">
        <v>18</v>
      </c>
      <c r="M2555" s="25">
        <v>795000</v>
      </c>
    </row>
    <row r="2556" spans="1:13" x14ac:dyDescent="0.2">
      <c r="A2556" s="1">
        <v>44590</v>
      </c>
      <c r="B2556" t="s">
        <v>2677</v>
      </c>
      <c r="C2556" t="s">
        <v>11</v>
      </c>
      <c r="D2556" t="s">
        <v>42</v>
      </c>
      <c r="E2556" t="s">
        <v>62</v>
      </c>
      <c r="F2556" t="s">
        <v>120</v>
      </c>
      <c r="G2556" t="s">
        <v>15</v>
      </c>
      <c r="H2556">
        <v>2</v>
      </c>
      <c r="I2556">
        <v>66</v>
      </c>
      <c r="J2556" t="s">
        <v>16</v>
      </c>
      <c r="K2556" t="s">
        <v>17</v>
      </c>
      <c r="L2556" t="s">
        <v>52</v>
      </c>
      <c r="M2556" s="25">
        <v>199000</v>
      </c>
    </row>
    <row r="2557" spans="1:13" x14ac:dyDescent="0.2">
      <c r="A2557" s="1">
        <v>44591</v>
      </c>
      <c r="B2557" t="s">
        <v>2678</v>
      </c>
      <c r="C2557" t="s">
        <v>11</v>
      </c>
      <c r="D2557" t="s">
        <v>19</v>
      </c>
      <c r="E2557" t="s">
        <v>68</v>
      </c>
      <c r="F2557" t="s">
        <v>120</v>
      </c>
      <c r="G2557" t="s">
        <v>15</v>
      </c>
      <c r="H2557">
        <v>4</v>
      </c>
      <c r="I2557">
        <v>124</v>
      </c>
      <c r="J2557" t="s">
        <v>16</v>
      </c>
      <c r="K2557" t="s">
        <v>17</v>
      </c>
      <c r="L2557" t="s">
        <v>18</v>
      </c>
      <c r="M2557" s="25">
        <v>450000</v>
      </c>
    </row>
    <row r="2558" spans="1:13" x14ac:dyDescent="0.2">
      <c r="A2558" s="1">
        <v>44592</v>
      </c>
      <c r="B2558" t="s">
        <v>2679</v>
      </c>
      <c r="C2558" t="s">
        <v>11</v>
      </c>
      <c r="D2558" t="s">
        <v>12</v>
      </c>
      <c r="E2558" t="s">
        <v>13</v>
      </c>
      <c r="F2558" t="s">
        <v>120</v>
      </c>
      <c r="G2558" t="s">
        <v>15</v>
      </c>
      <c r="H2558">
        <v>6</v>
      </c>
      <c r="I2558">
        <v>191</v>
      </c>
      <c r="J2558" t="s">
        <v>16</v>
      </c>
      <c r="K2558" t="s">
        <v>17</v>
      </c>
      <c r="L2558" t="s">
        <v>21</v>
      </c>
      <c r="M2558" s="25">
        <v>1300000</v>
      </c>
    </row>
    <row r="2559" spans="1:13" x14ac:dyDescent="0.2">
      <c r="A2559" s="1">
        <v>44593</v>
      </c>
      <c r="B2559" t="s">
        <v>2680</v>
      </c>
      <c r="C2559" t="s">
        <v>11</v>
      </c>
      <c r="D2559" t="s">
        <v>19</v>
      </c>
      <c r="E2559" t="s">
        <v>20</v>
      </c>
      <c r="F2559" t="s">
        <v>120</v>
      </c>
      <c r="G2559" t="s">
        <v>15</v>
      </c>
      <c r="H2559">
        <v>4</v>
      </c>
      <c r="I2559">
        <v>162</v>
      </c>
      <c r="J2559" t="s">
        <v>16</v>
      </c>
      <c r="K2559" t="s">
        <v>17</v>
      </c>
      <c r="L2559" t="s">
        <v>18</v>
      </c>
      <c r="M2559" s="25">
        <v>730000</v>
      </c>
    </row>
    <row r="2560" spans="1:13" x14ac:dyDescent="0.2">
      <c r="A2560" s="1">
        <v>44594</v>
      </c>
      <c r="B2560" t="s">
        <v>2681</v>
      </c>
      <c r="C2560" t="s">
        <v>11</v>
      </c>
      <c r="D2560" t="s">
        <v>50</v>
      </c>
      <c r="E2560" t="s">
        <v>51</v>
      </c>
      <c r="F2560" t="s">
        <v>120</v>
      </c>
      <c r="G2560" t="s">
        <v>15</v>
      </c>
      <c r="H2560">
        <v>3</v>
      </c>
      <c r="I2560">
        <v>118</v>
      </c>
      <c r="J2560" t="s">
        <v>16</v>
      </c>
      <c r="K2560" t="s">
        <v>17</v>
      </c>
      <c r="L2560" t="s">
        <v>21</v>
      </c>
      <c r="M2560" s="25">
        <v>550000</v>
      </c>
    </row>
    <row r="2561" spans="1:13" x14ac:dyDescent="0.2">
      <c r="A2561" s="1">
        <v>44595</v>
      </c>
      <c r="B2561" t="s">
        <v>2682</v>
      </c>
      <c r="C2561" t="s">
        <v>11</v>
      </c>
      <c r="D2561" t="s">
        <v>47</v>
      </c>
      <c r="E2561" t="s">
        <v>96</v>
      </c>
      <c r="F2561" t="s">
        <v>120</v>
      </c>
      <c r="G2561" t="s">
        <v>23</v>
      </c>
      <c r="H2561">
        <v>4</v>
      </c>
      <c r="I2561">
        <v>145</v>
      </c>
      <c r="J2561" t="s">
        <v>16</v>
      </c>
      <c r="K2561" t="s">
        <v>17</v>
      </c>
      <c r="L2561" t="s">
        <v>65</v>
      </c>
      <c r="M2561" s="25">
        <v>360000</v>
      </c>
    </row>
    <row r="2562" spans="1:13" x14ac:dyDescent="0.2">
      <c r="A2562" s="1">
        <v>44596</v>
      </c>
      <c r="B2562" t="s">
        <v>2683</v>
      </c>
      <c r="C2562" t="s">
        <v>11</v>
      </c>
      <c r="D2562" t="s">
        <v>12</v>
      </c>
      <c r="E2562" t="s">
        <v>13</v>
      </c>
      <c r="F2562" t="s">
        <v>120</v>
      </c>
      <c r="G2562" t="s">
        <v>15</v>
      </c>
      <c r="H2562">
        <v>3</v>
      </c>
      <c r="I2562">
        <v>138</v>
      </c>
      <c r="J2562" t="s">
        <v>16</v>
      </c>
      <c r="K2562" t="s">
        <v>17</v>
      </c>
      <c r="L2562" t="s">
        <v>21</v>
      </c>
      <c r="M2562" s="25">
        <v>760000</v>
      </c>
    </row>
    <row r="2563" spans="1:13" x14ac:dyDescent="0.2">
      <c r="A2563" s="1">
        <v>44597</v>
      </c>
      <c r="B2563" t="s">
        <v>2684</v>
      </c>
      <c r="C2563" t="s">
        <v>11</v>
      </c>
      <c r="D2563" t="s">
        <v>19</v>
      </c>
      <c r="E2563" t="s">
        <v>73</v>
      </c>
      <c r="F2563" t="s">
        <v>120</v>
      </c>
      <c r="G2563" t="s">
        <v>23</v>
      </c>
      <c r="H2563">
        <v>4</v>
      </c>
      <c r="I2563">
        <v>170</v>
      </c>
      <c r="J2563" t="s">
        <v>16</v>
      </c>
      <c r="K2563" t="s">
        <v>17</v>
      </c>
      <c r="L2563" t="s">
        <v>24</v>
      </c>
      <c r="M2563" s="25">
        <v>1200000</v>
      </c>
    </row>
    <row r="2564" spans="1:13" x14ac:dyDescent="0.2">
      <c r="A2564" s="1">
        <v>44598</v>
      </c>
      <c r="B2564" t="s">
        <v>2685</v>
      </c>
      <c r="C2564" t="s">
        <v>11</v>
      </c>
      <c r="D2564" t="s">
        <v>89</v>
      </c>
      <c r="E2564" t="s">
        <v>93</v>
      </c>
      <c r="F2564" t="s">
        <v>120</v>
      </c>
      <c r="G2564" t="s">
        <v>15</v>
      </c>
      <c r="H2564">
        <v>3</v>
      </c>
      <c r="I2564">
        <v>65</v>
      </c>
      <c r="J2564" t="s">
        <v>16</v>
      </c>
      <c r="K2564" t="s">
        <v>17</v>
      </c>
      <c r="L2564" t="s">
        <v>58</v>
      </c>
      <c r="M2564" s="25">
        <v>179900</v>
      </c>
    </row>
    <row r="2565" spans="1:13" x14ac:dyDescent="0.2">
      <c r="A2565" s="1">
        <v>44599</v>
      </c>
      <c r="B2565" t="s">
        <v>2686</v>
      </c>
      <c r="C2565" t="s">
        <v>11</v>
      </c>
      <c r="D2565" t="s">
        <v>37</v>
      </c>
      <c r="E2565" t="s">
        <v>74</v>
      </c>
      <c r="F2565" t="s">
        <v>120</v>
      </c>
      <c r="G2565" t="s">
        <v>15</v>
      </c>
      <c r="H2565">
        <v>3</v>
      </c>
      <c r="I2565">
        <v>62</v>
      </c>
      <c r="J2565" t="s">
        <v>16</v>
      </c>
      <c r="K2565" t="s">
        <v>17</v>
      </c>
      <c r="L2565" t="s">
        <v>36</v>
      </c>
      <c r="M2565" s="25">
        <v>235000</v>
      </c>
    </row>
    <row r="2566" spans="1:13" x14ac:dyDescent="0.2">
      <c r="A2566" s="1">
        <v>44600</v>
      </c>
      <c r="B2566" t="s">
        <v>2687</v>
      </c>
      <c r="C2566" t="s">
        <v>11</v>
      </c>
      <c r="D2566" t="s">
        <v>12</v>
      </c>
      <c r="E2566" t="s">
        <v>33</v>
      </c>
      <c r="F2566" t="s">
        <v>120</v>
      </c>
      <c r="G2566" t="s">
        <v>15</v>
      </c>
      <c r="H2566">
        <v>4</v>
      </c>
      <c r="I2566">
        <v>112</v>
      </c>
      <c r="J2566" t="s">
        <v>16</v>
      </c>
      <c r="K2566" t="s">
        <v>17</v>
      </c>
      <c r="L2566" t="s">
        <v>21</v>
      </c>
      <c r="M2566" s="25">
        <v>415000</v>
      </c>
    </row>
    <row r="2567" spans="1:13" x14ac:dyDescent="0.2">
      <c r="A2567" s="1">
        <v>44601</v>
      </c>
      <c r="B2567" t="s">
        <v>2688</v>
      </c>
      <c r="C2567" t="s">
        <v>11</v>
      </c>
      <c r="D2567" t="s">
        <v>25</v>
      </c>
      <c r="E2567" t="s">
        <v>101</v>
      </c>
      <c r="F2567" t="s">
        <v>120</v>
      </c>
      <c r="G2567" t="s">
        <v>27</v>
      </c>
      <c r="H2567">
        <v>5</v>
      </c>
      <c r="I2567">
        <v>128</v>
      </c>
      <c r="J2567" t="s">
        <v>28</v>
      </c>
      <c r="K2567" t="s">
        <v>17</v>
      </c>
      <c r="L2567" t="s">
        <v>29</v>
      </c>
      <c r="M2567" s="25">
        <v>490000</v>
      </c>
    </row>
    <row r="2568" spans="1:13" x14ac:dyDescent="0.2">
      <c r="A2568" s="1">
        <v>44602</v>
      </c>
      <c r="B2568" t="s">
        <v>2689</v>
      </c>
      <c r="C2568" t="s">
        <v>11</v>
      </c>
      <c r="D2568" t="s">
        <v>34</v>
      </c>
      <c r="E2568" t="s">
        <v>35</v>
      </c>
      <c r="F2568" t="s">
        <v>120</v>
      </c>
      <c r="G2568" t="s">
        <v>15</v>
      </c>
      <c r="H2568">
        <v>7</v>
      </c>
      <c r="I2568">
        <v>250</v>
      </c>
      <c r="J2568" t="s">
        <v>16</v>
      </c>
      <c r="K2568" t="s">
        <v>17</v>
      </c>
      <c r="L2568" t="s">
        <v>21</v>
      </c>
      <c r="M2568" s="25">
        <v>1250000</v>
      </c>
    </row>
    <row r="2569" spans="1:13" x14ac:dyDescent="0.2">
      <c r="A2569" s="1">
        <v>44603</v>
      </c>
      <c r="B2569" t="s">
        <v>2690</v>
      </c>
      <c r="C2569" t="s">
        <v>11</v>
      </c>
      <c r="D2569" t="s">
        <v>34</v>
      </c>
      <c r="E2569" t="s">
        <v>71</v>
      </c>
      <c r="F2569" t="s">
        <v>120</v>
      </c>
      <c r="G2569" t="s">
        <v>15</v>
      </c>
      <c r="H2569">
        <v>1</v>
      </c>
      <c r="I2569">
        <v>63</v>
      </c>
      <c r="J2569" t="s">
        <v>28</v>
      </c>
      <c r="K2569" t="s">
        <v>17</v>
      </c>
      <c r="L2569" t="s">
        <v>18</v>
      </c>
      <c r="M2569" s="25">
        <v>165000</v>
      </c>
    </row>
    <row r="2570" spans="1:13" x14ac:dyDescent="0.2">
      <c r="A2570" s="1">
        <v>44604</v>
      </c>
      <c r="B2570" t="s">
        <v>2691</v>
      </c>
      <c r="C2570" t="s">
        <v>11</v>
      </c>
      <c r="D2570" t="s">
        <v>25</v>
      </c>
      <c r="E2570" t="s">
        <v>99</v>
      </c>
      <c r="F2570" t="s">
        <v>120</v>
      </c>
      <c r="G2570" t="s">
        <v>15</v>
      </c>
      <c r="H2570">
        <v>2</v>
      </c>
      <c r="I2570">
        <v>69</v>
      </c>
      <c r="J2570" t="s">
        <v>16</v>
      </c>
      <c r="K2570" t="s">
        <v>17</v>
      </c>
      <c r="L2570" t="s">
        <v>21</v>
      </c>
      <c r="M2570" s="25">
        <v>201700</v>
      </c>
    </row>
    <row r="2571" spans="1:13" x14ac:dyDescent="0.2">
      <c r="A2571" s="1">
        <v>44605</v>
      </c>
      <c r="B2571" t="s">
        <v>2692</v>
      </c>
      <c r="C2571" t="s">
        <v>11</v>
      </c>
      <c r="D2571" t="s">
        <v>54</v>
      </c>
      <c r="E2571" t="s">
        <v>108</v>
      </c>
      <c r="F2571" t="s">
        <v>120</v>
      </c>
      <c r="G2571" t="s">
        <v>15</v>
      </c>
      <c r="H2571">
        <v>3</v>
      </c>
      <c r="I2571">
        <v>107</v>
      </c>
      <c r="J2571" t="s">
        <v>16</v>
      </c>
      <c r="K2571" t="s">
        <v>17</v>
      </c>
      <c r="L2571" t="s">
        <v>18</v>
      </c>
      <c r="M2571" s="25">
        <v>315000</v>
      </c>
    </row>
    <row r="2572" spans="1:13" x14ac:dyDescent="0.2">
      <c r="A2572" s="1">
        <v>44606</v>
      </c>
      <c r="B2572" t="s">
        <v>2693</v>
      </c>
      <c r="C2572" t="s">
        <v>11</v>
      </c>
      <c r="D2572" t="s">
        <v>89</v>
      </c>
      <c r="E2572" t="s">
        <v>92</v>
      </c>
      <c r="F2572" t="s">
        <v>120</v>
      </c>
      <c r="G2572" t="s">
        <v>15</v>
      </c>
      <c r="H2572">
        <v>3</v>
      </c>
      <c r="I2572">
        <v>60</v>
      </c>
      <c r="J2572" t="s">
        <v>28</v>
      </c>
      <c r="K2572" t="s">
        <v>17</v>
      </c>
      <c r="L2572" t="s">
        <v>21</v>
      </c>
      <c r="M2572" s="25">
        <v>142000</v>
      </c>
    </row>
    <row r="2573" spans="1:13" x14ac:dyDescent="0.2">
      <c r="A2573" s="1">
        <v>44607</v>
      </c>
      <c r="B2573" t="s">
        <v>2694</v>
      </c>
      <c r="C2573" t="s">
        <v>11</v>
      </c>
      <c r="D2573" t="s">
        <v>12</v>
      </c>
      <c r="E2573" t="s">
        <v>22</v>
      </c>
      <c r="F2573" t="s">
        <v>120</v>
      </c>
      <c r="G2573" t="s">
        <v>15</v>
      </c>
      <c r="H2573">
        <v>3</v>
      </c>
      <c r="I2573">
        <v>88</v>
      </c>
      <c r="J2573" t="s">
        <v>16</v>
      </c>
      <c r="K2573" t="s">
        <v>17</v>
      </c>
      <c r="L2573" t="s">
        <v>18</v>
      </c>
      <c r="M2573" s="25">
        <v>260000</v>
      </c>
    </row>
    <row r="2574" spans="1:13" x14ac:dyDescent="0.2">
      <c r="A2574" s="1">
        <v>44608</v>
      </c>
      <c r="B2574" t="s">
        <v>2695</v>
      </c>
      <c r="C2574" t="s">
        <v>11</v>
      </c>
      <c r="D2574" t="s">
        <v>42</v>
      </c>
      <c r="E2574" t="s">
        <v>43</v>
      </c>
      <c r="F2574" t="s">
        <v>120</v>
      </c>
      <c r="G2574" t="s">
        <v>15</v>
      </c>
      <c r="H2574">
        <v>8</v>
      </c>
      <c r="I2574">
        <v>690</v>
      </c>
      <c r="J2574" t="s">
        <v>28</v>
      </c>
      <c r="K2574" t="s">
        <v>17</v>
      </c>
      <c r="L2574" t="s">
        <v>18</v>
      </c>
      <c r="M2574" s="25">
        <v>1250000</v>
      </c>
    </row>
    <row r="2575" spans="1:13" x14ac:dyDescent="0.2">
      <c r="A2575" s="1">
        <v>44609</v>
      </c>
      <c r="B2575" t="s">
        <v>2696</v>
      </c>
      <c r="C2575" t="s">
        <v>11</v>
      </c>
      <c r="D2575" t="s">
        <v>42</v>
      </c>
      <c r="E2575" t="s">
        <v>88</v>
      </c>
      <c r="F2575" t="s">
        <v>120</v>
      </c>
      <c r="G2575" t="s">
        <v>15</v>
      </c>
      <c r="H2575">
        <v>4</v>
      </c>
      <c r="I2575">
        <v>75</v>
      </c>
      <c r="J2575" t="s">
        <v>16</v>
      </c>
      <c r="K2575" t="s">
        <v>17</v>
      </c>
      <c r="L2575" t="s">
        <v>21</v>
      </c>
      <c r="M2575" s="25">
        <v>210000</v>
      </c>
    </row>
    <row r="2576" spans="1:13" x14ac:dyDescent="0.2">
      <c r="A2576" s="1">
        <v>44610</v>
      </c>
      <c r="B2576" t="s">
        <v>2697</v>
      </c>
      <c r="C2576" t="s">
        <v>11</v>
      </c>
      <c r="D2576" t="s">
        <v>12</v>
      </c>
      <c r="E2576" t="s">
        <v>30</v>
      </c>
      <c r="F2576" t="s">
        <v>120</v>
      </c>
      <c r="G2576" t="s">
        <v>15</v>
      </c>
      <c r="H2576">
        <v>3</v>
      </c>
      <c r="I2576">
        <v>94</v>
      </c>
      <c r="J2576" t="s">
        <v>16</v>
      </c>
      <c r="K2576" t="s">
        <v>17</v>
      </c>
      <c r="L2576" t="s">
        <v>18</v>
      </c>
      <c r="M2576" s="25">
        <v>275000</v>
      </c>
    </row>
    <row r="2577" spans="1:13" x14ac:dyDescent="0.2">
      <c r="A2577" s="1">
        <v>44611</v>
      </c>
      <c r="B2577" t="s">
        <v>2698</v>
      </c>
      <c r="C2577" t="s">
        <v>11</v>
      </c>
      <c r="D2577" t="s">
        <v>54</v>
      </c>
      <c r="E2577" t="s">
        <v>108</v>
      </c>
      <c r="F2577" t="s">
        <v>120</v>
      </c>
      <c r="G2577" t="s">
        <v>15</v>
      </c>
      <c r="H2577">
        <v>3</v>
      </c>
      <c r="I2577">
        <v>75</v>
      </c>
      <c r="J2577" t="s">
        <v>16</v>
      </c>
      <c r="K2577" t="s">
        <v>17</v>
      </c>
      <c r="L2577" t="s">
        <v>36</v>
      </c>
      <c r="M2577" s="25">
        <v>200000</v>
      </c>
    </row>
    <row r="2578" spans="1:13" x14ac:dyDescent="0.2">
      <c r="A2578" s="1">
        <v>44612</v>
      </c>
      <c r="B2578" t="s">
        <v>2699</v>
      </c>
      <c r="C2578" t="s">
        <v>11</v>
      </c>
      <c r="D2578" t="s">
        <v>37</v>
      </c>
      <c r="E2578" t="s">
        <v>74</v>
      </c>
      <c r="F2578" t="s">
        <v>120</v>
      </c>
      <c r="G2578" t="s">
        <v>15</v>
      </c>
      <c r="H2578">
        <v>3</v>
      </c>
      <c r="I2578">
        <v>60</v>
      </c>
      <c r="J2578" t="s">
        <v>28</v>
      </c>
      <c r="K2578" t="s">
        <v>17</v>
      </c>
      <c r="L2578" t="s">
        <v>57</v>
      </c>
      <c r="M2578" s="25">
        <v>157900</v>
      </c>
    </row>
    <row r="2579" spans="1:13" x14ac:dyDescent="0.2">
      <c r="A2579" s="1">
        <v>44613</v>
      </c>
      <c r="B2579" t="s">
        <v>2700</v>
      </c>
      <c r="C2579" t="s">
        <v>11</v>
      </c>
      <c r="D2579" t="s">
        <v>50</v>
      </c>
      <c r="E2579" t="s">
        <v>51</v>
      </c>
      <c r="F2579" t="s">
        <v>120</v>
      </c>
      <c r="G2579" t="s">
        <v>15</v>
      </c>
      <c r="H2579">
        <v>3</v>
      </c>
      <c r="I2579">
        <v>118</v>
      </c>
      <c r="J2579" t="s">
        <v>16</v>
      </c>
      <c r="K2579" t="s">
        <v>17</v>
      </c>
      <c r="L2579" t="s">
        <v>21</v>
      </c>
      <c r="M2579" s="25">
        <v>550000</v>
      </c>
    </row>
    <row r="2580" spans="1:13" x14ac:dyDescent="0.2">
      <c r="A2580" s="1">
        <v>44614</v>
      </c>
      <c r="B2580" t="s">
        <v>2701</v>
      </c>
      <c r="C2580" t="s">
        <v>11</v>
      </c>
      <c r="D2580" t="s">
        <v>19</v>
      </c>
      <c r="E2580" t="s">
        <v>20</v>
      </c>
      <c r="F2580" t="s">
        <v>120</v>
      </c>
      <c r="G2580" t="s">
        <v>15</v>
      </c>
      <c r="H2580">
        <v>4</v>
      </c>
      <c r="I2580">
        <v>143</v>
      </c>
      <c r="J2580" t="s">
        <v>16</v>
      </c>
      <c r="K2580" t="s">
        <v>17</v>
      </c>
      <c r="L2580" t="s">
        <v>21</v>
      </c>
      <c r="M2580" s="25">
        <v>680000</v>
      </c>
    </row>
    <row r="2581" spans="1:13" x14ac:dyDescent="0.2">
      <c r="A2581" s="1">
        <v>44615</v>
      </c>
      <c r="B2581" t="s">
        <v>2702</v>
      </c>
      <c r="C2581" t="s">
        <v>11</v>
      </c>
      <c r="D2581" t="s">
        <v>47</v>
      </c>
      <c r="E2581" t="s">
        <v>63</v>
      </c>
      <c r="F2581" t="s">
        <v>120</v>
      </c>
      <c r="G2581" t="s">
        <v>23</v>
      </c>
      <c r="H2581">
        <v>3</v>
      </c>
      <c r="I2581">
        <v>77</v>
      </c>
      <c r="J2581" t="s">
        <v>28</v>
      </c>
      <c r="K2581" t="s">
        <v>17</v>
      </c>
      <c r="L2581" t="s">
        <v>58</v>
      </c>
      <c r="M2581" s="25">
        <v>235000</v>
      </c>
    </row>
    <row r="2582" spans="1:13" x14ac:dyDescent="0.2">
      <c r="A2582" s="1">
        <v>44616</v>
      </c>
      <c r="B2582" t="s">
        <v>2703</v>
      </c>
      <c r="C2582" t="s">
        <v>11</v>
      </c>
      <c r="D2582" t="s">
        <v>12</v>
      </c>
      <c r="E2582" t="s">
        <v>22</v>
      </c>
      <c r="F2582" t="s">
        <v>120</v>
      </c>
      <c r="G2582" t="s">
        <v>15</v>
      </c>
      <c r="H2582">
        <v>5</v>
      </c>
      <c r="I2582">
        <v>181</v>
      </c>
      <c r="J2582" t="s">
        <v>16</v>
      </c>
      <c r="K2582" t="s">
        <v>17</v>
      </c>
      <c r="L2582" t="s">
        <v>60</v>
      </c>
      <c r="M2582" s="25">
        <v>660000</v>
      </c>
    </row>
    <row r="2583" spans="1:13" x14ac:dyDescent="0.2">
      <c r="A2583" s="1">
        <v>44617</v>
      </c>
      <c r="B2583" t="s">
        <v>2704</v>
      </c>
      <c r="C2583" t="s">
        <v>11</v>
      </c>
      <c r="D2583" t="s">
        <v>19</v>
      </c>
      <c r="E2583" t="s">
        <v>68</v>
      </c>
      <c r="F2583" t="s">
        <v>120</v>
      </c>
      <c r="G2583" t="s">
        <v>15</v>
      </c>
      <c r="H2583">
        <v>4</v>
      </c>
      <c r="I2583">
        <v>116</v>
      </c>
      <c r="J2583" t="s">
        <v>16</v>
      </c>
      <c r="K2583" t="s">
        <v>17</v>
      </c>
      <c r="L2583" t="s">
        <v>57</v>
      </c>
      <c r="M2583" s="25">
        <v>680000</v>
      </c>
    </row>
    <row r="2584" spans="1:13" x14ac:dyDescent="0.2">
      <c r="A2584" s="1">
        <v>44618</v>
      </c>
      <c r="B2584" t="s">
        <v>2705</v>
      </c>
      <c r="C2584" t="s">
        <v>11</v>
      </c>
      <c r="D2584" t="s">
        <v>89</v>
      </c>
      <c r="E2584" t="s">
        <v>105</v>
      </c>
      <c r="F2584" t="s">
        <v>120</v>
      </c>
      <c r="G2584" t="s">
        <v>15</v>
      </c>
      <c r="H2584">
        <v>3</v>
      </c>
      <c r="I2584">
        <v>56</v>
      </c>
      <c r="J2584" t="s">
        <v>16</v>
      </c>
      <c r="K2584" t="s">
        <v>17</v>
      </c>
      <c r="L2584" t="s">
        <v>40</v>
      </c>
      <c r="M2584" s="25">
        <v>129000</v>
      </c>
    </row>
    <row r="2585" spans="1:13" x14ac:dyDescent="0.2">
      <c r="A2585" s="1">
        <v>44619</v>
      </c>
      <c r="B2585" t="s">
        <v>2706</v>
      </c>
      <c r="C2585" t="s">
        <v>11</v>
      </c>
      <c r="D2585" t="s">
        <v>37</v>
      </c>
      <c r="E2585" t="s">
        <v>49</v>
      </c>
      <c r="F2585" t="s">
        <v>120</v>
      </c>
      <c r="G2585" t="s">
        <v>15</v>
      </c>
      <c r="H2585">
        <v>3</v>
      </c>
      <c r="I2585">
        <v>114</v>
      </c>
      <c r="J2585" t="s">
        <v>28</v>
      </c>
      <c r="K2585" t="s">
        <v>17</v>
      </c>
      <c r="L2585" t="s">
        <v>21</v>
      </c>
      <c r="M2585" s="25">
        <v>335000</v>
      </c>
    </row>
    <row r="2586" spans="1:13" x14ac:dyDescent="0.2">
      <c r="A2586" s="1">
        <v>44620</v>
      </c>
      <c r="B2586" t="s">
        <v>2707</v>
      </c>
      <c r="C2586" t="s">
        <v>11</v>
      </c>
      <c r="D2586" t="s">
        <v>12</v>
      </c>
      <c r="E2586" t="s">
        <v>22</v>
      </c>
      <c r="F2586" t="s">
        <v>120</v>
      </c>
      <c r="G2586" t="s">
        <v>15</v>
      </c>
      <c r="H2586">
        <v>4</v>
      </c>
      <c r="I2586">
        <v>100</v>
      </c>
      <c r="J2586" t="s">
        <v>16</v>
      </c>
      <c r="K2586" t="s">
        <v>67</v>
      </c>
      <c r="L2586" t="s">
        <v>18</v>
      </c>
      <c r="M2586" s="25">
        <v>340000</v>
      </c>
    </row>
    <row r="2587" spans="1:13" x14ac:dyDescent="0.2">
      <c r="A2587" s="1">
        <v>44621</v>
      </c>
      <c r="B2587" t="s">
        <v>2708</v>
      </c>
      <c r="C2587" t="s">
        <v>11</v>
      </c>
      <c r="D2587" t="s">
        <v>89</v>
      </c>
      <c r="E2587" t="s">
        <v>93</v>
      </c>
      <c r="F2587" t="s">
        <v>120</v>
      </c>
      <c r="G2587" t="s">
        <v>15</v>
      </c>
      <c r="H2587">
        <v>3</v>
      </c>
      <c r="I2587">
        <v>65</v>
      </c>
      <c r="J2587" t="s">
        <v>16</v>
      </c>
      <c r="K2587" t="s">
        <v>17</v>
      </c>
      <c r="L2587" t="s">
        <v>58</v>
      </c>
      <c r="M2587" s="25">
        <v>179000</v>
      </c>
    </row>
    <row r="2588" spans="1:13" x14ac:dyDescent="0.2">
      <c r="A2588" s="1">
        <v>44622</v>
      </c>
      <c r="B2588" t="s">
        <v>2709</v>
      </c>
      <c r="C2588" t="s">
        <v>11</v>
      </c>
      <c r="D2588" t="s">
        <v>42</v>
      </c>
      <c r="E2588" t="s">
        <v>59</v>
      </c>
      <c r="F2588" t="s">
        <v>120</v>
      </c>
      <c r="G2588" t="s">
        <v>15</v>
      </c>
      <c r="H2588">
        <v>3</v>
      </c>
      <c r="I2588">
        <v>76</v>
      </c>
      <c r="J2588" t="s">
        <v>16</v>
      </c>
      <c r="K2588" t="s">
        <v>17</v>
      </c>
      <c r="L2588" t="s">
        <v>36</v>
      </c>
      <c r="M2588" s="25">
        <v>169000</v>
      </c>
    </row>
    <row r="2589" spans="1:13" x14ac:dyDescent="0.2">
      <c r="A2589" s="1">
        <v>44623</v>
      </c>
      <c r="B2589" t="s">
        <v>2710</v>
      </c>
      <c r="C2589" t="s">
        <v>11</v>
      </c>
      <c r="D2589" t="s">
        <v>12</v>
      </c>
      <c r="E2589" t="s">
        <v>33</v>
      </c>
      <c r="F2589" t="s">
        <v>120</v>
      </c>
      <c r="G2589" t="s">
        <v>15</v>
      </c>
      <c r="H2589">
        <v>4</v>
      </c>
      <c r="I2589">
        <v>100</v>
      </c>
      <c r="J2589" t="s">
        <v>16</v>
      </c>
      <c r="K2589" t="s">
        <v>67</v>
      </c>
      <c r="L2589" t="s">
        <v>58</v>
      </c>
      <c r="M2589" s="25">
        <v>420000</v>
      </c>
    </row>
    <row r="2590" spans="1:13" x14ac:dyDescent="0.2">
      <c r="A2590" s="1">
        <v>44624</v>
      </c>
      <c r="B2590" t="s">
        <v>2711</v>
      </c>
      <c r="C2590" t="s">
        <v>11</v>
      </c>
      <c r="D2590" t="s">
        <v>34</v>
      </c>
      <c r="E2590" t="s">
        <v>44</v>
      </c>
      <c r="F2590" t="s">
        <v>120</v>
      </c>
      <c r="G2590" t="s">
        <v>15</v>
      </c>
      <c r="H2590">
        <v>4</v>
      </c>
      <c r="I2590">
        <v>102</v>
      </c>
      <c r="J2590" t="s">
        <v>16</v>
      </c>
      <c r="K2590" t="s">
        <v>17</v>
      </c>
      <c r="L2590" t="s">
        <v>21</v>
      </c>
      <c r="M2590" s="25">
        <v>399000</v>
      </c>
    </row>
    <row r="2591" spans="1:13" x14ac:dyDescent="0.2">
      <c r="A2591" s="1">
        <v>44625</v>
      </c>
      <c r="B2591" t="s">
        <v>2712</v>
      </c>
      <c r="C2591" t="s">
        <v>11</v>
      </c>
      <c r="D2591" t="s">
        <v>12</v>
      </c>
      <c r="E2591" t="s">
        <v>13</v>
      </c>
      <c r="F2591" t="s">
        <v>120</v>
      </c>
      <c r="G2591" t="s">
        <v>15</v>
      </c>
      <c r="H2591">
        <v>5</v>
      </c>
      <c r="I2591">
        <v>154</v>
      </c>
      <c r="J2591" t="s">
        <v>16</v>
      </c>
      <c r="K2591" t="s">
        <v>17</v>
      </c>
      <c r="L2591" t="s">
        <v>58</v>
      </c>
      <c r="M2591" s="25">
        <v>590000</v>
      </c>
    </row>
    <row r="2592" spans="1:13" x14ac:dyDescent="0.2">
      <c r="A2592" s="1">
        <v>44626</v>
      </c>
      <c r="B2592" t="s">
        <v>2713</v>
      </c>
      <c r="C2592" t="s">
        <v>11</v>
      </c>
      <c r="D2592" t="s">
        <v>54</v>
      </c>
      <c r="E2592" t="s">
        <v>108</v>
      </c>
      <c r="F2592" t="s">
        <v>120</v>
      </c>
      <c r="G2592" t="s">
        <v>15</v>
      </c>
      <c r="H2592">
        <v>4</v>
      </c>
      <c r="I2592">
        <v>74</v>
      </c>
      <c r="J2592" t="s">
        <v>16</v>
      </c>
      <c r="K2592" t="s">
        <v>67</v>
      </c>
      <c r="L2592" t="s">
        <v>36</v>
      </c>
      <c r="M2592" s="25">
        <v>205000</v>
      </c>
    </row>
    <row r="2593" spans="1:13" x14ac:dyDescent="0.2">
      <c r="A2593" s="1">
        <v>44627</v>
      </c>
      <c r="B2593" t="s">
        <v>2714</v>
      </c>
      <c r="C2593" t="s">
        <v>11</v>
      </c>
      <c r="D2593" t="s">
        <v>19</v>
      </c>
      <c r="E2593" t="s">
        <v>68</v>
      </c>
      <c r="F2593" t="s">
        <v>120</v>
      </c>
      <c r="G2593" t="s">
        <v>15</v>
      </c>
      <c r="H2593">
        <v>5</v>
      </c>
      <c r="I2593">
        <v>150</v>
      </c>
      <c r="J2593" t="s">
        <v>16</v>
      </c>
      <c r="K2593" t="s">
        <v>17</v>
      </c>
      <c r="L2593" t="s">
        <v>18</v>
      </c>
      <c r="M2593" s="25">
        <v>585000</v>
      </c>
    </row>
    <row r="2594" spans="1:13" x14ac:dyDescent="0.2">
      <c r="A2594" s="1">
        <v>44628</v>
      </c>
      <c r="B2594" t="s">
        <v>2715</v>
      </c>
      <c r="C2594" t="s">
        <v>11</v>
      </c>
      <c r="D2594" t="s">
        <v>25</v>
      </c>
      <c r="E2594" t="s">
        <v>91</v>
      </c>
      <c r="F2594" t="s">
        <v>120</v>
      </c>
      <c r="G2594" t="s">
        <v>15</v>
      </c>
      <c r="H2594">
        <v>4</v>
      </c>
      <c r="I2594">
        <v>155</v>
      </c>
      <c r="J2594" t="s">
        <v>16</v>
      </c>
      <c r="K2594" t="s">
        <v>17</v>
      </c>
      <c r="L2594" t="s">
        <v>18</v>
      </c>
      <c r="M2594" s="25">
        <v>400000</v>
      </c>
    </row>
    <row r="2595" spans="1:13" x14ac:dyDescent="0.2">
      <c r="A2595" s="1">
        <v>44629</v>
      </c>
      <c r="B2595" t="s">
        <v>2716</v>
      </c>
      <c r="C2595" t="s">
        <v>11</v>
      </c>
      <c r="D2595" t="s">
        <v>19</v>
      </c>
      <c r="E2595" t="s">
        <v>20</v>
      </c>
      <c r="F2595" t="s">
        <v>120</v>
      </c>
      <c r="G2595" t="s">
        <v>15</v>
      </c>
      <c r="H2595">
        <v>6</v>
      </c>
      <c r="I2595">
        <v>274</v>
      </c>
      <c r="J2595" t="s">
        <v>16</v>
      </c>
      <c r="K2595" t="s">
        <v>17</v>
      </c>
      <c r="L2595" t="s">
        <v>40</v>
      </c>
      <c r="M2595" s="25">
        <v>1190000</v>
      </c>
    </row>
    <row r="2596" spans="1:13" x14ac:dyDescent="0.2">
      <c r="A2596" s="1">
        <v>44630</v>
      </c>
      <c r="B2596" t="s">
        <v>2717</v>
      </c>
      <c r="C2596" t="s">
        <v>11</v>
      </c>
      <c r="D2596" t="s">
        <v>47</v>
      </c>
      <c r="E2596" t="s">
        <v>86</v>
      </c>
      <c r="F2596" t="s">
        <v>120</v>
      </c>
      <c r="G2596" t="s">
        <v>15</v>
      </c>
      <c r="H2596">
        <v>4</v>
      </c>
      <c r="I2596">
        <v>85</v>
      </c>
      <c r="J2596" t="s">
        <v>16</v>
      </c>
      <c r="K2596" t="s">
        <v>67</v>
      </c>
      <c r="L2596" t="s">
        <v>57</v>
      </c>
      <c r="M2596" s="25">
        <v>330000</v>
      </c>
    </row>
    <row r="2597" spans="1:13" x14ac:dyDescent="0.2">
      <c r="A2597" s="1">
        <v>44631</v>
      </c>
      <c r="B2597" t="s">
        <v>2718</v>
      </c>
      <c r="C2597" t="s">
        <v>11</v>
      </c>
      <c r="D2597" t="s">
        <v>12</v>
      </c>
      <c r="E2597" t="s">
        <v>22</v>
      </c>
      <c r="F2597" t="s">
        <v>120</v>
      </c>
      <c r="G2597" t="s">
        <v>15</v>
      </c>
      <c r="H2597">
        <v>4</v>
      </c>
      <c r="I2597">
        <v>101</v>
      </c>
      <c r="J2597" t="s">
        <v>16</v>
      </c>
      <c r="K2597" t="s">
        <v>17</v>
      </c>
      <c r="L2597" t="s">
        <v>60</v>
      </c>
      <c r="M2597" s="25">
        <v>365000</v>
      </c>
    </row>
    <row r="2598" spans="1:13" x14ac:dyDescent="0.2">
      <c r="A2598" s="1">
        <v>44632</v>
      </c>
      <c r="B2598" t="s">
        <v>2719</v>
      </c>
      <c r="C2598" t="s">
        <v>11</v>
      </c>
      <c r="D2598" t="s">
        <v>37</v>
      </c>
      <c r="E2598" t="s">
        <v>49</v>
      </c>
      <c r="F2598" t="s">
        <v>120</v>
      </c>
      <c r="G2598" t="s">
        <v>15</v>
      </c>
      <c r="H2598">
        <v>3</v>
      </c>
      <c r="I2598">
        <v>86</v>
      </c>
      <c r="J2598" t="s">
        <v>28</v>
      </c>
      <c r="K2598" t="s">
        <v>17</v>
      </c>
      <c r="L2598" t="s">
        <v>21</v>
      </c>
      <c r="M2598" s="25">
        <v>350000</v>
      </c>
    </row>
    <row r="2599" spans="1:13" x14ac:dyDescent="0.2">
      <c r="A2599" s="1">
        <v>44633</v>
      </c>
      <c r="B2599" t="s">
        <v>2720</v>
      </c>
      <c r="C2599" t="s">
        <v>11</v>
      </c>
      <c r="D2599" t="s">
        <v>12</v>
      </c>
      <c r="E2599" t="s">
        <v>33</v>
      </c>
      <c r="F2599" t="s">
        <v>120</v>
      </c>
      <c r="G2599" t="s">
        <v>15</v>
      </c>
      <c r="H2599">
        <v>1</v>
      </c>
      <c r="I2599">
        <v>71</v>
      </c>
      <c r="J2599" t="s">
        <v>16</v>
      </c>
      <c r="K2599" t="s">
        <v>67</v>
      </c>
      <c r="L2599" t="s">
        <v>57</v>
      </c>
      <c r="M2599" s="25">
        <v>189000</v>
      </c>
    </row>
    <row r="2600" spans="1:13" x14ac:dyDescent="0.2">
      <c r="A2600" s="1">
        <v>44634</v>
      </c>
      <c r="B2600" t="s">
        <v>2721</v>
      </c>
      <c r="C2600" t="s">
        <v>11</v>
      </c>
      <c r="D2600" t="s">
        <v>12</v>
      </c>
      <c r="E2600" t="s">
        <v>33</v>
      </c>
      <c r="F2600" t="s">
        <v>120</v>
      </c>
      <c r="G2600" t="s">
        <v>15</v>
      </c>
      <c r="H2600">
        <v>2</v>
      </c>
      <c r="I2600">
        <v>44</v>
      </c>
      <c r="J2600" t="s">
        <v>16</v>
      </c>
      <c r="K2600" t="s">
        <v>67</v>
      </c>
      <c r="L2600" t="s">
        <v>18</v>
      </c>
      <c r="M2600" s="25">
        <v>185000</v>
      </c>
    </row>
    <row r="2601" spans="1:13" x14ac:dyDescent="0.2">
      <c r="A2601" s="1">
        <v>44635</v>
      </c>
      <c r="B2601" t="s">
        <v>2722</v>
      </c>
      <c r="C2601" t="s">
        <v>11</v>
      </c>
      <c r="D2601" t="s">
        <v>47</v>
      </c>
      <c r="E2601" t="s">
        <v>86</v>
      </c>
      <c r="F2601" t="s">
        <v>120</v>
      </c>
      <c r="G2601" t="s">
        <v>15</v>
      </c>
      <c r="H2601">
        <v>3</v>
      </c>
      <c r="I2601">
        <v>60</v>
      </c>
      <c r="J2601" t="s">
        <v>16</v>
      </c>
      <c r="K2601" t="s">
        <v>17</v>
      </c>
      <c r="L2601" t="s">
        <v>21</v>
      </c>
      <c r="M2601" s="25">
        <v>249000</v>
      </c>
    </row>
    <row r="2602" spans="1:13" x14ac:dyDescent="0.2">
      <c r="A2602" s="1">
        <v>44636</v>
      </c>
      <c r="B2602" t="s">
        <v>2723</v>
      </c>
      <c r="C2602" t="s">
        <v>11</v>
      </c>
      <c r="D2602" t="s">
        <v>37</v>
      </c>
      <c r="E2602" t="s">
        <v>38</v>
      </c>
      <c r="F2602" t="s">
        <v>120</v>
      </c>
      <c r="G2602" t="s">
        <v>15</v>
      </c>
      <c r="H2602">
        <v>1</v>
      </c>
      <c r="I2602">
        <v>30</v>
      </c>
      <c r="J2602" t="s">
        <v>28</v>
      </c>
      <c r="K2602" t="s">
        <v>17</v>
      </c>
      <c r="L2602" t="s">
        <v>21</v>
      </c>
      <c r="M2602" s="25">
        <v>115000</v>
      </c>
    </row>
    <row r="2603" spans="1:13" x14ac:dyDescent="0.2">
      <c r="A2603" s="1">
        <v>44637</v>
      </c>
      <c r="B2603" t="s">
        <v>2724</v>
      </c>
      <c r="C2603" t="s">
        <v>11</v>
      </c>
      <c r="D2603" t="s">
        <v>19</v>
      </c>
      <c r="E2603" t="s">
        <v>20</v>
      </c>
      <c r="F2603" t="s">
        <v>120</v>
      </c>
      <c r="G2603" t="s">
        <v>15</v>
      </c>
      <c r="H2603">
        <v>4</v>
      </c>
      <c r="I2603">
        <v>111</v>
      </c>
      <c r="J2603" t="s">
        <v>16</v>
      </c>
      <c r="K2603" t="s">
        <v>17</v>
      </c>
      <c r="L2603" t="s">
        <v>21</v>
      </c>
      <c r="M2603" s="25">
        <v>422500</v>
      </c>
    </row>
    <row r="2604" spans="1:13" x14ac:dyDescent="0.2">
      <c r="A2604" s="1">
        <v>44638</v>
      </c>
      <c r="B2604" t="s">
        <v>2725</v>
      </c>
      <c r="C2604" t="s">
        <v>11</v>
      </c>
      <c r="D2604" t="s">
        <v>42</v>
      </c>
      <c r="E2604" t="s">
        <v>43</v>
      </c>
      <c r="F2604" t="s">
        <v>120</v>
      </c>
      <c r="G2604" t="s">
        <v>15</v>
      </c>
      <c r="H2604">
        <v>3</v>
      </c>
      <c r="I2604">
        <v>50</v>
      </c>
      <c r="J2604" t="s">
        <v>16</v>
      </c>
      <c r="K2604" t="s">
        <v>17</v>
      </c>
      <c r="L2604" t="s">
        <v>40</v>
      </c>
      <c r="M2604" s="25">
        <v>225000</v>
      </c>
    </row>
    <row r="2605" spans="1:13" x14ac:dyDescent="0.2">
      <c r="A2605" s="1">
        <v>44639</v>
      </c>
      <c r="B2605" t="s">
        <v>2726</v>
      </c>
      <c r="C2605" t="s">
        <v>11</v>
      </c>
      <c r="D2605" t="s">
        <v>12</v>
      </c>
      <c r="E2605" t="s">
        <v>13</v>
      </c>
      <c r="F2605" t="s">
        <v>120</v>
      </c>
      <c r="G2605" t="s">
        <v>23</v>
      </c>
      <c r="H2605">
        <v>3</v>
      </c>
      <c r="I2605">
        <v>121</v>
      </c>
      <c r="J2605" t="s">
        <v>16</v>
      </c>
      <c r="K2605" t="s">
        <v>17</v>
      </c>
      <c r="L2605" t="s">
        <v>24</v>
      </c>
      <c r="M2605" s="25">
        <v>790000</v>
      </c>
    </row>
    <row r="2606" spans="1:13" x14ac:dyDescent="0.2">
      <c r="A2606" s="1">
        <v>44640</v>
      </c>
      <c r="B2606" t="s">
        <v>2727</v>
      </c>
      <c r="C2606" t="s">
        <v>11</v>
      </c>
      <c r="D2606" t="s">
        <v>12</v>
      </c>
      <c r="E2606" t="s">
        <v>41</v>
      </c>
      <c r="F2606" t="s">
        <v>120</v>
      </c>
      <c r="G2606" t="s">
        <v>15</v>
      </c>
      <c r="H2606">
        <v>4</v>
      </c>
      <c r="I2606">
        <v>140</v>
      </c>
      <c r="J2606" t="s">
        <v>16</v>
      </c>
      <c r="K2606" t="s">
        <v>17</v>
      </c>
      <c r="L2606" t="s">
        <v>18</v>
      </c>
      <c r="M2606" s="25">
        <v>545000</v>
      </c>
    </row>
    <row r="2607" spans="1:13" x14ac:dyDescent="0.2">
      <c r="A2607" s="1">
        <v>44641</v>
      </c>
      <c r="B2607" t="s">
        <v>2728</v>
      </c>
      <c r="C2607" t="s">
        <v>11</v>
      </c>
      <c r="D2607" t="s">
        <v>47</v>
      </c>
      <c r="E2607" t="s">
        <v>48</v>
      </c>
      <c r="F2607" t="s">
        <v>120</v>
      </c>
      <c r="G2607" t="s">
        <v>15</v>
      </c>
      <c r="H2607">
        <v>3</v>
      </c>
      <c r="I2607">
        <v>100</v>
      </c>
      <c r="J2607" t="s">
        <v>16</v>
      </c>
      <c r="K2607" t="s">
        <v>17</v>
      </c>
      <c r="L2607" t="s">
        <v>18</v>
      </c>
      <c r="M2607" s="25">
        <v>430000</v>
      </c>
    </row>
    <row r="2608" spans="1:13" x14ac:dyDescent="0.2">
      <c r="A2608" s="1">
        <v>44642</v>
      </c>
      <c r="B2608" t="s">
        <v>2729</v>
      </c>
      <c r="C2608" t="s">
        <v>11</v>
      </c>
      <c r="D2608" t="s">
        <v>54</v>
      </c>
      <c r="E2608" t="s">
        <v>111</v>
      </c>
      <c r="F2608" t="s">
        <v>120</v>
      </c>
      <c r="G2608" t="s">
        <v>15</v>
      </c>
      <c r="H2608">
        <v>3</v>
      </c>
      <c r="I2608">
        <v>75</v>
      </c>
      <c r="J2608" t="s">
        <v>16</v>
      </c>
      <c r="K2608" t="s">
        <v>17</v>
      </c>
      <c r="L2608" t="s">
        <v>18</v>
      </c>
      <c r="M2608" s="25">
        <v>120000</v>
      </c>
    </row>
    <row r="2609" spans="1:13" x14ac:dyDescent="0.2">
      <c r="A2609" s="1">
        <v>44643</v>
      </c>
      <c r="B2609" t="s">
        <v>2730</v>
      </c>
      <c r="C2609" t="s">
        <v>11</v>
      </c>
      <c r="D2609" t="s">
        <v>34</v>
      </c>
      <c r="E2609" t="s">
        <v>35</v>
      </c>
      <c r="F2609" t="s">
        <v>120</v>
      </c>
      <c r="G2609" t="s">
        <v>15</v>
      </c>
      <c r="H2609">
        <v>3</v>
      </c>
      <c r="I2609">
        <v>65</v>
      </c>
      <c r="J2609" t="s">
        <v>16</v>
      </c>
      <c r="K2609" t="s">
        <v>17</v>
      </c>
      <c r="L2609" t="s">
        <v>24</v>
      </c>
      <c r="M2609" s="25">
        <v>395000</v>
      </c>
    </row>
    <row r="2610" spans="1:13" x14ac:dyDescent="0.2">
      <c r="A2610" s="1">
        <v>44644</v>
      </c>
      <c r="B2610" t="s">
        <v>2731</v>
      </c>
      <c r="C2610" t="s">
        <v>11</v>
      </c>
      <c r="D2610" t="s">
        <v>12</v>
      </c>
      <c r="E2610" t="s">
        <v>13</v>
      </c>
      <c r="F2610" t="s">
        <v>120</v>
      </c>
      <c r="G2610" t="s">
        <v>15</v>
      </c>
      <c r="H2610">
        <v>6</v>
      </c>
      <c r="I2610">
        <v>338</v>
      </c>
      <c r="J2610" t="s">
        <v>16</v>
      </c>
      <c r="K2610" t="s">
        <v>17</v>
      </c>
      <c r="L2610" t="s">
        <v>18</v>
      </c>
      <c r="M2610" s="25">
        <v>1060000</v>
      </c>
    </row>
    <row r="2611" spans="1:13" x14ac:dyDescent="0.2">
      <c r="A2611" s="1">
        <v>44645</v>
      </c>
      <c r="B2611" t="s">
        <v>2732</v>
      </c>
      <c r="C2611" t="s">
        <v>11</v>
      </c>
      <c r="D2611" t="s">
        <v>47</v>
      </c>
      <c r="E2611" t="s">
        <v>86</v>
      </c>
      <c r="F2611" t="s">
        <v>120</v>
      </c>
      <c r="G2611" t="s">
        <v>15</v>
      </c>
      <c r="H2611">
        <v>1</v>
      </c>
      <c r="I2611">
        <v>42</v>
      </c>
      <c r="J2611" t="s">
        <v>28</v>
      </c>
      <c r="K2611" t="s">
        <v>67</v>
      </c>
      <c r="L2611" t="s">
        <v>52</v>
      </c>
      <c r="M2611" s="25">
        <v>125000</v>
      </c>
    </row>
    <row r="2612" spans="1:13" x14ac:dyDescent="0.2">
      <c r="A2612" s="1">
        <v>44646</v>
      </c>
      <c r="B2612" t="s">
        <v>2733</v>
      </c>
      <c r="C2612" t="s">
        <v>11</v>
      </c>
      <c r="D2612" t="s">
        <v>19</v>
      </c>
      <c r="E2612" t="s">
        <v>20</v>
      </c>
      <c r="F2612" t="s">
        <v>120</v>
      </c>
      <c r="G2612" t="s">
        <v>15</v>
      </c>
      <c r="H2612">
        <v>4</v>
      </c>
      <c r="I2612">
        <v>174</v>
      </c>
      <c r="J2612" t="s">
        <v>16</v>
      </c>
      <c r="K2612" t="s">
        <v>17</v>
      </c>
      <c r="L2612" t="s">
        <v>58</v>
      </c>
      <c r="M2612" s="25">
        <v>680000</v>
      </c>
    </row>
    <row r="2613" spans="1:13" x14ac:dyDescent="0.2">
      <c r="A2613" s="1">
        <v>44647</v>
      </c>
      <c r="B2613" t="s">
        <v>2734</v>
      </c>
      <c r="C2613" t="s">
        <v>11</v>
      </c>
      <c r="D2613" t="s">
        <v>37</v>
      </c>
      <c r="E2613" t="s">
        <v>74</v>
      </c>
      <c r="F2613" t="s">
        <v>120</v>
      </c>
      <c r="G2613" t="s">
        <v>23</v>
      </c>
      <c r="H2613">
        <v>3</v>
      </c>
      <c r="I2613">
        <v>59</v>
      </c>
      <c r="J2613" t="s">
        <v>28</v>
      </c>
      <c r="K2613" t="s">
        <v>17</v>
      </c>
      <c r="L2613" t="s">
        <v>21</v>
      </c>
      <c r="M2613" s="25">
        <v>178500</v>
      </c>
    </row>
    <row r="2614" spans="1:13" x14ac:dyDescent="0.2">
      <c r="A2614" s="1">
        <v>44648</v>
      </c>
      <c r="B2614" t="s">
        <v>2735</v>
      </c>
      <c r="C2614" t="s">
        <v>11</v>
      </c>
      <c r="D2614" t="s">
        <v>25</v>
      </c>
      <c r="E2614" t="s">
        <v>91</v>
      </c>
      <c r="F2614" t="s">
        <v>120</v>
      </c>
      <c r="G2614" t="s">
        <v>15</v>
      </c>
      <c r="H2614">
        <v>4</v>
      </c>
      <c r="I2614">
        <v>95</v>
      </c>
      <c r="J2614" t="s">
        <v>16</v>
      </c>
      <c r="K2614" t="s">
        <v>17</v>
      </c>
      <c r="L2614" t="s">
        <v>58</v>
      </c>
      <c r="M2614" s="25">
        <v>340000</v>
      </c>
    </row>
    <row r="2615" spans="1:13" x14ac:dyDescent="0.2">
      <c r="A2615" s="1">
        <v>44649</v>
      </c>
      <c r="B2615" t="s">
        <v>2736</v>
      </c>
      <c r="C2615" t="s">
        <v>11</v>
      </c>
      <c r="D2615" t="s">
        <v>19</v>
      </c>
      <c r="E2615" t="s">
        <v>20</v>
      </c>
      <c r="F2615" t="s">
        <v>120</v>
      </c>
      <c r="G2615" t="s">
        <v>15</v>
      </c>
      <c r="H2615">
        <v>3</v>
      </c>
      <c r="I2615">
        <v>170</v>
      </c>
      <c r="J2615" t="s">
        <v>16</v>
      </c>
      <c r="K2615" t="s">
        <v>17</v>
      </c>
      <c r="L2615" t="s">
        <v>40</v>
      </c>
      <c r="M2615" s="25">
        <v>980000</v>
      </c>
    </row>
    <row r="2616" spans="1:13" x14ac:dyDescent="0.2">
      <c r="A2616" s="1">
        <v>44650</v>
      </c>
      <c r="B2616" t="s">
        <v>2737</v>
      </c>
      <c r="C2616" t="s">
        <v>11</v>
      </c>
      <c r="D2616" t="s">
        <v>12</v>
      </c>
      <c r="E2616" t="s">
        <v>30</v>
      </c>
      <c r="F2616" t="s">
        <v>120</v>
      </c>
      <c r="G2616" t="s">
        <v>15</v>
      </c>
      <c r="H2616">
        <v>4</v>
      </c>
      <c r="I2616">
        <v>100</v>
      </c>
      <c r="J2616" t="s">
        <v>16</v>
      </c>
      <c r="K2616" t="s">
        <v>17</v>
      </c>
      <c r="L2616" t="s">
        <v>18</v>
      </c>
      <c r="M2616" s="25">
        <v>325000</v>
      </c>
    </row>
    <row r="2617" spans="1:13" x14ac:dyDescent="0.2">
      <c r="A2617" s="1">
        <v>44651</v>
      </c>
      <c r="B2617" t="s">
        <v>2738</v>
      </c>
      <c r="C2617" t="s">
        <v>11</v>
      </c>
      <c r="D2617" t="s">
        <v>12</v>
      </c>
      <c r="E2617" t="s">
        <v>41</v>
      </c>
      <c r="F2617" t="s">
        <v>120</v>
      </c>
      <c r="G2617" t="s">
        <v>15</v>
      </c>
      <c r="H2617">
        <v>4</v>
      </c>
      <c r="I2617">
        <v>88</v>
      </c>
      <c r="J2617" t="s">
        <v>28</v>
      </c>
      <c r="K2617" t="s">
        <v>17</v>
      </c>
      <c r="L2617" t="s">
        <v>36</v>
      </c>
      <c r="M2617" s="25">
        <v>425000</v>
      </c>
    </row>
    <row r="2618" spans="1:13" x14ac:dyDescent="0.2">
      <c r="A2618" s="1">
        <v>44652</v>
      </c>
      <c r="B2618" t="s">
        <v>2739</v>
      </c>
      <c r="C2618" t="s">
        <v>11</v>
      </c>
      <c r="D2618" t="s">
        <v>19</v>
      </c>
      <c r="E2618" t="s">
        <v>20</v>
      </c>
      <c r="F2618" t="s">
        <v>120</v>
      </c>
      <c r="G2618" t="s">
        <v>15</v>
      </c>
      <c r="H2618">
        <v>3</v>
      </c>
      <c r="I2618">
        <v>73</v>
      </c>
      <c r="J2618" t="s">
        <v>28</v>
      </c>
      <c r="K2618" t="s">
        <v>17</v>
      </c>
      <c r="L2618" t="s">
        <v>57</v>
      </c>
      <c r="M2618" s="25">
        <v>554000</v>
      </c>
    </row>
    <row r="2619" spans="1:13" x14ac:dyDescent="0.2">
      <c r="A2619" s="1">
        <v>44653</v>
      </c>
      <c r="B2619" t="s">
        <v>2740</v>
      </c>
      <c r="C2619" t="s">
        <v>11</v>
      </c>
      <c r="D2619" t="s">
        <v>50</v>
      </c>
      <c r="E2619" t="s">
        <v>66</v>
      </c>
      <c r="F2619" t="s">
        <v>120</v>
      </c>
      <c r="G2619" t="s">
        <v>15</v>
      </c>
      <c r="H2619">
        <v>4</v>
      </c>
      <c r="I2619">
        <v>95</v>
      </c>
      <c r="J2619" t="s">
        <v>16</v>
      </c>
      <c r="K2619" t="s">
        <v>17</v>
      </c>
      <c r="L2619" t="s">
        <v>21</v>
      </c>
      <c r="M2619" s="25">
        <v>368600</v>
      </c>
    </row>
    <row r="2620" spans="1:13" x14ac:dyDescent="0.2">
      <c r="A2620" s="1">
        <v>44654</v>
      </c>
      <c r="B2620" t="s">
        <v>2741</v>
      </c>
      <c r="C2620" t="s">
        <v>11</v>
      </c>
      <c r="D2620" t="s">
        <v>89</v>
      </c>
      <c r="E2620" t="s">
        <v>103</v>
      </c>
      <c r="F2620" t="s">
        <v>120</v>
      </c>
      <c r="G2620" t="s">
        <v>15</v>
      </c>
      <c r="H2620">
        <v>4</v>
      </c>
      <c r="I2620">
        <v>75</v>
      </c>
      <c r="J2620" t="s">
        <v>16</v>
      </c>
      <c r="K2620" t="s">
        <v>67</v>
      </c>
      <c r="L2620" t="s">
        <v>40</v>
      </c>
      <c r="M2620" s="25">
        <v>190000</v>
      </c>
    </row>
    <row r="2621" spans="1:13" x14ac:dyDescent="0.2">
      <c r="A2621" s="1">
        <v>44655</v>
      </c>
      <c r="B2621" t="s">
        <v>2742</v>
      </c>
      <c r="C2621" t="s">
        <v>11</v>
      </c>
      <c r="D2621" t="s">
        <v>89</v>
      </c>
      <c r="E2621" t="s">
        <v>103</v>
      </c>
      <c r="F2621" t="s">
        <v>120</v>
      </c>
      <c r="G2621" t="s">
        <v>15</v>
      </c>
      <c r="H2621">
        <v>2</v>
      </c>
      <c r="I2621">
        <v>50</v>
      </c>
      <c r="J2621" t="s">
        <v>16</v>
      </c>
      <c r="K2621" t="s">
        <v>17</v>
      </c>
      <c r="L2621" t="s">
        <v>58</v>
      </c>
      <c r="M2621" s="25">
        <v>149000</v>
      </c>
    </row>
    <row r="2622" spans="1:13" x14ac:dyDescent="0.2">
      <c r="A2622" s="1">
        <v>44656</v>
      </c>
      <c r="B2622" t="s">
        <v>2743</v>
      </c>
      <c r="C2622" t="s">
        <v>11</v>
      </c>
      <c r="D2622" t="s">
        <v>12</v>
      </c>
      <c r="E2622" t="s">
        <v>33</v>
      </c>
      <c r="F2622" t="s">
        <v>120</v>
      </c>
      <c r="G2622" t="s">
        <v>15</v>
      </c>
      <c r="H2622">
        <v>2</v>
      </c>
      <c r="I2622">
        <v>43</v>
      </c>
      <c r="J2622" t="s">
        <v>28</v>
      </c>
      <c r="K2622" t="s">
        <v>17</v>
      </c>
      <c r="L2622" t="s">
        <v>36</v>
      </c>
      <c r="M2622" s="25">
        <v>179000</v>
      </c>
    </row>
    <row r="2623" spans="1:13" x14ac:dyDescent="0.2">
      <c r="A2623" s="1">
        <v>44657</v>
      </c>
      <c r="B2623" t="s">
        <v>2744</v>
      </c>
      <c r="C2623" t="s">
        <v>11</v>
      </c>
      <c r="D2623" t="s">
        <v>42</v>
      </c>
      <c r="E2623" t="s">
        <v>62</v>
      </c>
      <c r="F2623" t="s">
        <v>120</v>
      </c>
      <c r="G2623" t="s">
        <v>15</v>
      </c>
      <c r="H2623">
        <v>2</v>
      </c>
      <c r="I2623">
        <v>51</v>
      </c>
      <c r="J2623" t="s">
        <v>16</v>
      </c>
      <c r="K2623" t="s">
        <v>17</v>
      </c>
      <c r="L2623" t="s">
        <v>18</v>
      </c>
      <c r="M2623" s="25">
        <v>249000</v>
      </c>
    </row>
    <row r="2624" spans="1:13" x14ac:dyDescent="0.2">
      <c r="A2624" s="1">
        <v>44658</v>
      </c>
      <c r="B2624" t="s">
        <v>2745</v>
      </c>
      <c r="C2624" t="s">
        <v>11</v>
      </c>
      <c r="D2624" t="s">
        <v>12</v>
      </c>
      <c r="E2624" t="s">
        <v>41</v>
      </c>
      <c r="F2624" t="s">
        <v>120</v>
      </c>
      <c r="G2624" t="s">
        <v>15</v>
      </c>
      <c r="H2624">
        <v>5</v>
      </c>
      <c r="I2624">
        <v>160</v>
      </c>
      <c r="J2624" t="s">
        <v>16</v>
      </c>
      <c r="K2624" t="s">
        <v>17</v>
      </c>
      <c r="L2624" t="s">
        <v>21</v>
      </c>
      <c r="M2624" s="25">
        <v>619000</v>
      </c>
    </row>
    <row r="2625" spans="1:13" x14ac:dyDescent="0.2">
      <c r="A2625" s="1">
        <v>44659</v>
      </c>
      <c r="B2625" t="s">
        <v>2746</v>
      </c>
      <c r="C2625" t="s">
        <v>11</v>
      </c>
      <c r="D2625" t="s">
        <v>12</v>
      </c>
      <c r="E2625" t="s">
        <v>13</v>
      </c>
      <c r="F2625" t="s">
        <v>120</v>
      </c>
      <c r="G2625" t="s">
        <v>23</v>
      </c>
      <c r="H2625">
        <v>2</v>
      </c>
      <c r="I2625">
        <v>130</v>
      </c>
      <c r="J2625" t="s">
        <v>16</v>
      </c>
      <c r="K2625" t="s">
        <v>17</v>
      </c>
      <c r="L2625" t="s">
        <v>24</v>
      </c>
      <c r="M2625" s="25">
        <v>620000</v>
      </c>
    </row>
    <row r="2626" spans="1:13" x14ac:dyDescent="0.2">
      <c r="A2626" s="1">
        <v>44660</v>
      </c>
      <c r="B2626" t="s">
        <v>2747</v>
      </c>
      <c r="C2626" t="s">
        <v>11</v>
      </c>
      <c r="D2626" t="s">
        <v>12</v>
      </c>
      <c r="E2626" t="s">
        <v>13</v>
      </c>
      <c r="F2626" t="s">
        <v>120</v>
      </c>
      <c r="G2626" t="s">
        <v>23</v>
      </c>
      <c r="H2626">
        <v>3</v>
      </c>
      <c r="I2626">
        <v>130</v>
      </c>
      <c r="J2626" t="s">
        <v>16</v>
      </c>
      <c r="K2626" t="s">
        <v>17</v>
      </c>
      <c r="L2626" t="s">
        <v>24</v>
      </c>
      <c r="M2626" s="25">
        <v>650000</v>
      </c>
    </row>
    <row r="2627" spans="1:13" x14ac:dyDescent="0.2">
      <c r="A2627" s="1">
        <v>44661</v>
      </c>
      <c r="B2627" t="s">
        <v>2748</v>
      </c>
      <c r="C2627" t="s">
        <v>11</v>
      </c>
      <c r="D2627" t="s">
        <v>12</v>
      </c>
      <c r="E2627" t="s">
        <v>13</v>
      </c>
      <c r="F2627" t="s">
        <v>120</v>
      </c>
      <c r="G2627" t="s">
        <v>23</v>
      </c>
      <c r="H2627">
        <v>2</v>
      </c>
      <c r="I2627">
        <v>190</v>
      </c>
      <c r="J2627" t="s">
        <v>16</v>
      </c>
      <c r="K2627" t="s">
        <v>17</v>
      </c>
      <c r="L2627" t="s">
        <v>46</v>
      </c>
      <c r="M2627" s="25">
        <v>650000</v>
      </c>
    </row>
    <row r="2628" spans="1:13" x14ac:dyDescent="0.2">
      <c r="A2628" s="1">
        <v>44662</v>
      </c>
      <c r="B2628" t="s">
        <v>2749</v>
      </c>
      <c r="C2628" t="s">
        <v>11</v>
      </c>
      <c r="D2628" t="s">
        <v>47</v>
      </c>
      <c r="E2628" t="s">
        <v>48</v>
      </c>
      <c r="F2628" t="s">
        <v>120</v>
      </c>
      <c r="G2628" t="s">
        <v>15</v>
      </c>
      <c r="H2628">
        <v>4</v>
      </c>
      <c r="I2628">
        <v>93</v>
      </c>
      <c r="J2628" t="s">
        <v>16</v>
      </c>
      <c r="K2628" t="s">
        <v>17</v>
      </c>
      <c r="L2628" t="s">
        <v>58</v>
      </c>
      <c r="M2628" s="25">
        <v>330000</v>
      </c>
    </row>
    <row r="2629" spans="1:13" x14ac:dyDescent="0.2">
      <c r="A2629" s="1">
        <v>44663</v>
      </c>
      <c r="B2629" t="s">
        <v>2750</v>
      </c>
      <c r="C2629" t="s">
        <v>11</v>
      </c>
      <c r="D2629" t="s">
        <v>42</v>
      </c>
      <c r="E2629" t="s">
        <v>87</v>
      </c>
      <c r="F2629" t="s">
        <v>120</v>
      </c>
      <c r="G2629" t="s">
        <v>15</v>
      </c>
      <c r="H2629">
        <v>3</v>
      </c>
      <c r="I2629">
        <v>60</v>
      </c>
      <c r="J2629" t="s">
        <v>16</v>
      </c>
      <c r="K2629" t="s">
        <v>17</v>
      </c>
      <c r="L2629" t="s">
        <v>118</v>
      </c>
      <c r="M2629" s="25">
        <v>180000</v>
      </c>
    </row>
    <row r="2630" spans="1:13" x14ac:dyDescent="0.2">
      <c r="A2630" s="1">
        <v>44664</v>
      </c>
      <c r="B2630" t="s">
        <v>2751</v>
      </c>
      <c r="C2630" t="s">
        <v>11</v>
      </c>
      <c r="D2630" t="s">
        <v>47</v>
      </c>
      <c r="E2630" t="s">
        <v>48</v>
      </c>
      <c r="F2630" t="s">
        <v>120</v>
      </c>
      <c r="G2630" t="s">
        <v>15</v>
      </c>
      <c r="H2630">
        <v>2</v>
      </c>
      <c r="I2630">
        <v>90</v>
      </c>
      <c r="J2630" t="s">
        <v>16</v>
      </c>
      <c r="K2630" t="s">
        <v>17</v>
      </c>
      <c r="L2630" t="s">
        <v>21</v>
      </c>
      <c r="M2630" s="25">
        <v>288000</v>
      </c>
    </row>
    <row r="2631" spans="1:13" x14ac:dyDescent="0.2">
      <c r="A2631" s="1">
        <v>44665</v>
      </c>
      <c r="B2631" t="s">
        <v>2752</v>
      </c>
      <c r="C2631" t="s">
        <v>11</v>
      </c>
      <c r="D2631" t="s">
        <v>54</v>
      </c>
      <c r="E2631" t="s">
        <v>54</v>
      </c>
      <c r="F2631" t="s">
        <v>120</v>
      </c>
      <c r="G2631" t="s">
        <v>15</v>
      </c>
      <c r="H2631">
        <v>3</v>
      </c>
      <c r="I2631">
        <v>66</v>
      </c>
      <c r="J2631" t="s">
        <v>16</v>
      </c>
      <c r="K2631" t="s">
        <v>17</v>
      </c>
      <c r="L2631" t="s">
        <v>40</v>
      </c>
      <c r="M2631" s="25">
        <v>195000</v>
      </c>
    </row>
    <row r="2632" spans="1:13" x14ac:dyDescent="0.2">
      <c r="A2632" s="1">
        <v>44666</v>
      </c>
      <c r="B2632" t="s">
        <v>2753</v>
      </c>
      <c r="C2632" t="s">
        <v>11</v>
      </c>
      <c r="D2632" t="s">
        <v>25</v>
      </c>
      <c r="E2632" t="s">
        <v>39</v>
      </c>
      <c r="F2632" t="s">
        <v>120</v>
      </c>
      <c r="G2632" t="s">
        <v>15</v>
      </c>
      <c r="H2632">
        <v>4</v>
      </c>
      <c r="I2632">
        <v>98</v>
      </c>
      <c r="J2632" t="s">
        <v>16</v>
      </c>
      <c r="K2632" t="s">
        <v>67</v>
      </c>
      <c r="L2632" t="s">
        <v>40</v>
      </c>
      <c r="M2632" s="25">
        <v>245000</v>
      </c>
    </row>
    <row r="2633" spans="1:13" x14ac:dyDescent="0.2">
      <c r="A2633" s="1">
        <v>44667</v>
      </c>
      <c r="B2633" t="s">
        <v>2754</v>
      </c>
      <c r="C2633" t="s">
        <v>11</v>
      </c>
      <c r="D2633" t="s">
        <v>12</v>
      </c>
      <c r="E2633" t="s">
        <v>33</v>
      </c>
      <c r="F2633" t="s">
        <v>120</v>
      </c>
      <c r="G2633" t="s">
        <v>15</v>
      </c>
      <c r="H2633">
        <v>1</v>
      </c>
      <c r="I2633">
        <v>60</v>
      </c>
      <c r="J2633" t="s">
        <v>16</v>
      </c>
      <c r="K2633" t="s">
        <v>67</v>
      </c>
      <c r="L2633" t="s">
        <v>57</v>
      </c>
      <c r="M2633" s="25">
        <v>260000</v>
      </c>
    </row>
    <row r="2634" spans="1:13" x14ac:dyDescent="0.2">
      <c r="A2634" s="1">
        <v>44668</v>
      </c>
      <c r="B2634" t="s">
        <v>2755</v>
      </c>
      <c r="C2634" t="s">
        <v>11</v>
      </c>
      <c r="D2634" t="s">
        <v>50</v>
      </c>
      <c r="E2634" t="s">
        <v>66</v>
      </c>
      <c r="F2634" t="s">
        <v>120</v>
      </c>
      <c r="G2634" t="s">
        <v>15</v>
      </c>
      <c r="H2634">
        <v>3</v>
      </c>
      <c r="I2634">
        <v>110</v>
      </c>
      <c r="J2634" t="s">
        <v>16</v>
      </c>
      <c r="K2634" t="s">
        <v>17</v>
      </c>
      <c r="L2634" t="s">
        <v>40</v>
      </c>
      <c r="M2634" s="25">
        <v>370000</v>
      </c>
    </row>
    <row r="2635" spans="1:13" x14ac:dyDescent="0.2">
      <c r="A2635" s="1">
        <v>44669</v>
      </c>
      <c r="B2635" t="s">
        <v>2756</v>
      </c>
      <c r="C2635" t="s">
        <v>11</v>
      </c>
      <c r="D2635" t="s">
        <v>50</v>
      </c>
      <c r="E2635" t="s">
        <v>51</v>
      </c>
      <c r="F2635" t="s">
        <v>120</v>
      </c>
      <c r="G2635" t="s">
        <v>23</v>
      </c>
      <c r="H2635">
        <v>5</v>
      </c>
      <c r="I2635">
        <v>230</v>
      </c>
      <c r="J2635" t="s">
        <v>16</v>
      </c>
      <c r="K2635" t="s">
        <v>17</v>
      </c>
      <c r="L2635" t="s">
        <v>46</v>
      </c>
      <c r="M2635" s="25">
        <v>1150000</v>
      </c>
    </row>
    <row r="2636" spans="1:13" x14ac:dyDescent="0.2">
      <c r="A2636" s="1">
        <v>44670</v>
      </c>
      <c r="B2636" t="s">
        <v>2757</v>
      </c>
      <c r="C2636" t="s">
        <v>11</v>
      </c>
      <c r="D2636" t="s">
        <v>19</v>
      </c>
      <c r="E2636" t="s">
        <v>73</v>
      </c>
      <c r="F2636" t="s">
        <v>120</v>
      </c>
      <c r="G2636" t="s">
        <v>23</v>
      </c>
      <c r="H2636">
        <v>5</v>
      </c>
      <c r="I2636">
        <v>231</v>
      </c>
      <c r="J2636" t="s">
        <v>16</v>
      </c>
      <c r="K2636" t="s">
        <v>17</v>
      </c>
      <c r="L2636" t="s">
        <v>46</v>
      </c>
      <c r="M2636" s="25">
        <v>1150000</v>
      </c>
    </row>
    <row r="2637" spans="1:13" x14ac:dyDescent="0.2">
      <c r="A2637" s="1">
        <v>44671</v>
      </c>
      <c r="B2637" t="s">
        <v>2758</v>
      </c>
      <c r="C2637" t="s">
        <v>11</v>
      </c>
      <c r="D2637" t="s">
        <v>19</v>
      </c>
      <c r="E2637" t="s">
        <v>20</v>
      </c>
      <c r="F2637" t="s">
        <v>120</v>
      </c>
      <c r="G2637" t="s">
        <v>32</v>
      </c>
      <c r="H2637">
        <v>7</v>
      </c>
      <c r="I2637">
        <v>300</v>
      </c>
      <c r="J2637" t="s">
        <v>16</v>
      </c>
      <c r="K2637" t="s">
        <v>17</v>
      </c>
      <c r="L2637" t="s">
        <v>40</v>
      </c>
      <c r="M2637" s="25">
        <v>1000000</v>
      </c>
    </row>
    <row r="2638" spans="1:13" x14ac:dyDescent="0.2">
      <c r="A2638" s="1">
        <v>44672</v>
      </c>
      <c r="B2638" t="s">
        <v>2759</v>
      </c>
      <c r="C2638" t="s">
        <v>11</v>
      </c>
      <c r="D2638" t="s">
        <v>19</v>
      </c>
      <c r="E2638" t="s">
        <v>20</v>
      </c>
      <c r="F2638" t="s">
        <v>120</v>
      </c>
      <c r="G2638" t="s">
        <v>15</v>
      </c>
      <c r="H2638">
        <v>3</v>
      </c>
      <c r="I2638">
        <v>100</v>
      </c>
      <c r="J2638" t="s">
        <v>16</v>
      </c>
      <c r="K2638" t="s">
        <v>17</v>
      </c>
      <c r="L2638" t="s">
        <v>40</v>
      </c>
      <c r="M2638" s="25">
        <v>450000</v>
      </c>
    </row>
    <row r="2639" spans="1:13" x14ac:dyDescent="0.2">
      <c r="A2639" s="1">
        <v>44673</v>
      </c>
      <c r="B2639" t="s">
        <v>2760</v>
      </c>
      <c r="C2639" t="s">
        <v>11</v>
      </c>
      <c r="D2639" t="s">
        <v>42</v>
      </c>
      <c r="E2639" t="s">
        <v>43</v>
      </c>
      <c r="F2639" t="s">
        <v>120</v>
      </c>
      <c r="G2639" t="s">
        <v>15</v>
      </c>
      <c r="H2639">
        <v>3</v>
      </c>
      <c r="I2639">
        <v>49</v>
      </c>
      <c r="J2639" t="s">
        <v>16</v>
      </c>
      <c r="K2639" t="s">
        <v>17</v>
      </c>
      <c r="L2639" t="s">
        <v>52</v>
      </c>
      <c r="M2639" s="25">
        <v>155000</v>
      </c>
    </row>
    <row r="2640" spans="1:13" x14ac:dyDescent="0.2">
      <c r="A2640" s="1">
        <v>44674</v>
      </c>
      <c r="B2640" t="s">
        <v>2761</v>
      </c>
      <c r="C2640" t="s">
        <v>11</v>
      </c>
      <c r="D2640" t="s">
        <v>42</v>
      </c>
      <c r="E2640" t="s">
        <v>62</v>
      </c>
      <c r="F2640" t="s">
        <v>120</v>
      </c>
      <c r="G2640" t="s">
        <v>15</v>
      </c>
      <c r="H2640">
        <v>4</v>
      </c>
      <c r="I2640">
        <v>88</v>
      </c>
      <c r="J2640" t="s">
        <v>16</v>
      </c>
      <c r="K2640" t="s">
        <v>17</v>
      </c>
      <c r="L2640" t="s">
        <v>21</v>
      </c>
      <c r="M2640" s="25">
        <v>300000</v>
      </c>
    </row>
    <row r="2641" spans="1:13" x14ac:dyDescent="0.2">
      <c r="A2641" s="1">
        <v>44675</v>
      </c>
      <c r="B2641" t="s">
        <v>2762</v>
      </c>
      <c r="C2641" t="s">
        <v>11</v>
      </c>
      <c r="D2641" t="s">
        <v>42</v>
      </c>
      <c r="E2641" t="s">
        <v>88</v>
      </c>
      <c r="F2641" t="s">
        <v>120</v>
      </c>
      <c r="G2641" t="s">
        <v>15</v>
      </c>
      <c r="H2641">
        <v>4</v>
      </c>
      <c r="I2641">
        <v>120</v>
      </c>
      <c r="J2641" t="s">
        <v>16</v>
      </c>
      <c r="K2641" t="s">
        <v>17</v>
      </c>
      <c r="L2641" t="s">
        <v>58</v>
      </c>
      <c r="M2641" s="25">
        <v>370000</v>
      </c>
    </row>
    <row r="2642" spans="1:13" x14ac:dyDescent="0.2">
      <c r="A2642" s="1">
        <v>44676</v>
      </c>
      <c r="B2642" t="s">
        <v>2763</v>
      </c>
      <c r="C2642" t="s">
        <v>11</v>
      </c>
      <c r="D2642" t="s">
        <v>42</v>
      </c>
      <c r="E2642" t="s">
        <v>83</v>
      </c>
      <c r="F2642" t="s">
        <v>120</v>
      </c>
      <c r="G2642" t="s">
        <v>32</v>
      </c>
      <c r="H2642">
        <v>2</v>
      </c>
      <c r="I2642">
        <v>69</v>
      </c>
      <c r="J2642" t="s">
        <v>16</v>
      </c>
      <c r="K2642" t="s">
        <v>17</v>
      </c>
      <c r="L2642" t="s">
        <v>40</v>
      </c>
      <c r="M2642" s="25">
        <v>220000</v>
      </c>
    </row>
    <row r="2643" spans="1:13" x14ac:dyDescent="0.2">
      <c r="A2643" s="1">
        <v>44677</v>
      </c>
      <c r="B2643" t="s">
        <v>2764</v>
      </c>
      <c r="C2643" t="s">
        <v>11</v>
      </c>
      <c r="D2643" t="s">
        <v>19</v>
      </c>
      <c r="E2643" t="s">
        <v>20</v>
      </c>
      <c r="F2643" t="s">
        <v>120</v>
      </c>
      <c r="G2643" t="s">
        <v>15</v>
      </c>
      <c r="H2643">
        <v>4</v>
      </c>
      <c r="I2643">
        <v>100</v>
      </c>
      <c r="J2643" t="s">
        <v>16</v>
      </c>
      <c r="K2643" t="s">
        <v>17</v>
      </c>
      <c r="L2643" t="s">
        <v>40</v>
      </c>
      <c r="M2643" s="25">
        <v>375000</v>
      </c>
    </row>
    <row r="2644" spans="1:13" x14ac:dyDescent="0.2">
      <c r="A2644" s="1">
        <v>44678</v>
      </c>
      <c r="B2644" t="s">
        <v>2765</v>
      </c>
      <c r="C2644" t="s">
        <v>11</v>
      </c>
      <c r="D2644" t="s">
        <v>42</v>
      </c>
      <c r="E2644" t="s">
        <v>43</v>
      </c>
      <c r="F2644" t="s">
        <v>120</v>
      </c>
      <c r="G2644" t="s">
        <v>15</v>
      </c>
      <c r="H2644">
        <v>3</v>
      </c>
      <c r="I2644">
        <v>75</v>
      </c>
      <c r="J2644" t="s">
        <v>28</v>
      </c>
      <c r="K2644" t="s">
        <v>17</v>
      </c>
      <c r="L2644" t="s">
        <v>40</v>
      </c>
      <c r="M2644" s="25">
        <v>279000</v>
      </c>
    </row>
    <row r="2645" spans="1:13" x14ac:dyDescent="0.2">
      <c r="A2645" s="1">
        <v>44679</v>
      </c>
      <c r="B2645" t="s">
        <v>2766</v>
      </c>
      <c r="C2645" t="s">
        <v>11</v>
      </c>
      <c r="D2645" t="s">
        <v>42</v>
      </c>
      <c r="E2645" t="s">
        <v>56</v>
      </c>
      <c r="F2645" t="s">
        <v>120</v>
      </c>
      <c r="G2645" t="s">
        <v>15</v>
      </c>
      <c r="H2645">
        <v>4</v>
      </c>
      <c r="I2645">
        <v>134</v>
      </c>
      <c r="J2645" t="s">
        <v>16</v>
      </c>
      <c r="K2645" t="s">
        <v>17</v>
      </c>
      <c r="L2645" t="s">
        <v>40</v>
      </c>
      <c r="M2645" s="25">
        <v>675000</v>
      </c>
    </row>
    <row r="2646" spans="1:13" x14ac:dyDescent="0.2">
      <c r="A2646" s="1">
        <v>44680</v>
      </c>
      <c r="B2646" t="s">
        <v>2767</v>
      </c>
      <c r="C2646" t="s">
        <v>11</v>
      </c>
      <c r="D2646" t="s">
        <v>34</v>
      </c>
      <c r="E2646" t="s">
        <v>35</v>
      </c>
      <c r="F2646" t="s">
        <v>120</v>
      </c>
      <c r="G2646" t="s">
        <v>15</v>
      </c>
      <c r="H2646">
        <v>3</v>
      </c>
      <c r="I2646">
        <v>148</v>
      </c>
      <c r="J2646" t="s">
        <v>16</v>
      </c>
      <c r="K2646" t="s">
        <v>17</v>
      </c>
      <c r="L2646" t="s">
        <v>18</v>
      </c>
      <c r="M2646" s="25">
        <v>718500</v>
      </c>
    </row>
    <row r="2647" spans="1:13" x14ac:dyDescent="0.2">
      <c r="A2647" s="1">
        <v>44681</v>
      </c>
      <c r="B2647" t="s">
        <v>2768</v>
      </c>
      <c r="C2647" t="s">
        <v>11</v>
      </c>
      <c r="D2647" t="s">
        <v>50</v>
      </c>
      <c r="E2647" t="s">
        <v>66</v>
      </c>
      <c r="F2647" t="s">
        <v>120</v>
      </c>
      <c r="G2647" t="s">
        <v>15</v>
      </c>
      <c r="H2647">
        <v>4</v>
      </c>
      <c r="I2647">
        <v>132</v>
      </c>
      <c r="J2647" t="s">
        <v>16</v>
      </c>
      <c r="K2647" t="s">
        <v>17</v>
      </c>
      <c r="L2647" t="s">
        <v>52</v>
      </c>
      <c r="M2647" s="25">
        <v>330000</v>
      </c>
    </row>
    <row r="2648" spans="1:13" x14ac:dyDescent="0.2">
      <c r="A2648" s="1">
        <v>44682</v>
      </c>
      <c r="B2648" t="s">
        <v>2769</v>
      </c>
      <c r="C2648" t="s">
        <v>11</v>
      </c>
      <c r="D2648" t="s">
        <v>12</v>
      </c>
      <c r="E2648" t="s">
        <v>41</v>
      </c>
      <c r="F2648" t="s">
        <v>120</v>
      </c>
      <c r="G2648" t="s">
        <v>15</v>
      </c>
      <c r="H2648">
        <v>2</v>
      </c>
      <c r="I2648">
        <v>141</v>
      </c>
      <c r="J2648" t="s">
        <v>16</v>
      </c>
      <c r="K2648" t="s">
        <v>17</v>
      </c>
      <c r="L2648" t="s">
        <v>36</v>
      </c>
      <c r="M2648" s="25">
        <v>597500</v>
      </c>
    </row>
    <row r="2649" spans="1:13" x14ac:dyDescent="0.2">
      <c r="A2649" s="1">
        <v>44683</v>
      </c>
      <c r="B2649" t="s">
        <v>2770</v>
      </c>
      <c r="C2649" t="s">
        <v>11</v>
      </c>
      <c r="D2649" t="s">
        <v>42</v>
      </c>
      <c r="E2649" t="s">
        <v>43</v>
      </c>
      <c r="F2649" t="s">
        <v>120</v>
      </c>
      <c r="G2649" t="s">
        <v>15</v>
      </c>
      <c r="H2649">
        <v>3</v>
      </c>
      <c r="I2649">
        <v>69</v>
      </c>
      <c r="J2649" t="s">
        <v>16</v>
      </c>
      <c r="K2649" t="s">
        <v>17</v>
      </c>
      <c r="L2649" t="s">
        <v>40</v>
      </c>
      <c r="M2649" s="25">
        <v>300000</v>
      </c>
    </row>
    <row r="2650" spans="1:13" x14ac:dyDescent="0.2">
      <c r="A2650" s="1">
        <v>44684</v>
      </c>
      <c r="B2650" t="s">
        <v>2771</v>
      </c>
      <c r="C2650" t="s">
        <v>11</v>
      </c>
      <c r="D2650" t="s">
        <v>34</v>
      </c>
      <c r="E2650" t="s">
        <v>35</v>
      </c>
      <c r="F2650" t="s">
        <v>120</v>
      </c>
      <c r="G2650" t="s">
        <v>15</v>
      </c>
      <c r="H2650">
        <v>3</v>
      </c>
      <c r="I2650">
        <v>95</v>
      </c>
      <c r="J2650" t="s">
        <v>16</v>
      </c>
      <c r="K2650" t="s">
        <v>17</v>
      </c>
      <c r="L2650" t="s">
        <v>52</v>
      </c>
      <c r="M2650" s="25">
        <v>395000</v>
      </c>
    </row>
    <row r="2651" spans="1:13" x14ac:dyDescent="0.2">
      <c r="A2651" s="1">
        <v>44685</v>
      </c>
      <c r="B2651" t="s">
        <v>2772</v>
      </c>
      <c r="C2651" t="s">
        <v>11</v>
      </c>
      <c r="D2651" t="s">
        <v>37</v>
      </c>
      <c r="E2651" t="s">
        <v>74</v>
      </c>
      <c r="F2651" t="s">
        <v>120</v>
      </c>
      <c r="G2651" t="s">
        <v>23</v>
      </c>
      <c r="H2651">
        <v>2</v>
      </c>
      <c r="I2651">
        <v>73</v>
      </c>
      <c r="J2651" t="s">
        <v>28</v>
      </c>
      <c r="K2651" t="s">
        <v>17</v>
      </c>
      <c r="L2651" t="s">
        <v>36</v>
      </c>
      <c r="M2651" s="25">
        <v>199000</v>
      </c>
    </row>
    <row r="2652" spans="1:13" x14ac:dyDescent="0.2">
      <c r="A2652" s="1">
        <v>44686</v>
      </c>
      <c r="B2652" t="s">
        <v>2773</v>
      </c>
      <c r="C2652" t="s">
        <v>11</v>
      </c>
      <c r="D2652" t="s">
        <v>25</v>
      </c>
      <c r="E2652" t="s">
        <v>101</v>
      </c>
      <c r="F2652" t="s">
        <v>120</v>
      </c>
      <c r="G2652" t="s">
        <v>64</v>
      </c>
      <c r="H2652">
        <v>10</v>
      </c>
      <c r="I2652">
        <v>297</v>
      </c>
      <c r="J2652" t="s">
        <v>28</v>
      </c>
      <c r="K2652" t="s">
        <v>17</v>
      </c>
      <c r="L2652" t="s">
        <v>29</v>
      </c>
      <c r="M2652" s="25">
        <v>795000</v>
      </c>
    </row>
    <row r="2653" spans="1:13" x14ac:dyDescent="0.2">
      <c r="A2653" s="1">
        <v>44687</v>
      </c>
      <c r="B2653" t="s">
        <v>2774</v>
      </c>
      <c r="C2653" t="s">
        <v>11</v>
      </c>
      <c r="D2653" t="s">
        <v>19</v>
      </c>
      <c r="E2653" t="s">
        <v>20</v>
      </c>
      <c r="F2653" t="s">
        <v>120</v>
      </c>
      <c r="G2653" t="s">
        <v>23</v>
      </c>
      <c r="H2653">
        <v>4</v>
      </c>
      <c r="I2653">
        <v>185</v>
      </c>
      <c r="J2653" t="s">
        <v>16</v>
      </c>
      <c r="K2653" t="s">
        <v>17</v>
      </c>
      <c r="L2653" t="s">
        <v>60</v>
      </c>
      <c r="M2653" s="25">
        <v>1390000</v>
      </c>
    </row>
    <row r="2654" spans="1:13" x14ac:dyDescent="0.2">
      <c r="A2654" s="1">
        <v>44688</v>
      </c>
      <c r="B2654" t="s">
        <v>2775</v>
      </c>
      <c r="C2654" t="s">
        <v>11</v>
      </c>
      <c r="D2654" t="s">
        <v>25</v>
      </c>
      <c r="E2654" t="s">
        <v>70</v>
      </c>
      <c r="F2654" t="s">
        <v>120</v>
      </c>
      <c r="G2654" t="s">
        <v>64</v>
      </c>
      <c r="H2654">
        <v>4</v>
      </c>
      <c r="I2654">
        <v>140</v>
      </c>
      <c r="J2654" t="s">
        <v>28</v>
      </c>
      <c r="K2654" t="s">
        <v>17</v>
      </c>
      <c r="L2654" t="s">
        <v>29</v>
      </c>
      <c r="M2654" s="25">
        <v>520000</v>
      </c>
    </row>
    <row r="2655" spans="1:13" x14ac:dyDescent="0.2">
      <c r="A2655" s="1">
        <v>44689</v>
      </c>
      <c r="B2655" t="s">
        <v>2776</v>
      </c>
      <c r="C2655" t="s">
        <v>11</v>
      </c>
      <c r="D2655" t="s">
        <v>50</v>
      </c>
      <c r="E2655" t="s">
        <v>114</v>
      </c>
      <c r="F2655" t="s">
        <v>120</v>
      </c>
      <c r="G2655" t="s">
        <v>64</v>
      </c>
      <c r="H2655">
        <v>4</v>
      </c>
      <c r="I2655">
        <v>294</v>
      </c>
      <c r="J2655" t="s">
        <v>28</v>
      </c>
      <c r="K2655" t="s">
        <v>17</v>
      </c>
      <c r="L2655" t="s">
        <v>29</v>
      </c>
      <c r="M2655" s="25">
        <v>1800000</v>
      </c>
    </row>
    <row r="2656" spans="1:13" x14ac:dyDescent="0.2">
      <c r="A2656" s="1">
        <v>44690</v>
      </c>
      <c r="B2656" t="s">
        <v>2777</v>
      </c>
      <c r="C2656" t="s">
        <v>11</v>
      </c>
      <c r="D2656" t="s">
        <v>25</v>
      </c>
      <c r="E2656" t="s">
        <v>79</v>
      </c>
      <c r="F2656" t="s">
        <v>120</v>
      </c>
      <c r="G2656" t="s">
        <v>64</v>
      </c>
      <c r="H2656">
        <v>6</v>
      </c>
      <c r="I2656">
        <v>224</v>
      </c>
      <c r="J2656" t="s">
        <v>28</v>
      </c>
      <c r="K2656" t="s">
        <v>17</v>
      </c>
      <c r="L2656" t="s">
        <v>29</v>
      </c>
      <c r="M2656" s="25">
        <v>720000</v>
      </c>
    </row>
    <row r="2657" spans="1:13" x14ac:dyDescent="0.2">
      <c r="A2657" s="1">
        <v>44691</v>
      </c>
      <c r="B2657" t="s">
        <v>2778</v>
      </c>
      <c r="C2657" t="s">
        <v>11</v>
      </c>
      <c r="D2657" t="s">
        <v>12</v>
      </c>
      <c r="E2657" t="s">
        <v>31</v>
      </c>
      <c r="F2657" t="s">
        <v>120</v>
      </c>
      <c r="G2657" t="s">
        <v>15</v>
      </c>
      <c r="H2657">
        <v>3</v>
      </c>
      <c r="I2657">
        <v>83</v>
      </c>
      <c r="J2657" t="s">
        <v>16</v>
      </c>
      <c r="K2657" t="s">
        <v>17</v>
      </c>
      <c r="L2657" t="s">
        <v>40</v>
      </c>
      <c r="M2657" s="25">
        <v>280000</v>
      </c>
    </row>
    <row r="2658" spans="1:13" x14ac:dyDescent="0.2">
      <c r="A2658" s="1">
        <v>44692</v>
      </c>
      <c r="B2658" t="s">
        <v>2779</v>
      </c>
      <c r="C2658" t="s">
        <v>11</v>
      </c>
      <c r="D2658" t="s">
        <v>12</v>
      </c>
      <c r="E2658" t="s">
        <v>13</v>
      </c>
      <c r="F2658" t="s">
        <v>120</v>
      </c>
      <c r="G2658" t="s">
        <v>15</v>
      </c>
      <c r="H2658">
        <v>5</v>
      </c>
      <c r="I2658">
        <v>129</v>
      </c>
      <c r="J2658" t="s">
        <v>16</v>
      </c>
      <c r="K2658" t="s">
        <v>17</v>
      </c>
      <c r="L2658" t="s">
        <v>58</v>
      </c>
      <c r="M2658" s="25">
        <v>475000</v>
      </c>
    </row>
    <row r="2659" spans="1:13" x14ac:dyDescent="0.2">
      <c r="A2659" s="1">
        <v>44693</v>
      </c>
      <c r="B2659" t="s">
        <v>2780</v>
      </c>
      <c r="C2659" t="s">
        <v>11</v>
      </c>
      <c r="D2659" t="s">
        <v>19</v>
      </c>
      <c r="E2659" t="s">
        <v>20</v>
      </c>
      <c r="F2659" t="s">
        <v>120</v>
      </c>
      <c r="G2659" t="s">
        <v>15</v>
      </c>
      <c r="H2659">
        <v>4</v>
      </c>
      <c r="I2659">
        <v>174</v>
      </c>
      <c r="J2659" t="s">
        <v>16</v>
      </c>
      <c r="K2659" t="s">
        <v>17</v>
      </c>
      <c r="L2659" t="s">
        <v>57</v>
      </c>
      <c r="M2659" s="25">
        <v>900000</v>
      </c>
    </row>
    <row r="2660" spans="1:13" x14ac:dyDescent="0.2">
      <c r="A2660" s="1">
        <v>44694</v>
      </c>
      <c r="B2660" t="s">
        <v>2781</v>
      </c>
      <c r="C2660" t="s">
        <v>11</v>
      </c>
      <c r="D2660" t="s">
        <v>19</v>
      </c>
      <c r="E2660" t="s">
        <v>20</v>
      </c>
      <c r="F2660" t="s">
        <v>120</v>
      </c>
      <c r="G2660" t="s">
        <v>15</v>
      </c>
      <c r="H2660">
        <v>4</v>
      </c>
      <c r="I2660">
        <v>120</v>
      </c>
      <c r="J2660" t="s">
        <v>16</v>
      </c>
      <c r="K2660" t="s">
        <v>17</v>
      </c>
      <c r="L2660" t="s">
        <v>18</v>
      </c>
      <c r="M2660" s="25">
        <v>415000</v>
      </c>
    </row>
    <row r="2661" spans="1:13" x14ac:dyDescent="0.2">
      <c r="A2661" s="1">
        <v>44695</v>
      </c>
      <c r="B2661" t="s">
        <v>2782</v>
      </c>
      <c r="C2661" t="s">
        <v>11</v>
      </c>
      <c r="D2661" t="s">
        <v>12</v>
      </c>
      <c r="E2661" t="s">
        <v>41</v>
      </c>
      <c r="F2661" t="s">
        <v>120</v>
      </c>
      <c r="G2661" t="s">
        <v>15</v>
      </c>
      <c r="H2661">
        <v>4</v>
      </c>
      <c r="I2661">
        <v>92</v>
      </c>
      <c r="J2661" t="s">
        <v>16</v>
      </c>
      <c r="K2661" t="s">
        <v>17</v>
      </c>
      <c r="L2661" t="s">
        <v>40</v>
      </c>
      <c r="M2661" s="25">
        <v>395000</v>
      </c>
    </row>
    <row r="2662" spans="1:13" x14ac:dyDescent="0.2">
      <c r="A2662" s="1">
        <v>44696</v>
      </c>
      <c r="B2662" t="s">
        <v>2783</v>
      </c>
      <c r="C2662" t="s">
        <v>11</v>
      </c>
      <c r="D2662" t="s">
        <v>42</v>
      </c>
      <c r="E2662" t="s">
        <v>87</v>
      </c>
      <c r="F2662" t="s">
        <v>120</v>
      </c>
      <c r="G2662" t="s">
        <v>15</v>
      </c>
      <c r="H2662">
        <v>3</v>
      </c>
      <c r="I2662">
        <v>91</v>
      </c>
      <c r="J2662" t="s">
        <v>16</v>
      </c>
      <c r="K2662" t="s">
        <v>17</v>
      </c>
      <c r="L2662" t="s">
        <v>36</v>
      </c>
      <c r="M2662" s="25">
        <v>189000</v>
      </c>
    </row>
    <row r="2663" spans="1:13" x14ac:dyDescent="0.2">
      <c r="A2663" s="1">
        <v>44697</v>
      </c>
      <c r="B2663" t="s">
        <v>2784</v>
      </c>
      <c r="C2663" t="s">
        <v>11</v>
      </c>
      <c r="D2663" t="s">
        <v>19</v>
      </c>
      <c r="E2663" t="s">
        <v>68</v>
      </c>
      <c r="F2663" t="s">
        <v>120</v>
      </c>
      <c r="G2663" t="s">
        <v>15</v>
      </c>
      <c r="H2663">
        <v>1</v>
      </c>
      <c r="I2663">
        <v>43</v>
      </c>
      <c r="J2663" t="s">
        <v>16</v>
      </c>
      <c r="K2663" t="s">
        <v>17</v>
      </c>
      <c r="L2663" t="s">
        <v>40</v>
      </c>
      <c r="M2663" s="25">
        <v>245000</v>
      </c>
    </row>
    <row r="2664" spans="1:13" x14ac:dyDescent="0.2">
      <c r="A2664" s="1">
        <v>44698</v>
      </c>
      <c r="B2664" t="s">
        <v>2785</v>
      </c>
      <c r="C2664" t="s">
        <v>11</v>
      </c>
      <c r="D2664" t="s">
        <v>37</v>
      </c>
      <c r="E2664" t="s">
        <v>85</v>
      </c>
      <c r="F2664" t="s">
        <v>120</v>
      </c>
      <c r="G2664" t="s">
        <v>15</v>
      </c>
      <c r="H2664">
        <v>2</v>
      </c>
      <c r="I2664">
        <v>35</v>
      </c>
      <c r="J2664" t="s">
        <v>28</v>
      </c>
      <c r="K2664" t="s">
        <v>17</v>
      </c>
      <c r="L2664" t="s">
        <v>36</v>
      </c>
      <c r="M2664" s="25">
        <v>160000</v>
      </c>
    </row>
    <row r="2665" spans="1:13" x14ac:dyDescent="0.2">
      <c r="A2665" s="1">
        <v>44699</v>
      </c>
      <c r="B2665" t="s">
        <v>2786</v>
      </c>
      <c r="C2665" t="s">
        <v>11</v>
      </c>
      <c r="D2665" t="s">
        <v>12</v>
      </c>
      <c r="E2665" t="s">
        <v>30</v>
      </c>
      <c r="F2665" t="s">
        <v>120</v>
      </c>
      <c r="G2665" t="s">
        <v>15</v>
      </c>
      <c r="H2665">
        <v>3</v>
      </c>
      <c r="I2665">
        <v>75</v>
      </c>
      <c r="J2665" t="s">
        <v>16</v>
      </c>
      <c r="K2665" t="s">
        <v>17</v>
      </c>
      <c r="L2665" t="s">
        <v>57</v>
      </c>
      <c r="M2665" s="25">
        <v>180000</v>
      </c>
    </row>
    <row r="2666" spans="1:13" x14ac:dyDescent="0.2">
      <c r="A2666" s="1">
        <v>44700</v>
      </c>
      <c r="B2666" t="s">
        <v>2787</v>
      </c>
      <c r="C2666" t="s">
        <v>11</v>
      </c>
      <c r="D2666" t="s">
        <v>54</v>
      </c>
      <c r="E2666" t="s">
        <v>54</v>
      </c>
      <c r="F2666" t="s">
        <v>120</v>
      </c>
      <c r="G2666" t="s">
        <v>15</v>
      </c>
      <c r="H2666">
        <v>3</v>
      </c>
      <c r="I2666">
        <v>66</v>
      </c>
      <c r="J2666" t="s">
        <v>16</v>
      </c>
      <c r="K2666" t="s">
        <v>17</v>
      </c>
      <c r="L2666" t="s">
        <v>18</v>
      </c>
      <c r="M2666" s="25">
        <v>195000</v>
      </c>
    </row>
    <row r="2667" spans="1:13" x14ac:dyDescent="0.2">
      <c r="A2667" s="1">
        <v>44701</v>
      </c>
      <c r="B2667" t="s">
        <v>2788</v>
      </c>
      <c r="C2667" t="s">
        <v>11</v>
      </c>
      <c r="D2667" t="s">
        <v>47</v>
      </c>
      <c r="E2667" t="s">
        <v>96</v>
      </c>
      <c r="F2667" t="s">
        <v>120</v>
      </c>
      <c r="G2667" t="s">
        <v>15</v>
      </c>
      <c r="H2667">
        <v>4</v>
      </c>
      <c r="I2667">
        <v>90</v>
      </c>
      <c r="J2667" t="s">
        <v>16</v>
      </c>
      <c r="K2667" t="s">
        <v>17</v>
      </c>
      <c r="L2667" t="s">
        <v>36</v>
      </c>
      <c r="M2667" s="25">
        <v>225000</v>
      </c>
    </row>
    <row r="2668" spans="1:13" x14ac:dyDescent="0.2">
      <c r="A2668" s="1">
        <v>44702</v>
      </c>
      <c r="B2668" t="s">
        <v>2789</v>
      </c>
      <c r="C2668" t="s">
        <v>11</v>
      </c>
      <c r="D2668" t="s">
        <v>37</v>
      </c>
      <c r="E2668" t="s">
        <v>74</v>
      </c>
      <c r="F2668" t="s">
        <v>120</v>
      </c>
      <c r="G2668" t="s">
        <v>15</v>
      </c>
      <c r="H2668">
        <v>3</v>
      </c>
      <c r="I2668">
        <v>59</v>
      </c>
      <c r="J2668" t="s">
        <v>16</v>
      </c>
      <c r="K2668" t="s">
        <v>67</v>
      </c>
      <c r="L2668" t="s">
        <v>36</v>
      </c>
      <c r="M2668" s="25">
        <v>140000</v>
      </c>
    </row>
    <row r="2669" spans="1:13" x14ac:dyDescent="0.2">
      <c r="A2669" s="1">
        <v>44703</v>
      </c>
      <c r="B2669" t="s">
        <v>2790</v>
      </c>
      <c r="C2669" t="s">
        <v>11</v>
      </c>
      <c r="D2669" t="s">
        <v>34</v>
      </c>
      <c r="E2669" t="s">
        <v>44</v>
      </c>
      <c r="F2669" t="s">
        <v>120</v>
      </c>
      <c r="G2669" t="s">
        <v>23</v>
      </c>
      <c r="H2669">
        <v>3</v>
      </c>
      <c r="I2669">
        <v>101</v>
      </c>
      <c r="J2669" t="s">
        <v>16</v>
      </c>
      <c r="K2669" t="s">
        <v>17</v>
      </c>
      <c r="L2669" t="s">
        <v>24</v>
      </c>
      <c r="M2669" s="25">
        <v>450000</v>
      </c>
    </row>
    <row r="2670" spans="1:13" x14ac:dyDescent="0.2">
      <c r="A2670" s="1">
        <v>44704</v>
      </c>
      <c r="B2670" t="s">
        <v>2791</v>
      </c>
      <c r="C2670" t="s">
        <v>11</v>
      </c>
      <c r="D2670" t="s">
        <v>50</v>
      </c>
      <c r="E2670" t="s">
        <v>82</v>
      </c>
      <c r="F2670" t="s">
        <v>120</v>
      </c>
      <c r="G2670" t="s">
        <v>15</v>
      </c>
      <c r="H2670">
        <v>1</v>
      </c>
      <c r="I2670">
        <v>62</v>
      </c>
      <c r="J2670" t="s">
        <v>28</v>
      </c>
      <c r="K2670" t="s">
        <v>17</v>
      </c>
      <c r="L2670" t="s">
        <v>52</v>
      </c>
      <c r="M2670" s="25">
        <v>210000</v>
      </c>
    </row>
    <row r="2671" spans="1:13" x14ac:dyDescent="0.2">
      <c r="A2671" s="1">
        <v>44705</v>
      </c>
      <c r="B2671" t="s">
        <v>2792</v>
      </c>
      <c r="C2671" t="s">
        <v>11</v>
      </c>
      <c r="D2671" t="s">
        <v>19</v>
      </c>
      <c r="E2671" t="s">
        <v>20</v>
      </c>
      <c r="F2671" t="s">
        <v>120</v>
      </c>
      <c r="G2671" t="s">
        <v>69</v>
      </c>
      <c r="H2671">
        <v>7</v>
      </c>
      <c r="I2671">
        <v>566</v>
      </c>
      <c r="J2671" t="s">
        <v>28</v>
      </c>
      <c r="K2671" t="s">
        <v>17</v>
      </c>
      <c r="L2671" t="s">
        <v>29</v>
      </c>
      <c r="M2671" s="25">
        <v>2900000</v>
      </c>
    </row>
    <row r="2672" spans="1:13" x14ac:dyDescent="0.2">
      <c r="A2672" s="1">
        <v>44706</v>
      </c>
      <c r="B2672" t="s">
        <v>2793</v>
      </c>
      <c r="C2672" t="s">
        <v>11</v>
      </c>
      <c r="D2672" t="s">
        <v>37</v>
      </c>
      <c r="E2672" t="s">
        <v>74</v>
      </c>
      <c r="F2672" t="s">
        <v>120</v>
      </c>
      <c r="G2672" t="s">
        <v>15</v>
      </c>
      <c r="H2672">
        <v>1</v>
      </c>
      <c r="I2672">
        <v>51</v>
      </c>
      <c r="J2672" t="s">
        <v>28</v>
      </c>
      <c r="K2672" t="s">
        <v>17</v>
      </c>
      <c r="L2672" t="s">
        <v>21</v>
      </c>
      <c r="M2672" s="25">
        <v>150000</v>
      </c>
    </row>
    <row r="2673" spans="1:13" x14ac:dyDescent="0.2">
      <c r="A2673" s="1">
        <v>44707</v>
      </c>
      <c r="B2673" t="s">
        <v>2794</v>
      </c>
      <c r="C2673" t="s">
        <v>11</v>
      </c>
      <c r="D2673" t="s">
        <v>42</v>
      </c>
      <c r="E2673" t="s">
        <v>62</v>
      </c>
      <c r="F2673" t="s">
        <v>120</v>
      </c>
      <c r="G2673" t="s">
        <v>15</v>
      </c>
      <c r="H2673">
        <v>3</v>
      </c>
      <c r="I2673">
        <v>88</v>
      </c>
      <c r="J2673" t="s">
        <v>16</v>
      </c>
      <c r="K2673" t="s">
        <v>17</v>
      </c>
      <c r="L2673" t="s">
        <v>24</v>
      </c>
      <c r="M2673" s="25">
        <v>320000</v>
      </c>
    </row>
    <row r="2674" spans="1:13" x14ac:dyDescent="0.2">
      <c r="A2674" s="1">
        <v>44708</v>
      </c>
      <c r="B2674" t="s">
        <v>2795</v>
      </c>
      <c r="C2674" t="s">
        <v>11</v>
      </c>
      <c r="D2674" t="s">
        <v>47</v>
      </c>
      <c r="E2674" t="s">
        <v>63</v>
      </c>
      <c r="F2674" t="s">
        <v>120</v>
      </c>
      <c r="G2674" t="s">
        <v>15</v>
      </c>
      <c r="H2674">
        <v>3</v>
      </c>
      <c r="I2674">
        <v>74</v>
      </c>
      <c r="J2674" t="s">
        <v>16</v>
      </c>
      <c r="K2674" t="s">
        <v>17</v>
      </c>
      <c r="L2674" t="s">
        <v>18</v>
      </c>
      <c r="M2674" s="25">
        <v>225000</v>
      </c>
    </row>
    <row r="2675" spans="1:13" x14ac:dyDescent="0.2">
      <c r="A2675" s="1">
        <v>44709</v>
      </c>
      <c r="B2675" t="s">
        <v>2796</v>
      </c>
      <c r="C2675" t="s">
        <v>11</v>
      </c>
      <c r="D2675" t="s">
        <v>12</v>
      </c>
      <c r="E2675" t="s">
        <v>41</v>
      </c>
      <c r="F2675" t="s">
        <v>120</v>
      </c>
      <c r="G2675" t="s">
        <v>15</v>
      </c>
      <c r="H2675">
        <v>4</v>
      </c>
      <c r="I2675">
        <v>125</v>
      </c>
      <c r="J2675" t="s">
        <v>16</v>
      </c>
      <c r="K2675" t="s">
        <v>17</v>
      </c>
      <c r="L2675" t="s">
        <v>21</v>
      </c>
      <c r="M2675" s="25">
        <v>598000</v>
      </c>
    </row>
    <row r="2676" spans="1:13" x14ac:dyDescent="0.2">
      <c r="A2676" s="1">
        <v>44710</v>
      </c>
      <c r="B2676" t="s">
        <v>2797</v>
      </c>
      <c r="C2676" t="s">
        <v>11</v>
      </c>
      <c r="D2676" t="s">
        <v>12</v>
      </c>
      <c r="E2676" t="s">
        <v>31</v>
      </c>
      <c r="F2676" t="s">
        <v>120</v>
      </c>
      <c r="G2676" t="s">
        <v>15</v>
      </c>
      <c r="H2676">
        <v>3</v>
      </c>
      <c r="I2676">
        <v>93</v>
      </c>
      <c r="J2676" t="s">
        <v>16</v>
      </c>
      <c r="K2676" t="s">
        <v>17</v>
      </c>
      <c r="L2676" t="s">
        <v>58</v>
      </c>
      <c r="M2676" s="25">
        <v>540000</v>
      </c>
    </row>
    <row r="2677" spans="1:13" x14ac:dyDescent="0.2">
      <c r="A2677" s="1">
        <v>44711</v>
      </c>
      <c r="B2677" t="s">
        <v>2798</v>
      </c>
      <c r="C2677" t="s">
        <v>11</v>
      </c>
      <c r="D2677" t="s">
        <v>34</v>
      </c>
      <c r="E2677" t="s">
        <v>44</v>
      </c>
      <c r="F2677" t="s">
        <v>120</v>
      </c>
      <c r="G2677" t="s">
        <v>15</v>
      </c>
      <c r="H2677">
        <v>2</v>
      </c>
      <c r="I2677">
        <v>80</v>
      </c>
      <c r="J2677" t="s">
        <v>16</v>
      </c>
      <c r="K2677" t="s">
        <v>17</v>
      </c>
      <c r="L2677" t="s">
        <v>58</v>
      </c>
      <c r="M2677" s="25">
        <v>295000</v>
      </c>
    </row>
    <row r="2678" spans="1:13" x14ac:dyDescent="0.2">
      <c r="A2678" s="1">
        <v>44712</v>
      </c>
      <c r="B2678" t="s">
        <v>2799</v>
      </c>
      <c r="C2678" t="s">
        <v>11</v>
      </c>
      <c r="D2678" t="s">
        <v>25</v>
      </c>
      <c r="E2678" t="s">
        <v>70</v>
      </c>
      <c r="F2678" t="s">
        <v>120</v>
      </c>
      <c r="G2678" t="s">
        <v>15</v>
      </c>
      <c r="H2678">
        <v>3</v>
      </c>
      <c r="I2678">
        <v>60</v>
      </c>
      <c r="J2678" t="s">
        <v>28</v>
      </c>
      <c r="K2678" t="s">
        <v>17</v>
      </c>
      <c r="L2678" t="s">
        <v>40</v>
      </c>
      <c r="M2678" s="25">
        <v>135000</v>
      </c>
    </row>
    <row r="2679" spans="1:13" x14ac:dyDescent="0.2">
      <c r="A2679" s="1">
        <v>44713</v>
      </c>
      <c r="B2679" t="s">
        <v>2800</v>
      </c>
      <c r="C2679" t="s">
        <v>11</v>
      </c>
      <c r="D2679" t="s">
        <v>25</v>
      </c>
      <c r="E2679" t="s">
        <v>91</v>
      </c>
      <c r="F2679" t="s">
        <v>120</v>
      </c>
      <c r="G2679" t="s">
        <v>15</v>
      </c>
      <c r="H2679">
        <v>5</v>
      </c>
      <c r="I2679">
        <v>124</v>
      </c>
      <c r="J2679" t="s">
        <v>16</v>
      </c>
      <c r="K2679" t="s">
        <v>17</v>
      </c>
      <c r="L2679" t="s">
        <v>58</v>
      </c>
      <c r="M2679" s="25">
        <v>375000</v>
      </c>
    </row>
    <row r="2680" spans="1:13" x14ac:dyDescent="0.2">
      <c r="A2680" s="1">
        <v>44714</v>
      </c>
      <c r="B2680" t="s">
        <v>2801</v>
      </c>
      <c r="C2680" t="s">
        <v>11</v>
      </c>
      <c r="D2680" t="s">
        <v>50</v>
      </c>
      <c r="E2680" t="s">
        <v>51</v>
      </c>
      <c r="F2680" t="s">
        <v>120</v>
      </c>
      <c r="G2680" t="s">
        <v>15</v>
      </c>
      <c r="H2680">
        <v>1</v>
      </c>
      <c r="I2680">
        <v>52</v>
      </c>
      <c r="J2680" t="s">
        <v>16</v>
      </c>
      <c r="K2680" t="s">
        <v>17</v>
      </c>
      <c r="L2680" t="s">
        <v>18</v>
      </c>
      <c r="M2680" s="25">
        <v>295000</v>
      </c>
    </row>
    <row r="2681" spans="1:13" x14ac:dyDescent="0.2">
      <c r="A2681" s="1">
        <v>44715</v>
      </c>
      <c r="B2681" t="s">
        <v>2802</v>
      </c>
      <c r="C2681" t="s">
        <v>11</v>
      </c>
      <c r="D2681" t="s">
        <v>37</v>
      </c>
      <c r="E2681" t="s">
        <v>49</v>
      </c>
      <c r="F2681" t="s">
        <v>120</v>
      </c>
      <c r="G2681" t="s">
        <v>15</v>
      </c>
      <c r="H2681">
        <v>2</v>
      </c>
      <c r="I2681">
        <v>158</v>
      </c>
      <c r="J2681" t="s">
        <v>28</v>
      </c>
      <c r="K2681" t="s">
        <v>17</v>
      </c>
      <c r="L2681" t="s">
        <v>40</v>
      </c>
      <c r="M2681" s="25">
        <v>560000</v>
      </c>
    </row>
    <row r="2682" spans="1:13" x14ac:dyDescent="0.2">
      <c r="A2682" s="1">
        <v>44716</v>
      </c>
      <c r="B2682" t="s">
        <v>2803</v>
      </c>
      <c r="C2682" t="s">
        <v>11</v>
      </c>
      <c r="D2682" t="s">
        <v>42</v>
      </c>
      <c r="E2682" t="s">
        <v>83</v>
      </c>
      <c r="F2682" t="s">
        <v>120</v>
      </c>
      <c r="G2682" t="s">
        <v>15</v>
      </c>
      <c r="H2682">
        <v>4</v>
      </c>
      <c r="I2682">
        <v>79</v>
      </c>
      <c r="J2682" t="s">
        <v>16</v>
      </c>
      <c r="K2682" t="s">
        <v>17</v>
      </c>
      <c r="L2682" t="s">
        <v>58</v>
      </c>
      <c r="M2682" s="25">
        <v>195000</v>
      </c>
    </row>
    <row r="2683" spans="1:13" x14ac:dyDescent="0.2">
      <c r="A2683" s="1">
        <v>44717</v>
      </c>
      <c r="B2683" t="s">
        <v>2804</v>
      </c>
      <c r="C2683" t="s">
        <v>11</v>
      </c>
      <c r="D2683" t="s">
        <v>19</v>
      </c>
      <c r="E2683" t="s">
        <v>20</v>
      </c>
      <c r="F2683" t="s">
        <v>120</v>
      </c>
      <c r="G2683" t="s">
        <v>23</v>
      </c>
      <c r="H2683">
        <v>4</v>
      </c>
      <c r="I2683">
        <v>329</v>
      </c>
      <c r="J2683" t="s">
        <v>16</v>
      </c>
      <c r="K2683" t="s">
        <v>17</v>
      </c>
      <c r="L2683" t="s">
        <v>46</v>
      </c>
      <c r="M2683" s="25">
        <v>1350000</v>
      </c>
    </row>
    <row r="2684" spans="1:13" x14ac:dyDescent="0.2">
      <c r="A2684" s="1">
        <v>44718</v>
      </c>
      <c r="B2684" t="s">
        <v>2805</v>
      </c>
      <c r="C2684" t="s">
        <v>11</v>
      </c>
      <c r="D2684" t="s">
        <v>12</v>
      </c>
      <c r="E2684" t="s">
        <v>31</v>
      </c>
      <c r="F2684" t="s">
        <v>120</v>
      </c>
      <c r="G2684" t="s">
        <v>15</v>
      </c>
      <c r="H2684">
        <v>3</v>
      </c>
      <c r="I2684">
        <v>122</v>
      </c>
      <c r="J2684" t="s">
        <v>16</v>
      </c>
      <c r="K2684" t="s">
        <v>17</v>
      </c>
      <c r="L2684" t="s">
        <v>18</v>
      </c>
      <c r="M2684" s="25">
        <v>475000</v>
      </c>
    </row>
    <row r="2685" spans="1:13" x14ac:dyDescent="0.2">
      <c r="A2685" s="1">
        <v>44719</v>
      </c>
      <c r="B2685" t="s">
        <v>2806</v>
      </c>
      <c r="C2685" t="s">
        <v>11</v>
      </c>
      <c r="D2685" t="s">
        <v>12</v>
      </c>
      <c r="E2685" t="s">
        <v>13</v>
      </c>
      <c r="F2685" t="s">
        <v>120</v>
      </c>
      <c r="G2685" t="s">
        <v>15</v>
      </c>
      <c r="H2685">
        <v>10</v>
      </c>
      <c r="I2685">
        <v>262</v>
      </c>
      <c r="J2685" t="s">
        <v>16</v>
      </c>
      <c r="K2685" t="s">
        <v>17</v>
      </c>
      <c r="L2685" t="s">
        <v>58</v>
      </c>
      <c r="M2685" s="25">
        <v>978000</v>
      </c>
    </row>
    <row r="2686" spans="1:13" x14ac:dyDescent="0.2">
      <c r="A2686" s="1">
        <v>44720</v>
      </c>
      <c r="B2686" t="s">
        <v>2807</v>
      </c>
      <c r="C2686" t="s">
        <v>11</v>
      </c>
      <c r="D2686" t="s">
        <v>12</v>
      </c>
      <c r="E2686" t="s">
        <v>33</v>
      </c>
      <c r="F2686" t="s">
        <v>120</v>
      </c>
      <c r="G2686" t="s">
        <v>15</v>
      </c>
      <c r="H2686">
        <v>3</v>
      </c>
      <c r="I2686">
        <v>81</v>
      </c>
      <c r="J2686" t="s">
        <v>16</v>
      </c>
      <c r="K2686" t="s">
        <v>17</v>
      </c>
      <c r="L2686" t="s">
        <v>40</v>
      </c>
      <c r="M2686" s="25">
        <v>299000</v>
      </c>
    </row>
    <row r="2687" spans="1:13" x14ac:dyDescent="0.2">
      <c r="A2687" s="1">
        <v>44721</v>
      </c>
      <c r="B2687" t="s">
        <v>2808</v>
      </c>
      <c r="C2687" t="s">
        <v>11</v>
      </c>
      <c r="D2687" t="s">
        <v>34</v>
      </c>
      <c r="E2687" t="s">
        <v>44</v>
      </c>
      <c r="F2687" t="s">
        <v>120</v>
      </c>
      <c r="G2687" t="s">
        <v>15</v>
      </c>
      <c r="H2687">
        <v>3</v>
      </c>
      <c r="I2687">
        <v>86</v>
      </c>
      <c r="J2687" t="s">
        <v>16</v>
      </c>
      <c r="K2687" t="s">
        <v>17</v>
      </c>
      <c r="L2687" t="s">
        <v>40</v>
      </c>
      <c r="M2687" s="25">
        <v>310000</v>
      </c>
    </row>
    <row r="2688" spans="1:13" x14ac:dyDescent="0.2">
      <c r="A2688" s="1">
        <v>44722</v>
      </c>
      <c r="B2688" t="s">
        <v>2809</v>
      </c>
      <c r="C2688" t="s">
        <v>11</v>
      </c>
      <c r="D2688" t="s">
        <v>12</v>
      </c>
      <c r="E2688" t="s">
        <v>13</v>
      </c>
      <c r="F2688" t="s">
        <v>120</v>
      </c>
      <c r="G2688" t="s">
        <v>15</v>
      </c>
      <c r="H2688">
        <v>3</v>
      </c>
      <c r="I2688">
        <v>130</v>
      </c>
      <c r="J2688" t="s">
        <v>16</v>
      </c>
      <c r="K2688" t="s">
        <v>17</v>
      </c>
      <c r="L2688" t="s">
        <v>21</v>
      </c>
      <c r="M2688" s="25">
        <v>520000</v>
      </c>
    </row>
    <row r="2689" spans="1:13" x14ac:dyDescent="0.2">
      <c r="A2689" s="1">
        <v>44723</v>
      </c>
      <c r="B2689" t="s">
        <v>2810</v>
      </c>
      <c r="C2689" t="s">
        <v>11</v>
      </c>
      <c r="D2689" t="s">
        <v>50</v>
      </c>
      <c r="E2689" t="s">
        <v>51</v>
      </c>
      <c r="F2689" t="s">
        <v>120</v>
      </c>
      <c r="G2689" t="s">
        <v>15</v>
      </c>
      <c r="H2689">
        <v>2</v>
      </c>
      <c r="I2689">
        <v>95</v>
      </c>
      <c r="J2689" t="s">
        <v>28</v>
      </c>
      <c r="K2689" t="s">
        <v>17</v>
      </c>
      <c r="L2689" t="s">
        <v>58</v>
      </c>
      <c r="M2689" s="25">
        <v>370000</v>
      </c>
    </row>
    <row r="2690" spans="1:13" x14ac:dyDescent="0.2">
      <c r="A2690" s="1">
        <v>44724</v>
      </c>
      <c r="B2690" t="s">
        <v>2811</v>
      </c>
      <c r="C2690" t="s">
        <v>11</v>
      </c>
      <c r="D2690" t="s">
        <v>19</v>
      </c>
      <c r="E2690" t="s">
        <v>45</v>
      </c>
      <c r="F2690" t="s">
        <v>120</v>
      </c>
      <c r="G2690" t="s">
        <v>15</v>
      </c>
      <c r="H2690">
        <v>3</v>
      </c>
      <c r="I2690">
        <v>121</v>
      </c>
      <c r="J2690" t="s">
        <v>16</v>
      </c>
      <c r="K2690" t="s">
        <v>17</v>
      </c>
      <c r="L2690" t="s">
        <v>40</v>
      </c>
      <c r="M2690" s="25">
        <v>550000</v>
      </c>
    </row>
    <row r="2691" spans="1:13" x14ac:dyDescent="0.2">
      <c r="A2691" s="1">
        <v>44725</v>
      </c>
      <c r="B2691" t="s">
        <v>2812</v>
      </c>
      <c r="C2691" t="s">
        <v>11</v>
      </c>
      <c r="D2691" t="s">
        <v>19</v>
      </c>
      <c r="E2691" t="s">
        <v>20</v>
      </c>
      <c r="F2691" t="s">
        <v>120</v>
      </c>
      <c r="G2691" t="s">
        <v>15</v>
      </c>
      <c r="H2691">
        <v>5</v>
      </c>
      <c r="I2691">
        <v>160</v>
      </c>
      <c r="J2691" t="s">
        <v>16</v>
      </c>
      <c r="K2691" t="s">
        <v>17</v>
      </c>
      <c r="L2691" t="s">
        <v>21</v>
      </c>
      <c r="M2691" s="25">
        <v>650000</v>
      </c>
    </row>
    <row r="2692" spans="1:13" x14ac:dyDescent="0.2">
      <c r="A2692" s="1">
        <v>44726</v>
      </c>
      <c r="B2692" t="s">
        <v>2813</v>
      </c>
      <c r="C2692" t="s">
        <v>11</v>
      </c>
      <c r="D2692" t="s">
        <v>12</v>
      </c>
      <c r="E2692" t="s">
        <v>41</v>
      </c>
      <c r="F2692" t="s">
        <v>120</v>
      </c>
      <c r="G2692" t="s">
        <v>15</v>
      </c>
      <c r="H2692">
        <v>5</v>
      </c>
      <c r="I2692">
        <v>158</v>
      </c>
      <c r="J2692" t="s">
        <v>16</v>
      </c>
      <c r="K2692" t="s">
        <v>17</v>
      </c>
      <c r="L2692" t="s">
        <v>18</v>
      </c>
      <c r="M2692" s="25">
        <v>530000</v>
      </c>
    </row>
    <row r="2693" spans="1:13" x14ac:dyDescent="0.2">
      <c r="A2693" s="1">
        <v>44727</v>
      </c>
      <c r="B2693" t="s">
        <v>2814</v>
      </c>
      <c r="C2693" t="s">
        <v>11</v>
      </c>
      <c r="D2693" t="s">
        <v>50</v>
      </c>
      <c r="E2693" t="s">
        <v>66</v>
      </c>
      <c r="F2693" t="s">
        <v>120</v>
      </c>
      <c r="G2693" t="s">
        <v>15</v>
      </c>
      <c r="H2693">
        <v>4</v>
      </c>
      <c r="I2693">
        <v>85</v>
      </c>
      <c r="J2693" t="s">
        <v>16</v>
      </c>
      <c r="K2693" t="s">
        <v>17</v>
      </c>
      <c r="L2693" t="s">
        <v>40</v>
      </c>
      <c r="M2693" s="25">
        <v>320000</v>
      </c>
    </row>
    <row r="2694" spans="1:13" x14ac:dyDescent="0.2">
      <c r="A2694" s="1">
        <v>44728</v>
      </c>
      <c r="B2694" t="s">
        <v>2815</v>
      </c>
      <c r="C2694" t="s">
        <v>11</v>
      </c>
      <c r="D2694" t="s">
        <v>50</v>
      </c>
      <c r="E2694" t="s">
        <v>66</v>
      </c>
      <c r="F2694" t="s">
        <v>120</v>
      </c>
      <c r="G2694" t="s">
        <v>15</v>
      </c>
      <c r="H2694">
        <v>4</v>
      </c>
      <c r="I2694">
        <v>85</v>
      </c>
      <c r="J2694" t="s">
        <v>16</v>
      </c>
      <c r="K2694" t="s">
        <v>17</v>
      </c>
      <c r="L2694" t="s">
        <v>40</v>
      </c>
      <c r="M2694" s="25">
        <v>319000</v>
      </c>
    </row>
    <row r="2695" spans="1:13" x14ac:dyDescent="0.2">
      <c r="A2695" s="1">
        <v>44729</v>
      </c>
      <c r="B2695" t="s">
        <v>2816</v>
      </c>
      <c r="C2695" t="s">
        <v>11</v>
      </c>
      <c r="D2695" t="s">
        <v>50</v>
      </c>
      <c r="E2695" t="s">
        <v>82</v>
      </c>
      <c r="F2695" t="s">
        <v>120</v>
      </c>
      <c r="G2695" t="s">
        <v>15</v>
      </c>
      <c r="H2695">
        <v>4</v>
      </c>
      <c r="I2695">
        <v>92</v>
      </c>
      <c r="J2695" t="s">
        <v>16</v>
      </c>
      <c r="K2695" t="s">
        <v>17</v>
      </c>
      <c r="L2695" t="s">
        <v>57</v>
      </c>
      <c r="M2695" s="25">
        <v>390000</v>
      </c>
    </row>
    <row r="2696" spans="1:13" x14ac:dyDescent="0.2">
      <c r="A2696" s="1">
        <v>44730</v>
      </c>
      <c r="B2696" t="s">
        <v>2817</v>
      </c>
      <c r="C2696" t="s">
        <v>11</v>
      </c>
      <c r="D2696" t="s">
        <v>25</v>
      </c>
      <c r="E2696" t="s">
        <v>91</v>
      </c>
      <c r="F2696" t="s">
        <v>120</v>
      </c>
      <c r="G2696" t="s">
        <v>15</v>
      </c>
      <c r="H2696">
        <v>3</v>
      </c>
      <c r="I2696">
        <v>85</v>
      </c>
      <c r="J2696" t="s">
        <v>16</v>
      </c>
      <c r="K2696" t="s">
        <v>17</v>
      </c>
      <c r="L2696" t="s">
        <v>40</v>
      </c>
      <c r="M2696" s="25">
        <v>319000</v>
      </c>
    </row>
    <row r="2697" spans="1:13" x14ac:dyDescent="0.2">
      <c r="A2697" s="1">
        <v>44731</v>
      </c>
      <c r="B2697" t="s">
        <v>2818</v>
      </c>
      <c r="C2697" t="s">
        <v>11</v>
      </c>
      <c r="D2697" t="s">
        <v>50</v>
      </c>
      <c r="E2697" t="s">
        <v>66</v>
      </c>
      <c r="F2697" t="s">
        <v>120</v>
      </c>
      <c r="G2697" t="s">
        <v>23</v>
      </c>
      <c r="H2697">
        <v>2</v>
      </c>
      <c r="I2697">
        <v>107</v>
      </c>
      <c r="J2697" t="s">
        <v>16</v>
      </c>
      <c r="K2697" t="s">
        <v>17</v>
      </c>
      <c r="L2697" t="s">
        <v>65</v>
      </c>
      <c r="M2697" s="25">
        <v>650000</v>
      </c>
    </row>
    <row r="2698" spans="1:13" x14ac:dyDescent="0.2">
      <c r="A2698" s="1">
        <v>44732</v>
      </c>
      <c r="B2698" t="s">
        <v>2819</v>
      </c>
      <c r="C2698" t="s">
        <v>11</v>
      </c>
      <c r="D2698" t="s">
        <v>12</v>
      </c>
      <c r="E2698" t="s">
        <v>31</v>
      </c>
      <c r="F2698" t="s">
        <v>120</v>
      </c>
      <c r="G2698" t="s">
        <v>15</v>
      </c>
      <c r="H2698">
        <v>3</v>
      </c>
      <c r="I2698">
        <v>56</v>
      </c>
      <c r="J2698" t="s">
        <v>16</v>
      </c>
      <c r="K2698" t="s">
        <v>17</v>
      </c>
      <c r="L2698" t="s">
        <v>21</v>
      </c>
      <c r="M2698" s="25">
        <v>194000</v>
      </c>
    </row>
    <row r="2699" spans="1:13" x14ac:dyDescent="0.2">
      <c r="A2699" s="1">
        <v>44733</v>
      </c>
      <c r="B2699" t="s">
        <v>2820</v>
      </c>
      <c r="C2699" t="s">
        <v>11</v>
      </c>
      <c r="D2699" t="s">
        <v>47</v>
      </c>
      <c r="E2699" t="s">
        <v>86</v>
      </c>
      <c r="F2699" t="s">
        <v>120</v>
      </c>
      <c r="G2699" t="s">
        <v>15</v>
      </c>
      <c r="H2699">
        <v>4</v>
      </c>
      <c r="I2699">
        <v>127</v>
      </c>
      <c r="J2699" t="s">
        <v>16</v>
      </c>
      <c r="K2699" t="s">
        <v>17</v>
      </c>
      <c r="L2699" t="s">
        <v>24</v>
      </c>
      <c r="M2699" s="25">
        <v>540000</v>
      </c>
    </row>
    <row r="2700" spans="1:13" x14ac:dyDescent="0.2">
      <c r="A2700" s="1">
        <v>44734</v>
      </c>
      <c r="B2700" t="s">
        <v>2821</v>
      </c>
      <c r="C2700" t="s">
        <v>11</v>
      </c>
      <c r="D2700" t="s">
        <v>19</v>
      </c>
      <c r="E2700" t="s">
        <v>77</v>
      </c>
      <c r="F2700" t="s">
        <v>120</v>
      </c>
      <c r="G2700" t="s">
        <v>15</v>
      </c>
      <c r="H2700">
        <v>5</v>
      </c>
      <c r="I2700">
        <v>285</v>
      </c>
      <c r="J2700" t="s">
        <v>16</v>
      </c>
      <c r="K2700" t="s">
        <v>17</v>
      </c>
      <c r="L2700" t="s">
        <v>18</v>
      </c>
      <c r="M2700" s="25">
        <v>1260000</v>
      </c>
    </row>
    <row r="2701" spans="1:13" x14ac:dyDescent="0.2">
      <c r="A2701" s="1">
        <v>44735</v>
      </c>
      <c r="B2701" t="s">
        <v>2822</v>
      </c>
      <c r="C2701" t="s">
        <v>11</v>
      </c>
      <c r="D2701" t="s">
        <v>25</v>
      </c>
      <c r="E2701" t="s">
        <v>101</v>
      </c>
      <c r="F2701" t="s">
        <v>120</v>
      </c>
      <c r="G2701" t="s">
        <v>15</v>
      </c>
      <c r="H2701">
        <v>2</v>
      </c>
      <c r="I2701">
        <v>42</v>
      </c>
      <c r="J2701" t="s">
        <v>28</v>
      </c>
      <c r="K2701" t="s">
        <v>17</v>
      </c>
      <c r="L2701" t="s">
        <v>52</v>
      </c>
      <c r="M2701" s="25">
        <v>79000</v>
      </c>
    </row>
    <row r="2702" spans="1:13" x14ac:dyDescent="0.2">
      <c r="A2702" s="1">
        <v>44736</v>
      </c>
      <c r="B2702" t="s">
        <v>2823</v>
      </c>
      <c r="C2702" t="s">
        <v>11</v>
      </c>
      <c r="D2702" t="s">
        <v>37</v>
      </c>
      <c r="E2702" t="s">
        <v>74</v>
      </c>
      <c r="F2702" t="s">
        <v>120</v>
      </c>
      <c r="G2702" t="s">
        <v>15</v>
      </c>
      <c r="H2702">
        <v>3</v>
      </c>
      <c r="I2702">
        <v>77</v>
      </c>
      <c r="J2702" t="s">
        <v>28</v>
      </c>
      <c r="K2702" t="s">
        <v>17</v>
      </c>
      <c r="L2702" t="s">
        <v>21</v>
      </c>
      <c r="M2702" s="25">
        <v>195000</v>
      </c>
    </row>
    <row r="2703" spans="1:13" x14ac:dyDescent="0.2">
      <c r="A2703" s="1">
        <v>44737</v>
      </c>
      <c r="B2703" t="s">
        <v>2824</v>
      </c>
      <c r="C2703" t="s">
        <v>11</v>
      </c>
      <c r="D2703" t="s">
        <v>12</v>
      </c>
      <c r="E2703" t="s">
        <v>22</v>
      </c>
      <c r="F2703" t="s">
        <v>120</v>
      </c>
      <c r="G2703" t="s">
        <v>15</v>
      </c>
      <c r="H2703">
        <v>4</v>
      </c>
      <c r="I2703">
        <v>185</v>
      </c>
      <c r="J2703" t="s">
        <v>16</v>
      </c>
      <c r="K2703" t="s">
        <v>17</v>
      </c>
      <c r="L2703" t="s">
        <v>40</v>
      </c>
      <c r="M2703" s="25">
        <v>365000</v>
      </c>
    </row>
    <row r="2704" spans="1:13" x14ac:dyDescent="0.2">
      <c r="A2704" s="1">
        <v>44738</v>
      </c>
      <c r="B2704" t="s">
        <v>2825</v>
      </c>
      <c r="C2704" t="s">
        <v>11</v>
      </c>
      <c r="D2704" t="s">
        <v>34</v>
      </c>
      <c r="E2704" t="s">
        <v>71</v>
      </c>
      <c r="F2704" t="s">
        <v>120</v>
      </c>
      <c r="G2704" t="s">
        <v>15</v>
      </c>
      <c r="H2704">
        <v>4</v>
      </c>
      <c r="I2704">
        <v>78</v>
      </c>
      <c r="J2704" t="s">
        <v>16</v>
      </c>
      <c r="K2704" t="s">
        <v>67</v>
      </c>
      <c r="L2704" t="s">
        <v>60</v>
      </c>
      <c r="M2704" s="25">
        <v>219000</v>
      </c>
    </row>
    <row r="2705" spans="1:13" x14ac:dyDescent="0.2">
      <c r="A2705" s="1">
        <v>44739</v>
      </c>
      <c r="B2705" t="s">
        <v>2826</v>
      </c>
      <c r="C2705" t="s">
        <v>11</v>
      </c>
      <c r="D2705" t="s">
        <v>19</v>
      </c>
      <c r="E2705" t="s">
        <v>20</v>
      </c>
      <c r="F2705" t="s">
        <v>120</v>
      </c>
      <c r="G2705" t="s">
        <v>15</v>
      </c>
      <c r="H2705">
        <v>4</v>
      </c>
      <c r="I2705">
        <v>125</v>
      </c>
      <c r="J2705" t="s">
        <v>16</v>
      </c>
      <c r="K2705" t="s">
        <v>17</v>
      </c>
      <c r="L2705" t="s">
        <v>40</v>
      </c>
      <c r="M2705" s="25">
        <v>495000</v>
      </c>
    </row>
    <row r="2706" spans="1:13" x14ac:dyDescent="0.2">
      <c r="A2706" s="1">
        <v>44740</v>
      </c>
      <c r="B2706" t="s">
        <v>2827</v>
      </c>
      <c r="C2706" t="s">
        <v>11</v>
      </c>
      <c r="D2706" t="s">
        <v>19</v>
      </c>
      <c r="E2706" t="s">
        <v>73</v>
      </c>
      <c r="F2706" t="s">
        <v>120</v>
      </c>
      <c r="G2706" t="s">
        <v>15</v>
      </c>
      <c r="H2706">
        <v>5</v>
      </c>
      <c r="I2706">
        <v>165</v>
      </c>
      <c r="J2706" t="s">
        <v>16</v>
      </c>
      <c r="K2706" t="s">
        <v>17</v>
      </c>
      <c r="L2706" t="s">
        <v>21</v>
      </c>
      <c r="M2706" s="25">
        <v>655000</v>
      </c>
    </row>
    <row r="2707" spans="1:13" x14ac:dyDescent="0.2">
      <c r="A2707" s="1">
        <v>44741</v>
      </c>
      <c r="B2707" t="s">
        <v>2828</v>
      </c>
      <c r="C2707" t="s">
        <v>11</v>
      </c>
      <c r="D2707" t="s">
        <v>12</v>
      </c>
      <c r="E2707" t="s">
        <v>41</v>
      </c>
      <c r="F2707" t="s">
        <v>120</v>
      </c>
      <c r="G2707" t="s">
        <v>15</v>
      </c>
      <c r="H2707">
        <v>3</v>
      </c>
      <c r="I2707">
        <v>108</v>
      </c>
      <c r="J2707" t="s">
        <v>16</v>
      </c>
      <c r="K2707" t="s">
        <v>17</v>
      </c>
      <c r="L2707" t="s">
        <v>21</v>
      </c>
      <c r="M2707" s="25">
        <v>409000</v>
      </c>
    </row>
    <row r="2708" spans="1:13" x14ac:dyDescent="0.2">
      <c r="A2708" s="1">
        <v>44742</v>
      </c>
      <c r="B2708" t="s">
        <v>2829</v>
      </c>
      <c r="C2708" t="s">
        <v>11</v>
      </c>
      <c r="D2708" t="s">
        <v>12</v>
      </c>
      <c r="E2708" t="s">
        <v>30</v>
      </c>
      <c r="F2708" t="s">
        <v>120</v>
      </c>
      <c r="G2708" t="s">
        <v>15</v>
      </c>
      <c r="H2708">
        <v>5</v>
      </c>
      <c r="I2708">
        <v>157</v>
      </c>
      <c r="J2708" t="s">
        <v>16</v>
      </c>
      <c r="K2708" t="s">
        <v>17</v>
      </c>
      <c r="L2708" t="s">
        <v>58</v>
      </c>
      <c r="M2708" s="25">
        <v>530000</v>
      </c>
    </row>
    <row r="2709" spans="1:13" x14ac:dyDescent="0.2">
      <c r="A2709" s="1">
        <v>44743</v>
      </c>
      <c r="B2709" t="s">
        <v>2830</v>
      </c>
      <c r="C2709" t="s">
        <v>11</v>
      </c>
      <c r="D2709" t="s">
        <v>34</v>
      </c>
      <c r="E2709" t="s">
        <v>44</v>
      </c>
      <c r="F2709" t="s">
        <v>120</v>
      </c>
      <c r="G2709" t="s">
        <v>15</v>
      </c>
      <c r="H2709">
        <v>3</v>
      </c>
      <c r="I2709">
        <v>80</v>
      </c>
      <c r="J2709" t="s">
        <v>16</v>
      </c>
      <c r="K2709" t="s">
        <v>17</v>
      </c>
      <c r="L2709" t="s">
        <v>21</v>
      </c>
      <c r="M2709" s="25">
        <v>395000</v>
      </c>
    </row>
    <row r="2710" spans="1:13" x14ac:dyDescent="0.2">
      <c r="A2710" s="1">
        <v>44744</v>
      </c>
      <c r="B2710" t="s">
        <v>2831</v>
      </c>
      <c r="C2710" t="s">
        <v>11</v>
      </c>
      <c r="D2710" t="s">
        <v>12</v>
      </c>
      <c r="E2710" t="s">
        <v>13</v>
      </c>
      <c r="F2710" t="s">
        <v>120</v>
      </c>
      <c r="G2710" t="s">
        <v>15</v>
      </c>
      <c r="H2710">
        <v>3</v>
      </c>
      <c r="I2710">
        <v>180</v>
      </c>
      <c r="J2710" t="s">
        <v>16</v>
      </c>
      <c r="K2710" t="s">
        <v>17</v>
      </c>
      <c r="L2710" t="s">
        <v>57</v>
      </c>
      <c r="M2710" s="25">
        <v>1200000</v>
      </c>
    </row>
    <row r="2711" spans="1:13" x14ac:dyDescent="0.2">
      <c r="A2711" s="1">
        <v>44745</v>
      </c>
      <c r="B2711" t="s">
        <v>2832</v>
      </c>
      <c r="C2711" t="s">
        <v>11</v>
      </c>
      <c r="D2711" t="s">
        <v>34</v>
      </c>
      <c r="E2711" t="s">
        <v>35</v>
      </c>
      <c r="F2711" t="s">
        <v>120</v>
      </c>
      <c r="G2711" t="s">
        <v>15</v>
      </c>
      <c r="H2711">
        <v>3</v>
      </c>
      <c r="I2711">
        <v>70</v>
      </c>
      <c r="J2711" t="s">
        <v>16</v>
      </c>
      <c r="K2711" t="s">
        <v>17</v>
      </c>
      <c r="L2711" t="s">
        <v>21</v>
      </c>
      <c r="M2711" s="25">
        <v>360000</v>
      </c>
    </row>
    <row r="2712" spans="1:13" x14ac:dyDescent="0.2">
      <c r="A2712" s="1">
        <v>44746</v>
      </c>
      <c r="B2712" t="s">
        <v>2833</v>
      </c>
      <c r="C2712" t="s">
        <v>11</v>
      </c>
      <c r="D2712" t="s">
        <v>12</v>
      </c>
      <c r="E2712" t="s">
        <v>31</v>
      </c>
      <c r="F2712" t="s">
        <v>120</v>
      </c>
      <c r="G2712" t="s">
        <v>15</v>
      </c>
      <c r="H2712">
        <v>3</v>
      </c>
      <c r="I2712">
        <v>70</v>
      </c>
      <c r="J2712" t="s">
        <v>16</v>
      </c>
      <c r="K2712" t="s">
        <v>17</v>
      </c>
      <c r="L2712" t="s">
        <v>60</v>
      </c>
      <c r="M2712" s="25">
        <v>255000</v>
      </c>
    </row>
    <row r="2713" spans="1:13" x14ac:dyDescent="0.2">
      <c r="A2713" s="1">
        <v>44747</v>
      </c>
      <c r="B2713" t="s">
        <v>2834</v>
      </c>
      <c r="C2713" t="s">
        <v>11</v>
      </c>
      <c r="D2713" t="s">
        <v>50</v>
      </c>
      <c r="E2713" t="s">
        <v>51</v>
      </c>
      <c r="F2713" t="s">
        <v>120</v>
      </c>
      <c r="G2713" t="s">
        <v>15</v>
      </c>
      <c r="H2713">
        <v>2</v>
      </c>
      <c r="I2713">
        <v>70</v>
      </c>
      <c r="J2713" t="s">
        <v>28</v>
      </c>
      <c r="K2713" t="s">
        <v>17</v>
      </c>
      <c r="L2713" t="s">
        <v>18</v>
      </c>
      <c r="M2713" s="25">
        <v>239000</v>
      </c>
    </row>
    <row r="2714" spans="1:13" x14ac:dyDescent="0.2">
      <c r="A2714" s="1">
        <v>44748</v>
      </c>
      <c r="B2714" t="s">
        <v>2835</v>
      </c>
      <c r="C2714" t="s">
        <v>11</v>
      </c>
      <c r="D2714" t="s">
        <v>12</v>
      </c>
      <c r="E2714" t="s">
        <v>22</v>
      </c>
      <c r="F2714" t="s">
        <v>120</v>
      </c>
      <c r="G2714" t="s">
        <v>15</v>
      </c>
      <c r="H2714">
        <v>2</v>
      </c>
      <c r="I2714">
        <v>56</v>
      </c>
      <c r="J2714" t="s">
        <v>16</v>
      </c>
      <c r="K2714" t="s">
        <v>67</v>
      </c>
      <c r="L2714" t="s">
        <v>36</v>
      </c>
      <c r="M2714" s="25">
        <v>209000</v>
      </c>
    </row>
    <row r="2715" spans="1:13" x14ac:dyDescent="0.2">
      <c r="A2715" s="1">
        <v>44749</v>
      </c>
      <c r="B2715" t="s">
        <v>2836</v>
      </c>
      <c r="C2715" t="s">
        <v>11</v>
      </c>
      <c r="D2715" t="s">
        <v>12</v>
      </c>
      <c r="E2715" t="s">
        <v>33</v>
      </c>
      <c r="F2715" t="s">
        <v>120</v>
      </c>
      <c r="G2715" t="s">
        <v>15</v>
      </c>
      <c r="H2715">
        <v>5</v>
      </c>
      <c r="I2715">
        <v>155</v>
      </c>
      <c r="J2715" t="s">
        <v>16</v>
      </c>
      <c r="K2715" t="s">
        <v>17</v>
      </c>
      <c r="L2715" t="s">
        <v>36</v>
      </c>
      <c r="M2715" s="25">
        <v>595000</v>
      </c>
    </row>
    <row r="2716" spans="1:13" x14ac:dyDescent="0.2">
      <c r="A2716" s="1">
        <v>44750</v>
      </c>
      <c r="B2716" t="s">
        <v>2837</v>
      </c>
      <c r="C2716" t="s">
        <v>11</v>
      </c>
      <c r="D2716" t="s">
        <v>50</v>
      </c>
      <c r="E2716" t="s">
        <v>84</v>
      </c>
      <c r="F2716" t="s">
        <v>120</v>
      </c>
      <c r="G2716" t="s">
        <v>15</v>
      </c>
      <c r="H2716">
        <v>3</v>
      </c>
      <c r="I2716">
        <v>78</v>
      </c>
      <c r="J2716" t="s">
        <v>16</v>
      </c>
      <c r="K2716" t="s">
        <v>17</v>
      </c>
      <c r="L2716" t="s">
        <v>52</v>
      </c>
      <c r="M2716" s="25">
        <v>255000</v>
      </c>
    </row>
    <row r="2717" spans="1:13" x14ac:dyDescent="0.2">
      <c r="A2717" s="1">
        <v>44751</v>
      </c>
      <c r="B2717" t="s">
        <v>2838</v>
      </c>
      <c r="C2717" t="s">
        <v>11</v>
      </c>
      <c r="D2717" t="s">
        <v>89</v>
      </c>
      <c r="E2717" t="s">
        <v>93</v>
      </c>
      <c r="F2717" t="s">
        <v>120</v>
      </c>
      <c r="G2717" t="s">
        <v>27</v>
      </c>
      <c r="H2717">
        <v>4</v>
      </c>
      <c r="I2717">
        <v>137</v>
      </c>
      <c r="J2717" t="s">
        <v>28</v>
      </c>
      <c r="K2717" t="s">
        <v>17</v>
      </c>
      <c r="L2717" t="s">
        <v>29</v>
      </c>
      <c r="M2717" s="25">
        <v>265000</v>
      </c>
    </row>
    <row r="2718" spans="1:13" x14ac:dyDescent="0.2">
      <c r="A2718" s="1">
        <v>44752</v>
      </c>
      <c r="B2718" t="s">
        <v>2839</v>
      </c>
      <c r="C2718" t="s">
        <v>11</v>
      </c>
      <c r="D2718" t="s">
        <v>12</v>
      </c>
      <c r="E2718" t="s">
        <v>41</v>
      </c>
      <c r="F2718" t="s">
        <v>120</v>
      </c>
      <c r="G2718" t="s">
        <v>15</v>
      </c>
      <c r="H2718">
        <v>2</v>
      </c>
      <c r="I2718">
        <v>58</v>
      </c>
      <c r="J2718" t="s">
        <v>16</v>
      </c>
      <c r="K2718" t="s">
        <v>67</v>
      </c>
      <c r="L2718" t="s">
        <v>57</v>
      </c>
      <c r="M2718" s="25">
        <v>205000</v>
      </c>
    </row>
    <row r="2719" spans="1:13" x14ac:dyDescent="0.2">
      <c r="A2719" s="1">
        <v>44753</v>
      </c>
      <c r="B2719" t="s">
        <v>2840</v>
      </c>
      <c r="C2719" t="s">
        <v>11</v>
      </c>
      <c r="D2719" t="s">
        <v>42</v>
      </c>
      <c r="E2719" t="s">
        <v>81</v>
      </c>
      <c r="F2719" t="s">
        <v>120</v>
      </c>
      <c r="G2719" t="s">
        <v>15</v>
      </c>
      <c r="H2719">
        <v>3</v>
      </c>
      <c r="I2719">
        <v>74</v>
      </c>
      <c r="J2719" t="s">
        <v>16</v>
      </c>
      <c r="K2719" t="s">
        <v>17</v>
      </c>
      <c r="L2719" t="s">
        <v>18</v>
      </c>
      <c r="M2719" s="25">
        <v>233000</v>
      </c>
    </row>
    <row r="2720" spans="1:13" x14ac:dyDescent="0.2">
      <c r="A2720" s="1">
        <v>44754</v>
      </c>
      <c r="B2720" t="s">
        <v>2841</v>
      </c>
      <c r="C2720" t="s">
        <v>11</v>
      </c>
      <c r="D2720" t="s">
        <v>54</v>
      </c>
      <c r="E2720" t="s">
        <v>97</v>
      </c>
      <c r="F2720" t="s">
        <v>120</v>
      </c>
      <c r="G2720" t="s">
        <v>15</v>
      </c>
      <c r="H2720">
        <v>3</v>
      </c>
      <c r="I2720">
        <v>79</v>
      </c>
      <c r="J2720" t="s">
        <v>16</v>
      </c>
      <c r="K2720" t="s">
        <v>67</v>
      </c>
      <c r="L2720" t="s">
        <v>21</v>
      </c>
      <c r="M2720" s="25">
        <v>219000</v>
      </c>
    </row>
    <row r="2721" spans="1:13" x14ac:dyDescent="0.2">
      <c r="A2721" s="1">
        <v>44755</v>
      </c>
      <c r="B2721" t="s">
        <v>2842</v>
      </c>
      <c r="C2721" t="s">
        <v>11</v>
      </c>
      <c r="D2721" t="s">
        <v>42</v>
      </c>
      <c r="E2721" t="s">
        <v>61</v>
      </c>
      <c r="F2721" t="s">
        <v>120</v>
      </c>
      <c r="G2721" t="s">
        <v>15</v>
      </c>
      <c r="H2721">
        <v>4</v>
      </c>
      <c r="I2721">
        <v>96</v>
      </c>
      <c r="J2721" t="s">
        <v>16</v>
      </c>
      <c r="K2721" t="s">
        <v>67</v>
      </c>
      <c r="L2721" t="s">
        <v>40</v>
      </c>
      <c r="M2721" s="25">
        <v>325000</v>
      </c>
    </row>
    <row r="2722" spans="1:13" x14ac:dyDescent="0.2">
      <c r="A2722" s="1">
        <v>44756</v>
      </c>
      <c r="B2722" t="s">
        <v>2843</v>
      </c>
      <c r="C2722" t="s">
        <v>11</v>
      </c>
      <c r="D2722" t="s">
        <v>19</v>
      </c>
      <c r="E2722" t="s">
        <v>73</v>
      </c>
      <c r="F2722" t="s">
        <v>120</v>
      </c>
      <c r="G2722" t="s">
        <v>15</v>
      </c>
      <c r="H2722">
        <v>2</v>
      </c>
      <c r="I2722">
        <v>114</v>
      </c>
      <c r="J2722" t="s">
        <v>16</v>
      </c>
      <c r="K2722" t="s">
        <v>17</v>
      </c>
      <c r="L2722" t="s">
        <v>46</v>
      </c>
      <c r="M2722" s="25">
        <v>500000</v>
      </c>
    </row>
    <row r="2723" spans="1:13" x14ac:dyDescent="0.2">
      <c r="A2723" s="1">
        <v>44757</v>
      </c>
      <c r="B2723" t="s">
        <v>2844</v>
      </c>
      <c r="C2723" t="s">
        <v>11</v>
      </c>
      <c r="D2723" t="s">
        <v>37</v>
      </c>
      <c r="E2723" t="s">
        <v>74</v>
      </c>
      <c r="F2723" t="s">
        <v>120</v>
      </c>
      <c r="G2723" t="s">
        <v>15</v>
      </c>
      <c r="H2723">
        <v>5</v>
      </c>
      <c r="I2723">
        <v>100</v>
      </c>
      <c r="J2723" t="s">
        <v>16</v>
      </c>
      <c r="K2723" t="s">
        <v>17</v>
      </c>
      <c r="L2723" t="s">
        <v>58</v>
      </c>
      <c r="M2723" s="25">
        <v>358000</v>
      </c>
    </row>
    <row r="2724" spans="1:13" x14ac:dyDescent="0.2">
      <c r="A2724" s="1">
        <v>44758</v>
      </c>
      <c r="B2724" t="s">
        <v>2845</v>
      </c>
      <c r="C2724" t="s">
        <v>11</v>
      </c>
      <c r="D2724" t="s">
        <v>34</v>
      </c>
      <c r="E2724" t="s">
        <v>44</v>
      </c>
      <c r="F2724" t="s">
        <v>120</v>
      </c>
      <c r="G2724" t="s">
        <v>15</v>
      </c>
      <c r="H2724">
        <v>6</v>
      </c>
      <c r="I2724">
        <v>289</v>
      </c>
      <c r="J2724" t="s">
        <v>16</v>
      </c>
      <c r="K2724" t="s">
        <v>17</v>
      </c>
      <c r="L2724" t="s">
        <v>40</v>
      </c>
      <c r="M2724" s="25">
        <v>1200000</v>
      </c>
    </row>
    <row r="2725" spans="1:13" x14ac:dyDescent="0.2">
      <c r="A2725" s="1">
        <v>44759</v>
      </c>
      <c r="B2725" t="s">
        <v>2846</v>
      </c>
      <c r="C2725" t="s">
        <v>11</v>
      </c>
      <c r="D2725" t="s">
        <v>50</v>
      </c>
      <c r="E2725" t="s">
        <v>66</v>
      </c>
      <c r="F2725" t="s">
        <v>120</v>
      </c>
      <c r="G2725" t="s">
        <v>15</v>
      </c>
      <c r="H2725">
        <v>4</v>
      </c>
      <c r="I2725">
        <v>88</v>
      </c>
      <c r="J2725" t="s">
        <v>16</v>
      </c>
      <c r="K2725" t="s">
        <v>17</v>
      </c>
      <c r="L2725" t="s">
        <v>36</v>
      </c>
      <c r="M2725" s="25">
        <v>350000</v>
      </c>
    </row>
    <row r="2726" spans="1:13" x14ac:dyDescent="0.2">
      <c r="A2726" s="1">
        <v>44760</v>
      </c>
      <c r="B2726" t="s">
        <v>2847</v>
      </c>
      <c r="C2726" t="s">
        <v>11</v>
      </c>
      <c r="D2726" t="s">
        <v>12</v>
      </c>
      <c r="E2726" t="s">
        <v>41</v>
      </c>
      <c r="F2726" t="s">
        <v>120</v>
      </c>
      <c r="G2726" t="s">
        <v>15</v>
      </c>
      <c r="H2726">
        <v>3</v>
      </c>
      <c r="I2726">
        <v>69</v>
      </c>
      <c r="J2726" t="s">
        <v>16</v>
      </c>
      <c r="K2726" t="s">
        <v>17</v>
      </c>
      <c r="L2726" t="s">
        <v>40</v>
      </c>
      <c r="M2726" s="25">
        <v>340000</v>
      </c>
    </row>
    <row r="2727" spans="1:13" x14ac:dyDescent="0.2">
      <c r="A2727" s="1">
        <v>44761</v>
      </c>
      <c r="B2727" t="s">
        <v>2848</v>
      </c>
      <c r="C2727" t="s">
        <v>11</v>
      </c>
      <c r="D2727" t="s">
        <v>19</v>
      </c>
      <c r="E2727" t="s">
        <v>68</v>
      </c>
      <c r="F2727" t="s">
        <v>120</v>
      </c>
      <c r="G2727" t="s">
        <v>15</v>
      </c>
      <c r="H2727">
        <v>3</v>
      </c>
      <c r="I2727">
        <v>93</v>
      </c>
      <c r="J2727" t="s">
        <v>28</v>
      </c>
      <c r="K2727" t="s">
        <v>17</v>
      </c>
      <c r="L2727" t="s">
        <v>18</v>
      </c>
      <c r="M2727" s="25">
        <v>375000</v>
      </c>
    </row>
    <row r="2728" spans="1:13" x14ac:dyDescent="0.2">
      <c r="A2728" s="1">
        <v>44762</v>
      </c>
      <c r="B2728" t="s">
        <v>2849</v>
      </c>
      <c r="C2728" t="s">
        <v>11</v>
      </c>
      <c r="D2728" t="s">
        <v>34</v>
      </c>
      <c r="E2728" t="s">
        <v>35</v>
      </c>
      <c r="F2728" t="s">
        <v>120</v>
      </c>
      <c r="G2728" t="s">
        <v>69</v>
      </c>
      <c r="H2728">
        <v>7</v>
      </c>
      <c r="I2728">
        <v>716</v>
      </c>
      <c r="J2728" t="s">
        <v>28</v>
      </c>
      <c r="K2728" t="s">
        <v>17</v>
      </c>
      <c r="L2728" t="s">
        <v>29</v>
      </c>
      <c r="M2728" s="25">
        <v>3390000</v>
      </c>
    </row>
    <row r="2729" spans="1:13" x14ac:dyDescent="0.2">
      <c r="A2729" s="1">
        <v>44763</v>
      </c>
      <c r="B2729" t="s">
        <v>2850</v>
      </c>
      <c r="C2729" t="s">
        <v>11</v>
      </c>
      <c r="D2729" t="s">
        <v>47</v>
      </c>
      <c r="E2729" t="s">
        <v>63</v>
      </c>
      <c r="F2729" t="s">
        <v>120</v>
      </c>
      <c r="G2729" t="s">
        <v>15</v>
      </c>
      <c r="H2729">
        <v>4</v>
      </c>
      <c r="I2729">
        <v>97</v>
      </c>
      <c r="J2729" t="s">
        <v>16</v>
      </c>
      <c r="K2729" t="s">
        <v>17</v>
      </c>
      <c r="L2729" t="s">
        <v>60</v>
      </c>
      <c r="M2729" s="25">
        <v>340000</v>
      </c>
    </row>
    <row r="2730" spans="1:13" x14ac:dyDescent="0.2">
      <c r="A2730" s="1">
        <v>44764</v>
      </c>
      <c r="B2730" t="s">
        <v>2851</v>
      </c>
      <c r="C2730" t="s">
        <v>11</v>
      </c>
      <c r="D2730" t="s">
        <v>34</v>
      </c>
      <c r="E2730" t="s">
        <v>35</v>
      </c>
      <c r="F2730" t="s">
        <v>120</v>
      </c>
      <c r="G2730" t="s">
        <v>15</v>
      </c>
      <c r="H2730">
        <v>5</v>
      </c>
      <c r="I2730">
        <v>145</v>
      </c>
      <c r="J2730" t="s">
        <v>16</v>
      </c>
      <c r="K2730" t="s">
        <v>17</v>
      </c>
      <c r="L2730" t="s">
        <v>18</v>
      </c>
      <c r="M2730" s="25">
        <v>1220000</v>
      </c>
    </row>
    <row r="2731" spans="1:13" x14ac:dyDescent="0.2">
      <c r="A2731" s="1">
        <v>44765</v>
      </c>
      <c r="B2731" t="s">
        <v>2852</v>
      </c>
      <c r="C2731" t="s">
        <v>11</v>
      </c>
      <c r="D2731" t="s">
        <v>47</v>
      </c>
      <c r="E2731" t="s">
        <v>102</v>
      </c>
      <c r="F2731" t="s">
        <v>120</v>
      </c>
      <c r="G2731" t="s">
        <v>15</v>
      </c>
      <c r="H2731">
        <v>3</v>
      </c>
      <c r="I2731">
        <v>120</v>
      </c>
      <c r="J2731" t="s">
        <v>16</v>
      </c>
      <c r="K2731" t="s">
        <v>17</v>
      </c>
      <c r="L2731" t="s">
        <v>60</v>
      </c>
      <c r="M2731" s="25">
        <v>463000</v>
      </c>
    </row>
    <row r="2732" spans="1:13" x14ac:dyDescent="0.2">
      <c r="A2732" s="1">
        <v>44766</v>
      </c>
      <c r="B2732" t="s">
        <v>2853</v>
      </c>
      <c r="C2732" t="s">
        <v>11</v>
      </c>
      <c r="D2732" t="s">
        <v>34</v>
      </c>
      <c r="E2732" t="s">
        <v>35</v>
      </c>
      <c r="F2732" t="s">
        <v>120</v>
      </c>
      <c r="G2732" t="s">
        <v>15</v>
      </c>
      <c r="H2732">
        <v>5</v>
      </c>
      <c r="I2732">
        <v>227</v>
      </c>
      <c r="J2732" t="s">
        <v>28</v>
      </c>
      <c r="K2732" t="s">
        <v>17</v>
      </c>
      <c r="L2732" t="s">
        <v>52</v>
      </c>
      <c r="M2732" s="25">
        <v>1095000</v>
      </c>
    </row>
    <row r="2733" spans="1:13" x14ac:dyDescent="0.2">
      <c r="A2733" s="1">
        <v>44767</v>
      </c>
      <c r="B2733" t="s">
        <v>2854</v>
      </c>
      <c r="C2733" t="s">
        <v>11</v>
      </c>
      <c r="D2733" t="s">
        <v>25</v>
      </c>
      <c r="E2733" t="s">
        <v>70</v>
      </c>
      <c r="F2733" t="s">
        <v>120</v>
      </c>
      <c r="G2733" t="s">
        <v>15</v>
      </c>
      <c r="H2733">
        <v>3</v>
      </c>
      <c r="I2733">
        <v>55</v>
      </c>
      <c r="J2733" t="s">
        <v>28</v>
      </c>
      <c r="K2733" t="s">
        <v>17</v>
      </c>
      <c r="L2733" t="s">
        <v>57</v>
      </c>
      <c r="M2733" s="25">
        <v>130000</v>
      </c>
    </row>
    <row r="2734" spans="1:13" x14ac:dyDescent="0.2">
      <c r="A2734" s="1">
        <v>44768</v>
      </c>
      <c r="B2734" t="s">
        <v>2855</v>
      </c>
      <c r="C2734" t="s">
        <v>11</v>
      </c>
      <c r="D2734" t="s">
        <v>19</v>
      </c>
      <c r="E2734" t="s">
        <v>20</v>
      </c>
      <c r="F2734" t="s">
        <v>120</v>
      </c>
      <c r="G2734" t="s">
        <v>15</v>
      </c>
      <c r="H2734">
        <v>3</v>
      </c>
      <c r="I2734">
        <v>143</v>
      </c>
      <c r="J2734" t="s">
        <v>16</v>
      </c>
      <c r="K2734" t="s">
        <v>17</v>
      </c>
      <c r="L2734" t="s">
        <v>18</v>
      </c>
      <c r="M2734" s="25">
        <v>900000</v>
      </c>
    </row>
    <row r="2735" spans="1:13" x14ac:dyDescent="0.2">
      <c r="A2735" s="1">
        <v>44769</v>
      </c>
      <c r="B2735" t="s">
        <v>2856</v>
      </c>
      <c r="C2735" t="s">
        <v>11</v>
      </c>
      <c r="D2735" t="s">
        <v>19</v>
      </c>
      <c r="E2735" t="s">
        <v>68</v>
      </c>
      <c r="F2735" t="s">
        <v>120</v>
      </c>
      <c r="G2735" t="s">
        <v>15</v>
      </c>
      <c r="H2735">
        <v>7</v>
      </c>
      <c r="I2735">
        <v>319</v>
      </c>
      <c r="J2735" t="s">
        <v>16</v>
      </c>
      <c r="K2735" t="s">
        <v>17</v>
      </c>
      <c r="L2735" t="s">
        <v>18</v>
      </c>
      <c r="M2735" s="25">
        <v>1350000</v>
      </c>
    </row>
    <row r="2736" spans="1:13" x14ac:dyDescent="0.2">
      <c r="A2736" s="1">
        <v>44770</v>
      </c>
      <c r="B2736" t="s">
        <v>2857</v>
      </c>
      <c r="C2736" t="s">
        <v>11</v>
      </c>
      <c r="D2736" t="s">
        <v>50</v>
      </c>
      <c r="E2736" t="s">
        <v>51</v>
      </c>
      <c r="F2736" t="s">
        <v>120</v>
      </c>
      <c r="G2736" t="s">
        <v>15</v>
      </c>
      <c r="H2736">
        <v>4</v>
      </c>
      <c r="I2736">
        <v>196</v>
      </c>
      <c r="J2736" t="s">
        <v>16</v>
      </c>
      <c r="K2736" t="s">
        <v>17</v>
      </c>
      <c r="L2736" t="s">
        <v>18</v>
      </c>
      <c r="M2736" s="25">
        <v>595000</v>
      </c>
    </row>
    <row r="2737" spans="1:13" x14ac:dyDescent="0.2">
      <c r="A2737" s="1">
        <v>44771</v>
      </c>
      <c r="B2737" t="s">
        <v>2858</v>
      </c>
      <c r="C2737" t="s">
        <v>11</v>
      </c>
      <c r="D2737" t="s">
        <v>19</v>
      </c>
      <c r="E2737" t="s">
        <v>45</v>
      </c>
      <c r="F2737" t="s">
        <v>120</v>
      </c>
      <c r="G2737" t="s">
        <v>15</v>
      </c>
      <c r="H2737">
        <v>3</v>
      </c>
      <c r="I2737">
        <v>121</v>
      </c>
      <c r="J2737" t="s">
        <v>16</v>
      </c>
      <c r="K2737" t="s">
        <v>17</v>
      </c>
      <c r="L2737" t="s">
        <v>18</v>
      </c>
      <c r="M2737" s="25">
        <v>562000</v>
      </c>
    </row>
    <row r="2738" spans="1:13" x14ac:dyDescent="0.2">
      <c r="A2738" s="1">
        <v>44772</v>
      </c>
      <c r="B2738" t="s">
        <v>2859</v>
      </c>
      <c r="C2738" t="s">
        <v>11</v>
      </c>
      <c r="D2738" t="s">
        <v>12</v>
      </c>
      <c r="E2738" t="s">
        <v>33</v>
      </c>
      <c r="F2738" t="s">
        <v>120</v>
      </c>
      <c r="G2738" t="s">
        <v>15</v>
      </c>
      <c r="H2738">
        <v>5</v>
      </c>
      <c r="I2738">
        <v>106</v>
      </c>
      <c r="J2738" t="s">
        <v>16</v>
      </c>
      <c r="K2738" t="s">
        <v>17</v>
      </c>
      <c r="L2738" t="s">
        <v>40</v>
      </c>
      <c r="M2738" s="25">
        <v>370000</v>
      </c>
    </row>
    <row r="2739" spans="1:13" x14ac:dyDescent="0.2">
      <c r="A2739" s="1">
        <v>44773</v>
      </c>
      <c r="B2739" t="s">
        <v>2860</v>
      </c>
      <c r="C2739" t="s">
        <v>11</v>
      </c>
      <c r="D2739" t="s">
        <v>19</v>
      </c>
      <c r="E2739" t="s">
        <v>45</v>
      </c>
      <c r="F2739" t="s">
        <v>120</v>
      </c>
      <c r="G2739" t="s">
        <v>15</v>
      </c>
      <c r="H2739">
        <v>5</v>
      </c>
      <c r="I2739">
        <v>246</v>
      </c>
      <c r="J2739" t="s">
        <v>16</v>
      </c>
      <c r="K2739" t="s">
        <v>17</v>
      </c>
      <c r="L2739" t="s">
        <v>18</v>
      </c>
      <c r="M2739" s="25">
        <v>990000</v>
      </c>
    </row>
    <row r="2740" spans="1:13" x14ac:dyDescent="0.2">
      <c r="A2740" s="1">
        <v>44774</v>
      </c>
      <c r="B2740" t="s">
        <v>2861</v>
      </c>
      <c r="C2740" t="s">
        <v>11</v>
      </c>
      <c r="D2740" t="s">
        <v>54</v>
      </c>
      <c r="E2740" t="s">
        <v>54</v>
      </c>
      <c r="F2740" t="s">
        <v>120</v>
      </c>
      <c r="G2740" t="s">
        <v>15</v>
      </c>
      <c r="H2740">
        <v>3</v>
      </c>
      <c r="I2740">
        <v>70</v>
      </c>
      <c r="J2740" t="s">
        <v>16</v>
      </c>
      <c r="K2740" t="s">
        <v>17</v>
      </c>
      <c r="L2740" t="s">
        <v>21</v>
      </c>
      <c r="M2740" s="25">
        <v>199000</v>
      </c>
    </row>
    <row r="2741" spans="1:13" x14ac:dyDescent="0.2">
      <c r="A2741" s="1">
        <v>44775</v>
      </c>
      <c r="B2741" t="s">
        <v>2862</v>
      </c>
      <c r="C2741" t="s">
        <v>11</v>
      </c>
      <c r="D2741" t="s">
        <v>37</v>
      </c>
      <c r="E2741" t="s">
        <v>38</v>
      </c>
      <c r="F2741" t="s">
        <v>120</v>
      </c>
      <c r="G2741" t="s">
        <v>15</v>
      </c>
      <c r="H2741">
        <v>2</v>
      </c>
      <c r="I2741">
        <v>39</v>
      </c>
      <c r="J2741" t="s">
        <v>28</v>
      </c>
      <c r="K2741" t="s">
        <v>17</v>
      </c>
      <c r="L2741" t="s">
        <v>58</v>
      </c>
      <c r="M2741" s="25">
        <v>130000</v>
      </c>
    </row>
    <row r="2742" spans="1:13" x14ac:dyDescent="0.2">
      <c r="A2742" s="1">
        <v>44776</v>
      </c>
      <c r="B2742" t="s">
        <v>2863</v>
      </c>
      <c r="C2742" t="s">
        <v>11</v>
      </c>
      <c r="D2742" t="s">
        <v>12</v>
      </c>
      <c r="E2742" t="s">
        <v>13</v>
      </c>
      <c r="F2742" t="s">
        <v>120</v>
      </c>
      <c r="G2742" t="s">
        <v>23</v>
      </c>
      <c r="H2742">
        <v>2</v>
      </c>
      <c r="I2742">
        <v>93</v>
      </c>
      <c r="J2742" t="s">
        <v>16</v>
      </c>
      <c r="K2742" t="s">
        <v>17</v>
      </c>
      <c r="L2742" t="s">
        <v>24</v>
      </c>
      <c r="M2742" s="25">
        <v>450000</v>
      </c>
    </row>
    <row r="2743" spans="1:13" x14ac:dyDescent="0.2">
      <c r="A2743" s="1">
        <v>44777</v>
      </c>
      <c r="B2743" t="s">
        <v>2864</v>
      </c>
      <c r="C2743" t="s">
        <v>11</v>
      </c>
      <c r="D2743" t="s">
        <v>19</v>
      </c>
      <c r="E2743" t="s">
        <v>73</v>
      </c>
      <c r="F2743" t="s">
        <v>120</v>
      </c>
      <c r="G2743" t="s">
        <v>15</v>
      </c>
      <c r="H2743">
        <v>3</v>
      </c>
      <c r="I2743">
        <v>120</v>
      </c>
      <c r="J2743" t="s">
        <v>16</v>
      </c>
      <c r="K2743" t="s">
        <v>17</v>
      </c>
      <c r="L2743" t="s">
        <v>24</v>
      </c>
      <c r="M2743" s="25">
        <v>445000</v>
      </c>
    </row>
    <row r="2744" spans="1:13" x14ac:dyDescent="0.2">
      <c r="A2744" s="1">
        <v>44778</v>
      </c>
      <c r="B2744" t="s">
        <v>2865</v>
      </c>
      <c r="C2744" t="s">
        <v>11</v>
      </c>
      <c r="D2744" t="s">
        <v>54</v>
      </c>
      <c r="E2744" t="s">
        <v>108</v>
      </c>
      <c r="F2744" t="s">
        <v>120</v>
      </c>
      <c r="G2744" t="s">
        <v>15</v>
      </c>
      <c r="H2744">
        <v>4</v>
      </c>
      <c r="I2744">
        <v>102</v>
      </c>
      <c r="J2744" t="s">
        <v>16</v>
      </c>
      <c r="K2744" t="s">
        <v>17</v>
      </c>
      <c r="L2744" t="s">
        <v>24</v>
      </c>
      <c r="M2744" s="25">
        <v>255000</v>
      </c>
    </row>
    <row r="2745" spans="1:13" x14ac:dyDescent="0.2">
      <c r="A2745" s="1">
        <v>44779</v>
      </c>
      <c r="B2745" t="s">
        <v>2866</v>
      </c>
      <c r="C2745" t="s">
        <v>11</v>
      </c>
      <c r="D2745" t="s">
        <v>47</v>
      </c>
      <c r="E2745" t="s">
        <v>48</v>
      </c>
      <c r="F2745" t="s">
        <v>120</v>
      </c>
      <c r="G2745" t="s">
        <v>23</v>
      </c>
      <c r="H2745">
        <v>2</v>
      </c>
      <c r="I2745">
        <v>87</v>
      </c>
      <c r="J2745" t="s">
        <v>16</v>
      </c>
      <c r="K2745" t="s">
        <v>17</v>
      </c>
      <c r="L2745" t="s">
        <v>24</v>
      </c>
      <c r="M2745" s="25">
        <v>299000</v>
      </c>
    </row>
    <row r="2746" spans="1:13" x14ac:dyDescent="0.2">
      <c r="A2746" s="1">
        <v>44780</v>
      </c>
      <c r="B2746" t="s">
        <v>2867</v>
      </c>
      <c r="C2746" t="s">
        <v>11</v>
      </c>
      <c r="D2746" t="s">
        <v>12</v>
      </c>
      <c r="E2746" t="s">
        <v>31</v>
      </c>
      <c r="F2746" t="s">
        <v>120</v>
      </c>
      <c r="G2746" t="s">
        <v>15</v>
      </c>
      <c r="H2746">
        <v>2</v>
      </c>
      <c r="I2746">
        <v>47</v>
      </c>
      <c r="J2746" t="s">
        <v>16</v>
      </c>
      <c r="K2746" t="s">
        <v>17</v>
      </c>
      <c r="L2746" t="s">
        <v>58</v>
      </c>
      <c r="M2746" s="25">
        <v>210000</v>
      </c>
    </row>
    <row r="2747" spans="1:13" x14ac:dyDescent="0.2">
      <c r="A2747" s="1">
        <v>44781</v>
      </c>
      <c r="B2747" t="s">
        <v>2868</v>
      </c>
      <c r="C2747" t="s">
        <v>11</v>
      </c>
      <c r="D2747" t="s">
        <v>12</v>
      </c>
      <c r="E2747" t="s">
        <v>31</v>
      </c>
      <c r="F2747" t="s">
        <v>120</v>
      </c>
      <c r="G2747" t="s">
        <v>15</v>
      </c>
      <c r="H2747">
        <v>2</v>
      </c>
      <c r="I2747">
        <v>47</v>
      </c>
      <c r="J2747" t="s">
        <v>16</v>
      </c>
      <c r="K2747" t="s">
        <v>17</v>
      </c>
      <c r="L2747" t="s">
        <v>21</v>
      </c>
      <c r="M2747" s="25">
        <v>210000</v>
      </c>
    </row>
    <row r="2748" spans="1:13" x14ac:dyDescent="0.2">
      <c r="A2748" s="1">
        <v>44782</v>
      </c>
      <c r="B2748" t="s">
        <v>2869</v>
      </c>
      <c r="C2748" t="s">
        <v>11</v>
      </c>
      <c r="D2748" t="s">
        <v>12</v>
      </c>
      <c r="E2748" t="s">
        <v>33</v>
      </c>
      <c r="F2748" t="s">
        <v>120</v>
      </c>
      <c r="G2748" t="s">
        <v>15</v>
      </c>
      <c r="H2748">
        <v>3</v>
      </c>
      <c r="I2748">
        <v>110</v>
      </c>
      <c r="J2748" t="s">
        <v>28</v>
      </c>
      <c r="K2748" t="s">
        <v>67</v>
      </c>
      <c r="L2748" t="s">
        <v>52</v>
      </c>
      <c r="M2748" s="25">
        <v>250000</v>
      </c>
    </row>
    <row r="2749" spans="1:13" x14ac:dyDescent="0.2">
      <c r="A2749" s="1">
        <v>44783</v>
      </c>
      <c r="B2749" t="s">
        <v>2870</v>
      </c>
      <c r="C2749" t="s">
        <v>11</v>
      </c>
      <c r="D2749" t="s">
        <v>47</v>
      </c>
      <c r="E2749" t="s">
        <v>98</v>
      </c>
      <c r="F2749" t="s">
        <v>120</v>
      </c>
      <c r="G2749" t="s">
        <v>15</v>
      </c>
      <c r="H2749">
        <v>2</v>
      </c>
      <c r="I2749">
        <v>83</v>
      </c>
      <c r="J2749" t="s">
        <v>16</v>
      </c>
      <c r="K2749" t="s">
        <v>17</v>
      </c>
      <c r="L2749" t="s">
        <v>57</v>
      </c>
      <c r="M2749" s="25">
        <v>255000</v>
      </c>
    </row>
    <row r="2750" spans="1:13" x14ac:dyDescent="0.2">
      <c r="A2750" s="1">
        <v>44784</v>
      </c>
      <c r="B2750" t="s">
        <v>2871</v>
      </c>
      <c r="C2750" t="s">
        <v>11</v>
      </c>
      <c r="D2750" t="s">
        <v>47</v>
      </c>
      <c r="E2750" t="s">
        <v>48</v>
      </c>
      <c r="F2750" t="s">
        <v>120</v>
      </c>
      <c r="G2750" t="s">
        <v>15</v>
      </c>
      <c r="H2750">
        <v>3</v>
      </c>
      <c r="I2750">
        <v>72</v>
      </c>
      <c r="J2750" t="s">
        <v>16</v>
      </c>
      <c r="K2750" t="s">
        <v>17</v>
      </c>
      <c r="L2750" t="s">
        <v>21</v>
      </c>
      <c r="M2750" s="25">
        <v>260000</v>
      </c>
    </row>
    <row r="2751" spans="1:13" x14ac:dyDescent="0.2">
      <c r="A2751" s="1">
        <v>44785</v>
      </c>
      <c r="B2751" t="s">
        <v>2872</v>
      </c>
      <c r="C2751" t="s">
        <v>11</v>
      </c>
      <c r="D2751" t="s">
        <v>19</v>
      </c>
      <c r="E2751" t="s">
        <v>73</v>
      </c>
      <c r="F2751" t="s">
        <v>120</v>
      </c>
      <c r="G2751" t="s">
        <v>23</v>
      </c>
      <c r="H2751">
        <v>3</v>
      </c>
      <c r="I2751">
        <v>120</v>
      </c>
      <c r="J2751" t="s">
        <v>16</v>
      </c>
      <c r="K2751" t="s">
        <v>17</v>
      </c>
      <c r="L2751" t="s">
        <v>60</v>
      </c>
      <c r="M2751" s="25">
        <v>495000</v>
      </c>
    </row>
    <row r="2752" spans="1:13" x14ac:dyDescent="0.2">
      <c r="A2752" s="1">
        <v>44786</v>
      </c>
      <c r="B2752" t="s">
        <v>2873</v>
      </c>
      <c r="C2752" t="s">
        <v>11</v>
      </c>
      <c r="D2752" t="s">
        <v>50</v>
      </c>
      <c r="E2752" t="s">
        <v>51</v>
      </c>
      <c r="F2752" t="s">
        <v>120</v>
      </c>
      <c r="G2752" t="s">
        <v>15</v>
      </c>
      <c r="H2752">
        <v>4</v>
      </c>
      <c r="I2752">
        <v>88</v>
      </c>
      <c r="J2752" t="s">
        <v>16</v>
      </c>
      <c r="K2752" t="s">
        <v>17</v>
      </c>
      <c r="L2752" t="s">
        <v>18</v>
      </c>
      <c r="M2752" s="25">
        <v>375000</v>
      </c>
    </row>
    <row r="2753" spans="1:13" x14ac:dyDescent="0.2">
      <c r="A2753" s="1">
        <v>44787</v>
      </c>
      <c r="B2753" t="s">
        <v>2874</v>
      </c>
      <c r="C2753" t="s">
        <v>11</v>
      </c>
      <c r="D2753" t="s">
        <v>34</v>
      </c>
      <c r="E2753" t="s">
        <v>35</v>
      </c>
      <c r="F2753" t="s">
        <v>120</v>
      </c>
      <c r="G2753" t="s">
        <v>23</v>
      </c>
      <c r="H2753">
        <v>3</v>
      </c>
      <c r="I2753">
        <v>76</v>
      </c>
      <c r="J2753" t="s">
        <v>16</v>
      </c>
      <c r="K2753" t="s">
        <v>17</v>
      </c>
      <c r="L2753" t="s">
        <v>100</v>
      </c>
      <c r="M2753" s="25">
        <v>430000</v>
      </c>
    </row>
    <row r="2754" spans="1:13" x14ac:dyDescent="0.2">
      <c r="A2754" s="1">
        <v>44788</v>
      </c>
      <c r="B2754" t="s">
        <v>2875</v>
      </c>
      <c r="C2754" t="s">
        <v>11</v>
      </c>
      <c r="D2754" t="s">
        <v>50</v>
      </c>
      <c r="E2754" t="s">
        <v>51</v>
      </c>
      <c r="F2754" t="s">
        <v>120</v>
      </c>
      <c r="G2754" t="s">
        <v>15</v>
      </c>
      <c r="H2754">
        <v>2</v>
      </c>
      <c r="I2754">
        <v>74</v>
      </c>
      <c r="J2754" t="s">
        <v>28</v>
      </c>
      <c r="K2754" t="s">
        <v>17</v>
      </c>
      <c r="L2754" t="s">
        <v>40</v>
      </c>
      <c r="M2754" s="25">
        <v>325000</v>
      </c>
    </row>
    <row r="2755" spans="1:13" x14ac:dyDescent="0.2">
      <c r="A2755" s="1">
        <v>44789</v>
      </c>
      <c r="B2755" t="s">
        <v>2876</v>
      </c>
      <c r="C2755" t="s">
        <v>11</v>
      </c>
      <c r="D2755" t="s">
        <v>50</v>
      </c>
      <c r="E2755" t="s">
        <v>51</v>
      </c>
      <c r="F2755" t="s">
        <v>120</v>
      </c>
      <c r="G2755" t="s">
        <v>15</v>
      </c>
      <c r="H2755">
        <v>3</v>
      </c>
      <c r="I2755">
        <v>69</v>
      </c>
      <c r="J2755" t="s">
        <v>16</v>
      </c>
      <c r="K2755" t="s">
        <v>17</v>
      </c>
      <c r="L2755" t="s">
        <v>40</v>
      </c>
      <c r="M2755" s="25">
        <v>240000</v>
      </c>
    </row>
    <row r="2756" spans="1:13" x14ac:dyDescent="0.2">
      <c r="A2756" s="1">
        <v>44790</v>
      </c>
      <c r="B2756" t="s">
        <v>2877</v>
      </c>
      <c r="C2756" t="s">
        <v>11</v>
      </c>
      <c r="D2756" t="s">
        <v>19</v>
      </c>
      <c r="E2756" t="s">
        <v>45</v>
      </c>
      <c r="F2756" t="s">
        <v>120</v>
      </c>
      <c r="G2756" t="s">
        <v>15</v>
      </c>
      <c r="H2756">
        <v>5</v>
      </c>
      <c r="I2756">
        <v>258</v>
      </c>
      <c r="J2756" t="s">
        <v>16</v>
      </c>
      <c r="K2756" t="s">
        <v>17</v>
      </c>
      <c r="L2756" t="s">
        <v>40</v>
      </c>
      <c r="M2756" s="25">
        <v>1050000</v>
      </c>
    </row>
    <row r="2757" spans="1:13" x14ac:dyDescent="0.2">
      <c r="A2757" s="1">
        <v>44791</v>
      </c>
      <c r="B2757" t="s">
        <v>2878</v>
      </c>
      <c r="C2757" t="s">
        <v>11</v>
      </c>
      <c r="D2757" t="s">
        <v>12</v>
      </c>
      <c r="E2757" t="s">
        <v>41</v>
      </c>
      <c r="F2757" t="s">
        <v>120</v>
      </c>
      <c r="G2757" t="s">
        <v>15</v>
      </c>
      <c r="H2757">
        <v>2</v>
      </c>
      <c r="I2757">
        <v>81</v>
      </c>
      <c r="J2757" t="s">
        <v>28</v>
      </c>
      <c r="K2757" t="s">
        <v>67</v>
      </c>
      <c r="L2757" t="s">
        <v>36</v>
      </c>
      <c r="M2757" s="25">
        <v>490000</v>
      </c>
    </row>
    <row r="2758" spans="1:13" x14ac:dyDescent="0.2">
      <c r="A2758" s="1">
        <v>44792</v>
      </c>
      <c r="B2758" t="s">
        <v>2879</v>
      </c>
      <c r="C2758" t="s">
        <v>11</v>
      </c>
      <c r="D2758" t="s">
        <v>50</v>
      </c>
      <c r="E2758" t="s">
        <v>82</v>
      </c>
      <c r="F2758" t="s">
        <v>120</v>
      </c>
      <c r="G2758" t="s">
        <v>15</v>
      </c>
      <c r="H2758">
        <v>3</v>
      </c>
      <c r="I2758">
        <v>72</v>
      </c>
      <c r="J2758" t="s">
        <v>16</v>
      </c>
      <c r="K2758" t="s">
        <v>17</v>
      </c>
      <c r="L2758" t="s">
        <v>40</v>
      </c>
      <c r="M2758" s="25">
        <v>265000</v>
      </c>
    </row>
    <row r="2759" spans="1:13" x14ac:dyDescent="0.2">
      <c r="A2759" s="1">
        <v>44793</v>
      </c>
      <c r="B2759" t="s">
        <v>2880</v>
      </c>
      <c r="C2759" t="s">
        <v>11</v>
      </c>
      <c r="D2759" t="s">
        <v>19</v>
      </c>
      <c r="E2759" t="s">
        <v>45</v>
      </c>
      <c r="F2759" t="s">
        <v>120</v>
      </c>
      <c r="G2759" t="s">
        <v>64</v>
      </c>
      <c r="H2759">
        <v>10</v>
      </c>
      <c r="I2759">
        <v>690</v>
      </c>
      <c r="J2759" t="s">
        <v>28</v>
      </c>
      <c r="K2759" t="s">
        <v>17</v>
      </c>
      <c r="L2759" t="s">
        <v>29</v>
      </c>
      <c r="M2759" s="25">
        <v>3950000</v>
      </c>
    </row>
    <row r="2760" spans="1:13" x14ac:dyDescent="0.2">
      <c r="A2760" s="1">
        <v>44794</v>
      </c>
      <c r="B2760" t="s">
        <v>2881</v>
      </c>
      <c r="C2760" t="s">
        <v>11</v>
      </c>
      <c r="D2760" t="s">
        <v>37</v>
      </c>
      <c r="E2760" t="s">
        <v>38</v>
      </c>
      <c r="F2760" t="s">
        <v>120</v>
      </c>
      <c r="G2760" t="s">
        <v>15</v>
      </c>
      <c r="H2760">
        <v>2</v>
      </c>
      <c r="I2760">
        <v>55</v>
      </c>
      <c r="J2760" t="s">
        <v>28</v>
      </c>
      <c r="K2760" t="s">
        <v>17</v>
      </c>
      <c r="L2760" t="s">
        <v>21</v>
      </c>
      <c r="M2760" s="25">
        <v>155000</v>
      </c>
    </row>
    <row r="2761" spans="1:13" x14ac:dyDescent="0.2">
      <c r="A2761" s="1">
        <v>44795</v>
      </c>
      <c r="B2761" t="s">
        <v>2882</v>
      </c>
      <c r="C2761" t="s">
        <v>11</v>
      </c>
      <c r="D2761" t="s">
        <v>12</v>
      </c>
      <c r="E2761" t="s">
        <v>13</v>
      </c>
      <c r="F2761" t="s">
        <v>120</v>
      </c>
      <c r="G2761" t="s">
        <v>23</v>
      </c>
      <c r="H2761">
        <v>3</v>
      </c>
      <c r="I2761">
        <v>70</v>
      </c>
      <c r="J2761" t="s">
        <v>16</v>
      </c>
      <c r="K2761" t="s">
        <v>17</v>
      </c>
      <c r="L2761" t="s">
        <v>46</v>
      </c>
      <c r="M2761" s="25">
        <v>365000</v>
      </c>
    </row>
    <row r="2762" spans="1:13" x14ac:dyDescent="0.2">
      <c r="A2762" s="1">
        <v>44796</v>
      </c>
      <c r="B2762" t="s">
        <v>2883</v>
      </c>
      <c r="C2762" t="s">
        <v>11</v>
      </c>
      <c r="D2762" t="s">
        <v>12</v>
      </c>
      <c r="E2762" t="s">
        <v>31</v>
      </c>
      <c r="F2762" t="s">
        <v>120</v>
      </c>
      <c r="G2762" t="s">
        <v>15</v>
      </c>
      <c r="H2762">
        <v>4</v>
      </c>
      <c r="I2762">
        <v>90</v>
      </c>
      <c r="J2762" t="s">
        <v>28</v>
      </c>
      <c r="K2762" t="s">
        <v>17</v>
      </c>
      <c r="L2762" t="s">
        <v>40</v>
      </c>
      <c r="M2762" s="25">
        <v>239000</v>
      </c>
    </row>
    <row r="2763" spans="1:13" x14ac:dyDescent="0.2">
      <c r="A2763" s="1">
        <v>44797</v>
      </c>
      <c r="B2763" t="s">
        <v>2884</v>
      </c>
      <c r="C2763" t="s">
        <v>11</v>
      </c>
      <c r="D2763" t="s">
        <v>47</v>
      </c>
      <c r="E2763" t="s">
        <v>98</v>
      </c>
      <c r="F2763" t="s">
        <v>120</v>
      </c>
      <c r="G2763" t="s">
        <v>15</v>
      </c>
      <c r="H2763">
        <v>3</v>
      </c>
      <c r="I2763">
        <v>64</v>
      </c>
      <c r="J2763" t="s">
        <v>16</v>
      </c>
      <c r="K2763" t="s">
        <v>17</v>
      </c>
      <c r="L2763" t="s">
        <v>40</v>
      </c>
      <c r="M2763" s="25">
        <v>220000</v>
      </c>
    </row>
    <row r="2764" spans="1:13" x14ac:dyDescent="0.2">
      <c r="A2764" s="1">
        <v>44798</v>
      </c>
      <c r="B2764" t="s">
        <v>2885</v>
      </c>
      <c r="C2764" t="s">
        <v>11</v>
      </c>
      <c r="D2764" t="s">
        <v>37</v>
      </c>
      <c r="E2764" t="s">
        <v>38</v>
      </c>
      <c r="F2764" t="s">
        <v>120</v>
      </c>
      <c r="G2764" t="s">
        <v>15</v>
      </c>
      <c r="H2764">
        <v>3</v>
      </c>
      <c r="I2764">
        <v>58</v>
      </c>
      <c r="J2764" t="s">
        <v>28</v>
      </c>
      <c r="K2764" t="s">
        <v>17</v>
      </c>
      <c r="L2764" t="s">
        <v>21</v>
      </c>
      <c r="M2764" s="25">
        <v>140000</v>
      </c>
    </row>
    <row r="2765" spans="1:13" x14ac:dyDescent="0.2">
      <c r="A2765" s="1">
        <v>44799</v>
      </c>
      <c r="B2765" t="s">
        <v>2886</v>
      </c>
      <c r="C2765" t="s">
        <v>11</v>
      </c>
      <c r="D2765" t="s">
        <v>12</v>
      </c>
      <c r="E2765" t="s">
        <v>13</v>
      </c>
      <c r="F2765" t="s">
        <v>120</v>
      </c>
      <c r="G2765" t="s">
        <v>15</v>
      </c>
      <c r="H2765">
        <v>3</v>
      </c>
      <c r="I2765">
        <v>129</v>
      </c>
      <c r="J2765" t="s">
        <v>16</v>
      </c>
      <c r="K2765" t="s">
        <v>17</v>
      </c>
      <c r="L2765" t="s">
        <v>40</v>
      </c>
      <c r="M2765" s="25">
        <v>599000</v>
      </c>
    </row>
    <row r="2766" spans="1:13" x14ac:dyDescent="0.2">
      <c r="A2766" s="1">
        <v>44800</v>
      </c>
      <c r="B2766" t="s">
        <v>2887</v>
      </c>
      <c r="C2766" t="s">
        <v>11</v>
      </c>
      <c r="D2766" t="s">
        <v>19</v>
      </c>
      <c r="E2766" t="s">
        <v>20</v>
      </c>
      <c r="F2766" t="s">
        <v>120</v>
      </c>
      <c r="G2766" t="s">
        <v>15</v>
      </c>
      <c r="H2766">
        <v>4</v>
      </c>
      <c r="I2766">
        <v>120</v>
      </c>
      <c r="J2766" t="s">
        <v>16</v>
      </c>
      <c r="K2766" t="s">
        <v>17</v>
      </c>
      <c r="L2766" t="s">
        <v>21</v>
      </c>
      <c r="M2766" s="25">
        <v>595000</v>
      </c>
    </row>
    <row r="2767" spans="1:13" x14ac:dyDescent="0.2">
      <c r="A2767" s="1">
        <v>44801</v>
      </c>
      <c r="B2767" t="s">
        <v>2888</v>
      </c>
      <c r="C2767" t="s">
        <v>11</v>
      </c>
      <c r="D2767" t="s">
        <v>37</v>
      </c>
      <c r="E2767" t="s">
        <v>49</v>
      </c>
      <c r="F2767" t="s">
        <v>120</v>
      </c>
      <c r="G2767" t="s">
        <v>15</v>
      </c>
      <c r="H2767">
        <v>4</v>
      </c>
      <c r="I2767">
        <v>114</v>
      </c>
      <c r="J2767" t="s">
        <v>28</v>
      </c>
      <c r="K2767" t="s">
        <v>17</v>
      </c>
      <c r="L2767" t="s">
        <v>21</v>
      </c>
      <c r="M2767" s="25">
        <v>335000</v>
      </c>
    </row>
    <row r="2768" spans="1:13" x14ac:dyDescent="0.2">
      <c r="A2768" s="1">
        <v>44802</v>
      </c>
      <c r="B2768" t="s">
        <v>2889</v>
      </c>
      <c r="C2768" t="s">
        <v>11</v>
      </c>
      <c r="D2768" t="s">
        <v>34</v>
      </c>
      <c r="E2768" t="s">
        <v>71</v>
      </c>
      <c r="F2768" t="s">
        <v>120</v>
      </c>
      <c r="G2768" t="s">
        <v>15</v>
      </c>
      <c r="H2768">
        <v>4</v>
      </c>
      <c r="I2768">
        <v>95</v>
      </c>
      <c r="J2768" t="s">
        <v>16</v>
      </c>
      <c r="K2768" t="s">
        <v>17</v>
      </c>
      <c r="L2768" t="s">
        <v>21</v>
      </c>
      <c r="M2768" s="25">
        <v>430000</v>
      </c>
    </row>
    <row r="2769" spans="1:13" x14ac:dyDescent="0.2">
      <c r="A2769" s="1">
        <v>44803</v>
      </c>
      <c r="B2769" t="s">
        <v>2890</v>
      </c>
      <c r="C2769" t="s">
        <v>11</v>
      </c>
      <c r="D2769" t="s">
        <v>12</v>
      </c>
      <c r="E2769" t="s">
        <v>13</v>
      </c>
      <c r="F2769" t="s">
        <v>120</v>
      </c>
      <c r="G2769" t="s">
        <v>15</v>
      </c>
      <c r="H2769">
        <v>4</v>
      </c>
      <c r="I2769">
        <v>117</v>
      </c>
      <c r="J2769" t="s">
        <v>16</v>
      </c>
      <c r="K2769" t="s">
        <v>17</v>
      </c>
      <c r="L2769" t="s">
        <v>18</v>
      </c>
      <c r="M2769" s="25">
        <v>410000</v>
      </c>
    </row>
    <row r="2770" spans="1:13" x14ac:dyDescent="0.2">
      <c r="A2770" s="1">
        <v>44804</v>
      </c>
      <c r="B2770" t="s">
        <v>2891</v>
      </c>
      <c r="C2770" t="s">
        <v>11</v>
      </c>
      <c r="D2770" t="s">
        <v>12</v>
      </c>
      <c r="E2770" t="s">
        <v>31</v>
      </c>
      <c r="F2770" t="s">
        <v>120</v>
      </c>
      <c r="G2770" t="s">
        <v>15</v>
      </c>
      <c r="H2770">
        <v>4</v>
      </c>
      <c r="I2770">
        <v>134</v>
      </c>
      <c r="J2770" t="s">
        <v>28</v>
      </c>
      <c r="K2770" t="s">
        <v>17</v>
      </c>
      <c r="L2770" t="s">
        <v>40</v>
      </c>
      <c r="M2770" s="25">
        <v>395000</v>
      </c>
    </row>
    <row r="2771" spans="1:13" x14ac:dyDescent="0.2">
      <c r="A2771" s="1">
        <v>44805</v>
      </c>
      <c r="B2771" t="s">
        <v>2892</v>
      </c>
      <c r="C2771" t="s">
        <v>11</v>
      </c>
      <c r="D2771" t="s">
        <v>89</v>
      </c>
      <c r="E2771" t="s">
        <v>95</v>
      </c>
      <c r="F2771" t="s">
        <v>120</v>
      </c>
      <c r="G2771" t="s">
        <v>23</v>
      </c>
      <c r="H2771">
        <v>2</v>
      </c>
      <c r="I2771">
        <v>76</v>
      </c>
      <c r="J2771" t="s">
        <v>28</v>
      </c>
      <c r="K2771" t="s">
        <v>17</v>
      </c>
      <c r="L2771" t="s">
        <v>58</v>
      </c>
      <c r="M2771" s="25">
        <v>125000</v>
      </c>
    </row>
    <row r="2772" spans="1:13" x14ac:dyDescent="0.2">
      <c r="A2772" s="1">
        <v>44806</v>
      </c>
      <c r="B2772" t="s">
        <v>2893</v>
      </c>
      <c r="C2772" t="s">
        <v>11</v>
      </c>
      <c r="D2772" t="s">
        <v>34</v>
      </c>
      <c r="E2772" t="s">
        <v>44</v>
      </c>
      <c r="F2772" t="s">
        <v>120</v>
      </c>
      <c r="G2772" t="s">
        <v>15</v>
      </c>
      <c r="H2772">
        <v>4</v>
      </c>
      <c r="I2772">
        <v>125</v>
      </c>
      <c r="J2772" t="s">
        <v>16</v>
      </c>
      <c r="K2772" t="s">
        <v>67</v>
      </c>
      <c r="L2772" t="s">
        <v>60</v>
      </c>
      <c r="M2772" s="25">
        <v>550000</v>
      </c>
    </row>
    <row r="2773" spans="1:13" x14ac:dyDescent="0.2">
      <c r="A2773" s="1">
        <v>44807</v>
      </c>
      <c r="B2773" t="s">
        <v>2894</v>
      </c>
      <c r="C2773" t="s">
        <v>11</v>
      </c>
      <c r="D2773" t="s">
        <v>12</v>
      </c>
      <c r="E2773" t="s">
        <v>13</v>
      </c>
      <c r="F2773" t="s">
        <v>120</v>
      </c>
      <c r="G2773" t="s">
        <v>15</v>
      </c>
      <c r="H2773">
        <v>7</v>
      </c>
      <c r="I2773">
        <v>228</v>
      </c>
      <c r="J2773" t="s">
        <v>16</v>
      </c>
      <c r="K2773" t="s">
        <v>17</v>
      </c>
      <c r="L2773" t="s">
        <v>40</v>
      </c>
      <c r="M2773" s="25">
        <v>2200000</v>
      </c>
    </row>
    <row r="2774" spans="1:13" x14ac:dyDescent="0.2">
      <c r="A2774" s="1">
        <v>44808</v>
      </c>
      <c r="B2774" t="s">
        <v>2895</v>
      </c>
      <c r="C2774" t="s">
        <v>11</v>
      </c>
      <c r="D2774" t="s">
        <v>12</v>
      </c>
      <c r="E2774" t="s">
        <v>33</v>
      </c>
      <c r="F2774" t="s">
        <v>120</v>
      </c>
      <c r="G2774" t="s">
        <v>15</v>
      </c>
      <c r="H2774">
        <v>6</v>
      </c>
      <c r="I2774">
        <v>200</v>
      </c>
      <c r="J2774" t="s">
        <v>16</v>
      </c>
      <c r="K2774" t="s">
        <v>17</v>
      </c>
      <c r="L2774" t="s">
        <v>21</v>
      </c>
      <c r="M2774" s="25">
        <v>710000</v>
      </c>
    </row>
    <row r="2775" spans="1:13" x14ac:dyDescent="0.2">
      <c r="A2775" s="1">
        <v>44809</v>
      </c>
      <c r="B2775" t="s">
        <v>2896</v>
      </c>
      <c r="C2775" t="s">
        <v>11</v>
      </c>
      <c r="D2775" t="s">
        <v>19</v>
      </c>
      <c r="E2775" t="s">
        <v>20</v>
      </c>
      <c r="F2775" t="s">
        <v>120</v>
      </c>
      <c r="G2775" t="s">
        <v>15</v>
      </c>
      <c r="H2775">
        <v>3</v>
      </c>
      <c r="I2775">
        <v>150</v>
      </c>
      <c r="J2775" t="s">
        <v>16</v>
      </c>
      <c r="K2775" t="s">
        <v>17</v>
      </c>
      <c r="L2775" t="s">
        <v>18</v>
      </c>
      <c r="M2775" s="25">
        <v>550000</v>
      </c>
    </row>
    <row r="2776" spans="1:13" x14ac:dyDescent="0.2">
      <c r="A2776" s="1">
        <v>44810</v>
      </c>
      <c r="B2776" t="s">
        <v>2897</v>
      </c>
      <c r="C2776" t="s">
        <v>11</v>
      </c>
      <c r="D2776" t="s">
        <v>19</v>
      </c>
      <c r="E2776" t="s">
        <v>73</v>
      </c>
      <c r="F2776" t="s">
        <v>120</v>
      </c>
      <c r="G2776" t="s">
        <v>15</v>
      </c>
      <c r="H2776">
        <v>5</v>
      </c>
      <c r="I2776">
        <v>150</v>
      </c>
      <c r="J2776" t="s">
        <v>16</v>
      </c>
      <c r="K2776" t="s">
        <v>17</v>
      </c>
      <c r="L2776" t="s">
        <v>18</v>
      </c>
      <c r="M2776" s="25">
        <v>410000</v>
      </c>
    </row>
    <row r="2777" spans="1:13" x14ac:dyDescent="0.2">
      <c r="A2777" s="1">
        <v>44811</v>
      </c>
      <c r="B2777" t="s">
        <v>2898</v>
      </c>
      <c r="C2777" t="s">
        <v>11</v>
      </c>
      <c r="D2777" t="s">
        <v>47</v>
      </c>
      <c r="E2777" t="s">
        <v>48</v>
      </c>
      <c r="F2777" t="s">
        <v>120</v>
      </c>
      <c r="G2777" t="s">
        <v>15</v>
      </c>
      <c r="H2777">
        <v>3</v>
      </c>
      <c r="I2777">
        <v>64</v>
      </c>
      <c r="J2777" t="s">
        <v>16</v>
      </c>
      <c r="K2777" t="s">
        <v>17</v>
      </c>
      <c r="L2777" t="s">
        <v>40</v>
      </c>
      <c r="M2777" s="25">
        <v>190000</v>
      </c>
    </row>
    <row r="2778" spans="1:13" x14ac:dyDescent="0.2">
      <c r="A2778" s="1">
        <v>44812</v>
      </c>
      <c r="B2778" t="s">
        <v>2899</v>
      </c>
      <c r="C2778" t="s">
        <v>11</v>
      </c>
      <c r="D2778" t="s">
        <v>12</v>
      </c>
      <c r="E2778" t="s">
        <v>31</v>
      </c>
      <c r="F2778" t="s">
        <v>120</v>
      </c>
      <c r="G2778" t="s">
        <v>15</v>
      </c>
      <c r="H2778">
        <v>4</v>
      </c>
      <c r="I2778">
        <v>140</v>
      </c>
      <c r="J2778" t="s">
        <v>16</v>
      </c>
      <c r="K2778" t="s">
        <v>17</v>
      </c>
      <c r="L2778" t="s">
        <v>40</v>
      </c>
      <c r="M2778" s="25">
        <v>550000</v>
      </c>
    </row>
    <row r="2779" spans="1:13" x14ac:dyDescent="0.2">
      <c r="A2779" s="1">
        <v>44813</v>
      </c>
      <c r="B2779" t="s">
        <v>2900</v>
      </c>
      <c r="C2779" t="s">
        <v>11</v>
      </c>
      <c r="D2779" t="s">
        <v>25</v>
      </c>
      <c r="E2779" t="s">
        <v>79</v>
      </c>
      <c r="F2779" t="s">
        <v>120</v>
      </c>
      <c r="G2779" t="s">
        <v>15</v>
      </c>
      <c r="H2779">
        <v>3</v>
      </c>
      <c r="I2779">
        <v>145</v>
      </c>
      <c r="J2779" t="s">
        <v>28</v>
      </c>
      <c r="K2779" t="s">
        <v>17</v>
      </c>
      <c r="L2779" t="s">
        <v>52</v>
      </c>
      <c r="M2779" s="25">
        <v>259000</v>
      </c>
    </row>
    <row r="2780" spans="1:13" x14ac:dyDescent="0.2">
      <c r="A2780" s="1">
        <v>44814</v>
      </c>
      <c r="B2780" t="s">
        <v>2901</v>
      </c>
      <c r="C2780" t="s">
        <v>11</v>
      </c>
      <c r="D2780" t="s">
        <v>19</v>
      </c>
      <c r="E2780" t="s">
        <v>73</v>
      </c>
      <c r="F2780" t="s">
        <v>120</v>
      </c>
      <c r="G2780" t="s">
        <v>15</v>
      </c>
      <c r="H2780">
        <v>3</v>
      </c>
      <c r="I2780">
        <v>90</v>
      </c>
      <c r="J2780" t="s">
        <v>16</v>
      </c>
      <c r="K2780" t="s">
        <v>17</v>
      </c>
      <c r="L2780" t="s">
        <v>58</v>
      </c>
      <c r="M2780" s="25">
        <v>410000</v>
      </c>
    </row>
    <row r="2781" spans="1:13" x14ac:dyDescent="0.2">
      <c r="A2781" s="1">
        <v>44815</v>
      </c>
      <c r="B2781" t="s">
        <v>2902</v>
      </c>
      <c r="C2781" t="s">
        <v>11</v>
      </c>
      <c r="D2781" t="s">
        <v>42</v>
      </c>
      <c r="E2781" t="s">
        <v>83</v>
      </c>
      <c r="F2781" t="s">
        <v>120</v>
      </c>
      <c r="G2781" t="s">
        <v>23</v>
      </c>
      <c r="H2781">
        <v>3</v>
      </c>
      <c r="I2781">
        <v>84</v>
      </c>
      <c r="J2781" t="s">
        <v>28</v>
      </c>
      <c r="K2781" t="s">
        <v>17</v>
      </c>
      <c r="L2781" t="s">
        <v>21</v>
      </c>
      <c r="M2781" s="25">
        <v>330000</v>
      </c>
    </row>
    <row r="2782" spans="1:13" x14ac:dyDescent="0.2">
      <c r="A2782" s="1">
        <v>44816</v>
      </c>
      <c r="B2782" t="s">
        <v>2903</v>
      </c>
      <c r="C2782" t="s">
        <v>11</v>
      </c>
      <c r="D2782" t="s">
        <v>19</v>
      </c>
      <c r="E2782" t="s">
        <v>20</v>
      </c>
      <c r="F2782" t="s">
        <v>120</v>
      </c>
      <c r="G2782" t="s">
        <v>15</v>
      </c>
      <c r="H2782">
        <v>7</v>
      </c>
      <c r="I2782">
        <v>391</v>
      </c>
      <c r="J2782" t="s">
        <v>16</v>
      </c>
      <c r="K2782" t="s">
        <v>17</v>
      </c>
      <c r="L2782" t="s">
        <v>58</v>
      </c>
      <c r="M2782" s="25">
        <v>1690000</v>
      </c>
    </row>
    <row r="2783" spans="1:13" x14ac:dyDescent="0.2">
      <c r="A2783" s="1">
        <v>44817</v>
      </c>
      <c r="B2783" t="s">
        <v>2904</v>
      </c>
      <c r="C2783" t="s">
        <v>11</v>
      </c>
      <c r="D2783" t="s">
        <v>12</v>
      </c>
      <c r="E2783" t="s">
        <v>22</v>
      </c>
      <c r="F2783" t="s">
        <v>120</v>
      </c>
      <c r="G2783" t="s">
        <v>15</v>
      </c>
      <c r="H2783">
        <v>3</v>
      </c>
      <c r="I2783">
        <v>129</v>
      </c>
      <c r="J2783" t="s">
        <v>16</v>
      </c>
      <c r="K2783" t="s">
        <v>17</v>
      </c>
      <c r="L2783" t="s">
        <v>21</v>
      </c>
      <c r="M2783" s="25">
        <v>550000</v>
      </c>
    </row>
    <row r="2784" spans="1:13" x14ac:dyDescent="0.2">
      <c r="A2784" s="1">
        <v>44818</v>
      </c>
      <c r="B2784" t="s">
        <v>2905</v>
      </c>
      <c r="C2784" t="s">
        <v>11</v>
      </c>
      <c r="D2784" t="s">
        <v>50</v>
      </c>
      <c r="E2784" t="s">
        <v>51</v>
      </c>
      <c r="F2784" t="s">
        <v>120</v>
      </c>
      <c r="G2784" t="s">
        <v>15</v>
      </c>
      <c r="H2784">
        <v>2</v>
      </c>
      <c r="I2784">
        <v>80</v>
      </c>
      <c r="J2784" t="s">
        <v>16</v>
      </c>
      <c r="K2784" t="s">
        <v>17</v>
      </c>
      <c r="L2784" t="s">
        <v>21</v>
      </c>
      <c r="M2784" s="25">
        <v>320000</v>
      </c>
    </row>
    <row r="2785" spans="1:13" x14ac:dyDescent="0.2">
      <c r="A2785" s="1">
        <v>44819</v>
      </c>
      <c r="B2785" t="s">
        <v>2906</v>
      </c>
      <c r="C2785" t="s">
        <v>11</v>
      </c>
      <c r="D2785" t="s">
        <v>19</v>
      </c>
      <c r="E2785" t="s">
        <v>20</v>
      </c>
      <c r="F2785" t="s">
        <v>120</v>
      </c>
      <c r="G2785" t="s">
        <v>15</v>
      </c>
      <c r="H2785">
        <v>5</v>
      </c>
      <c r="I2785">
        <v>320</v>
      </c>
      <c r="J2785" t="s">
        <v>16</v>
      </c>
      <c r="K2785" t="s">
        <v>17</v>
      </c>
      <c r="L2785" t="s">
        <v>21</v>
      </c>
      <c r="M2785" s="25">
        <v>1750000</v>
      </c>
    </row>
    <row r="2786" spans="1:13" x14ac:dyDescent="0.2">
      <c r="A2786" s="1">
        <v>44820</v>
      </c>
      <c r="B2786" t="s">
        <v>2907</v>
      </c>
      <c r="C2786" t="s">
        <v>11</v>
      </c>
      <c r="D2786" t="s">
        <v>12</v>
      </c>
      <c r="E2786" t="s">
        <v>13</v>
      </c>
      <c r="F2786" t="s">
        <v>120</v>
      </c>
      <c r="G2786" t="s">
        <v>15</v>
      </c>
      <c r="H2786">
        <v>6</v>
      </c>
      <c r="I2786">
        <v>158</v>
      </c>
      <c r="J2786" t="s">
        <v>16</v>
      </c>
      <c r="K2786" t="s">
        <v>17</v>
      </c>
      <c r="L2786" t="s">
        <v>18</v>
      </c>
      <c r="M2786" s="25">
        <v>680000</v>
      </c>
    </row>
    <row r="2787" spans="1:13" x14ac:dyDescent="0.2">
      <c r="A2787" s="1">
        <v>44821</v>
      </c>
      <c r="B2787" t="s">
        <v>2908</v>
      </c>
      <c r="C2787" t="s">
        <v>11</v>
      </c>
      <c r="D2787" t="s">
        <v>12</v>
      </c>
      <c r="E2787" t="s">
        <v>13</v>
      </c>
      <c r="F2787" t="s">
        <v>120</v>
      </c>
      <c r="G2787" t="s">
        <v>15</v>
      </c>
      <c r="H2787">
        <v>6</v>
      </c>
      <c r="I2787">
        <v>153</v>
      </c>
      <c r="J2787" t="s">
        <v>16</v>
      </c>
      <c r="K2787" t="s">
        <v>17</v>
      </c>
      <c r="L2787" t="s">
        <v>21</v>
      </c>
      <c r="M2787" s="25">
        <v>650000</v>
      </c>
    </row>
    <row r="2788" spans="1:13" x14ac:dyDescent="0.2">
      <c r="A2788" s="1">
        <v>44822</v>
      </c>
      <c r="B2788" t="s">
        <v>2909</v>
      </c>
      <c r="C2788" t="s">
        <v>11</v>
      </c>
      <c r="D2788" t="s">
        <v>54</v>
      </c>
      <c r="E2788" t="s">
        <v>55</v>
      </c>
      <c r="F2788" t="s">
        <v>120</v>
      </c>
      <c r="G2788" t="s">
        <v>23</v>
      </c>
      <c r="H2788">
        <v>3</v>
      </c>
      <c r="I2788">
        <v>64</v>
      </c>
      <c r="J2788" t="s">
        <v>16</v>
      </c>
      <c r="K2788" t="s">
        <v>17</v>
      </c>
      <c r="L2788" t="s">
        <v>58</v>
      </c>
      <c r="M2788" s="25">
        <v>179900</v>
      </c>
    </row>
    <row r="2789" spans="1:13" x14ac:dyDescent="0.2">
      <c r="A2789" s="1">
        <v>44823</v>
      </c>
      <c r="B2789" t="s">
        <v>2910</v>
      </c>
      <c r="C2789" t="s">
        <v>11</v>
      </c>
      <c r="D2789" t="s">
        <v>12</v>
      </c>
      <c r="E2789" t="s">
        <v>13</v>
      </c>
      <c r="F2789" t="s">
        <v>120</v>
      </c>
      <c r="G2789" t="s">
        <v>15</v>
      </c>
      <c r="H2789">
        <v>7</v>
      </c>
      <c r="I2789">
        <v>184</v>
      </c>
      <c r="J2789" t="s">
        <v>16</v>
      </c>
      <c r="K2789" t="s">
        <v>17</v>
      </c>
      <c r="L2789" t="s">
        <v>58</v>
      </c>
      <c r="M2789" s="25">
        <v>780000</v>
      </c>
    </row>
    <row r="2790" spans="1:13" x14ac:dyDescent="0.2">
      <c r="A2790" s="1">
        <v>44824</v>
      </c>
      <c r="B2790" t="s">
        <v>2911</v>
      </c>
      <c r="C2790" t="s">
        <v>11</v>
      </c>
      <c r="D2790" t="s">
        <v>12</v>
      </c>
      <c r="E2790" t="s">
        <v>13</v>
      </c>
      <c r="F2790" t="s">
        <v>120</v>
      </c>
      <c r="G2790" t="s">
        <v>15</v>
      </c>
      <c r="H2790">
        <v>4</v>
      </c>
      <c r="I2790">
        <v>176</v>
      </c>
      <c r="J2790" t="s">
        <v>16</v>
      </c>
      <c r="K2790" t="s">
        <v>17</v>
      </c>
      <c r="L2790" t="s">
        <v>40</v>
      </c>
      <c r="M2790" s="25">
        <v>750000</v>
      </c>
    </row>
    <row r="2791" spans="1:13" x14ac:dyDescent="0.2">
      <c r="A2791" s="1">
        <v>44825</v>
      </c>
      <c r="B2791" t="s">
        <v>2912</v>
      </c>
      <c r="C2791" t="s">
        <v>11</v>
      </c>
      <c r="D2791" t="s">
        <v>12</v>
      </c>
      <c r="E2791" t="s">
        <v>13</v>
      </c>
      <c r="F2791" t="s">
        <v>120</v>
      </c>
      <c r="G2791" t="s">
        <v>15</v>
      </c>
      <c r="H2791">
        <v>8</v>
      </c>
      <c r="I2791">
        <v>261</v>
      </c>
      <c r="J2791" t="s">
        <v>16</v>
      </c>
      <c r="K2791" t="s">
        <v>17</v>
      </c>
      <c r="L2791" t="s">
        <v>58</v>
      </c>
      <c r="M2791" s="25">
        <v>978000</v>
      </c>
    </row>
    <row r="2792" spans="1:13" x14ac:dyDescent="0.2">
      <c r="A2792" s="1">
        <v>44826</v>
      </c>
      <c r="B2792" t="s">
        <v>2913</v>
      </c>
      <c r="C2792" t="s">
        <v>11</v>
      </c>
      <c r="D2792" t="s">
        <v>50</v>
      </c>
      <c r="E2792" t="s">
        <v>82</v>
      </c>
      <c r="F2792" t="s">
        <v>120</v>
      </c>
      <c r="G2792" t="s">
        <v>15</v>
      </c>
      <c r="H2792">
        <v>5</v>
      </c>
      <c r="I2792">
        <v>317</v>
      </c>
      <c r="J2792" t="s">
        <v>28</v>
      </c>
      <c r="K2792" t="s">
        <v>17</v>
      </c>
      <c r="L2792" t="s">
        <v>57</v>
      </c>
      <c r="M2792" s="25">
        <v>699000</v>
      </c>
    </row>
    <row r="2793" spans="1:13" x14ac:dyDescent="0.2">
      <c r="A2793" s="1">
        <v>44827</v>
      </c>
      <c r="B2793" t="s">
        <v>2914</v>
      </c>
      <c r="C2793" t="s">
        <v>11</v>
      </c>
      <c r="D2793" t="s">
        <v>42</v>
      </c>
      <c r="E2793" t="s">
        <v>43</v>
      </c>
      <c r="F2793" t="s">
        <v>120</v>
      </c>
      <c r="G2793" t="s">
        <v>15</v>
      </c>
      <c r="H2793">
        <v>5</v>
      </c>
      <c r="I2793">
        <v>192</v>
      </c>
      <c r="J2793" t="s">
        <v>28</v>
      </c>
      <c r="K2793" t="s">
        <v>17</v>
      </c>
      <c r="L2793" t="s">
        <v>18</v>
      </c>
      <c r="M2793" s="25">
        <v>549000</v>
      </c>
    </row>
    <row r="2794" spans="1:13" x14ac:dyDescent="0.2">
      <c r="A2794" s="1">
        <v>44828</v>
      </c>
      <c r="B2794" t="s">
        <v>2915</v>
      </c>
      <c r="C2794" t="s">
        <v>11</v>
      </c>
      <c r="D2794" t="s">
        <v>12</v>
      </c>
      <c r="E2794" t="s">
        <v>13</v>
      </c>
      <c r="F2794" t="s">
        <v>120</v>
      </c>
      <c r="G2794" t="s">
        <v>15</v>
      </c>
      <c r="H2794">
        <v>5</v>
      </c>
      <c r="I2794">
        <v>141</v>
      </c>
      <c r="J2794" t="s">
        <v>16</v>
      </c>
      <c r="K2794" t="s">
        <v>17</v>
      </c>
      <c r="L2794" t="s">
        <v>58</v>
      </c>
      <c r="M2794" s="25">
        <v>622000</v>
      </c>
    </row>
    <row r="2795" spans="1:13" x14ac:dyDescent="0.2">
      <c r="A2795" s="1">
        <v>44829</v>
      </c>
      <c r="B2795" t="s">
        <v>2916</v>
      </c>
      <c r="C2795" t="s">
        <v>11</v>
      </c>
      <c r="D2795" t="s">
        <v>47</v>
      </c>
      <c r="E2795" t="s">
        <v>48</v>
      </c>
      <c r="F2795" t="s">
        <v>120</v>
      </c>
      <c r="G2795" t="s">
        <v>23</v>
      </c>
      <c r="H2795">
        <v>3</v>
      </c>
      <c r="I2795">
        <v>47</v>
      </c>
      <c r="J2795" t="s">
        <v>28</v>
      </c>
      <c r="K2795" t="s">
        <v>17</v>
      </c>
      <c r="L2795" t="s">
        <v>58</v>
      </c>
      <c r="M2795" s="25">
        <v>199900</v>
      </c>
    </row>
    <row r="2796" spans="1:13" x14ac:dyDescent="0.2">
      <c r="A2796" s="1">
        <v>44830</v>
      </c>
      <c r="B2796" t="s">
        <v>2917</v>
      </c>
      <c r="C2796" t="s">
        <v>11</v>
      </c>
      <c r="D2796" t="s">
        <v>12</v>
      </c>
      <c r="E2796" t="s">
        <v>13</v>
      </c>
      <c r="F2796" t="s">
        <v>120</v>
      </c>
      <c r="G2796" t="s">
        <v>15</v>
      </c>
      <c r="H2796">
        <v>3</v>
      </c>
      <c r="I2796">
        <v>90</v>
      </c>
      <c r="J2796" t="s">
        <v>16</v>
      </c>
      <c r="K2796" t="s">
        <v>17</v>
      </c>
      <c r="L2796" t="s">
        <v>58</v>
      </c>
      <c r="M2796" s="25">
        <v>400000</v>
      </c>
    </row>
    <row r="2797" spans="1:13" x14ac:dyDescent="0.2">
      <c r="A2797" s="1">
        <v>44831</v>
      </c>
      <c r="B2797" t="s">
        <v>2918</v>
      </c>
      <c r="C2797" t="s">
        <v>11</v>
      </c>
      <c r="D2797" t="s">
        <v>50</v>
      </c>
      <c r="E2797" t="s">
        <v>51</v>
      </c>
      <c r="F2797" t="s">
        <v>120</v>
      </c>
      <c r="G2797" t="s">
        <v>15</v>
      </c>
      <c r="H2797">
        <v>4</v>
      </c>
      <c r="I2797">
        <v>118</v>
      </c>
      <c r="J2797" t="s">
        <v>16</v>
      </c>
      <c r="K2797" t="s">
        <v>17</v>
      </c>
      <c r="L2797" t="s">
        <v>21</v>
      </c>
      <c r="M2797" s="25">
        <v>550000</v>
      </c>
    </row>
    <row r="2798" spans="1:13" x14ac:dyDescent="0.2">
      <c r="A2798" s="1">
        <v>44832</v>
      </c>
      <c r="B2798" t="s">
        <v>2919</v>
      </c>
      <c r="C2798" t="s">
        <v>11</v>
      </c>
      <c r="D2798" t="s">
        <v>19</v>
      </c>
      <c r="E2798" t="s">
        <v>73</v>
      </c>
      <c r="F2798" t="s">
        <v>120</v>
      </c>
      <c r="G2798" t="s">
        <v>15</v>
      </c>
      <c r="H2798">
        <v>3</v>
      </c>
      <c r="I2798">
        <v>132</v>
      </c>
      <c r="J2798" t="s">
        <v>16</v>
      </c>
      <c r="K2798" t="s">
        <v>17</v>
      </c>
      <c r="L2798" t="s">
        <v>58</v>
      </c>
      <c r="M2798" s="25">
        <v>498000</v>
      </c>
    </row>
    <row r="2799" spans="1:13" x14ac:dyDescent="0.2">
      <c r="A2799" s="1">
        <v>44833</v>
      </c>
      <c r="B2799" t="s">
        <v>2920</v>
      </c>
      <c r="C2799" t="s">
        <v>11</v>
      </c>
      <c r="D2799" t="s">
        <v>37</v>
      </c>
      <c r="E2799" t="s">
        <v>38</v>
      </c>
      <c r="F2799" t="s">
        <v>120</v>
      </c>
      <c r="G2799" t="s">
        <v>15</v>
      </c>
      <c r="H2799">
        <v>3</v>
      </c>
      <c r="I2799">
        <v>85</v>
      </c>
      <c r="J2799" t="s">
        <v>28</v>
      </c>
      <c r="K2799" t="s">
        <v>17</v>
      </c>
      <c r="L2799" t="s">
        <v>18</v>
      </c>
      <c r="M2799" s="25">
        <v>239000</v>
      </c>
    </row>
    <row r="2800" spans="1:13" x14ac:dyDescent="0.2">
      <c r="A2800" s="1">
        <v>44834</v>
      </c>
      <c r="B2800" t="s">
        <v>2921</v>
      </c>
      <c r="C2800" t="s">
        <v>11</v>
      </c>
      <c r="D2800" t="s">
        <v>12</v>
      </c>
      <c r="E2800" t="s">
        <v>33</v>
      </c>
      <c r="F2800" t="s">
        <v>120</v>
      </c>
      <c r="G2800" t="s">
        <v>15</v>
      </c>
      <c r="H2800">
        <v>3</v>
      </c>
      <c r="I2800">
        <v>82</v>
      </c>
      <c r="J2800" t="s">
        <v>16</v>
      </c>
      <c r="K2800" t="s">
        <v>17</v>
      </c>
      <c r="L2800" t="s">
        <v>18</v>
      </c>
      <c r="M2800" s="25">
        <v>350000</v>
      </c>
    </row>
    <row r="2801" spans="1:13" x14ac:dyDescent="0.2">
      <c r="A2801" s="1">
        <v>44835</v>
      </c>
      <c r="B2801" t="s">
        <v>2922</v>
      </c>
      <c r="C2801" t="s">
        <v>11</v>
      </c>
      <c r="D2801" t="s">
        <v>12</v>
      </c>
      <c r="E2801" t="s">
        <v>41</v>
      </c>
      <c r="F2801" t="s">
        <v>120</v>
      </c>
      <c r="G2801" t="s">
        <v>15</v>
      </c>
      <c r="H2801">
        <v>3</v>
      </c>
      <c r="I2801">
        <v>87</v>
      </c>
      <c r="J2801" t="s">
        <v>16</v>
      </c>
      <c r="K2801" t="s">
        <v>17</v>
      </c>
      <c r="L2801" t="s">
        <v>18</v>
      </c>
      <c r="M2801" s="25">
        <v>570000</v>
      </c>
    </row>
    <row r="2802" spans="1:13" x14ac:dyDescent="0.2">
      <c r="A2802" s="1">
        <v>44836</v>
      </c>
      <c r="B2802" t="s">
        <v>2923</v>
      </c>
      <c r="C2802" t="s">
        <v>11</v>
      </c>
      <c r="D2802" t="s">
        <v>37</v>
      </c>
      <c r="E2802" t="s">
        <v>49</v>
      </c>
      <c r="F2802" t="s">
        <v>120</v>
      </c>
      <c r="G2802" t="s">
        <v>15</v>
      </c>
      <c r="H2802">
        <v>4</v>
      </c>
      <c r="I2802">
        <v>212</v>
      </c>
      <c r="J2802" t="s">
        <v>28</v>
      </c>
      <c r="K2802" t="s">
        <v>17</v>
      </c>
      <c r="L2802" t="s">
        <v>40</v>
      </c>
      <c r="M2802" s="25">
        <v>850000</v>
      </c>
    </row>
    <row r="2803" spans="1:13" x14ac:dyDescent="0.2">
      <c r="A2803" s="1">
        <v>44837</v>
      </c>
      <c r="B2803" t="s">
        <v>2924</v>
      </c>
      <c r="C2803" t="s">
        <v>11</v>
      </c>
      <c r="D2803" t="s">
        <v>12</v>
      </c>
      <c r="E2803" t="s">
        <v>13</v>
      </c>
      <c r="F2803" t="s">
        <v>120</v>
      </c>
      <c r="G2803" t="s">
        <v>15</v>
      </c>
      <c r="H2803">
        <v>3</v>
      </c>
      <c r="I2803">
        <v>130</v>
      </c>
      <c r="J2803" t="s">
        <v>16</v>
      </c>
      <c r="K2803" t="s">
        <v>17</v>
      </c>
      <c r="L2803" t="s">
        <v>40</v>
      </c>
      <c r="M2803" s="25">
        <v>520000</v>
      </c>
    </row>
    <row r="2804" spans="1:13" x14ac:dyDescent="0.2">
      <c r="A2804" s="1">
        <v>44838</v>
      </c>
      <c r="B2804" t="s">
        <v>2925</v>
      </c>
      <c r="C2804" t="s">
        <v>11</v>
      </c>
      <c r="D2804" t="s">
        <v>37</v>
      </c>
      <c r="E2804" t="s">
        <v>74</v>
      </c>
      <c r="F2804" t="s">
        <v>120</v>
      </c>
      <c r="G2804" t="s">
        <v>15</v>
      </c>
      <c r="H2804">
        <v>6</v>
      </c>
      <c r="I2804">
        <v>175</v>
      </c>
      <c r="J2804" t="s">
        <v>16</v>
      </c>
      <c r="K2804" t="s">
        <v>17</v>
      </c>
      <c r="L2804" t="s">
        <v>36</v>
      </c>
      <c r="M2804" s="25">
        <v>635000</v>
      </c>
    </row>
    <row r="2805" spans="1:13" x14ac:dyDescent="0.2">
      <c r="A2805" s="1">
        <v>44839</v>
      </c>
      <c r="B2805" t="s">
        <v>2926</v>
      </c>
      <c r="C2805" t="s">
        <v>11</v>
      </c>
      <c r="D2805" t="s">
        <v>34</v>
      </c>
      <c r="E2805" t="s">
        <v>35</v>
      </c>
      <c r="F2805" t="s">
        <v>120</v>
      </c>
      <c r="G2805" t="s">
        <v>15</v>
      </c>
      <c r="H2805">
        <v>3</v>
      </c>
      <c r="I2805">
        <v>58</v>
      </c>
      <c r="J2805" t="s">
        <v>16</v>
      </c>
      <c r="K2805" t="s">
        <v>17</v>
      </c>
      <c r="L2805" t="s">
        <v>36</v>
      </c>
      <c r="M2805" s="25">
        <v>450000</v>
      </c>
    </row>
    <row r="2806" spans="1:13" x14ac:dyDescent="0.2">
      <c r="A2806" s="1">
        <v>44840</v>
      </c>
      <c r="B2806" t="s">
        <v>2927</v>
      </c>
      <c r="C2806" t="s">
        <v>11</v>
      </c>
      <c r="D2806" t="s">
        <v>34</v>
      </c>
      <c r="E2806" t="s">
        <v>35</v>
      </c>
      <c r="F2806" t="s">
        <v>120</v>
      </c>
      <c r="G2806" t="s">
        <v>15</v>
      </c>
      <c r="H2806">
        <v>4</v>
      </c>
      <c r="I2806">
        <v>136</v>
      </c>
      <c r="J2806" t="s">
        <v>16</v>
      </c>
      <c r="K2806" t="s">
        <v>17</v>
      </c>
      <c r="L2806" t="s">
        <v>21</v>
      </c>
      <c r="M2806" s="25">
        <v>890000</v>
      </c>
    </row>
    <row r="2807" spans="1:13" x14ac:dyDescent="0.2">
      <c r="A2807" s="1">
        <v>44841</v>
      </c>
      <c r="B2807" t="s">
        <v>2928</v>
      </c>
      <c r="C2807" t="s">
        <v>11</v>
      </c>
      <c r="D2807" t="s">
        <v>19</v>
      </c>
      <c r="E2807" t="s">
        <v>73</v>
      </c>
      <c r="F2807" t="s">
        <v>120</v>
      </c>
      <c r="G2807" t="s">
        <v>15</v>
      </c>
      <c r="H2807">
        <v>4</v>
      </c>
      <c r="I2807">
        <v>121</v>
      </c>
      <c r="J2807" t="s">
        <v>16</v>
      </c>
      <c r="K2807" t="s">
        <v>17</v>
      </c>
      <c r="L2807" t="s">
        <v>58</v>
      </c>
      <c r="M2807" s="25">
        <v>465000</v>
      </c>
    </row>
    <row r="2808" spans="1:13" x14ac:dyDescent="0.2">
      <c r="A2808" s="1">
        <v>44842</v>
      </c>
      <c r="B2808" t="s">
        <v>2929</v>
      </c>
      <c r="C2808" t="s">
        <v>11</v>
      </c>
      <c r="D2808" t="s">
        <v>89</v>
      </c>
      <c r="E2808" t="s">
        <v>93</v>
      </c>
      <c r="F2808" t="s">
        <v>120</v>
      </c>
      <c r="G2808" t="s">
        <v>15</v>
      </c>
      <c r="H2808">
        <v>3</v>
      </c>
      <c r="I2808">
        <v>70</v>
      </c>
      <c r="J2808" t="s">
        <v>16</v>
      </c>
      <c r="K2808" t="s">
        <v>67</v>
      </c>
      <c r="L2808" t="s">
        <v>21</v>
      </c>
      <c r="M2808" s="25">
        <v>155000</v>
      </c>
    </row>
    <row r="2809" spans="1:13" x14ac:dyDescent="0.2">
      <c r="A2809" s="1">
        <v>44843</v>
      </c>
      <c r="B2809" t="s">
        <v>2930</v>
      </c>
      <c r="C2809" t="s">
        <v>11</v>
      </c>
      <c r="D2809" t="s">
        <v>50</v>
      </c>
      <c r="E2809" t="s">
        <v>66</v>
      </c>
      <c r="F2809" t="s">
        <v>120</v>
      </c>
      <c r="G2809" t="s">
        <v>15</v>
      </c>
      <c r="H2809">
        <v>4</v>
      </c>
      <c r="I2809">
        <v>136</v>
      </c>
      <c r="J2809" t="s">
        <v>16</v>
      </c>
      <c r="K2809" t="s">
        <v>17</v>
      </c>
      <c r="L2809" t="s">
        <v>40</v>
      </c>
      <c r="M2809" s="25">
        <v>475000</v>
      </c>
    </row>
    <row r="2810" spans="1:13" x14ac:dyDescent="0.2">
      <c r="A2810" s="1">
        <v>44844</v>
      </c>
      <c r="B2810" t="s">
        <v>2931</v>
      </c>
      <c r="C2810" t="s">
        <v>11</v>
      </c>
      <c r="D2810" t="s">
        <v>19</v>
      </c>
      <c r="E2810" t="s">
        <v>45</v>
      </c>
      <c r="F2810" t="s">
        <v>120</v>
      </c>
      <c r="G2810" t="s">
        <v>15</v>
      </c>
      <c r="H2810">
        <v>5</v>
      </c>
      <c r="I2810">
        <v>145</v>
      </c>
      <c r="J2810" t="s">
        <v>16</v>
      </c>
      <c r="K2810" t="s">
        <v>17</v>
      </c>
      <c r="L2810" t="s">
        <v>21</v>
      </c>
      <c r="M2810" s="25">
        <v>790000</v>
      </c>
    </row>
    <row r="2811" spans="1:13" x14ac:dyDescent="0.2">
      <c r="A2811" s="1">
        <v>44845</v>
      </c>
      <c r="B2811" t="s">
        <v>2932</v>
      </c>
      <c r="C2811" t="s">
        <v>11</v>
      </c>
      <c r="D2811" t="s">
        <v>19</v>
      </c>
      <c r="E2811" t="s">
        <v>45</v>
      </c>
      <c r="F2811" t="s">
        <v>120</v>
      </c>
      <c r="G2811" t="s">
        <v>15</v>
      </c>
      <c r="H2811">
        <v>4</v>
      </c>
      <c r="I2811">
        <v>188</v>
      </c>
      <c r="J2811" t="s">
        <v>16</v>
      </c>
      <c r="K2811" t="s">
        <v>17</v>
      </c>
      <c r="L2811" t="s">
        <v>40</v>
      </c>
      <c r="M2811" s="25">
        <v>599000</v>
      </c>
    </row>
    <row r="2812" spans="1:13" x14ac:dyDescent="0.2">
      <c r="A2812" s="1">
        <v>44846</v>
      </c>
      <c r="B2812" t="s">
        <v>2933</v>
      </c>
      <c r="C2812" t="s">
        <v>11</v>
      </c>
      <c r="D2812" t="s">
        <v>12</v>
      </c>
      <c r="E2812" t="s">
        <v>33</v>
      </c>
      <c r="F2812" t="s">
        <v>120</v>
      </c>
      <c r="G2812" t="s">
        <v>15</v>
      </c>
      <c r="H2812">
        <v>3</v>
      </c>
      <c r="I2812">
        <v>87</v>
      </c>
      <c r="J2812" t="s">
        <v>16</v>
      </c>
      <c r="K2812" t="s">
        <v>17</v>
      </c>
      <c r="L2812" t="s">
        <v>40</v>
      </c>
      <c r="M2812" s="25">
        <v>330000</v>
      </c>
    </row>
    <row r="2813" spans="1:13" x14ac:dyDescent="0.2">
      <c r="A2813" s="1">
        <v>44847</v>
      </c>
      <c r="B2813" t="s">
        <v>2934</v>
      </c>
      <c r="C2813" t="s">
        <v>11</v>
      </c>
      <c r="D2813" t="s">
        <v>54</v>
      </c>
      <c r="E2813" t="s">
        <v>54</v>
      </c>
      <c r="F2813" t="s">
        <v>120</v>
      </c>
      <c r="G2813" t="s">
        <v>15</v>
      </c>
      <c r="H2813">
        <v>3</v>
      </c>
      <c r="I2813">
        <v>65</v>
      </c>
      <c r="J2813" t="s">
        <v>16</v>
      </c>
      <c r="K2813" t="s">
        <v>17</v>
      </c>
      <c r="L2813" t="s">
        <v>40</v>
      </c>
      <c r="M2813" s="25">
        <v>185000</v>
      </c>
    </row>
    <row r="2814" spans="1:13" x14ac:dyDescent="0.2">
      <c r="A2814" s="1">
        <v>44848</v>
      </c>
      <c r="B2814" t="s">
        <v>2935</v>
      </c>
      <c r="C2814" t="s">
        <v>11</v>
      </c>
      <c r="D2814" t="s">
        <v>25</v>
      </c>
      <c r="E2814" t="s">
        <v>99</v>
      </c>
      <c r="F2814" t="s">
        <v>120</v>
      </c>
      <c r="G2814" t="s">
        <v>64</v>
      </c>
      <c r="H2814">
        <v>10</v>
      </c>
      <c r="I2814">
        <v>297</v>
      </c>
      <c r="J2814" t="s">
        <v>28</v>
      </c>
      <c r="K2814" t="s">
        <v>17</v>
      </c>
      <c r="L2814" t="s">
        <v>29</v>
      </c>
      <c r="M2814" s="25">
        <v>795000</v>
      </c>
    </row>
    <row r="2815" spans="1:13" x14ac:dyDescent="0.2">
      <c r="A2815" s="1">
        <v>44849</v>
      </c>
      <c r="B2815" t="s">
        <v>2936</v>
      </c>
      <c r="C2815" t="s">
        <v>11</v>
      </c>
      <c r="D2815" t="s">
        <v>19</v>
      </c>
      <c r="E2815" t="s">
        <v>20</v>
      </c>
      <c r="F2815" t="s">
        <v>120</v>
      </c>
      <c r="G2815" t="s">
        <v>23</v>
      </c>
      <c r="H2815">
        <v>4</v>
      </c>
      <c r="I2815">
        <v>123</v>
      </c>
      <c r="J2815" t="s">
        <v>16</v>
      </c>
      <c r="K2815" t="s">
        <v>17</v>
      </c>
      <c r="L2815" t="s">
        <v>58</v>
      </c>
      <c r="M2815" s="25">
        <v>690000</v>
      </c>
    </row>
    <row r="2816" spans="1:13" x14ac:dyDescent="0.2">
      <c r="A2816" s="1">
        <v>44850</v>
      </c>
      <c r="B2816" t="s">
        <v>2937</v>
      </c>
      <c r="C2816" t="s">
        <v>11</v>
      </c>
      <c r="D2816" t="s">
        <v>25</v>
      </c>
      <c r="E2816" t="s">
        <v>70</v>
      </c>
      <c r="F2816" t="s">
        <v>120</v>
      </c>
      <c r="G2816" t="s">
        <v>64</v>
      </c>
      <c r="H2816">
        <v>5</v>
      </c>
      <c r="I2816">
        <v>142</v>
      </c>
      <c r="J2816" t="s">
        <v>28</v>
      </c>
      <c r="K2816" t="s">
        <v>17</v>
      </c>
      <c r="L2816" t="s">
        <v>29</v>
      </c>
      <c r="M2816" s="25">
        <v>450000</v>
      </c>
    </row>
    <row r="2817" spans="1:13" x14ac:dyDescent="0.2">
      <c r="A2817" s="1">
        <v>44851</v>
      </c>
      <c r="B2817" t="s">
        <v>2938</v>
      </c>
      <c r="C2817" t="s">
        <v>11</v>
      </c>
      <c r="D2817" t="s">
        <v>37</v>
      </c>
      <c r="E2817" t="s">
        <v>38</v>
      </c>
      <c r="F2817" t="s">
        <v>120</v>
      </c>
      <c r="G2817" t="s">
        <v>15</v>
      </c>
      <c r="H2817">
        <v>5</v>
      </c>
      <c r="I2817">
        <v>139</v>
      </c>
      <c r="J2817" t="s">
        <v>16</v>
      </c>
      <c r="K2817" t="s">
        <v>17</v>
      </c>
      <c r="L2817" t="s">
        <v>36</v>
      </c>
      <c r="M2817" s="25">
        <v>657000</v>
      </c>
    </row>
    <row r="2818" spans="1:13" x14ac:dyDescent="0.2">
      <c r="A2818" s="1">
        <v>44852</v>
      </c>
      <c r="B2818" t="s">
        <v>2939</v>
      </c>
      <c r="C2818" t="s">
        <v>11</v>
      </c>
      <c r="D2818" t="s">
        <v>19</v>
      </c>
      <c r="E2818" t="s">
        <v>20</v>
      </c>
      <c r="F2818" t="s">
        <v>120</v>
      </c>
      <c r="G2818" t="s">
        <v>23</v>
      </c>
      <c r="H2818">
        <v>5</v>
      </c>
      <c r="I2818">
        <v>335</v>
      </c>
      <c r="J2818" t="s">
        <v>28</v>
      </c>
      <c r="K2818" t="s">
        <v>17</v>
      </c>
      <c r="L2818" t="s">
        <v>60</v>
      </c>
      <c r="M2818" s="25">
        <v>2850000</v>
      </c>
    </row>
    <row r="2819" spans="1:13" x14ac:dyDescent="0.2">
      <c r="A2819" s="1">
        <v>44853</v>
      </c>
      <c r="B2819" t="s">
        <v>2940</v>
      </c>
      <c r="C2819" t="s">
        <v>11</v>
      </c>
      <c r="D2819" t="s">
        <v>19</v>
      </c>
      <c r="E2819" t="s">
        <v>73</v>
      </c>
      <c r="F2819" t="s">
        <v>120</v>
      </c>
      <c r="G2819" t="s">
        <v>15</v>
      </c>
      <c r="H2819">
        <v>4</v>
      </c>
      <c r="I2819">
        <v>137</v>
      </c>
      <c r="J2819" t="s">
        <v>16</v>
      </c>
      <c r="K2819" t="s">
        <v>17</v>
      </c>
      <c r="L2819" t="s">
        <v>40</v>
      </c>
      <c r="M2819" s="25">
        <v>550000</v>
      </c>
    </row>
    <row r="2820" spans="1:13" x14ac:dyDescent="0.2">
      <c r="A2820" s="1">
        <v>44854</v>
      </c>
      <c r="B2820" t="s">
        <v>2941</v>
      </c>
      <c r="C2820" t="s">
        <v>11</v>
      </c>
      <c r="D2820" t="s">
        <v>34</v>
      </c>
      <c r="E2820" t="s">
        <v>35</v>
      </c>
      <c r="F2820" t="s">
        <v>120</v>
      </c>
      <c r="G2820" t="s">
        <v>15</v>
      </c>
      <c r="H2820">
        <v>3</v>
      </c>
      <c r="I2820">
        <v>65</v>
      </c>
      <c r="J2820" t="s">
        <v>16</v>
      </c>
      <c r="K2820" t="s">
        <v>17</v>
      </c>
      <c r="L2820" t="s">
        <v>60</v>
      </c>
      <c r="M2820" s="25">
        <v>385000</v>
      </c>
    </row>
    <row r="2821" spans="1:13" x14ac:dyDescent="0.2">
      <c r="A2821" s="1">
        <v>44855</v>
      </c>
      <c r="B2821" t="s">
        <v>2942</v>
      </c>
      <c r="C2821" t="s">
        <v>11</v>
      </c>
      <c r="D2821" t="s">
        <v>19</v>
      </c>
      <c r="E2821" t="s">
        <v>45</v>
      </c>
      <c r="F2821" t="s">
        <v>120</v>
      </c>
      <c r="G2821" t="s">
        <v>64</v>
      </c>
      <c r="H2821">
        <v>7</v>
      </c>
      <c r="I2821">
        <v>650</v>
      </c>
      <c r="J2821" t="s">
        <v>28</v>
      </c>
      <c r="K2821" t="s">
        <v>17</v>
      </c>
      <c r="L2821" t="s">
        <v>29</v>
      </c>
      <c r="M2821" s="25">
        <v>2300000</v>
      </c>
    </row>
    <row r="2822" spans="1:13" x14ac:dyDescent="0.2">
      <c r="A2822" s="1">
        <v>44856</v>
      </c>
      <c r="B2822" t="s">
        <v>2943</v>
      </c>
      <c r="C2822" t="s">
        <v>11</v>
      </c>
      <c r="D2822" t="s">
        <v>37</v>
      </c>
      <c r="E2822" t="s">
        <v>38</v>
      </c>
      <c r="F2822" t="s">
        <v>120</v>
      </c>
      <c r="G2822" t="s">
        <v>15</v>
      </c>
      <c r="H2822">
        <v>3</v>
      </c>
      <c r="I2822">
        <v>235</v>
      </c>
      <c r="J2822" t="s">
        <v>28</v>
      </c>
      <c r="K2822" t="s">
        <v>17</v>
      </c>
      <c r="L2822" t="s">
        <v>18</v>
      </c>
      <c r="M2822" s="25">
        <v>712500</v>
      </c>
    </row>
    <row r="2823" spans="1:13" x14ac:dyDescent="0.2">
      <c r="A2823" s="1">
        <v>44857</v>
      </c>
      <c r="B2823" t="s">
        <v>2944</v>
      </c>
      <c r="C2823" t="s">
        <v>11</v>
      </c>
      <c r="D2823" t="s">
        <v>19</v>
      </c>
      <c r="E2823" t="s">
        <v>45</v>
      </c>
      <c r="F2823" t="s">
        <v>120</v>
      </c>
      <c r="G2823" t="s">
        <v>15</v>
      </c>
      <c r="H2823">
        <v>6</v>
      </c>
      <c r="I2823">
        <v>274</v>
      </c>
      <c r="J2823" t="s">
        <v>16</v>
      </c>
      <c r="K2823" t="s">
        <v>17</v>
      </c>
      <c r="L2823" t="s">
        <v>36</v>
      </c>
      <c r="M2823" s="25">
        <v>1670000</v>
      </c>
    </row>
    <row r="2824" spans="1:13" x14ac:dyDescent="0.2">
      <c r="A2824" s="1">
        <v>44858</v>
      </c>
      <c r="B2824" t="s">
        <v>2945</v>
      </c>
      <c r="C2824" t="s">
        <v>11</v>
      </c>
      <c r="D2824" t="s">
        <v>42</v>
      </c>
      <c r="E2824" t="s">
        <v>62</v>
      </c>
      <c r="F2824" t="s">
        <v>120</v>
      </c>
      <c r="G2824" t="s">
        <v>15</v>
      </c>
      <c r="H2824">
        <v>3</v>
      </c>
      <c r="I2824">
        <v>65</v>
      </c>
      <c r="J2824" t="s">
        <v>28</v>
      </c>
      <c r="K2824" t="s">
        <v>17</v>
      </c>
      <c r="L2824" t="s">
        <v>18</v>
      </c>
      <c r="M2824" s="25">
        <v>210000</v>
      </c>
    </row>
    <row r="2825" spans="1:13" x14ac:dyDescent="0.2">
      <c r="A2825" s="1">
        <v>44859</v>
      </c>
      <c r="B2825" t="s">
        <v>2946</v>
      </c>
      <c r="C2825" t="s">
        <v>11</v>
      </c>
      <c r="D2825" t="s">
        <v>12</v>
      </c>
      <c r="E2825" t="s">
        <v>13</v>
      </c>
      <c r="F2825" t="s">
        <v>120</v>
      </c>
      <c r="G2825" t="s">
        <v>15</v>
      </c>
      <c r="H2825">
        <v>6</v>
      </c>
      <c r="I2825">
        <v>196</v>
      </c>
      <c r="J2825" t="s">
        <v>16</v>
      </c>
      <c r="K2825" t="s">
        <v>17</v>
      </c>
      <c r="L2825" t="s">
        <v>58</v>
      </c>
      <c r="M2825" s="25">
        <v>900000</v>
      </c>
    </row>
    <row r="2826" spans="1:13" x14ac:dyDescent="0.2">
      <c r="A2826" s="1">
        <v>44860</v>
      </c>
      <c r="B2826" t="s">
        <v>2947</v>
      </c>
      <c r="C2826" t="s">
        <v>11</v>
      </c>
      <c r="D2826" t="s">
        <v>42</v>
      </c>
      <c r="E2826" t="s">
        <v>62</v>
      </c>
      <c r="F2826" t="s">
        <v>120</v>
      </c>
      <c r="G2826" t="s">
        <v>15</v>
      </c>
      <c r="H2826">
        <v>2</v>
      </c>
      <c r="I2826">
        <v>50</v>
      </c>
      <c r="J2826" t="s">
        <v>28</v>
      </c>
      <c r="K2826" t="s">
        <v>17</v>
      </c>
      <c r="L2826" t="s">
        <v>18</v>
      </c>
      <c r="M2826" s="25">
        <v>175000</v>
      </c>
    </row>
    <row r="2827" spans="1:13" x14ac:dyDescent="0.2">
      <c r="A2827" s="1">
        <v>44861</v>
      </c>
      <c r="B2827" t="s">
        <v>2948</v>
      </c>
      <c r="C2827" t="s">
        <v>11</v>
      </c>
      <c r="D2827" t="s">
        <v>19</v>
      </c>
      <c r="E2827" t="s">
        <v>20</v>
      </c>
      <c r="F2827" t="s">
        <v>120</v>
      </c>
      <c r="G2827" t="s">
        <v>15</v>
      </c>
      <c r="H2827">
        <v>2</v>
      </c>
      <c r="I2827">
        <v>143</v>
      </c>
      <c r="J2827" t="s">
        <v>16</v>
      </c>
      <c r="K2827" t="s">
        <v>17</v>
      </c>
      <c r="L2827" t="s">
        <v>57</v>
      </c>
      <c r="M2827" s="25">
        <v>900000</v>
      </c>
    </row>
    <row r="2828" spans="1:13" x14ac:dyDescent="0.2">
      <c r="A2828" s="1">
        <v>44862</v>
      </c>
      <c r="B2828" t="s">
        <v>2949</v>
      </c>
      <c r="C2828" t="s">
        <v>11</v>
      </c>
      <c r="D2828" t="s">
        <v>50</v>
      </c>
      <c r="E2828" t="s">
        <v>82</v>
      </c>
      <c r="F2828" t="s">
        <v>120</v>
      </c>
      <c r="G2828" t="s">
        <v>15</v>
      </c>
      <c r="H2828">
        <v>3</v>
      </c>
      <c r="I2828">
        <v>80</v>
      </c>
      <c r="J2828" t="s">
        <v>16</v>
      </c>
      <c r="K2828" t="s">
        <v>17</v>
      </c>
      <c r="L2828" t="s">
        <v>58</v>
      </c>
      <c r="M2828" s="25">
        <v>310000</v>
      </c>
    </row>
    <row r="2829" spans="1:13" x14ac:dyDescent="0.2">
      <c r="A2829" s="1">
        <v>44863</v>
      </c>
      <c r="B2829" t="s">
        <v>2950</v>
      </c>
      <c r="C2829" t="s">
        <v>11</v>
      </c>
      <c r="D2829" t="s">
        <v>12</v>
      </c>
      <c r="E2829" t="s">
        <v>30</v>
      </c>
      <c r="F2829" t="s">
        <v>120</v>
      </c>
      <c r="G2829" t="s">
        <v>15</v>
      </c>
      <c r="H2829">
        <v>4</v>
      </c>
      <c r="I2829">
        <v>90</v>
      </c>
      <c r="J2829" t="s">
        <v>16</v>
      </c>
      <c r="K2829" t="s">
        <v>67</v>
      </c>
      <c r="L2829" t="s">
        <v>18</v>
      </c>
      <c r="M2829" s="25">
        <v>325000</v>
      </c>
    </row>
    <row r="2830" spans="1:13" x14ac:dyDescent="0.2">
      <c r="A2830" s="1">
        <v>44864</v>
      </c>
      <c r="B2830" t="s">
        <v>2951</v>
      </c>
      <c r="C2830" t="s">
        <v>11</v>
      </c>
      <c r="D2830" t="s">
        <v>37</v>
      </c>
      <c r="E2830" t="s">
        <v>38</v>
      </c>
      <c r="F2830" t="s">
        <v>120</v>
      </c>
      <c r="G2830" t="s">
        <v>15</v>
      </c>
      <c r="H2830">
        <v>2</v>
      </c>
      <c r="I2830">
        <v>55</v>
      </c>
      <c r="J2830" t="s">
        <v>28</v>
      </c>
      <c r="K2830" t="s">
        <v>17</v>
      </c>
      <c r="L2830" t="s">
        <v>40</v>
      </c>
      <c r="M2830" s="25">
        <v>175000</v>
      </c>
    </row>
    <row r="2831" spans="1:13" x14ac:dyDescent="0.2">
      <c r="A2831" s="1">
        <v>44865</v>
      </c>
      <c r="B2831" t="s">
        <v>2952</v>
      </c>
      <c r="C2831" t="s">
        <v>11</v>
      </c>
      <c r="D2831" t="s">
        <v>12</v>
      </c>
      <c r="E2831" t="s">
        <v>33</v>
      </c>
      <c r="F2831" t="s">
        <v>120</v>
      </c>
      <c r="G2831" t="s">
        <v>15</v>
      </c>
      <c r="H2831">
        <v>4</v>
      </c>
      <c r="I2831">
        <v>97</v>
      </c>
      <c r="J2831" t="s">
        <v>16</v>
      </c>
      <c r="K2831" t="s">
        <v>17</v>
      </c>
      <c r="L2831" t="s">
        <v>40</v>
      </c>
      <c r="M2831" s="25">
        <v>367000</v>
      </c>
    </row>
    <row r="2832" spans="1:13" x14ac:dyDescent="0.2">
      <c r="A2832" s="1">
        <v>44866</v>
      </c>
      <c r="B2832" t="s">
        <v>2953</v>
      </c>
      <c r="C2832" t="s">
        <v>11</v>
      </c>
      <c r="D2832" t="s">
        <v>12</v>
      </c>
      <c r="E2832" t="s">
        <v>13</v>
      </c>
      <c r="F2832" t="s">
        <v>120</v>
      </c>
      <c r="G2832" t="s">
        <v>23</v>
      </c>
      <c r="H2832">
        <v>2</v>
      </c>
      <c r="I2832">
        <v>86</v>
      </c>
      <c r="J2832" t="s">
        <v>16</v>
      </c>
      <c r="K2832" t="s">
        <v>17</v>
      </c>
      <c r="L2832" t="s">
        <v>36</v>
      </c>
      <c r="M2832" s="25">
        <v>302000</v>
      </c>
    </row>
    <row r="2833" spans="1:13" x14ac:dyDescent="0.2">
      <c r="A2833" s="1">
        <v>44867</v>
      </c>
      <c r="B2833" t="s">
        <v>2954</v>
      </c>
      <c r="C2833" t="s">
        <v>11</v>
      </c>
      <c r="D2833" t="s">
        <v>34</v>
      </c>
      <c r="E2833" t="s">
        <v>35</v>
      </c>
      <c r="F2833" t="s">
        <v>120</v>
      </c>
      <c r="G2833" t="s">
        <v>15</v>
      </c>
      <c r="H2833">
        <v>3</v>
      </c>
      <c r="I2833">
        <v>129</v>
      </c>
      <c r="J2833" t="s">
        <v>16</v>
      </c>
      <c r="K2833" t="s">
        <v>17</v>
      </c>
      <c r="L2833" t="s">
        <v>18</v>
      </c>
      <c r="M2833" s="25">
        <v>718500</v>
      </c>
    </row>
    <row r="2834" spans="1:13" x14ac:dyDescent="0.2">
      <c r="A2834" s="1">
        <v>44868</v>
      </c>
      <c r="B2834" t="s">
        <v>2955</v>
      </c>
      <c r="C2834" t="s">
        <v>11</v>
      </c>
      <c r="D2834" t="s">
        <v>37</v>
      </c>
      <c r="E2834" t="s">
        <v>38</v>
      </c>
      <c r="F2834" t="s">
        <v>120</v>
      </c>
      <c r="G2834" t="s">
        <v>15</v>
      </c>
      <c r="H2834">
        <v>3</v>
      </c>
      <c r="I2834">
        <v>73</v>
      </c>
      <c r="J2834" t="s">
        <v>16</v>
      </c>
      <c r="K2834" t="s">
        <v>17</v>
      </c>
      <c r="L2834" t="s">
        <v>18</v>
      </c>
      <c r="M2834" s="25">
        <v>290000</v>
      </c>
    </row>
    <row r="2835" spans="1:13" x14ac:dyDescent="0.2">
      <c r="A2835" s="1">
        <v>44869</v>
      </c>
      <c r="B2835" t="s">
        <v>2956</v>
      </c>
      <c r="C2835" t="s">
        <v>11</v>
      </c>
      <c r="D2835" t="s">
        <v>12</v>
      </c>
      <c r="E2835" t="s">
        <v>33</v>
      </c>
      <c r="F2835" t="s">
        <v>120</v>
      </c>
      <c r="G2835" t="s">
        <v>15</v>
      </c>
      <c r="H2835">
        <v>3</v>
      </c>
      <c r="I2835">
        <v>104</v>
      </c>
      <c r="J2835" t="s">
        <v>16</v>
      </c>
      <c r="K2835" t="s">
        <v>17</v>
      </c>
      <c r="L2835" t="s">
        <v>21</v>
      </c>
      <c r="M2835" s="25">
        <v>345000</v>
      </c>
    </row>
    <row r="2836" spans="1:13" x14ac:dyDescent="0.2">
      <c r="A2836" s="1">
        <v>44870</v>
      </c>
      <c r="B2836" t="s">
        <v>2957</v>
      </c>
      <c r="C2836" t="s">
        <v>11</v>
      </c>
      <c r="D2836" t="s">
        <v>37</v>
      </c>
      <c r="E2836" t="s">
        <v>38</v>
      </c>
      <c r="F2836" t="s">
        <v>120</v>
      </c>
      <c r="G2836" t="s">
        <v>15</v>
      </c>
      <c r="H2836">
        <v>3</v>
      </c>
      <c r="I2836">
        <v>80</v>
      </c>
      <c r="J2836" t="s">
        <v>28</v>
      </c>
      <c r="K2836" t="s">
        <v>17</v>
      </c>
      <c r="L2836" t="s">
        <v>40</v>
      </c>
      <c r="M2836" s="25">
        <v>210000</v>
      </c>
    </row>
    <row r="2837" spans="1:13" x14ac:dyDescent="0.2">
      <c r="A2837" s="1">
        <v>44871</v>
      </c>
      <c r="B2837" t="s">
        <v>2958</v>
      </c>
      <c r="C2837" t="s">
        <v>11</v>
      </c>
      <c r="D2837" t="s">
        <v>37</v>
      </c>
      <c r="E2837" t="s">
        <v>49</v>
      </c>
      <c r="F2837" t="s">
        <v>120</v>
      </c>
      <c r="G2837" t="s">
        <v>15</v>
      </c>
      <c r="H2837">
        <v>4</v>
      </c>
      <c r="I2837">
        <v>204</v>
      </c>
      <c r="J2837" t="s">
        <v>16</v>
      </c>
      <c r="K2837" t="s">
        <v>17</v>
      </c>
      <c r="L2837" t="s">
        <v>40</v>
      </c>
      <c r="M2837" s="25">
        <v>780000</v>
      </c>
    </row>
    <row r="2838" spans="1:13" x14ac:dyDescent="0.2">
      <c r="A2838" s="1">
        <v>44872</v>
      </c>
      <c r="B2838" t="s">
        <v>2959</v>
      </c>
      <c r="C2838" t="s">
        <v>11</v>
      </c>
      <c r="D2838" t="s">
        <v>19</v>
      </c>
      <c r="E2838" t="s">
        <v>77</v>
      </c>
      <c r="F2838" t="s">
        <v>120</v>
      </c>
      <c r="G2838" t="s">
        <v>15</v>
      </c>
      <c r="H2838">
        <v>5</v>
      </c>
      <c r="I2838">
        <v>217</v>
      </c>
      <c r="J2838" t="s">
        <v>28</v>
      </c>
      <c r="K2838" t="s">
        <v>17</v>
      </c>
      <c r="L2838" t="s">
        <v>57</v>
      </c>
      <c r="M2838" s="25">
        <v>990000</v>
      </c>
    </row>
    <row r="2839" spans="1:13" x14ac:dyDescent="0.2">
      <c r="A2839" s="1">
        <v>44873</v>
      </c>
      <c r="B2839" t="s">
        <v>2960</v>
      </c>
      <c r="C2839" t="s">
        <v>11</v>
      </c>
      <c r="D2839" t="s">
        <v>12</v>
      </c>
      <c r="E2839" t="s">
        <v>41</v>
      </c>
      <c r="F2839" t="s">
        <v>120</v>
      </c>
      <c r="G2839" t="s">
        <v>15</v>
      </c>
      <c r="H2839">
        <v>4</v>
      </c>
      <c r="I2839">
        <v>157</v>
      </c>
      <c r="J2839" t="s">
        <v>16</v>
      </c>
      <c r="K2839" t="s">
        <v>17</v>
      </c>
      <c r="L2839" t="s">
        <v>18</v>
      </c>
      <c r="M2839" s="25">
        <v>545000</v>
      </c>
    </row>
    <row r="2840" spans="1:13" x14ac:dyDescent="0.2">
      <c r="A2840" s="1">
        <v>44874</v>
      </c>
      <c r="B2840" t="s">
        <v>2961</v>
      </c>
      <c r="C2840" t="s">
        <v>11</v>
      </c>
      <c r="D2840" t="s">
        <v>37</v>
      </c>
      <c r="E2840" t="s">
        <v>49</v>
      </c>
      <c r="F2840" t="s">
        <v>120</v>
      </c>
      <c r="G2840" t="s">
        <v>15</v>
      </c>
      <c r="H2840">
        <v>4</v>
      </c>
      <c r="I2840">
        <v>114</v>
      </c>
      <c r="J2840" t="s">
        <v>16</v>
      </c>
      <c r="K2840" t="s">
        <v>17</v>
      </c>
      <c r="L2840" t="s">
        <v>18</v>
      </c>
      <c r="M2840" s="25">
        <v>340000</v>
      </c>
    </row>
    <row r="2841" spans="1:13" x14ac:dyDescent="0.2">
      <c r="A2841" s="1">
        <v>44875</v>
      </c>
      <c r="B2841" t="s">
        <v>2962</v>
      </c>
      <c r="C2841" t="s">
        <v>11</v>
      </c>
      <c r="D2841" t="s">
        <v>12</v>
      </c>
      <c r="E2841" t="s">
        <v>41</v>
      </c>
      <c r="F2841" t="s">
        <v>120</v>
      </c>
      <c r="G2841" t="s">
        <v>23</v>
      </c>
      <c r="H2841">
        <v>1</v>
      </c>
      <c r="I2841">
        <v>85</v>
      </c>
      <c r="J2841" t="s">
        <v>16</v>
      </c>
      <c r="K2841" t="s">
        <v>17</v>
      </c>
      <c r="L2841" t="s">
        <v>18</v>
      </c>
      <c r="M2841" s="25">
        <v>460000</v>
      </c>
    </row>
    <row r="2842" spans="1:13" x14ac:dyDescent="0.2">
      <c r="A2842" s="1">
        <v>44876</v>
      </c>
      <c r="B2842" t="s">
        <v>2963</v>
      </c>
      <c r="C2842" t="s">
        <v>11</v>
      </c>
      <c r="D2842" t="s">
        <v>89</v>
      </c>
      <c r="E2842" t="s">
        <v>95</v>
      </c>
      <c r="F2842" t="s">
        <v>120</v>
      </c>
      <c r="G2842" t="s">
        <v>15</v>
      </c>
      <c r="H2842">
        <v>2</v>
      </c>
      <c r="I2842">
        <v>76</v>
      </c>
      <c r="J2842" t="s">
        <v>28</v>
      </c>
      <c r="K2842" t="s">
        <v>17</v>
      </c>
      <c r="L2842" t="s">
        <v>58</v>
      </c>
      <c r="M2842" s="25">
        <v>125000</v>
      </c>
    </row>
    <row r="2843" spans="1:13" x14ac:dyDescent="0.2">
      <c r="A2843" s="1">
        <v>44877</v>
      </c>
      <c r="B2843" t="s">
        <v>2964</v>
      </c>
      <c r="C2843" t="s">
        <v>11</v>
      </c>
      <c r="D2843" t="s">
        <v>12</v>
      </c>
      <c r="E2843" t="s">
        <v>33</v>
      </c>
      <c r="F2843" t="s">
        <v>120</v>
      </c>
      <c r="G2843" t="s">
        <v>15</v>
      </c>
      <c r="H2843">
        <v>3</v>
      </c>
      <c r="I2843">
        <v>80</v>
      </c>
      <c r="J2843" t="s">
        <v>16</v>
      </c>
      <c r="K2843" t="s">
        <v>17</v>
      </c>
      <c r="L2843" t="s">
        <v>21</v>
      </c>
      <c r="M2843" s="25">
        <v>295000</v>
      </c>
    </row>
    <row r="2844" spans="1:13" x14ac:dyDescent="0.2">
      <c r="A2844" s="1">
        <v>44878</v>
      </c>
      <c r="B2844" t="s">
        <v>2965</v>
      </c>
      <c r="C2844" t="s">
        <v>11</v>
      </c>
      <c r="D2844" t="s">
        <v>12</v>
      </c>
      <c r="E2844" t="s">
        <v>22</v>
      </c>
      <c r="F2844" t="s">
        <v>120</v>
      </c>
      <c r="G2844" t="s">
        <v>15</v>
      </c>
      <c r="H2844">
        <v>3</v>
      </c>
      <c r="I2844">
        <v>116</v>
      </c>
      <c r="J2844" t="s">
        <v>16</v>
      </c>
      <c r="K2844" t="s">
        <v>17</v>
      </c>
      <c r="L2844" t="s">
        <v>40</v>
      </c>
      <c r="M2844" s="25">
        <v>550000</v>
      </c>
    </row>
    <row r="2845" spans="1:13" x14ac:dyDescent="0.2">
      <c r="A2845" s="1">
        <v>44879</v>
      </c>
      <c r="B2845" t="s">
        <v>2966</v>
      </c>
      <c r="C2845" t="s">
        <v>11</v>
      </c>
      <c r="D2845" t="s">
        <v>34</v>
      </c>
      <c r="E2845" t="s">
        <v>35</v>
      </c>
      <c r="F2845" t="s">
        <v>120</v>
      </c>
      <c r="G2845" t="s">
        <v>15</v>
      </c>
      <c r="H2845">
        <v>3</v>
      </c>
      <c r="I2845">
        <v>73</v>
      </c>
      <c r="J2845" t="s">
        <v>16</v>
      </c>
      <c r="K2845" t="s">
        <v>17</v>
      </c>
      <c r="L2845" t="s">
        <v>100</v>
      </c>
      <c r="M2845" s="25">
        <v>435000</v>
      </c>
    </row>
    <row r="2846" spans="1:13" x14ac:dyDescent="0.2">
      <c r="A2846" s="1">
        <v>44880</v>
      </c>
      <c r="B2846" t="s">
        <v>2967</v>
      </c>
      <c r="C2846" t="s">
        <v>11</v>
      </c>
      <c r="D2846" t="s">
        <v>37</v>
      </c>
      <c r="E2846" t="s">
        <v>38</v>
      </c>
      <c r="F2846" t="s">
        <v>120</v>
      </c>
      <c r="G2846" t="s">
        <v>15</v>
      </c>
      <c r="H2846">
        <v>2</v>
      </c>
      <c r="I2846">
        <v>150</v>
      </c>
      <c r="J2846" t="s">
        <v>16</v>
      </c>
      <c r="K2846" t="s">
        <v>17</v>
      </c>
      <c r="L2846" t="s">
        <v>18</v>
      </c>
      <c r="M2846" s="25">
        <v>830000</v>
      </c>
    </row>
    <row r="2847" spans="1:13" x14ac:dyDescent="0.2">
      <c r="A2847" s="1">
        <v>44881</v>
      </c>
      <c r="B2847" t="s">
        <v>2968</v>
      </c>
      <c r="C2847" t="s">
        <v>11</v>
      </c>
      <c r="D2847" t="s">
        <v>37</v>
      </c>
      <c r="E2847" t="s">
        <v>49</v>
      </c>
      <c r="F2847" t="s">
        <v>120</v>
      </c>
      <c r="G2847" t="s">
        <v>15</v>
      </c>
      <c r="H2847">
        <v>3</v>
      </c>
      <c r="I2847">
        <v>114</v>
      </c>
      <c r="J2847" t="s">
        <v>28</v>
      </c>
      <c r="K2847" t="s">
        <v>17</v>
      </c>
      <c r="L2847" t="s">
        <v>40</v>
      </c>
      <c r="M2847" s="25">
        <v>350000</v>
      </c>
    </row>
    <row r="2848" spans="1:13" x14ac:dyDescent="0.2">
      <c r="A2848" s="1">
        <v>44882</v>
      </c>
      <c r="B2848" t="s">
        <v>2969</v>
      </c>
      <c r="C2848" t="s">
        <v>11</v>
      </c>
      <c r="D2848" t="s">
        <v>34</v>
      </c>
      <c r="E2848" t="s">
        <v>35</v>
      </c>
      <c r="F2848" t="s">
        <v>120</v>
      </c>
      <c r="G2848" t="s">
        <v>15</v>
      </c>
      <c r="H2848">
        <v>3</v>
      </c>
      <c r="I2848">
        <v>73</v>
      </c>
      <c r="J2848" t="s">
        <v>16</v>
      </c>
      <c r="K2848" t="s">
        <v>17</v>
      </c>
      <c r="L2848" t="s">
        <v>65</v>
      </c>
      <c r="M2848" s="25">
        <v>460000</v>
      </c>
    </row>
    <row r="2849" spans="1:13" x14ac:dyDescent="0.2">
      <c r="A2849" s="1">
        <v>44883</v>
      </c>
      <c r="B2849" t="s">
        <v>2970</v>
      </c>
      <c r="C2849" t="s">
        <v>11</v>
      </c>
      <c r="D2849" t="s">
        <v>47</v>
      </c>
      <c r="E2849" t="s">
        <v>86</v>
      </c>
      <c r="F2849" t="s">
        <v>120</v>
      </c>
      <c r="G2849" t="s">
        <v>15</v>
      </c>
      <c r="H2849">
        <v>4</v>
      </c>
      <c r="I2849">
        <v>85</v>
      </c>
      <c r="J2849" t="s">
        <v>16</v>
      </c>
      <c r="K2849" t="s">
        <v>17</v>
      </c>
      <c r="L2849" t="s">
        <v>57</v>
      </c>
      <c r="M2849" s="25">
        <v>310000</v>
      </c>
    </row>
    <row r="2850" spans="1:13" x14ac:dyDescent="0.2">
      <c r="A2850" s="1">
        <v>44884</v>
      </c>
      <c r="B2850" t="s">
        <v>2971</v>
      </c>
      <c r="C2850" t="s">
        <v>11</v>
      </c>
      <c r="D2850" t="s">
        <v>19</v>
      </c>
      <c r="E2850" t="s">
        <v>45</v>
      </c>
      <c r="F2850" t="s">
        <v>120</v>
      </c>
      <c r="G2850" t="s">
        <v>15</v>
      </c>
      <c r="H2850">
        <v>6</v>
      </c>
      <c r="I2850">
        <v>257</v>
      </c>
      <c r="J2850" t="s">
        <v>16</v>
      </c>
      <c r="K2850" t="s">
        <v>17</v>
      </c>
      <c r="L2850" t="s">
        <v>58</v>
      </c>
      <c r="M2850" s="25">
        <v>800000</v>
      </c>
    </row>
    <row r="2851" spans="1:13" x14ac:dyDescent="0.2">
      <c r="A2851" s="1">
        <v>44885</v>
      </c>
      <c r="B2851" t="s">
        <v>2972</v>
      </c>
      <c r="C2851" t="s">
        <v>11</v>
      </c>
      <c r="D2851" t="s">
        <v>37</v>
      </c>
      <c r="E2851" t="s">
        <v>49</v>
      </c>
      <c r="F2851" t="s">
        <v>120</v>
      </c>
      <c r="G2851" t="s">
        <v>15</v>
      </c>
      <c r="H2851">
        <v>6</v>
      </c>
      <c r="I2851">
        <v>549</v>
      </c>
      <c r="J2851" t="s">
        <v>16</v>
      </c>
      <c r="K2851" t="s">
        <v>17</v>
      </c>
      <c r="L2851" t="s">
        <v>18</v>
      </c>
      <c r="M2851" s="25">
        <v>1950000</v>
      </c>
    </row>
    <row r="2852" spans="1:13" x14ac:dyDescent="0.2">
      <c r="A2852" s="1">
        <v>44886</v>
      </c>
      <c r="B2852" t="s">
        <v>2973</v>
      </c>
      <c r="C2852" t="s">
        <v>11</v>
      </c>
      <c r="D2852" t="s">
        <v>42</v>
      </c>
      <c r="E2852" t="s">
        <v>43</v>
      </c>
      <c r="F2852" t="s">
        <v>120</v>
      </c>
      <c r="G2852" t="s">
        <v>15</v>
      </c>
      <c r="H2852">
        <v>4</v>
      </c>
      <c r="I2852">
        <v>99</v>
      </c>
      <c r="J2852" t="s">
        <v>16</v>
      </c>
      <c r="K2852" t="s">
        <v>17</v>
      </c>
      <c r="L2852" t="s">
        <v>40</v>
      </c>
      <c r="M2852" s="25">
        <v>378000</v>
      </c>
    </row>
    <row r="2853" spans="1:13" x14ac:dyDescent="0.2">
      <c r="A2853" s="1">
        <v>44887</v>
      </c>
      <c r="B2853" t="s">
        <v>2974</v>
      </c>
      <c r="C2853" t="s">
        <v>11</v>
      </c>
      <c r="D2853" t="s">
        <v>19</v>
      </c>
      <c r="E2853" t="s">
        <v>20</v>
      </c>
      <c r="F2853" t="s">
        <v>120</v>
      </c>
      <c r="G2853" t="s">
        <v>15</v>
      </c>
      <c r="H2853">
        <v>3</v>
      </c>
      <c r="I2853">
        <v>100</v>
      </c>
      <c r="J2853" t="s">
        <v>16</v>
      </c>
      <c r="K2853" t="s">
        <v>17</v>
      </c>
      <c r="L2853" t="s">
        <v>18</v>
      </c>
      <c r="M2853" s="25">
        <v>550000</v>
      </c>
    </row>
    <row r="2854" spans="1:13" x14ac:dyDescent="0.2">
      <c r="A2854" s="1">
        <v>44888</v>
      </c>
      <c r="B2854" t="s">
        <v>2975</v>
      </c>
      <c r="C2854" t="s">
        <v>11</v>
      </c>
      <c r="D2854" t="s">
        <v>19</v>
      </c>
      <c r="E2854" t="s">
        <v>20</v>
      </c>
      <c r="F2854" t="s">
        <v>120</v>
      </c>
      <c r="G2854" t="s">
        <v>15</v>
      </c>
      <c r="H2854">
        <v>4</v>
      </c>
      <c r="I2854">
        <v>120</v>
      </c>
      <c r="J2854" t="s">
        <v>16</v>
      </c>
      <c r="K2854" t="s">
        <v>17</v>
      </c>
      <c r="L2854" t="s">
        <v>36</v>
      </c>
      <c r="M2854" s="25">
        <v>650000</v>
      </c>
    </row>
    <row r="2855" spans="1:13" x14ac:dyDescent="0.2">
      <c r="A2855" s="1">
        <v>44889</v>
      </c>
      <c r="B2855" t="s">
        <v>2976</v>
      </c>
      <c r="C2855" t="s">
        <v>11</v>
      </c>
      <c r="D2855" t="s">
        <v>34</v>
      </c>
      <c r="E2855" t="s">
        <v>35</v>
      </c>
      <c r="F2855" t="s">
        <v>120</v>
      </c>
      <c r="G2855" t="s">
        <v>23</v>
      </c>
      <c r="H2855">
        <v>3</v>
      </c>
      <c r="I2855">
        <v>74</v>
      </c>
      <c r="J2855" t="s">
        <v>16</v>
      </c>
      <c r="K2855" t="s">
        <v>17</v>
      </c>
      <c r="L2855" t="s">
        <v>46</v>
      </c>
      <c r="M2855" s="25">
        <v>430000</v>
      </c>
    </row>
    <row r="2856" spans="1:13" x14ac:dyDescent="0.2">
      <c r="A2856" s="1">
        <v>44890</v>
      </c>
      <c r="B2856" t="s">
        <v>2977</v>
      </c>
      <c r="C2856" t="s">
        <v>11</v>
      </c>
      <c r="D2856" t="s">
        <v>34</v>
      </c>
      <c r="E2856" t="s">
        <v>35</v>
      </c>
      <c r="F2856" t="s">
        <v>120</v>
      </c>
      <c r="G2856" t="s">
        <v>23</v>
      </c>
      <c r="H2856">
        <v>2</v>
      </c>
      <c r="I2856">
        <v>73</v>
      </c>
      <c r="J2856" t="s">
        <v>16</v>
      </c>
      <c r="K2856" t="s">
        <v>17</v>
      </c>
      <c r="L2856" t="s">
        <v>46</v>
      </c>
      <c r="M2856" s="25">
        <v>460000</v>
      </c>
    </row>
    <row r="2857" spans="1:13" x14ac:dyDescent="0.2">
      <c r="A2857" s="1">
        <v>44891</v>
      </c>
      <c r="B2857" t="s">
        <v>2978</v>
      </c>
      <c r="C2857" t="s">
        <v>11</v>
      </c>
      <c r="D2857" t="s">
        <v>12</v>
      </c>
      <c r="E2857" t="s">
        <v>41</v>
      </c>
      <c r="F2857" t="s">
        <v>120</v>
      </c>
      <c r="G2857" t="s">
        <v>15</v>
      </c>
      <c r="H2857">
        <v>2</v>
      </c>
      <c r="I2857">
        <v>81</v>
      </c>
      <c r="J2857" t="s">
        <v>28</v>
      </c>
      <c r="K2857" t="s">
        <v>67</v>
      </c>
      <c r="L2857" t="s">
        <v>58</v>
      </c>
      <c r="M2857" s="25">
        <v>480000</v>
      </c>
    </row>
    <row r="2858" spans="1:13" x14ac:dyDescent="0.2">
      <c r="A2858" s="1">
        <v>44892</v>
      </c>
      <c r="B2858" t="s">
        <v>2979</v>
      </c>
      <c r="C2858" t="s">
        <v>11</v>
      </c>
      <c r="D2858" t="s">
        <v>19</v>
      </c>
      <c r="E2858" t="s">
        <v>20</v>
      </c>
      <c r="F2858" t="s">
        <v>120</v>
      </c>
      <c r="G2858" t="s">
        <v>15</v>
      </c>
      <c r="H2858">
        <v>5</v>
      </c>
      <c r="I2858">
        <v>123</v>
      </c>
      <c r="J2858" t="s">
        <v>16</v>
      </c>
      <c r="K2858" t="s">
        <v>17</v>
      </c>
      <c r="L2858" t="s">
        <v>58</v>
      </c>
      <c r="M2858" s="25">
        <v>740000</v>
      </c>
    </row>
    <row r="2859" spans="1:13" x14ac:dyDescent="0.2">
      <c r="A2859" s="1">
        <v>44893</v>
      </c>
      <c r="B2859" t="s">
        <v>2980</v>
      </c>
      <c r="C2859" t="s">
        <v>11</v>
      </c>
      <c r="D2859" t="s">
        <v>19</v>
      </c>
      <c r="E2859" t="s">
        <v>20</v>
      </c>
      <c r="F2859" t="s">
        <v>120</v>
      </c>
      <c r="G2859" t="s">
        <v>15</v>
      </c>
      <c r="H2859">
        <v>7</v>
      </c>
      <c r="I2859">
        <v>250</v>
      </c>
      <c r="J2859" t="s">
        <v>16</v>
      </c>
      <c r="K2859" t="s">
        <v>17</v>
      </c>
      <c r="L2859" t="s">
        <v>21</v>
      </c>
      <c r="M2859" s="25">
        <v>1000000</v>
      </c>
    </row>
    <row r="2860" spans="1:13" x14ac:dyDescent="0.2">
      <c r="A2860" s="1">
        <v>44894</v>
      </c>
      <c r="B2860" t="s">
        <v>2981</v>
      </c>
      <c r="C2860" t="s">
        <v>11</v>
      </c>
      <c r="D2860" t="s">
        <v>12</v>
      </c>
      <c r="E2860" t="s">
        <v>31</v>
      </c>
      <c r="F2860" t="s">
        <v>120</v>
      </c>
      <c r="G2860" t="s">
        <v>15</v>
      </c>
      <c r="H2860">
        <v>5</v>
      </c>
      <c r="I2860">
        <v>220</v>
      </c>
      <c r="J2860" t="s">
        <v>16</v>
      </c>
      <c r="K2860" t="s">
        <v>17</v>
      </c>
      <c r="L2860" t="s">
        <v>36</v>
      </c>
      <c r="M2860" s="25">
        <v>620000</v>
      </c>
    </row>
    <row r="2861" spans="1:13" x14ac:dyDescent="0.2">
      <c r="A2861" s="1">
        <v>44895</v>
      </c>
      <c r="B2861" t="s">
        <v>2982</v>
      </c>
      <c r="C2861" t="s">
        <v>11</v>
      </c>
      <c r="D2861" t="s">
        <v>89</v>
      </c>
      <c r="E2861" t="s">
        <v>92</v>
      </c>
      <c r="F2861" t="s">
        <v>120</v>
      </c>
      <c r="G2861" t="s">
        <v>15</v>
      </c>
      <c r="H2861">
        <v>1</v>
      </c>
      <c r="I2861">
        <v>74</v>
      </c>
      <c r="J2861" t="s">
        <v>28</v>
      </c>
      <c r="K2861" t="s">
        <v>17</v>
      </c>
      <c r="L2861" t="s">
        <v>52</v>
      </c>
      <c r="M2861" s="25">
        <v>87000</v>
      </c>
    </row>
    <row r="2862" spans="1:13" x14ac:dyDescent="0.2">
      <c r="A2862" s="1">
        <v>44896</v>
      </c>
      <c r="B2862" t="s">
        <v>2983</v>
      </c>
      <c r="C2862" t="s">
        <v>11</v>
      </c>
      <c r="D2862" t="s">
        <v>54</v>
      </c>
      <c r="E2862" t="s">
        <v>108</v>
      </c>
      <c r="F2862" t="s">
        <v>120</v>
      </c>
      <c r="G2862" t="s">
        <v>15</v>
      </c>
      <c r="H2862">
        <v>1</v>
      </c>
      <c r="I2862">
        <v>74</v>
      </c>
      <c r="J2862" t="s">
        <v>16</v>
      </c>
      <c r="K2862" t="s">
        <v>67</v>
      </c>
      <c r="L2862" t="s">
        <v>18</v>
      </c>
      <c r="M2862" s="25">
        <v>156000</v>
      </c>
    </row>
    <row r="2863" spans="1:13" x14ac:dyDescent="0.2">
      <c r="A2863" s="1">
        <v>44897</v>
      </c>
      <c r="B2863" t="s">
        <v>2984</v>
      </c>
      <c r="C2863" t="s">
        <v>11</v>
      </c>
      <c r="D2863" t="s">
        <v>47</v>
      </c>
      <c r="E2863" t="s">
        <v>48</v>
      </c>
      <c r="F2863" t="s">
        <v>120</v>
      </c>
      <c r="G2863" t="s">
        <v>15</v>
      </c>
      <c r="H2863">
        <v>4</v>
      </c>
      <c r="I2863">
        <v>120</v>
      </c>
      <c r="J2863" t="s">
        <v>16</v>
      </c>
      <c r="K2863" t="s">
        <v>17</v>
      </c>
      <c r="L2863" t="s">
        <v>21</v>
      </c>
      <c r="M2863" s="25">
        <v>391000</v>
      </c>
    </row>
    <row r="2864" spans="1:13" x14ac:dyDescent="0.2">
      <c r="A2864" s="1">
        <v>44898</v>
      </c>
      <c r="B2864" t="s">
        <v>2985</v>
      </c>
      <c r="C2864" t="s">
        <v>11</v>
      </c>
      <c r="D2864" t="s">
        <v>47</v>
      </c>
      <c r="E2864" t="s">
        <v>86</v>
      </c>
      <c r="F2864" t="s">
        <v>120</v>
      </c>
      <c r="G2864" t="s">
        <v>23</v>
      </c>
      <c r="H2864">
        <v>4</v>
      </c>
      <c r="I2864">
        <v>77</v>
      </c>
      <c r="J2864" t="s">
        <v>28</v>
      </c>
      <c r="K2864" t="s">
        <v>17</v>
      </c>
      <c r="L2864" t="s">
        <v>21</v>
      </c>
      <c r="M2864" s="25">
        <v>285000</v>
      </c>
    </row>
    <row r="2865" spans="1:13" x14ac:dyDescent="0.2">
      <c r="A2865" s="1">
        <v>44899</v>
      </c>
      <c r="B2865" t="s">
        <v>2986</v>
      </c>
      <c r="C2865" t="s">
        <v>11</v>
      </c>
      <c r="D2865" t="s">
        <v>19</v>
      </c>
      <c r="E2865" t="s">
        <v>20</v>
      </c>
      <c r="F2865" t="s">
        <v>120</v>
      </c>
      <c r="G2865" t="s">
        <v>15</v>
      </c>
      <c r="H2865">
        <v>4</v>
      </c>
      <c r="I2865">
        <v>110</v>
      </c>
      <c r="J2865" t="s">
        <v>16</v>
      </c>
      <c r="K2865" t="s">
        <v>17</v>
      </c>
      <c r="L2865" t="s">
        <v>21</v>
      </c>
      <c r="M2865" s="25">
        <v>495000</v>
      </c>
    </row>
    <row r="2866" spans="1:13" x14ac:dyDescent="0.2">
      <c r="A2866" s="1">
        <v>44900</v>
      </c>
      <c r="B2866" t="s">
        <v>2987</v>
      </c>
      <c r="C2866" t="s">
        <v>11</v>
      </c>
      <c r="D2866" t="s">
        <v>54</v>
      </c>
      <c r="E2866" t="s">
        <v>54</v>
      </c>
      <c r="F2866" t="s">
        <v>120</v>
      </c>
      <c r="G2866" t="s">
        <v>15</v>
      </c>
      <c r="H2866">
        <v>3</v>
      </c>
      <c r="I2866">
        <v>69</v>
      </c>
      <c r="J2866" t="s">
        <v>16</v>
      </c>
      <c r="K2866" t="s">
        <v>17</v>
      </c>
      <c r="L2866" t="s">
        <v>21</v>
      </c>
      <c r="M2866" s="25">
        <v>186000</v>
      </c>
    </row>
    <row r="2867" spans="1:13" x14ac:dyDescent="0.2">
      <c r="A2867" s="1">
        <v>44901</v>
      </c>
      <c r="B2867" t="s">
        <v>2988</v>
      </c>
      <c r="C2867" t="s">
        <v>11</v>
      </c>
      <c r="D2867" t="s">
        <v>50</v>
      </c>
      <c r="E2867" t="s">
        <v>51</v>
      </c>
      <c r="F2867" t="s">
        <v>120</v>
      </c>
      <c r="G2867" t="s">
        <v>15</v>
      </c>
      <c r="H2867">
        <v>4</v>
      </c>
      <c r="I2867">
        <v>66</v>
      </c>
      <c r="J2867" t="s">
        <v>28</v>
      </c>
      <c r="K2867" t="s">
        <v>17</v>
      </c>
      <c r="L2867" t="s">
        <v>18</v>
      </c>
      <c r="M2867" s="25">
        <v>229000</v>
      </c>
    </row>
    <row r="2868" spans="1:13" x14ac:dyDescent="0.2">
      <c r="A2868" s="1">
        <v>44902</v>
      </c>
      <c r="B2868" t="s">
        <v>2989</v>
      </c>
      <c r="C2868" t="s">
        <v>11</v>
      </c>
      <c r="D2868" t="s">
        <v>12</v>
      </c>
      <c r="E2868" t="s">
        <v>31</v>
      </c>
      <c r="F2868" t="s">
        <v>120</v>
      </c>
      <c r="G2868" t="s">
        <v>15</v>
      </c>
      <c r="H2868">
        <v>3</v>
      </c>
      <c r="I2868">
        <v>46</v>
      </c>
      <c r="J2868" t="s">
        <v>28</v>
      </c>
      <c r="K2868" t="s">
        <v>67</v>
      </c>
      <c r="L2868" t="s">
        <v>58</v>
      </c>
      <c r="M2868" s="25">
        <v>185000</v>
      </c>
    </row>
    <row r="2869" spans="1:13" x14ac:dyDescent="0.2">
      <c r="A2869" s="1">
        <v>44903</v>
      </c>
      <c r="B2869" t="s">
        <v>2990</v>
      </c>
      <c r="C2869" t="s">
        <v>11</v>
      </c>
      <c r="D2869" t="s">
        <v>89</v>
      </c>
      <c r="E2869" t="s">
        <v>110</v>
      </c>
      <c r="F2869" t="s">
        <v>120</v>
      </c>
      <c r="G2869" t="s">
        <v>15</v>
      </c>
      <c r="H2869">
        <v>3</v>
      </c>
      <c r="I2869">
        <v>54</v>
      </c>
      <c r="J2869" t="s">
        <v>16</v>
      </c>
      <c r="K2869" t="s">
        <v>17</v>
      </c>
      <c r="L2869" t="s">
        <v>58</v>
      </c>
      <c r="M2869" s="25">
        <v>125000</v>
      </c>
    </row>
    <row r="2870" spans="1:13" x14ac:dyDescent="0.2">
      <c r="A2870" s="1">
        <v>44904</v>
      </c>
      <c r="B2870" t="s">
        <v>2991</v>
      </c>
      <c r="C2870" t="s">
        <v>11</v>
      </c>
      <c r="D2870" t="s">
        <v>12</v>
      </c>
      <c r="E2870" t="s">
        <v>33</v>
      </c>
      <c r="F2870" t="s">
        <v>120</v>
      </c>
      <c r="G2870" t="s">
        <v>23</v>
      </c>
      <c r="H2870">
        <v>4</v>
      </c>
      <c r="I2870">
        <v>130</v>
      </c>
      <c r="J2870" t="s">
        <v>16</v>
      </c>
      <c r="K2870" t="s">
        <v>17</v>
      </c>
      <c r="L2870" t="s">
        <v>60</v>
      </c>
      <c r="M2870" s="25">
        <v>699000</v>
      </c>
    </row>
    <row r="2871" spans="1:13" x14ac:dyDescent="0.2">
      <c r="A2871" s="1">
        <v>44905</v>
      </c>
      <c r="B2871" t="s">
        <v>2992</v>
      </c>
      <c r="C2871" t="s">
        <v>11</v>
      </c>
      <c r="D2871" t="s">
        <v>54</v>
      </c>
      <c r="E2871" t="s">
        <v>55</v>
      </c>
      <c r="F2871" t="s">
        <v>120</v>
      </c>
      <c r="G2871" t="s">
        <v>15</v>
      </c>
      <c r="H2871">
        <v>3</v>
      </c>
      <c r="I2871">
        <v>104</v>
      </c>
      <c r="J2871" t="s">
        <v>16</v>
      </c>
      <c r="K2871" t="s">
        <v>17</v>
      </c>
      <c r="L2871" t="s">
        <v>18</v>
      </c>
      <c r="M2871" s="25">
        <v>295000</v>
      </c>
    </row>
    <row r="2872" spans="1:13" x14ac:dyDescent="0.2">
      <c r="A2872" s="1">
        <v>44906</v>
      </c>
      <c r="B2872" t="s">
        <v>2993</v>
      </c>
      <c r="C2872" t="s">
        <v>11</v>
      </c>
      <c r="D2872" t="s">
        <v>12</v>
      </c>
      <c r="E2872" t="s">
        <v>41</v>
      </c>
      <c r="F2872" t="s">
        <v>120</v>
      </c>
      <c r="G2872" t="s">
        <v>15</v>
      </c>
      <c r="H2872">
        <v>3</v>
      </c>
      <c r="I2872">
        <v>87</v>
      </c>
      <c r="J2872" t="s">
        <v>16</v>
      </c>
      <c r="K2872" t="s">
        <v>17</v>
      </c>
      <c r="L2872" t="s">
        <v>18</v>
      </c>
      <c r="M2872" s="25">
        <v>570000</v>
      </c>
    </row>
    <row r="2873" spans="1:13" x14ac:dyDescent="0.2">
      <c r="A2873" s="1">
        <v>44907</v>
      </c>
      <c r="B2873" t="s">
        <v>2994</v>
      </c>
      <c r="C2873" t="s">
        <v>11</v>
      </c>
      <c r="D2873" t="s">
        <v>37</v>
      </c>
      <c r="E2873" t="s">
        <v>49</v>
      </c>
      <c r="F2873" t="s">
        <v>120</v>
      </c>
      <c r="G2873" t="s">
        <v>15</v>
      </c>
      <c r="H2873">
        <v>4</v>
      </c>
      <c r="I2873">
        <v>212</v>
      </c>
      <c r="J2873" t="s">
        <v>16</v>
      </c>
      <c r="K2873" t="s">
        <v>17</v>
      </c>
      <c r="L2873" t="s">
        <v>40</v>
      </c>
      <c r="M2873" s="25">
        <v>850000</v>
      </c>
    </row>
    <row r="2874" spans="1:13" x14ac:dyDescent="0.2">
      <c r="A2874" s="1">
        <v>44908</v>
      </c>
      <c r="B2874" t="s">
        <v>2995</v>
      </c>
      <c r="C2874" t="s">
        <v>11</v>
      </c>
      <c r="D2874" t="s">
        <v>19</v>
      </c>
      <c r="E2874" t="s">
        <v>73</v>
      </c>
      <c r="F2874" t="s">
        <v>120</v>
      </c>
      <c r="G2874" t="s">
        <v>15</v>
      </c>
      <c r="H2874">
        <v>5</v>
      </c>
      <c r="I2874">
        <v>154</v>
      </c>
      <c r="J2874" t="s">
        <v>28</v>
      </c>
      <c r="K2874" t="s">
        <v>17</v>
      </c>
      <c r="L2874" t="s">
        <v>18</v>
      </c>
      <c r="M2874" s="25">
        <v>460000</v>
      </c>
    </row>
    <row r="2875" spans="1:13" x14ac:dyDescent="0.2">
      <c r="A2875" s="1">
        <v>44909</v>
      </c>
      <c r="B2875" t="s">
        <v>2996</v>
      </c>
      <c r="C2875" t="s">
        <v>11</v>
      </c>
      <c r="D2875" t="s">
        <v>42</v>
      </c>
      <c r="E2875" t="s">
        <v>62</v>
      </c>
      <c r="F2875" t="s">
        <v>120</v>
      </c>
      <c r="G2875" t="s">
        <v>15</v>
      </c>
      <c r="H2875">
        <v>2</v>
      </c>
      <c r="I2875">
        <v>80</v>
      </c>
      <c r="J2875" t="s">
        <v>16</v>
      </c>
      <c r="K2875" t="s">
        <v>17</v>
      </c>
      <c r="L2875" t="s">
        <v>52</v>
      </c>
      <c r="M2875" s="25">
        <v>325000</v>
      </c>
    </row>
    <row r="2876" spans="1:13" x14ac:dyDescent="0.2">
      <c r="A2876" s="1">
        <v>44910</v>
      </c>
      <c r="B2876" t="s">
        <v>2997</v>
      </c>
      <c r="C2876" t="s">
        <v>11</v>
      </c>
      <c r="D2876" t="s">
        <v>12</v>
      </c>
      <c r="E2876" t="s">
        <v>33</v>
      </c>
      <c r="F2876" t="s">
        <v>120</v>
      </c>
      <c r="G2876" t="s">
        <v>15</v>
      </c>
      <c r="H2876">
        <v>5</v>
      </c>
      <c r="I2876">
        <v>250</v>
      </c>
      <c r="J2876" t="s">
        <v>16</v>
      </c>
      <c r="K2876" t="s">
        <v>67</v>
      </c>
      <c r="L2876" t="s">
        <v>57</v>
      </c>
      <c r="M2876" s="25">
        <v>790000</v>
      </c>
    </row>
    <row r="2877" spans="1:13" x14ac:dyDescent="0.2">
      <c r="A2877" s="1">
        <v>44911</v>
      </c>
      <c r="B2877" t="s">
        <v>2998</v>
      </c>
      <c r="C2877" t="s">
        <v>11</v>
      </c>
      <c r="D2877" t="s">
        <v>12</v>
      </c>
      <c r="E2877" t="s">
        <v>31</v>
      </c>
      <c r="F2877" t="s">
        <v>120</v>
      </c>
      <c r="G2877" t="s">
        <v>23</v>
      </c>
      <c r="H2877">
        <v>2</v>
      </c>
      <c r="I2877">
        <v>35</v>
      </c>
      <c r="J2877" t="s">
        <v>16</v>
      </c>
      <c r="K2877" t="s">
        <v>17</v>
      </c>
      <c r="L2877" t="s">
        <v>36</v>
      </c>
      <c r="M2877" s="25">
        <v>190000</v>
      </c>
    </row>
    <row r="2878" spans="1:13" x14ac:dyDescent="0.2">
      <c r="A2878" s="1">
        <v>44912</v>
      </c>
      <c r="B2878" t="s">
        <v>2999</v>
      </c>
      <c r="C2878" t="s">
        <v>11</v>
      </c>
      <c r="D2878" t="s">
        <v>42</v>
      </c>
      <c r="E2878" t="s">
        <v>81</v>
      </c>
      <c r="F2878" t="s">
        <v>120</v>
      </c>
      <c r="G2878" t="s">
        <v>15</v>
      </c>
      <c r="H2878">
        <v>3</v>
      </c>
      <c r="I2878">
        <v>90</v>
      </c>
      <c r="J2878" t="s">
        <v>16</v>
      </c>
      <c r="K2878" t="s">
        <v>17</v>
      </c>
      <c r="L2878" t="s">
        <v>18</v>
      </c>
      <c r="M2878" s="25">
        <v>250000</v>
      </c>
    </row>
    <row r="2879" spans="1:13" x14ac:dyDescent="0.2">
      <c r="A2879" s="1">
        <v>44913</v>
      </c>
      <c r="B2879" t="s">
        <v>3000</v>
      </c>
      <c r="C2879" t="s">
        <v>11</v>
      </c>
      <c r="D2879" t="s">
        <v>12</v>
      </c>
      <c r="E2879" t="s">
        <v>41</v>
      </c>
      <c r="F2879" t="s">
        <v>120</v>
      </c>
      <c r="G2879" t="s">
        <v>15</v>
      </c>
      <c r="H2879">
        <v>4</v>
      </c>
      <c r="I2879">
        <v>142</v>
      </c>
      <c r="J2879" t="s">
        <v>16</v>
      </c>
      <c r="K2879" t="s">
        <v>17</v>
      </c>
      <c r="L2879" t="s">
        <v>58</v>
      </c>
      <c r="M2879" s="25">
        <v>750000</v>
      </c>
    </row>
    <row r="2880" spans="1:13" x14ac:dyDescent="0.2">
      <c r="A2880" s="1">
        <v>44914</v>
      </c>
      <c r="B2880" t="s">
        <v>3001</v>
      </c>
      <c r="C2880" t="s">
        <v>11</v>
      </c>
      <c r="D2880" t="s">
        <v>25</v>
      </c>
      <c r="E2880" t="s">
        <v>70</v>
      </c>
      <c r="F2880" t="s">
        <v>120</v>
      </c>
      <c r="G2880" t="s">
        <v>15</v>
      </c>
      <c r="H2880">
        <v>3</v>
      </c>
      <c r="I2880">
        <v>67</v>
      </c>
      <c r="J2880" t="s">
        <v>16</v>
      </c>
      <c r="K2880" t="s">
        <v>67</v>
      </c>
      <c r="L2880" t="s">
        <v>21</v>
      </c>
      <c r="M2880" s="25">
        <v>155000</v>
      </c>
    </row>
    <row r="2881" spans="1:13" x14ac:dyDescent="0.2">
      <c r="A2881" s="1">
        <v>44915</v>
      </c>
      <c r="B2881" t="s">
        <v>3002</v>
      </c>
      <c r="C2881" t="s">
        <v>11</v>
      </c>
      <c r="D2881" t="s">
        <v>34</v>
      </c>
      <c r="E2881" t="s">
        <v>44</v>
      </c>
      <c r="F2881" t="s">
        <v>120</v>
      </c>
      <c r="G2881" t="s">
        <v>15</v>
      </c>
      <c r="H2881">
        <v>4</v>
      </c>
      <c r="I2881">
        <v>146</v>
      </c>
      <c r="J2881" t="s">
        <v>16</v>
      </c>
      <c r="K2881" t="s">
        <v>67</v>
      </c>
      <c r="L2881" t="s">
        <v>18</v>
      </c>
      <c r="M2881" s="25">
        <v>520000</v>
      </c>
    </row>
    <row r="2882" spans="1:13" x14ac:dyDescent="0.2">
      <c r="A2882" s="1">
        <v>44916</v>
      </c>
      <c r="B2882" t="s">
        <v>3003</v>
      </c>
      <c r="C2882" t="s">
        <v>11</v>
      </c>
      <c r="D2882" t="s">
        <v>12</v>
      </c>
      <c r="E2882" t="s">
        <v>13</v>
      </c>
      <c r="F2882" t="s">
        <v>120</v>
      </c>
      <c r="G2882" t="s">
        <v>15</v>
      </c>
      <c r="H2882">
        <v>6</v>
      </c>
      <c r="I2882">
        <v>337</v>
      </c>
      <c r="J2882" t="s">
        <v>16</v>
      </c>
      <c r="K2882" t="s">
        <v>17</v>
      </c>
      <c r="L2882" t="s">
        <v>40</v>
      </c>
      <c r="M2882" s="25">
        <v>1060000</v>
      </c>
    </row>
    <row r="2883" spans="1:13" x14ac:dyDescent="0.2">
      <c r="A2883" s="1">
        <v>44917</v>
      </c>
      <c r="B2883" t="s">
        <v>3004</v>
      </c>
      <c r="C2883" t="s">
        <v>11</v>
      </c>
      <c r="D2883" t="s">
        <v>25</v>
      </c>
      <c r="E2883" t="s">
        <v>70</v>
      </c>
      <c r="F2883" t="s">
        <v>120</v>
      </c>
      <c r="G2883" t="s">
        <v>15</v>
      </c>
      <c r="H2883">
        <v>3</v>
      </c>
      <c r="I2883">
        <v>55</v>
      </c>
      <c r="J2883" t="s">
        <v>28</v>
      </c>
      <c r="K2883" t="s">
        <v>17</v>
      </c>
      <c r="L2883" t="s">
        <v>52</v>
      </c>
      <c r="M2883" s="25">
        <v>149000</v>
      </c>
    </row>
    <row r="2884" spans="1:13" x14ac:dyDescent="0.2">
      <c r="A2884" s="1">
        <v>44918</v>
      </c>
      <c r="B2884" t="s">
        <v>3005</v>
      </c>
      <c r="C2884" t="s">
        <v>11</v>
      </c>
      <c r="D2884" t="s">
        <v>42</v>
      </c>
      <c r="E2884" t="s">
        <v>62</v>
      </c>
      <c r="F2884" t="s">
        <v>120</v>
      </c>
      <c r="G2884" t="s">
        <v>27</v>
      </c>
      <c r="H2884">
        <v>1</v>
      </c>
      <c r="I2884">
        <v>154</v>
      </c>
      <c r="J2884" t="s">
        <v>28</v>
      </c>
      <c r="K2884" t="s">
        <v>17</v>
      </c>
      <c r="L2884" t="s">
        <v>29</v>
      </c>
      <c r="M2884" s="25">
        <v>390000</v>
      </c>
    </row>
    <row r="2885" spans="1:13" x14ac:dyDescent="0.2">
      <c r="A2885" s="1">
        <v>44919</v>
      </c>
      <c r="B2885" t="s">
        <v>3006</v>
      </c>
      <c r="C2885" t="s">
        <v>11</v>
      </c>
      <c r="D2885" t="s">
        <v>12</v>
      </c>
      <c r="E2885" t="s">
        <v>13</v>
      </c>
      <c r="F2885" t="s">
        <v>120</v>
      </c>
      <c r="G2885" t="s">
        <v>15</v>
      </c>
      <c r="H2885">
        <v>5</v>
      </c>
      <c r="I2885">
        <v>141</v>
      </c>
      <c r="J2885" t="s">
        <v>16</v>
      </c>
      <c r="K2885" t="s">
        <v>17</v>
      </c>
      <c r="L2885" t="s">
        <v>24</v>
      </c>
      <c r="M2885" s="25">
        <v>670000</v>
      </c>
    </row>
    <row r="2886" spans="1:13" x14ac:dyDescent="0.2">
      <c r="A2886" s="1">
        <v>44920</v>
      </c>
      <c r="B2886" t="s">
        <v>3007</v>
      </c>
      <c r="C2886" t="s">
        <v>11</v>
      </c>
      <c r="D2886" t="s">
        <v>54</v>
      </c>
      <c r="E2886" t="s">
        <v>111</v>
      </c>
      <c r="F2886" t="s">
        <v>120</v>
      </c>
      <c r="G2886" t="s">
        <v>69</v>
      </c>
      <c r="H2886">
        <v>7</v>
      </c>
      <c r="I2886">
        <v>200</v>
      </c>
      <c r="J2886" t="s">
        <v>28</v>
      </c>
      <c r="K2886" t="s">
        <v>17</v>
      </c>
      <c r="L2886" t="s">
        <v>29</v>
      </c>
      <c r="M2886" s="25">
        <v>279900</v>
      </c>
    </row>
    <row r="2887" spans="1:13" x14ac:dyDescent="0.2">
      <c r="A2887" s="1">
        <v>44921</v>
      </c>
      <c r="B2887" t="s">
        <v>3008</v>
      </c>
      <c r="C2887" t="s">
        <v>11</v>
      </c>
      <c r="D2887" t="s">
        <v>12</v>
      </c>
      <c r="E2887" t="s">
        <v>33</v>
      </c>
      <c r="F2887" t="s">
        <v>120</v>
      </c>
      <c r="G2887" t="s">
        <v>15</v>
      </c>
      <c r="H2887">
        <v>4</v>
      </c>
      <c r="I2887">
        <v>132</v>
      </c>
      <c r="J2887" t="s">
        <v>16</v>
      </c>
      <c r="K2887" t="s">
        <v>17</v>
      </c>
      <c r="L2887" t="s">
        <v>21</v>
      </c>
      <c r="M2887" s="25">
        <v>598000</v>
      </c>
    </row>
    <row r="2888" spans="1:13" x14ac:dyDescent="0.2">
      <c r="A2888" s="1">
        <v>44922</v>
      </c>
      <c r="B2888" t="s">
        <v>3009</v>
      </c>
      <c r="C2888" t="s">
        <v>11</v>
      </c>
      <c r="D2888" t="s">
        <v>34</v>
      </c>
      <c r="E2888" t="s">
        <v>71</v>
      </c>
      <c r="F2888" t="s">
        <v>120</v>
      </c>
      <c r="G2888" t="s">
        <v>15</v>
      </c>
      <c r="H2888">
        <v>4</v>
      </c>
      <c r="I2888">
        <v>73</v>
      </c>
      <c r="J2888" t="s">
        <v>16</v>
      </c>
      <c r="K2888" t="s">
        <v>17</v>
      </c>
      <c r="L2888" t="s">
        <v>65</v>
      </c>
      <c r="M2888" s="25">
        <v>350000</v>
      </c>
    </row>
    <row r="2889" spans="1:13" x14ac:dyDescent="0.2">
      <c r="A2889" s="1">
        <v>44923</v>
      </c>
      <c r="B2889" t="s">
        <v>3010</v>
      </c>
      <c r="C2889" t="s">
        <v>11</v>
      </c>
      <c r="D2889" t="s">
        <v>47</v>
      </c>
      <c r="E2889" t="s">
        <v>98</v>
      </c>
      <c r="F2889" t="s">
        <v>120</v>
      </c>
      <c r="G2889" t="s">
        <v>15</v>
      </c>
      <c r="H2889">
        <v>1</v>
      </c>
      <c r="I2889">
        <v>20</v>
      </c>
      <c r="J2889" t="s">
        <v>28</v>
      </c>
      <c r="K2889" t="s">
        <v>67</v>
      </c>
      <c r="L2889" t="s">
        <v>18</v>
      </c>
      <c r="M2889" s="25">
        <v>90000</v>
      </c>
    </row>
    <row r="2890" spans="1:13" x14ac:dyDescent="0.2">
      <c r="A2890" s="1">
        <v>44924</v>
      </c>
      <c r="B2890" t="s">
        <v>3011</v>
      </c>
      <c r="C2890" t="s">
        <v>11</v>
      </c>
      <c r="D2890" t="s">
        <v>37</v>
      </c>
      <c r="E2890" t="s">
        <v>38</v>
      </c>
      <c r="F2890" t="s">
        <v>120</v>
      </c>
      <c r="G2890" t="s">
        <v>15</v>
      </c>
      <c r="H2890">
        <v>2</v>
      </c>
      <c r="I2890">
        <v>85</v>
      </c>
      <c r="J2890" t="s">
        <v>16</v>
      </c>
      <c r="K2890" t="s">
        <v>17</v>
      </c>
      <c r="L2890" t="s">
        <v>40</v>
      </c>
      <c r="M2890" s="25">
        <v>480000</v>
      </c>
    </row>
    <row r="2891" spans="1:13" x14ac:dyDescent="0.2">
      <c r="A2891" s="1">
        <v>44925</v>
      </c>
      <c r="B2891" t="s">
        <v>3012</v>
      </c>
      <c r="C2891" t="s">
        <v>11</v>
      </c>
      <c r="D2891" t="s">
        <v>37</v>
      </c>
      <c r="E2891" t="s">
        <v>74</v>
      </c>
      <c r="F2891" t="s">
        <v>120</v>
      </c>
      <c r="G2891" t="s">
        <v>15</v>
      </c>
      <c r="H2891">
        <v>1</v>
      </c>
      <c r="I2891">
        <v>54</v>
      </c>
      <c r="J2891" t="s">
        <v>28</v>
      </c>
      <c r="K2891" t="s">
        <v>17</v>
      </c>
      <c r="L2891" t="s">
        <v>21</v>
      </c>
      <c r="M2891" s="25">
        <v>142500</v>
      </c>
    </row>
    <row r="2892" spans="1:13" x14ac:dyDescent="0.2">
      <c r="A2892" s="1">
        <v>44926</v>
      </c>
      <c r="B2892" t="s">
        <v>3013</v>
      </c>
      <c r="C2892" t="s">
        <v>11</v>
      </c>
      <c r="D2892" t="s">
        <v>37</v>
      </c>
      <c r="E2892" t="s">
        <v>74</v>
      </c>
      <c r="F2892" t="s">
        <v>120</v>
      </c>
      <c r="G2892" t="s">
        <v>23</v>
      </c>
      <c r="H2892">
        <v>2</v>
      </c>
      <c r="I2892">
        <v>70</v>
      </c>
      <c r="J2892" t="s">
        <v>16</v>
      </c>
      <c r="K2892" t="s">
        <v>67</v>
      </c>
      <c r="L2892" t="s">
        <v>36</v>
      </c>
      <c r="M2892" s="25">
        <v>280000</v>
      </c>
    </row>
    <row r="2893" spans="1:13" x14ac:dyDescent="0.2">
      <c r="A2893" s="1">
        <v>44927</v>
      </c>
      <c r="B2893" t="s">
        <v>3014</v>
      </c>
      <c r="C2893" t="s">
        <v>11</v>
      </c>
      <c r="D2893" t="s">
        <v>37</v>
      </c>
      <c r="E2893" t="s">
        <v>74</v>
      </c>
      <c r="F2893" t="s">
        <v>120</v>
      </c>
      <c r="G2893" t="s">
        <v>23</v>
      </c>
      <c r="H2893">
        <v>1</v>
      </c>
      <c r="I2893">
        <v>61</v>
      </c>
      <c r="J2893" t="s">
        <v>16</v>
      </c>
      <c r="K2893" t="s">
        <v>17</v>
      </c>
      <c r="L2893" t="s">
        <v>36</v>
      </c>
      <c r="M2893" s="25">
        <v>250000</v>
      </c>
    </row>
    <row r="2894" spans="1:13" x14ac:dyDescent="0.2">
      <c r="A2894" s="1">
        <v>44928</v>
      </c>
      <c r="B2894" t="s">
        <v>3015</v>
      </c>
      <c r="C2894" t="s">
        <v>11</v>
      </c>
      <c r="D2894" t="s">
        <v>12</v>
      </c>
      <c r="E2894" t="s">
        <v>41</v>
      </c>
      <c r="F2894" t="s">
        <v>120</v>
      </c>
      <c r="G2894" t="s">
        <v>15</v>
      </c>
      <c r="H2894">
        <v>3</v>
      </c>
      <c r="I2894">
        <v>76</v>
      </c>
      <c r="J2894" t="s">
        <v>16</v>
      </c>
      <c r="K2894" t="s">
        <v>17</v>
      </c>
      <c r="L2894" t="s">
        <v>18</v>
      </c>
      <c r="M2894" s="25">
        <v>570000</v>
      </c>
    </row>
    <row r="2895" spans="1:13" x14ac:dyDescent="0.2">
      <c r="A2895" s="1">
        <v>44929</v>
      </c>
      <c r="B2895" t="s">
        <v>3016</v>
      </c>
      <c r="C2895" t="s">
        <v>11</v>
      </c>
      <c r="D2895" t="s">
        <v>34</v>
      </c>
      <c r="E2895" t="s">
        <v>35</v>
      </c>
      <c r="F2895" t="s">
        <v>120</v>
      </c>
      <c r="G2895" t="s">
        <v>15</v>
      </c>
      <c r="H2895">
        <v>4</v>
      </c>
      <c r="I2895">
        <v>178</v>
      </c>
      <c r="J2895" t="s">
        <v>16</v>
      </c>
      <c r="K2895" t="s">
        <v>17</v>
      </c>
      <c r="L2895" t="s">
        <v>60</v>
      </c>
      <c r="M2895" s="25">
        <v>1150000</v>
      </c>
    </row>
    <row r="2896" spans="1:13" x14ac:dyDescent="0.2">
      <c r="A2896" s="1">
        <v>44930</v>
      </c>
      <c r="B2896" t="s">
        <v>3017</v>
      </c>
      <c r="C2896" t="s">
        <v>11</v>
      </c>
      <c r="D2896" t="s">
        <v>12</v>
      </c>
      <c r="E2896" t="s">
        <v>22</v>
      </c>
      <c r="F2896" t="s">
        <v>120</v>
      </c>
      <c r="G2896" t="s">
        <v>15</v>
      </c>
      <c r="H2896">
        <v>4</v>
      </c>
      <c r="I2896">
        <v>89</v>
      </c>
      <c r="J2896" t="s">
        <v>16</v>
      </c>
      <c r="K2896" t="s">
        <v>17</v>
      </c>
      <c r="L2896" t="s">
        <v>18</v>
      </c>
      <c r="M2896" s="25">
        <v>350000</v>
      </c>
    </row>
    <row r="2897" spans="1:13" x14ac:dyDescent="0.2">
      <c r="A2897" s="1">
        <v>44931</v>
      </c>
      <c r="B2897" t="s">
        <v>3018</v>
      </c>
      <c r="C2897" t="s">
        <v>11</v>
      </c>
      <c r="D2897" t="s">
        <v>12</v>
      </c>
      <c r="E2897" t="s">
        <v>31</v>
      </c>
      <c r="F2897" t="s">
        <v>120</v>
      </c>
      <c r="G2897" t="s">
        <v>15</v>
      </c>
      <c r="H2897">
        <v>4</v>
      </c>
      <c r="I2897">
        <v>124</v>
      </c>
      <c r="J2897" t="s">
        <v>16</v>
      </c>
      <c r="K2897" t="s">
        <v>17</v>
      </c>
      <c r="L2897" t="s">
        <v>18</v>
      </c>
      <c r="M2897" s="25">
        <v>390000</v>
      </c>
    </row>
    <row r="2898" spans="1:13" x14ac:dyDescent="0.2">
      <c r="A2898" s="1">
        <v>44932</v>
      </c>
      <c r="B2898" t="s">
        <v>3019</v>
      </c>
      <c r="C2898" t="s">
        <v>11</v>
      </c>
      <c r="D2898" t="s">
        <v>19</v>
      </c>
      <c r="E2898" t="s">
        <v>20</v>
      </c>
      <c r="F2898" t="s">
        <v>120</v>
      </c>
      <c r="G2898" t="s">
        <v>23</v>
      </c>
      <c r="H2898">
        <v>5</v>
      </c>
      <c r="I2898">
        <v>185</v>
      </c>
      <c r="J2898" t="s">
        <v>16</v>
      </c>
      <c r="K2898" t="s">
        <v>17</v>
      </c>
      <c r="L2898" t="s">
        <v>36</v>
      </c>
      <c r="M2898" s="25">
        <v>1390000</v>
      </c>
    </row>
    <row r="2899" spans="1:13" x14ac:dyDescent="0.2">
      <c r="A2899" s="1">
        <v>44933</v>
      </c>
      <c r="B2899" t="s">
        <v>3020</v>
      </c>
      <c r="C2899" t="s">
        <v>11</v>
      </c>
      <c r="D2899" t="s">
        <v>42</v>
      </c>
      <c r="E2899" t="s">
        <v>62</v>
      </c>
      <c r="F2899" t="s">
        <v>120</v>
      </c>
      <c r="G2899" t="s">
        <v>15</v>
      </c>
      <c r="H2899">
        <v>3</v>
      </c>
      <c r="I2899">
        <v>67</v>
      </c>
      <c r="J2899" t="s">
        <v>16</v>
      </c>
      <c r="K2899" t="s">
        <v>17</v>
      </c>
      <c r="L2899" t="s">
        <v>21</v>
      </c>
      <c r="M2899" s="25">
        <v>205000</v>
      </c>
    </row>
    <row r="2900" spans="1:13" x14ac:dyDescent="0.2">
      <c r="A2900" s="1">
        <v>44934</v>
      </c>
      <c r="B2900" t="s">
        <v>3021</v>
      </c>
      <c r="C2900" t="s">
        <v>11</v>
      </c>
      <c r="D2900" t="s">
        <v>25</v>
      </c>
      <c r="E2900" t="s">
        <v>101</v>
      </c>
      <c r="F2900" t="s">
        <v>120</v>
      </c>
      <c r="G2900" t="s">
        <v>15</v>
      </c>
      <c r="H2900">
        <v>4</v>
      </c>
      <c r="I2900">
        <v>123</v>
      </c>
      <c r="J2900" t="s">
        <v>16</v>
      </c>
      <c r="K2900" t="s">
        <v>17</v>
      </c>
      <c r="L2900" t="s">
        <v>18</v>
      </c>
      <c r="M2900" s="25">
        <v>270000</v>
      </c>
    </row>
    <row r="2901" spans="1:13" x14ac:dyDescent="0.2">
      <c r="A2901" s="1">
        <v>44935</v>
      </c>
      <c r="B2901" t="s">
        <v>3022</v>
      </c>
      <c r="C2901" t="s">
        <v>11</v>
      </c>
      <c r="D2901" t="s">
        <v>12</v>
      </c>
      <c r="E2901" t="s">
        <v>13</v>
      </c>
      <c r="F2901" t="s">
        <v>120</v>
      </c>
      <c r="G2901" t="s">
        <v>15</v>
      </c>
      <c r="H2901">
        <v>4</v>
      </c>
      <c r="I2901">
        <v>210</v>
      </c>
      <c r="J2901" t="s">
        <v>16</v>
      </c>
      <c r="K2901" t="s">
        <v>17</v>
      </c>
      <c r="L2901" t="s">
        <v>21</v>
      </c>
      <c r="M2901" s="25">
        <v>1195000</v>
      </c>
    </row>
    <row r="2902" spans="1:13" x14ac:dyDescent="0.2">
      <c r="A2902" s="1">
        <v>44936</v>
      </c>
      <c r="B2902" t="s">
        <v>3023</v>
      </c>
      <c r="C2902" t="s">
        <v>11</v>
      </c>
      <c r="D2902" t="s">
        <v>12</v>
      </c>
      <c r="E2902" t="s">
        <v>41</v>
      </c>
      <c r="F2902" t="s">
        <v>120</v>
      </c>
      <c r="G2902" t="s">
        <v>15</v>
      </c>
      <c r="H2902">
        <v>5</v>
      </c>
      <c r="I2902">
        <v>136</v>
      </c>
      <c r="J2902" t="s">
        <v>16</v>
      </c>
      <c r="K2902" t="s">
        <v>17</v>
      </c>
      <c r="L2902" t="s">
        <v>60</v>
      </c>
      <c r="M2902" s="25">
        <v>470000</v>
      </c>
    </row>
    <row r="2903" spans="1:13" x14ac:dyDescent="0.2">
      <c r="A2903" s="1">
        <v>44937</v>
      </c>
      <c r="B2903" t="s">
        <v>3024</v>
      </c>
      <c r="C2903" t="s">
        <v>11</v>
      </c>
      <c r="D2903" t="s">
        <v>12</v>
      </c>
      <c r="E2903" t="s">
        <v>30</v>
      </c>
      <c r="F2903" t="s">
        <v>120</v>
      </c>
      <c r="G2903" t="s">
        <v>23</v>
      </c>
      <c r="H2903">
        <v>3</v>
      </c>
      <c r="I2903">
        <v>110</v>
      </c>
      <c r="J2903" t="s">
        <v>16</v>
      </c>
      <c r="K2903" t="s">
        <v>17</v>
      </c>
      <c r="L2903" t="s">
        <v>46</v>
      </c>
      <c r="M2903" s="25">
        <v>469000</v>
      </c>
    </row>
    <row r="2904" spans="1:13" x14ac:dyDescent="0.2">
      <c r="A2904" s="1">
        <v>44938</v>
      </c>
      <c r="B2904" t="s">
        <v>3025</v>
      </c>
      <c r="C2904" t="s">
        <v>11</v>
      </c>
      <c r="D2904" t="s">
        <v>37</v>
      </c>
      <c r="E2904" t="s">
        <v>74</v>
      </c>
      <c r="F2904" t="s">
        <v>120</v>
      </c>
      <c r="G2904" t="s">
        <v>15</v>
      </c>
      <c r="H2904">
        <v>2</v>
      </c>
      <c r="I2904">
        <v>40</v>
      </c>
      <c r="J2904" t="s">
        <v>28</v>
      </c>
      <c r="K2904" t="s">
        <v>17</v>
      </c>
      <c r="L2904" t="s">
        <v>18</v>
      </c>
      <c r="M2904" s="25">
        <v>96000</v>
      </c>
    </row>
    <row r="2905" spans="1:13" x14ac:dyDescent="0.2">
      <c r="A2905" s="1">
        <v>44939</v>
      </c>
      <c r="B2905" t="s">
        <v>3026</v>
      </c>
      <c r="C2905" t="s">
        <v>11</v>
      </c>
      <c r="D2905" t="s">
        <v>37</v>
      </c>
      <c r="E2905" t="s">
        <v>74</v>
      </c>
      <c r="F2905" t="s">
        <v>120</v>
      </c>
      <c r="G2905" t="s">
        <v>15</v>
      </c>
      <c r="H2905">
        <v>2</v>
      </c>
      <c r="I2905">
        <v>50</v>
      </c>
      <c r="J2905" t="s">
        <v>16</v>
      </c>
      <c r="K2905" t="s">
        <v>17</v>
      </c>
      <c r="L2905" t="s">
        <v>36</v>
      </c>
      <c r="M2905" s="25">
        <v>200000</v>
      </c>
    </row>
    <row r="2906" spans="1:13" x14ac:dyDescent="0.2">
      <c r="A2906" s="1">
        <v>44940</v>
      </c>
      <c r="B2906" t="s">
        <v>3027</v>
      </c>
      <c r="C2906" t="s">
        <v>11</v>
      </c>
      <c r="D2906" t="s">
        <v>34</v>
      </c>
      <c r="E2906" t="s">
        <v>44</v>
      </c>
      <c r="F2906" t="s">
        <v>120</v>
      </c>
      <c r="G2906" t="s">
        <v>15</v>
      </c>
      <c r="H2906">
        <v>8</v>
      </c>
      <c r="I2906">
        <v>447</v>
      </c>
      <c r="J2906" t="s">
        <v>16</v>
      </c>
      <c r="K2906" t="s">
        <v>17</v>
      </c>
      <c r="L2906" t="s">
        <v>21</v>
      </c>
      <c r="M2906" s="25">
        <v>2100000</v>
      </c>
    </row>
    <row r="2907" spans="1:13" x14ac:dyDescent="0.2">
      <c r="A2907" s="1">
        <v>44941</v>
      </c>
      <c r="B2907" t="s">
        <v>3028</v>
      </c>
      <c r="C2907" t="s">
        <v>11</v>
      </c>
      <c r="D2907" t="s">
        <v>42</v>
      </c>
      <c r="E2907" t="s">
        <v>62</v>
      </c>
      <c r="F2907" t="s">
        <v>120</v>
      </c>
      <c r="G2907" t="s">
        <v>15</v>
      </c>
      <c r="H2907">
        <v>3</v>
      </c>
      <c r="I2907">
        <v>69</v>
      </c>
      <c r="J2907" t="s">
        <v>16</v>
      </c>
      <c r="K2907" t="s">
        <v>17</v>
      </c>
      <c r="L2907" t="s">
        <v>18</v>
      </c>
      <c r="M2907" s="25">
        <v>299000</v>
      </c>
    </row>
    <row r="2908" spans="1:13" x14ac:dyDescent="0.2">
      <c r="A2908" s="1">
        <v>44942</v>
      </c>
      <c r="B2908" t="s">
        <v>3029</v>
      </c>
      <c r="C2908" t="s">
        <v>11</v>
      </c>
      <c r="D2908" t="s">
        <v>19</v>
      </c>
      <c r="E2908" t="s">
        <v>68</v>
      </c>
      <c r="F2908" t="s">
        <v>120</v>
      </c>
      <c r="G2908" t="s">
        <v>23</v>
      </c>
      <c r="H2908">
        <v>4</v>
      </c>
      <c r="I2908">
        <v>91</v>
      </c>
      <c r="J2908" t="s">
        <v>16</v>
      </c>
      <c r="K2908" t="s">
        <v>17</v>
      </c>
      <c r="L2908" t="s">
        <v>58</v>
      </c>
      <c r="M2908" s="25">
        <v>520000</v>
      </c>
    </row>
    <row r="2909" spans="1:13" x14ac:dyDescent="0.2">
      <c r="A2909" s="1">
        <v>44943</v>
      </c>
      <c r="B2909" t="s">
        <v>3030</v>
      </c>
      <c r="C2909" t="s">
        <v>11</v>
      </c>
      <c r="D2909" t="s">
        <v>54</v>
      </c>
      <c r="E2909" t="s">
        <v>97</v>
      </c>
      <c r="F2909" t="s">
        <v>120</v>
      </c>
      <c r="G2909" t="s">
        <v>15</v>
      </c>
      <c r="H2909">
        <v>3</v>
      </c>
      <c r="I2909">
        <v>74</v>
      </c>
      <c r="J2909" t="s">
        <v>16</v>
      </c>
      <c r="K2909" t="s">
        <v>17</v>
      </c>
      <c r="L2909" t="s">
        <v>60</v>
      </c>
      <c r="M2909" s="25">
        <v>279000</v>
      </c>
    </row>
    <row r="2910" spans="1:13" x14ac:dyDescent="0.2">
      <c r="A2910" s="1">
        <v>44944</v>
      </c>
      <c r="B2910" t="s">
        <v>3031</v>
      </c>
      <c r="C2910" t="s">
        <v>11</v>
      </c>
      <c r="D2910" t="s">
        <v>37</v>
      </c>
      <c r="E2910" t="s">
        <v>38</v>
      </c>
      <c r="F2910" t="s">
        <v>120</v>
      </c>
      <c r="G2910" t="s">
        <v>15</v>
      </c>
      <c r="H2910">
        <v>4</v>
      </c>
      <c r="I2910">
        <v>94</v>
      </c>
      <c r="J2910" t="s">
        <v>28</v>
      </c>
      <c r="K2910" t="s">
        <v>17</v>
      </c>
      <c r="L2910" t="s">
        <v>18</v>
      </c>
      <c r="M2910" s="25">
        <v>325000</v>
      </c>
    </row>
    <row r="2911" spans="1:13" x14ac:dyDescent="0.2">
      <c r="A2911" s="1">
        <v>44945</v>
      </c>
      <c r="B2911" t="s">
        <v>3032</v>
      </c>
      <c r="C2911" t="s">
        <v>11</v>
      </c>
      <c r="D2911" t="s">
        <v>12</v>
      </c>
      <c r="E2911" t="s">
        <v>31</v>
      </c>
      <c r="F2911" t="s">
        <v>120</v>
      </c>
      <c r="G2911" t="s">
        <v>23</v>
      </c>
      <c r="H2911">
        <v>3</v>
      </c>
      <c r="I2911">
        <v>85</v>
      </c>
      <c r="J2911" t="s">
        <v>16</v>
      </c>
      <c r="K2911" t="s">
        <v>17</v>
      </c>
      <c r="L2911" t="s">
        <v>24</v>
      </c>
      <c r="M2911" s="25">
        <v>470000</v>
      </c>
    </row>
    <row r="2912" spans="1:13" x14ac:dyDescent="0.2">
      <c r="A2912" s="1">
        <v>44946</v>
      </c>
      <c r="B2912" t="s">
        <v>3033</v>
      </c>
      <c r="C2912" t="s">
        <v>11</v>
      </c>
      <c r="D2912" t="s">
        <v>12</v>
      </c>
      <c r="E2912" t="s">
        <v>13</v>
      </c>
      <c r="F2912" t="s">
        <v>120</v>
      </c>
      <c r="G2912" t="s">
        <v>15</v>
      </c>
      <c r="H2912">
        <v>5</v>
      </c>
      <c r="I2912">
        <v>157</v>
      </c>
      <c r="J2912" t="s">
        <v>16</v>
      </c>
      <c r="K2912" t="s">
        <v>17</v>
      </c>
      <c r="L2912" t="s">
        <v>18</v>
      </c>
      <c r="M2912" s="25">
        <v>505000</v>
      </c>
    </row>
    <row r="2913" spans="1:13" x14ac:dyDescent="0.2">
      <c r="A2913" s="1">
        <v>44947</v>
      </c>
      <c r="B2913" t="s">
        <v>3034</v>
      </c>
      <c r="C2913" t="s">
        <v>11</v>
      </c>
      <c r="D2913" t="s">
        <v>12</v>
      </c>
      <c r="E2913" t="s">
        <v>31</v>
      </c>
      <c r="F2913" t="s">
        <v>120</v>
      </c>
      <c r="G2913" t="s">
        <v>15</v>
      </c>
      <c r="H2913">
        <v>3</v>
      </c>
      <c r="I2913">
        <v>79</v>
      </c>
      <c r="J2913" t="s">
        <v>16</v>
      </c>
      <c r="K2913" t="s">
        <v>17</v>
      </c>
      <c r="L2913" t="s">
        <v>21</v>
      </c>
      <c r="M2913" s="25">
        <v>330000</v>
      </c>
    </row>
    <row r="2914" spans="1:13" x14ac:dyDescent="0.2">
      <c r="A2914" s="1">
        <v>44948</v>
      </c>
      <c r="B2914" t="s">
        <v>3035</v>
      </c>
      <c r="C2914" t="s">
        <v>11</v>
      </c>
      <c r="D2914" t="s">
        <v>12</v>
      </c>
      <c r="E2914" t="s">
        <v>30</v>
      </c>
      <c r="F2914" t="s">
        <v>120</v>
      </c>
      <c r="G2914" t="s">
        <v>15</v>
      </c>
      <c r="H2914">
        <v>3</v>
      </c>
      <c r="I2914">
        <v>65</v>
      </c>
      <c r="J2914" t="s">
        <v>16</v>
      </c>
      <c r="K2914" t="s">
        <v>17</v>
      </c>
      <c r="L2914" t="s">
        <v>60</v>
      </c>
      <c r="M2914" s="25">
        <v>300000</v>
      </c>
    </row>
    <row r="2915" spans="1:13" x14ac:dyDescent="0.2">
      <c r="A2915" s="1">
        <v>44949</v>
      </c>
      <c r="B2915" t="s">
        <v>3036</v>
      </c>
      <c r="C2915" t="s">
        <v>11</v>
      </c>
      <c r="D2915" t="s">
        <v>12</v>
      </c>
      <c r="E2915" t="s">
        <v>41</v>
      </c>
      <c r="F2915" t="s">
        <v>120</v>
      </c>
      <c r="G2915" t="s">
        <v>15</v>
      </c>
      <c r="H2915">
        <v>3</v>
      </c>
      <c r="I2915">
        <v>133</v>
      </c>
      <c r="J2915" t="s">
        <v>16</v>
      </c>
      <c r="K2915" t="s">
        <v>17</v>
      </c>
      <c r="L2915" t="s">
        <v>58</v>
      </c>
      <c r="M2915" s="25">
        <v>900000</v>
      </c>
    </row>
    <row r="2916" spans="1:13" x14ac:dyDescent="0.2">
      <c r="A2916" s="1">
        <v>44950</v>
      </c>
      <c r="B2916" t="s">
        <v>3037</v>
      </c>
      <c r="C2916" t="s">
        <v>11</v>
      </c>
      <c r="D2916" t="s">
        <v>37</v>
      </c>
      <c r="E2916" t="s">
        <v>38</v>
      </c>
      <c r="F2916" t="s">
        <v>120</v>
      </c>
      <c r="G2916" t="s">
        <v>15</v>
      </c>
      <c r="H2916">
        <v>4</v>
      </c>
      <c r="I2916">
        <v>94</v>
      </c>
      <c r="J2916" t="s">
        <v>28</v>
      </c>
      <c r="K2916" t="s">
        <v>17</v>
      </c>
      <c r="L2916" t="s">
        <v>40</v>
      </c>
      <c r="M2916" s="25">
        <v>325000</v>
      </c>
    </row>
    <row r="2917" spans="1:13" x14ac:dyDescent="0.2">
      <c r="A2917" s="1">
        <v>44951</v>
      </c>
      <c r="B2917" t="s">
        <v>3038</v>
      </c>
      <c r="C2917" t="s">
        <v>11</v>
      </c>
      <c r="D2917" t="s">
        <v>19</v>
      </c>
      <c r="E2917" t="s">
        <v>73</v>
      </c>
      <c r="F2917" t="s">
        <v>120</v>
      </c>
      <c r="G2917" t="s">
        <v>15</v>
      </c>
      <c r="H2917">
        <v>3</v>
      </c>
      <c r="I2917">
        <v>121</v>
      </c>
      <c r="J2917" t="s">
        <v>16</v>
      </c>
      <c r="K2917" t="s">
        <v>17</v>
      </c>
      <c r="L2917" t="s">
        <v>18</v>
      </c>
      <c r="M2917" s="25">
        <v>365000</v>
      </c>
    </row>
    <row r="2918" spans="1:13" x14ac:dyDescent="0.2">
      <c r="A2918" s="1">
        <v>44952</v>
      </c>
      <c r="B2918" t="s">
        <v>3039</v>
      </c>
      <c r="C2918" t="s">
        <v>11</v>
      </c>
      <c r="D2918" t="s">
        <v>34</v>
      </c>
      <c r="E2918" t="s">
        <v>44</v>
      </c>
      <c r="F2918" t="s">
        <v>120</v>
      </c>
      <c r="G2918" t="s">
        <v>15</v>
      </c>
      <c r="H2918">
        <v>6</v>
      </c>
      <c r="I2918">
        <v>300</v>
      </c>
      <c r="J2918" t="s">
        <v>16</v>
      </c>
      <c r="K2918" t="s">
        <v>17</v>
      </c>
      <c r="L2918" t="s">
        <v>18</v>
      </c>
      <c r="M2918" s="25">
        <v>1500000</v>
      </c>
    </row>
    <row r="2919" spans="1:13" x14ac:dyDescent="0.2">
      <c r="A2919" s="1">
        <v>44953</v>
      </c>
      <c r="B2919" t="s">
        <v>3040</v>
      </c>
      <c r="C2919" t="s">
        <v>11</v>
      </c>
      <c r="D2919" t="s">
        <v>12</v>
      </c>
      <c r="E2919" t="s">
        <v>13</v>
      </c>
      <c r="F2919" t="s">
        <v>120</v>
      </c>
      <c r="G2919" t="s">
        <v>15</v>
      </c>
      <c r="H2919">
        <v>6</v>
      </c>
      <c r="I2919">
        <v>216</v>
      </c>
      <c r="J2919" t="s">
        <v>16</v>
      </c>
      <c r="K2919" t="s">
        <v>17</v>
      </c>
      <c r="L2919" t="s">
        <v>18</v>
      </c>
      <c r="M2919" s="25">
        <v>899000</v>
      </c>
    </row>
    <row r="2920" spans="1:13" x14ac:dyDescent="0.2">
      <c r="A2920" s="1">
        <v>44954</v>
      </c>
      <c r="B2920" t="s">
        <v>3041</v>
      </c>
      <c r="C2920" t="s">
        <v>11</v>
      </c>
      <c r="D2920" t="s">
        <v>54</v>
      </c>
      <c r="E2920" t="s">
        <v>54</v>
      </c>
      <c r="F2920" t="s">
        <v>120</v>
      </c>
      <c r="G2920" t="s">
        <v>15</v>
      </c>
      <c r="H2920">
        <v>3</v>
      </c>
      <c r="I2920">
        <v>64</v>
      </c>
      <c r="J2920" t="s">
        <v>16</v>
      </c>
      <c r="K2920" t="s">
        <v>17</v>
      </c>
      <c r="L2920" t="s">
        <v>24</v>
      </c>
      <c r="M2920" s="25">
        <v>199900</v>
      </c>
    </row>
    <row r="2921" spans="1:13" x14ac:dyDescent="0.2">
      <c r="A2921" s="1">
        <v>44955</v>
      </c>
      <c r="B2921" t="s">
        <v>3042</v>
      </c>
      <c r="C2921" t="s">
        <v>11</v>
      </c>
      <c r="D2921" t="s">
        <v>12</v>
      </c>
      <c r="E2921" t="s">
        <v>33</v>
      </c>
      <c r="F2921" t="s">
        <v>120</v>
      </c>
      <c r="G2921" t="s">
        <v>15</v>
      </c>
      <c r="H2921">
        <v>3</v>
      </c>
      <c r="I2921">
        <v>112</v>
      </c>
      <c r="J2921" t="s">
        <v>16</v>
      </c>
      <c r="K2921" t="s">
        <v>17</v>
      </c>
      <c r="L2921" t="s">
        <v>36</v>
      </c>
      <c r="M2921" s="25">
        <v>390000</v>
      </c>
    </row>
    <row r="2922" spans="1:13" x14ac:dyDescent="0.2">
      <c r="A2922" s="1">
        <v>44956</v>
      </c>
      <c r="B2922" t="s">
        <v>3043</v>
      </c>
      <c r="C2922" t="s">
        <v>11</v>
      </c>
      <c r="D2922" t="s">
        <v>12</v>
      </c>
      <c r="E2922" t="s">
        <v>33</v>
      </c>
      <c r="F2922" t="s">
        <v>120</v>
      </c>
      <c r="G2922" t="s">
        <v>15</v>
      </c>
      <c r="H2922">
        <v>7</v>
      </c>
      <c r="I2922">
        <v>155</v>
      </c>
      <c r="J2922" t="s">
        <v>16</v>
      </c>
      <c r="K2922" t="s">
        <v>17</v>
      </c>
      <c r="L2922" t="s">
        <v>58</v>
      </c>
      <c r="M2922" s="25">
        <v>550000</v>
      </c>
    </row>
    <row r="2923" spans="1:13" x14ac:dyDescent="0.2">
      <c r="A2923" s="1">
        <v>44957</v>
      </c>
      <c r="B2923" t="s">
        <v>3044</v>
      </c>
      <c r="C2923" t="s">
        <v>11</v>
      </c>
      <c r="D2923" t="s">
        <v>50</v>
      </c>
      <c r="E2923" t="s">
        <v>66</v>
      </c>
      <c r="F2923" t="s">
        <v>120</v>
      </c>
      <c r="G2923" t="s">
        <v>15</v>
      </c>
      <c r="H2923">
        <v>4</v>
      </c>
      <c r="I2923">
        <v>70</v>
      </c>
      <c r="J2923" t="s">
        <v>16</v>
      </c>
      <c r="K2923" t="s">
        <v>17</v>
      </c>
      <c r="L2923" t="s">
        <v>60</v>
      </c>
      <c r="M2923" s="25">
        <v>255000</v>
      </c>
    </row>
    <row r="2924" spans="1:13" x14ac:dyDescent="0.2">
      <c r="A2924" s="1">
        <v>44958</v>
      </c>
      <c r="B2924" t="s">
        <v>3045</v>
      </c>
      <c r="C2924" t="s">
        <v>11</v>
      </c>
      <c r="D2924" t="s">
        <v>34</v>
      </c>
      <c r="E2924" t="s">
        <v>35</v>
      </c>
      <c r="F2924" t="s">
        <v>120</v>
      </c>
      <c r="G2924" t="s">
        <v>23</v>
      </c>
      <c r="H2924">
        <v>3</v>
      </c>
      <c r="I2924">
        <v>74</v>
      </c>
      <c r="J2924" t="s">
        <v>16</v>
      </c>
      <c r="K2924" t="s">
        <v>67</v>
      </c>
      <c r="L2924" t="s">
        <v>65</v>
      </c>
      <c r="M2924" s="25">
        <v>435000</v>
      </c>
    </row>
    <row r="2925" spans="1:13" x14ac:dyDescent="0.2">
      <c r="A2925" s="1">
        <v>44959</v>
      </c>
      <c r="B2925" t="s">
        <v>3046</v>
      </c>
      <c r="C2925" t="s">
        <v>11</v>
      </c>
      <c r="D2925" t="s">
        <v>47</v>
      </c>
      <c r="E2925" t="s">
        <v>86</v>
      </c>
      <c r="F2925" t="s">
        <v>120</v>
      </c>
      <c r="G2925" t="s">
        <v>15</v>
      </c>
      <c r="H2925">
        <v>4</v>
      </c>
      <c r="I2925">
        <v>86</v>
      </c>
      <c r="J2925" t="s">
        <v>16</v>
      </c>
      <c r="K2925" t="s">
        <v>17</v>
      </c>
      <c r="L2925" t="s">
        <v>21</v>
      </c>
      <c r="M2925" s="25">
        <v>300000</v>
      </c>
    </row>
    <row r="2926" spans="1:13" x14ac:dyDescent="0.2">
      <c r="A2926" s="1">
        <v>44960</v>
      </c>
      <c r="B2926" t="s">
        <v>3047</v>
      </c>
      <c r="C2926" t="s">
        <v>11</v>
      </c>
      <c r="D2926" t="s">
        <v>19</v>
      </c>
      <c r="E2926" t="s">
        <v>77</v>
      </c>
      <c r="F2926" t="s">
        <v>120</v>
      </c>
      <c r="G2926" t="s">
        <v>15</v>
      </c>
      <c r="H2926">
        <v>5</v>
      </c>
      <c r="I2926">
        <v>168</v>
      </c>
      <c r="J2926" t="s">
        <v>16</v>
      </c>
      <c r="K2926" t="s">
        <v>17</v>
      </c>
      <c r="L2926" t="s">
        <v>52</v>
      </c>
      <c r="M2926" s="25">
        <v>750000</v>
      </c>
    </row>
    <row r="2927" spans="1:13" x14ac:dyDescent="0.2">
      <c r="A2927" s="1">
        <v>44961</v>
      </c>
      <c r="B2927" t="s">
        <v>3048</v>
      </c>
      <c r="C2927" t="s">
        <v>11</v>
      </c>
      <c r="D2927" t="s">
        <v>12</v>
      </c>
      <c r="E2927" t="s">
        <v>41</v>
      </c>
      <c r="F2927" t="s">
        <v>120</v>
      </c>
      <c r="G2927" t="s">
        <v>15</v>
      </c>
      <c r="H2927">
        <v>4</v>
      </c>
      <c r="I2927">
        <v>224</v>
      </c>
      <c r="J2927" t="s">
        <v>16</v>
      </c>
      <c r="K2927" t="s">
        <v>17</v>
      </c>
      <c r="L2927" t="s">
        <v>21</v>
      </c>
      <c r="M2927" s="25">
        <v>798000</v>
      </c>
    </row>
    <row r="2928" spans="1:13" x14ac:dyDescent="0.2">
      <c r="A2928" s="1">
        <v>44962</v>
      </c>
      <c r="B2928" t="s">
        <v>3049</v>
      </c>
      <c r="C2928" t="s">
        <v>11</v>
      </c>
      <c r="D2928" t="s">
        <v>34</v>
      </c>
      <c r="E2928" t="s">
        <v>35</v>
      </c>
      <c r="F2928" t="s">
        <v>120</v>
      </c>
      <c r="G2928" t="s">
        <v>15</v>
      </c>
      <c r="H2928">
        <v>3</v>
      </c>
      <c r="I2928">
        <v>106</v>
      </c>
      <c r="J2928" t="s">
        <v>16</v>
      </c>
      <c r="K2928" t="s">
        <v>17</v>
      </c>
      <c r="L2928" t="s">
        <v>58</v>
      </c>
      <c r="M2928" s="25">
        <v>520000</v>
      </c>
    </row>
    <row r="2929" spans="1:13" x14ac:dyDescent="0.2">
      <c r="A2929" s="1">
        <v>44963</v>
      </c>
      <c r="B2929" t="s">
        <v>3050</v>
      </c>
      <c r="C2929" t="s">
        <v>11</v>
      </c>
      <c r="D2929" t="s">
        <v>42</v>
      </c>
      <c r="E2929" t="s">
        <v>81</v>
      </c>
      <c r="F2929" t="s">
        <v>120</v>
      </c>
      <c r="G2929" t="s">
        <v>15</v>
      </c>
      <c r="H2929">
        <v>4</v>
      </c>
      <c r="I2929">
        <v>110</v>
      </c>
      <c r="J2929" t="s">
        <v>16</v>
      </c>
      <c r="K2929" t="s">
        <v>17</v>
      </c>
      <c r="L2929" t="s">
        <v>36</v>
      </c>
      <c r="M2929" s="25">
        <v>235000</v>
      </c>
    </row>
    <row r="2930" spans="1:13" x14ac:dyDescent="0.2">
      <c r="A2930" s="1">
        <v>44964</v>
      </c>
      <c r="B2930" t="s">
        <v>3051</v>
      </c>
      <c r="C2930" t="s">
        <v>11</v>
      </c>
      <c r="D2930" t="s">
        <v>54</v>
      </c>
      <c r="E2930" t="s">
        <v>111</v>
      </c>
      <c r="F2930" t="s">
        <v>120</v>
      </c>
      <c r="G2930" t="s">
        <v>15</v>
      </c>
      <c r="H2930">
        <v>3</v>
      </c>
      <c r="I2930">
        <v>74</v>
      </c>
      <c r="J2930" t="s">
        <v>16</v>
      </c>
      <c r="K2930" t="s">
        <v>17</v>
      </c>
      <c r="L2930" t="s">
        <v>57</v>
      </c>
      <c r="M2930" s="25">
        <v>161500</v>
      </c>
    </row>
    <row r="2931" spans="1:13" x14ac:dyDescent="0.2">
      <c r="A2931" s="1">
        <v>44965</v>
      </c>
      <c r="B2931" t="s">
        <v>3052</v>
      </c>
      <c r="C2931" t="s">
        <v>11</v>
      </c>
      <c r="D2931" t="s">
        <v>19</v>
      </c>
      <c r="E2931" t="s">
        <v>20</v>
      </c>
      <c r="F2931" t="s">
        <v>120</v>
      </c>
      <c r="G2931" t="s">
        <v>15</v>
      </c>
      <c r="H2931">
        <v>6</v>
      </c>
      <c r="I2931">
        <v>285</v>
      </c>
      <c r="J2931" t="s">
        <v>16</v>
      </c>
      <c r="K2931" t="s">
        <v>17</v>
      </c>
      <c r="L2931" t="s">
        <v>40</v>
      </c>
      <c r="M2931" s="25">
        <v>1780000</v>
      </c>
    </row>
    <row r="2932" spans="1:13" x14ac:dyDescent="0.2">
      <c r="A2932" s="1">
        <v>44966</v>
      </c>
      <c r="B2932" t="s">
        <v>3053</v>
      </c>
      <c r="C2932" t="s">
        <v>11</v>
      </c>
      <c r="D2932" t="s">
        <v>19</v>
      </c>
      <c r="E2932" t="s">
        <v>20</v>
      </c>
      <c r="F2932" t="s">
        <v>120</v>
      </c>
      <c r="G2932" t="s">
        <v>15</v>
      </c>
      <c r="H2932">
        <v>4</v>
      </c>
      <c r="I2932">
        <v>130</v>
      </c>
      <c r="J2932" t="s">
        <v>16</v>
      </c>
      <c r="K2932" t="s">
        <v>17</v>
      </c>
      <c r="L2932" t="s">
        <v>18</v>
      </c>
      <c r="M2932" s="25">
        <v>580000</v>
      </c>
    </row>
    <row r="2933" spans="1:13" x14ac:dyDescent="0.2">
      <c r="A2933" s="1">
        <v>44967</v>
      </c>
      <c r="B2933" t="s">
        <v>3054</v>
      </c>
      <c r="C2933" t="s">
        <v>11</v>
      </c>
      <c r="D2933" t="s">
        <v>42</v>
      </c>
      <c r="E2933" t="s">
        <v>88</v>
      </c>
      <c r="F2933" t="s">
        <v>120</v>
      </c>
      <c r="G2933" t="s">
        <v>15</v>
      </c>
      <c r="H2933">
        <v>4</v>
      </c>
      <c r="I2933">
        <v>74</v>
      </c>
      <c r="J2933" t="s">
        <v>16</v>
      </c>
      <c r="K2933" t="s">
        <v>17</v>
      </c>
      <c r="L2933" t="s">
        <v>58</v>
      </c>
      <c r="M2933" s="25">
        <v>241000</v>
      </c>
    </row>
    <row r="2934" spans="1:13" x14ac:dyDescent="0.2">
      <c r="A2934" s="1">
        <v>44968</v>
      </c>
      <c r="B2934" t="s">
        <v>3055</v>
      </c>
      <c r="C2934" t="s">
        <v>11</v>
      </c>
      <c r="D2934" t="s">
        <v>19</v>
      </c>
      <c r="E2934" t="s">
        <v>73</v>
      </c>
      <c r="F2934" t="s">
        <v>120</v>
      </c>
      <c r="G2934" t="s">
        <v>15</v>
      </c>
      <c r="H2934">
        <v>4</v>
      </c>
      <c r="I2934">
        <v>98</v>
      </c>
      <c r="J2934" t="s">
        <v>16</v>
      </c>
      <c r="K2934" t="s">
        <v>17</v>
      </c>
      <c r="L2934" t="s">
        <v>58</v>
      </c>
      <c r="M2934" s="25">
        <v>365000</v>
      </c>
    </row>
    <row r="2935" spans="1:13" x14ac:dyDescent="0.2">
      <c r="A2935" s="1">
        <v>44969</v>
      </c>
      <c r="B2935" t="s">
        <v>3056</v>
      </c>
      <c r="C2935" t="s">
        <v>11</v>
      </c>
      <c r="D2935" t="s">
        <v>12</v>
      </c>
      <c r="E2935" t="s">
        <v>13</v>
      </c>
      <c r="F2935" t="s">
        <v>120</v>
      </c>
      <c r="G2935" t="s">
        <v>15</v>
      </c>
      <c r="H2935">
        <v>5</v>
      </c>
      <c r="I2935">
        <v>117</v>
      </c>
      <c r="J2935" t="s">
        <v>16</v>
      </c>
      <c r="K2935" t="s">
        <v>17</v>
      </c>
      <c r="L2935" t="s">
        <v>57</v>
      </c>
      <c r="M2935" s="25">
        <v>499000</v>
      </c>
    </row>
    <row r="2936" spans="1:13" x14ac:dyDescent="0.2">
      <c r="A2936" s="1">
        <v>44970</v>
      </c>
      <c r="B2936" t="s">
        <v>3057</v>
      </c>
      <c r="C2936" t="s">
        <v>11</v>
      </c>
      <c r="D2936" t="s">
        <v>47</v>
      </c>
      <c r="E2936" t="s">
        <v>48</v>
      </c>
      <c r="F2936" t="s">
        <v>120</v>
      </c>
      <c r="G2936" t="s">
        <v>15</v>
      </c>
      <c r="H2936">
        <v>3</v>
      </c>
      <c r="I2936">
        <v>92</v>
      </c>
      <c r="J2936" t="s">
        <v>16</v>
      </c>
      <c r="K2936" t="s">
        <v>17</v>
      </c>
      <c r="L2936" t="s">
        <v>58</v>
      </c>
      <c r="M2936" s="25">
        <v>285000</v>
      </c>
    </row>
    <row r="2937" spans="1:13" x14ac:dyDescent="0.2">
      <c r="A2937" s="1">
        <v>44971</v>
      </c>
      <c r="B2937" t="s">
        <v>3058</v>
      </c>
      <c r="C2937" t="s">
        <v>11</v>
      </c>
      <c r="D2937" t="s">
        <v>12</v>
      </c>
      <c r="E2937" t="s">
        <v>30</v>
      </c>
      <c r="F2937" t="s">
        <v>120</v>
      </c>
      <c r="G2937" t="s">
        <v>32</v>
      </c>
      <c r="H2937">
        <v>2</v>
      </c>
      <c r="I2937">
        <v>105</v>
      </c>
      <c r="J2937" t="s">
        <v>16</v>
      </c>
      <c r="K2937" t="s">
        <v>17</v>
      </c>
      <c r="L2937" t="s">
        <v>52</v>
      </c>
      <c r="M2937" s="25">
        <v>400000</v>
      </c>
    </row>
    <row r="2938" spans="1:13" x14ac:dyDescent="0.2">
      <c r="A2938" s="1">
        <v>44972</v>
      </c>
      <c r="B2938" t="s">
        <v>3059</v>
      </c>
      <c r="C2938" t="s">
        <v>11</v>
      </c>
      <c r="D2938" t="s">
        <v>12</v>
      </c>
      <c r="E2938" t="s">
        <v>33</v>
      </c>
      <c r="F2938" t="s">
        <v>120</v>
      </c>
      <c r="G2938" t="s">
        <v>23</v>
      </c>
      <c r="H2938">
        <v>3</v>
      </c>
      <c r="I2938">
        <v>70</v>
      </c>
      <c r="J2938" t="s">
        <v>16</v>
      </c>
      <c r="K2938" t="s">
        <v>67</v>
      </c>
      <c r="L2938" t="s">
        <v>46</v>
      </c>
      <c r="M2938" s="25">
        <v>340000</v>
      </c>
    </row>
    <row r="2939" spans="1:13" x14ac:dyDescent="0.2">
      <c r="A2939" s="1">
        <v>44973</v>
      </c>
      <c r="B2939" t="s">
        <v>3060</v>
      </c>
      <c r="C2939" t="s">
        <v>11</v>
      </c>
      <c r="D2939" t="s">
        <v>42</v>
      </c>
      <c r="E2939" t="s">
        <v>62</v>
      </c>
      <c r="F2939" t="s">
        <v>120</v>
      </c>
      <c r="G2939" t="s">
        <v>15</v>
      </c>
      <c r="H2939">
        <v>3</v>
      </c>
      <c r="I2939">
        <v>67</v>
      </c>
      <c r="J2939" t="s">
        <v>16</v>
      </c>
      <c r="K2939" t="s">
        <v>67</v>
      </c>
      <c r="L2939" t="s">
        <v>60</v>
      </c>
      <c r="M2939" s="25">
        <v>199000</v>
      </c>
    </row>
    <row r="2940" spans="1:13" x14ac:dyDescent="0.2">
      <c r="A2940" s="1">
        <v>44974</v>
      </c>
      <c r="B2940" t="s">
        <v>3061</v>
      </c>
      <c r="C2940" t="s">
        <v>11</v>
      </c>
      <c r="D2940" t="s">
        <v>34</v>
      </c>
      <c r="E2940" t="s">
        <v>71</v>
      </c>
      <c r="F2940" t="s">
        <v>120</v>
      </c>
      <c r="G2940" t="s">
        <v>15</v>
      </c>
      <c r="H2940">
        <v>3</v>
      </c>
      <c r="I2940">
        <v>80</v>
      </c>
      <c r="J2940" t="s">
        <v>16</v>
      </c>
      <c r="K2940" t="s">
        <v>17</v>
      </c>
      <c r="L2940" t="s">
        <v>36</v>
      </c>
      <c r="M2940" s="25">
        <v>240000</v>
      </c>
    </row>
    <row r="2941" spans="1:13" x14ac:dyDescent="0.2">
      <c r="A2941" s="1">
        <v>44975</v>
      </c>
      <c r="B2941" t="s">
        <v>3062</v>
      </c>
      <c r="C2941" t="s">
        <v>11</v>
      </c>
      <c r="D2941" t="s">
        <v>42</v>
      </c>
      <c r="E2941" t="s">
        <v>83</v>
      </c>
      <c r="F2941" t="s">
        <v>120</v>
      </c>
      <c r="G2941" t="s">
        <v>15</v>
      </c>
      <c r="H2941">
        <v>3</v>
      </c>
      <c r="I2941">
        <v>90</v>
      </c>
      <c r="J2941" t="s">
        <v>16</v>
      </c>
      <c r="K2941" t="s">
        <v>17</v>
      </c>
      <c r="L2941" t="s">
        <v>58</v>
      </c>
      <c r="M2941" s="25">
        <v>315000</v>
      </c>
    </row>
    <row r="2942" spans="1:13" x14ac:dyDescent="0.2">
      <c r="A2942" s="1">
        <v>44976</v>
      </c>
      <c r="B2942" t="s">
        <v>3063</v>
      </c>
      <c r="C2942" t="s">
        <v>11</v>
      </c>
      <c r="D2942" t="s">
        <v>34</v>
      </c>
      <c r="E2942" t="s">
        <v>35</v>
      </c>
      <c r="F2942" t="s">
        <v>120</v>
      </c>
      <c r="G2942" t="s">
        <v>23</v>
      </c>
      <c r="H2942">
        <v>3</v>
      </c>
      <c r="I2942">
        <v>73</v>
      </c>
      <c r="J2942" t="s">
        <v>16</v>
      </c>
      <c r="K2942" t="s">
        <v>17</v>
      </c>
      <c r="L2942" t="s">
        <v>65</v>
      </c>
      <c r="M2942" s="25">
        <v>435000</v>
      </c>
    </row>
    <row r="2943" spans="1:13" x14ac:dyDescent="0.2">
      <c r="A2943" s="1">
        <v>44977</v>
      </c>
      <c r="B2943" t="s">
        <v>3064</v>
      </c>
      <c r="C2943" t="s">
        <v>11</v>
      </c>
      <c r="D2943" t="s">
        <v>34</v>
      </c>
      <c r="E2943" t="s">
        <v>35</v>
      </c>
      <c r="F2943" t="s">
        <v>120</v>
      </c>
      <c r="G2943" t="s">
        <v>15</v>
      </c>
      <c r="H2943">
        <v>6</v>
      </c>
      <c r="I2943">
        <v>181</v>
      </c>
      <c r="J2943" t="s">
        <v>16</v>
      </c>
      <c r="K2943" t="s">
        <v>17</v>
      </c>
      <c r="L2943" t="s">
        <v>58</v>
      </c>
      <c r="M2943" s="25">
        <v>928800</v>
      </c>
    </row>
    <row r="2944" spans="1:13" x14ac:dyDescent="0.2">
      <c r="A2944" s="1">
        <v>44978</v>
      </c>
      <c r="B2944" t="s">
        <v>3065</v>
      </c>
      <c r="C2944" t="s">
        <v>11</v>
      </c>
      <c r="D2944" t="s">
        <v>12</v>
      </c>
      <c r="E2944" t="s">
        <v>31</v>
      </c>
      <c r="F2944" t="s">
        <v>120</v>
      </c>
      <c r="G2944" t="s">
        <v>23</v>
      </c>
      <c r="H2944">
        <v>5</v>
      </c>
      <c r="I2944">
        <v>250</v>
      </c>
      <c r="J2944" t="s">
        <v>16</v>
      </c>
      <c r="K2944" t="s">
        <v>17</v>
      </c>
      <c r="L2944" t="s">
        <v>46</v>
      </c>
      <c r="M2944" s="25">
        <v>1150000</v>
      </c>
    </row>
    <row r="2945" spans="1:13" x14ac:dyDescent="0.2">
      <c r="A2945" s="1">
        <v>44979</v>
      </c>
      <c r="B2945" t="s">
        <v>3066</v>
      </c>
      <c r="C2945" t="s">
        <v>11</v>
      </c>
      <c r="D2945" t="s">
        <v>12</v>
      </c>
      <c r="E2945" t="s">
        <v>41</v>
      </c>
      <c r="F2945" t="s">
        <v>120</v>
      </c>
      <c r="G2945" t="s">
        <v>15</v>
      </c>
      <c r="H2945">
        <v>3</v>
      </c>
      <c r="I2945">
        <v>79</v>
      </c>
      <c r="J2945" t="s">
        <v>16</v>
      </c>
      <c r="K2945" t="s">
        <v>17</v>
      </c>
      <c r="L2945" t="s">
        <v>21</v>
      </c>
      <c r="M2945" s="25">
        <v>450000</v>
      </c>
    </row>
    <row r="2946" spans="1:13" x14ac:dyDescent="0.2">
      <c r="A2946" s="1">
        <v>44980</v>
      </c>
      <c r="B2946" t="s">
        <v>3067</v>
      </c>
      <c r="C2946" t="s">
        <v>11</v>
      </c>
      <c r="D2946" t="s">
        <v>12</v>
      </c>
      <c r="E2946" t="s">
        <v>41</v>
      </c>
      <c r="F2946" t="s">
        <v>120</v>
      </c>
      <c r="G2946" t="s">
        <v>15</v>
      </c>
      <c r="H2946">
        <v>2</v>
      </c>
      <c r="I2946">
        <v>77</v>
      </c>
      <c r="J2946" t="s">
        <v>16</v>
      </c>
      <c r="K2946" t="s">
        <v>67</v>
      </c>
      <c r="L2946" t="s">
        <v>18</v>
      </c>
      <c r="M2946" s="25">
        <v>450000</v>
      </c>
    </row>
    <row r="2947" spans="1:13" x14ac:dyDescent="0.2">
      <c r="A2947" s="1">
        <v>44981</v>
      </c>
      <c r="B2947" t="s">
        <v>3068</v>
      </c>
      <c r="C2947" t="s">
        <v>11</v>
      </c>
      <c r="D2947" t="s">
        <v>34</v>
      </c>
      <c r="E2947" t="s">
        <v>35</v>
      </c>
      <c r="F2947" t="s">
        <v>120</v>
      </c>
      <c r="G2947" t="s">
        <v>23</v>
      </c>
      <c r="H2947">
        <v>3</v>
      </c>
      <c r="I2947">
        <v>73</v>
      </c>
      <c r="J2947" t="s">
        <v>16</v>
      </c>
      <c r="K2947" t="s">
        <v>17</v>
      </c>
      <c r="L2947" t="s">
        <v>46</v>
      </c>
      <c r="M2947" s="25">
        <v>430000</v>
      </c>
    </row>
    <row r="2948" spans="1:13" x14ac:dyDescent="0.2">
      <c r="A2948" s="1">
        <v>44982</v>
      </c>
      <c r="B2948" t="s">
        <v>3069</v>
      </c>
      <c r="C2948" t="s">
        <v>11</v>
      </c>
      <c r="D2948" t="s">
        <v>47</v>
      </c>
      <c r="E2948" t="s">
        <v>48</v>
      </c>
      <c r="F2948" t="s">
        <v>120</v>
      </c>
      <c r="G2948" t="s">
        <v>15</v>
      </c>
      <c r="H2948">
        <v>4</v>
      </c>
      <c r="I2948">
        <v>83</v>
      </c>
      <c r="J2948" t="s">
        <v>16</v>
      </c>
      <c r="K2948" t="s">
        <v>17</v>
      </c>
      <c r="L2948" t="s">
        <v>18</v>
      </c>
      <c r="M2948" s="25">
        <v>270000</v>
      </c>
    </row>
    <row r="2949" spans="1:13" x14ac:dyDescent="0.2">
      <c r="A2949" s="1">
        <v>44983</v>
      </c>
      <c r="B2949" t="s">
        <v>3070</v>
      </c>
      <c r="C2949" t="s">
        <v>11</v>
      </c>
      <c r="D2949" t="s">
        <v>12</v>
      </c>
      <c r="E2949" t="s">
        <v>41</v>
      </c>
      <c r="F2949" t="s">
        <v>120</v>
      </c>
      <c r="G2949" t="s">
        <v>15</v>
      </c>
      <c r="H2949">
        <v>3</v>
      </c>
      <c r="I2949">
        <v>79</v>
      </c>
      <c r="J2949" t="s">
        <v>16</v>
      </c>
      <c r="K2949" t="s">
        <v>67</v>
      </c>
      <c r="L2949" t="s">
        <v>18</v>
      </c>
      <c r="M2949" s="25">
        <v>440000</v>
      </c>
    </row>
    <row r="2950" spans="1:13" x14ac:dyDescent="0.2">
      <c r="A2950" s="1">
        <v>44984</v>
      </c>
      <c r="B2950" t="s">
        <v>3071</v>
      </c>
      <c r="C2950" t="s">
        <v>11</v>
      </c>
      <c r="D2950" t="s">
        <v>12</v>
      </c>
      <c r="E2950" t="s">
        <v>13</v>
      </c>
      <c r="F2950" t="s">
        <v>120</v>
      </c>
      <c r="G2950" t="s">
        <v>15</v>
      </c>
      <c r="H2950">
        <v>4</v>
      </c>
      <c r="I2950">
        <v>196</v>
      </c>
      <c r="J2950" t="s">
        <v>16</v>
      </c>
      <c r="K2950" t="s">
        <v>17</v>
      </c>
      <c r="L2950" t="s">
        <v>18</v>
      </c>
      <c r="M2950" s="25">
        <v>595000</v>
      </c>
    </row>
    <row r="2951" spans="1:13" x14ac:dyDescent="0.2">
      <c r="A2951" s="1">
        <v>44985</v>
      </c>
      <c r="B2951" t="s">
        <v>3072</v>
      </c>
      <c r="C2951" t="s">
        <v>11</v>
      </c>
      <c r="D2951" t="s">
        <v>12</v>
      </c>
      <c r="E2951" t="s">
        <v>31</v>
      </c>
      <c r="F2951" t="s">
        <v>120</v>
      </c>
      <c r="G2951" t="s">
        <v>23</v>
      </c>
      <c r="H2951">
        <v>2</v>
      </c>
      <c r="I2951">
        <v>88</v>
      </c>
      <c r="J2951" t="s">
        <v>16</v>
      </c>
      <c r="K2951" t="s">
        <v>17</v>
      </c>
      <c r="L2951" t="s">
        <v>21</v>
      </c>
      <c r="M2951" s="25">
        <v>240000</v>
      </c>
    </row>
    <row r="2952" spans="1:13" x14ac:dyDescent="0.2">
      <c r="A2952" s="1">
        <v>44986</v>
      </c>
      <c r="B2952" t="s">
        <v>3073</v>
      </c>
      <c r="C2952" t="s">
        <v>11</v>
      </c>
      <c r="D2952" t="s">
        <v>37</v>
      </c>
      <c r="E2952" t="s">
        <v>49</v>
      </c>
      <c r="F2952" t="s">
        <v>120</v>
      </c>
      <c r="G2952" t="s">
        <v>15</v>
      </c>
      <c r="H2952">
        <v>3</v>
      </c>
      <c r="I2952">
        <v>82</v>
      </c>
      <c r="J2952" t="s">
        <v>28</v>
      </c>
      <c r="K2952" t="s">
        <v>17</v>
      </c>
      <c r="L2952" t="s">
        <v>21</v>
      </c>
      <c r="M2952" s="25">
        <v>248000</v>
      </c>
    </row>
    <row r="2953" spans="1:13" x14ac:dyDescent="0.2">
      <c r="A2953" s="1">
        <v>44987</v>
      </c>
      <c r="B2953" t="s">
        <v>3074</v>
      </c>
      <c r="C2953" t="s">
        <v>11</v>
      </c>
      <c r="D2953" t="s">
        <v>12</v>
      </c>
      <c r="E2953" t="s">
        <v>22</v>
      </c>
      <c r="F2953" t="s">
        <v>120</v>
      </c>
      <c r="G2953" t="s">
        <v>15</v>
      </c>
      <c r="H2953">
        <v>4</v>
      </c>
      <c r="I2953">
        <v>98</v>
      </c>
      <c r="J2953" t="s">
        <v>16</v>
      </c>
      <c r="K2953" t="s">
        <v>17</v>
      </c>
      <c r="L2953" t="s">
        <v>18</v>
      </c>
      <c r="M2953" s="25">
        <v>340000</v>
      </c>
    </row>
    <row r="2954" spans="1:13" x14ac:dyDescent="0.2">
      <c r="A2954" s="1">
        <v>44988</v>
      </c>
      <c r="B2954" t="s">
        <v>3075</v>
      </c>
      <c r="C2954" t="s">
        <v>11</v>
      </c>
      <c r="D2954" t="s">
        <v>47</v>
      </c>
      <c r="E2954" t="s">
        <v>48</v>
      </c>
      <c r="F2954" t="s">
        <v>120</v>
      </c>
      <c r="G2954" t="s">
        <v>15</v>
      </c>
      <c r="H2954">
        <v>3</v>
      </c>
      <c r="I2954">
        <v>68</v>
      </c>
      <c r="J2954" t="s">
        <v>28</v>
      </c>
      <c r="K2954" t="s">
        <v>17</v>
      </c>
      <c r="L2954" t="s">
        <v>21</v>
      </c>
      <c r="M2954" s="25">
        <v>152000</v>
      </c>
    </row>
    <row r="2955" spans="1:13" x14ac:dyDescent="0.2">
      <c r="A2955" s="1">
        <v>44989</v>
      </c>
      <c r="B2955" t="s">
        <v>3076</v>
      </c>
      <c r="C2955" t="s">
        <v>11</v>
      </c>
      <c r="D2955" t="s">
        <v>42</v>
      </c>
      <c r="E2955" t="s">
        <v>62</v>
      </c>
      <c r="F2955" t="s">
        <v>120</v>
      </c>
      <c r="G2955" t="s">
        <v>32</v>
      </c>
      <c r="H2955">
        <v>2</v>
      </c>
      <c r="I2955">
        <v>50</v>
      </c>
      <c r="J2955" t="s">
        <v>28</v>
      </c>
      <c r="K2955" t="s">
        <v>17</v>
      </c>
      <c r="L2955" t="s">
        <v>40</v>
      </c>
      <c r="M2955" s="25">
        <v>260000</v>
      </c>
    </row>
    <row r="2956" spans="1:13" x14ac:dyDescent="0.2">
      <c r="A2956" s="1">
        <v>44990</v>
      </c>
      <c r="B2956" t="s">
        <v>3077</v>
      </c>
      <c r="C2956" t="s">
        <v>11</v>
      </c>
      <c r="D2956" t="s">
        <v>89</v>
      </c>
      <c r="E2956" t="s">
        <v>103</v>
      </c>
      <c r="F2956" t="s">
        <v>120</v>
      </c>
      <c r="G2956" t="s">
        <v>23</v>
      </c>
      <c r="H2956">
        <v>3</v>
      </c>
      <c r="I2956">
        <v>65</v>
      </c>
      <c r="J2956" t="s">
        <v>16</v>
      </c>
      <c r="K2956" t="s">
        <v>17</v>
      </c>
      <c r="L2956" t="s">
        <v>58</v>
      </c>
      <c r="M2956" s="25">
        <v>189000</v>
      </c>
    </row>
    <row r="2957" spans="1:13" x14ac:dyDescent="0.2">
      <c r="A2957" s="1">
        <v>44991</v>
      </c>
      <c r="B2957" t="s">
        <v>3078</v>
      </c>
      <c r="C2957" t="s">
        <v>11</v>
      </c>
      <c r="D2957" t="s">
        <v>42</v>
      </c>
      <c r="E2957" t="s">
        <v>62</v>
      </c>
      <c r="F2957" t="s">
        <v>120</v>
      </c>
      <c r="G2957" t="s">
        <v>15</v>
      </c>
      <c r="H2957">
        <v>3</v>
      </c>
      <c r="I2957">
        <v>66</v>
      </c>
      <c r="J2957" t="s">
        <v>16</v>
      </c>
      <c r="K2957" t="s">
        <v>17</v>
      </c>
      <c r="L2957" t="s">
        <v>60</v>
      </c>
      <c r="M2957" s="25">
        <v>214900</v>
      </c>
    </row>
    <row r="2958" spans="1:13" x14ac:dyDescent="0.2">
      <c r="A2958" s="1">
        <v>44992</v>
      </c>
      <c r="B2958" t="s">
        <v>3079</v>
      </c>
      <c r="C2958" t="s">
        <v>11</v>
      </c>
      <c r="D2958" t="s">
        <v>12</v>
      </c>
      <c r="E2958" t="s">
        <v>33</v>
      </c>
      <c r="F2958" t="s">
        <v>120</v>
      </c>
      <c r="G2958" t="s">
        <v>15</v>
      </c>
      <c r="H2958">
        <v>4</v>
      </c>
      <c r="I2958">
        <v>134</v>
      </c>
      <c r="J2958" t="s">
        <v>16</v>
      </c>
      <c r="K2958" t="s">
        <v>17</v>
      </c>
      <c r="L2958" t="s">
        <v>36</v>
      </c>
      <c r="M2958" s="25">
        <v>490000</v>
      </c>
    </row>
    <row r="2959" spans="1:13" x14ac:dyDescent="0.2">
      <c r="A2959" s="1">
        <v>44993</v>
      </c>
      <c r="B2959" t="s">
        <v>3080</v>
      </c>
      <c r="C2959" t="s">
        <v>11</v>
      </c>
      <c r="D2959" t="s">
        <v>47</v>
      </c>
      <c r="E2959" t="s">
        <v>48</v>
      </c>
      <c r="F2959" t="s">
        <v>120</v>
      </c>
      <c r="G2959" t="s">
        <v>15</v>
      </c>
      <c r="H2959">
        <v>3</v>
      </c>
      <c r="I2959">
        <v>68</v>
      </c>
      <c r="J2959" t="s">
        <v>16</v>
      </c>
      <c r="K2959" t="s">
        <v>17</v>
      </c>
      <c r="L2959" t="s">
        <v>18</v>
      </c>
      <c r="M2959" s="25">
        <v>179000</v>
      </c>
    </row>
    <row r="2960" spans="1:13" x14ac:dyDescent="0.2">
      <c r="A2960" s="1">
        <v>44994</v>
      </c>
      <c r="B2960" t="s">
        <v>3081</v>
      </c>
      <c r="C2960" t="s">
        <v>11</v>
      </c>
      <c r="D2960" t="s">
        <v>47</v>
      </c>
      <c r="E2960" t="s">
        <v>96</v>
      </c>
      <c r="F2960" t="s">
        <v>120</v>
      </c>
      <c r="G2960" t="s">
        <v>15</v>
      </c>
      <c r="H2960">
        <v>3</v>
      </c>
      <c r="I2960">
        <v>75</v>
      </c>
      <c r="J2960" t="s">
        <v>16</v>
      </c>
      <c r="K2960" t="s">
        <v>17</v>
      </c>
      <c r="L2960" t="s">
        <v>36</v>
      </c>
      <c r="M2960" s="25">
        <v>195000</v>
      </c>
    </row>
    <row r="2961" spans="1:13" x14ac:dyDescent="0.2">
      <c r="A2961" s="1">
        <v>44995</v>
      </c>
      <c r="B2961" t="s">
        <v>3082</v>
      </c>
      <c r="C2961" t="s">
        <v>11</v>
      </c>
      <c r="D2961" t="s">
        <v>19</v>
      </c>
      <c r="E2961" t="s">
        <v>68</v>
      </c>
      <c r="F2961" t="s">
        <v>120</v>
      </c>
      <c r="G2961" t="s">
        <v>15</v>
      </c>
      <c r="H2961">
        <v>4</v>
      </c>
      <c r="I2961">
        <v>118</v>
      </c>
      <c r="J2961" t="s">
        <v>16</v>
      </c>
      <c r="K2961" t="s">
        <v>17</v>
      </c>
      <c r="L2961" t="s">
        <v>21</v>
      </c>
      <c r="M2961" s="25">
        <v>560000</v>
      </c>
    </row>
    <row r="2962" spans="1:13" x14ac:dyDescent="0.2">
      <c r="A2962" s="1">
        <v>44996</v>
      </c>
      <c r="B2962" t="s">
        <v>3083</v>
      </c>
      <c r="C2962" t="s">
        <v>11</v>
      </c>
      <c r="D2962" t="s">
        <v>42</v>
      </c>
      <c r="E2962" t="s">
        <v>87</v>
      </c>
      <c r="F2962" t="s">
        <v>120</v>
      </c>
      <c r="G2962" t="s">
        <v>15</v>
      </c>
      <c r="H2962">
        <v>4</v>
      </c>
      <c r="I2962">
        <v>75</v>
      </c>
      <c r="J2962" t="s">
        <v>16</v>
      </c>
      <c r="K2962" t="s">
        <v>17</v>
      </c>
      <c r="L2962" t="s">
        <v>18</v>
      </c>
      <c r="M2962" s="25">
        <v>183000</v>
      </c>
    </row>
    <row r="2963" spans="1:13" x14ac:dyDescent="0.2">
      <c r="A2963" s="1">
        <v>44997</v>
      </c>
      <c r="B2963" t="s">
        <v>3084</v>
      </c>
      <c r="C2963" t="s">
        <v>11</v>
      </c>
      <c r="D2963" t="s">
        <v>54</v>
      </c>
      <c r="E2963" t="s">
        <v>108</v>
      </c>
      <c r="F2963" t="s">
        <v>120</v>
      </c>
      <c r="G2963" t="s">
        <v>15</v>
      </c>
      <c r="H2963">
        <v>4</v>
      </c>
      <c r="I2963">
        <v>89</v>
      </c>
      <c r="J2963" t="s">
        <v>16</v>
      </c>
      <c r="K2963" t="s">
        <v>17</v>
      </c>
      <c r="L2963" t="s">
        <v>40</v>
      </c>
      <c r="M2963" s="25">
        <v>260000</v>
      </c>
    </row>
    <row r="2964" spans="1:13" x14ac:dyDescent="0.2">
      <c r="A2964" s="1">
        <v>44998</v>
      </c>
      <c r="B2964" t="s">
        <v>3085</v>
      </c>
      <c r="C2964" t="s">
        <v>11</v>
      </c>
      <c r="D2964" t="s">
        <v>12</v>
      </c>
      <c r="E2964" t="s">
        <v>31</v>
      </c>
      <c r="F2964" t="s">
        <v>120</v>
      </c>
      <c r="G2964" t="s">
        <v>32</v>
      </c>
      <c r="H2964">
        <v>4</v>
      </c>
      <c r="I2964">
        <v>350</v>
      </c>
      <c r="J2964" t="s">
        <v>28</v>
      </c>
      <c r="K2964" t="s">
        <v>17</v>
      </c>
      <c r="L2964" t="s">
        <v>52</v>
      </c>
      <c r="M2964" s="25">
        <v>390000</v>
      </c>
    </row>
    <row r="2965" spans="1:13" x14ac:dyDescent="0.2">
      <c r="A2965" s="1">
        <v>44999</v>
      </c>
      <c r="B2965" t="s">
        <v>3086</v>
      </c>
      <c r="C2965" t="s">
        <v>11</v>
      </c>
      <c r="D2965" t="s">
        <v>37</v>
      </c>
      <c r="E2965" t="s">
        <v>49</v>
      </c>
      <c r="F2965" t="s">
        <v>120</v>
      </c>
      <c r="G2965" t="s">
        <v>15</v>
      </c>
      <c r="H2965">
        <v>4</v>
      </c>
      <c r="I2965">
        <v>240</v>
      </c>
      <c r="J2965" t="s">
        <v>16</v>
      </c>
      <c r="K2965" t="s">
        <v>17</v>
      </c>
      <c r="L2965" t="s">
        <v>18</v>
      </c>
      <c r="M2965" s="25">
        <v>1190000</v>
      </c>
    </row>
    <row r="2966" spans="1:13" x14ac:dyDescent="0.2">
      <c r="A2966" s="1">
        <v>45000</v>
      </c>
      <c r="B2966" t="s">
        <v>3087</v>
      </c>
      <c r="C2966" t="s">
        <v>11</v>
      </c>
      <c r="D2966" t="s">
        <v>50</v>
      </c>
      <c r="E2966" t="s">
        <v>66</v>
      </c>
      <c r="F2966" t="s">
        <v>120</v>
      </c>
      <c r="G2966" t="s">
        <v>23</v>
      </c>
      <c r="H2966">
        <v>3</v>
      </c>
      <c r="I2966">
        <v>84</v>
      </c>
      <c r="J2966" t="s">
        <v>16</v>
      </c>
      <c r="K2966" t="s">
        <v>17</v>
      </c>
      <c r="L2966" t="s">
        <v>36</v>
      </c>
      <c r="M2966" s="25">
        <v>399000</v>
      </c>
    </row>
    <row r="2967" spans="1:13" x14ac:dyDescent="0.2">
      <c r="A2967" s="1">
        <v>45001</v>
      </c>
      <c r="B2967" t="s">
        <v>3088</v>
      </c>
      <c r="C2967" t="s">
        <v>11</v>
      </c>
      <c r="D2967" t="s">
        <v>34</v>
      </c>
      <c r="E2967" t="s">
        <v>35</v>
      </c>
      <c r="F2967" t="s">
        <v>120</v>
      </c>
      <c r="G2967" t="s">
        <v>15</v>
      </c>
      <c r="H2967">
        <v>5</v>
      </c>
      <c r="I2967">
        <v>148</v>
      </c>
      <c r="J2967" t="s">
        <v>16</v>
      </c>
      <c r="K2967" t="s">
        <v>17</v>
      </c>
      <c r="L2967" t="s">
        <v>36</v>
      </c>
      <c r="M2967" s="25">
        <v>590000</v>
      </c>
    </row>
    <row r="2968" spans="1:13" x14ac:dyDescent="0.2">
      <c r="A2968" s="1">
        <v>45002</v>
      </c>
      <c r="B2968" t="s">
        <v>3089</v>
      </c>
      <c r="C2968" t="s">
        <v>11</v>
      </c>
      <c r="D2968" t="s">
        <v>42</v>
      </c>
      <c r="E2968" t="s">
        <v>59</v>
      </c>
      <c r="F2968" t="s">
        <v>120</v>
      </c>
      <c r="G2968" t="s">
        <v>15</v>
      </c>
      <c r="H2968">
        <v>4</v>
      </c>
      <c r="I2968">
        <v>93</v>
      </c>
      <c r="J2968" t="s">
        <v>16</v>
      </c>
      <c r="K2968" t="s">
        <v>17</v>
      </c>
      <c r="L2968" t="s">
        <v>46</v>
      </c>
      <c r="M2968" s="25">
        <v>278000</v>
      </c>
    </row>
    <row r="2969" spans="1:13" x14ac:dyDescent="0.2">
      <c r="A2969" s="1">
        <v>45003</v>
      </c>
      <c r="B2969" t="s">
        <v>3090</v>
      </c>
      <c r="C2969" t="s">
        <v>11</v>
      </c>
      <c r="D2969" t="s">
        <v>12</v>
      </c>
      <c r="E2969" t="s">
        <v>22</v>
      </c>
      <c r="F2969" t="s">
        <v>120</v>
      </c>
      <c r="G2969" t="s">
        <v>15</v>
      </c>
      <c r="H2969">
        <v>5</v>
      </c>
      <c r="I2969">
        <v>188</v>
      </c>
      <c r="J2969" t="s">
        <v>16</v>
      </c>
      <c r="K2969" t="s">
        <v>17</v>
      </c>
      <c r="L2969" t="s">
        <v>18</v>
      </c>
      <c r="M2969" s="25">
        <v>580000</v>
      </c>
    </row>
    <row r="2970" spans="1:13" x14ac:dyDescent="0.2">
      <c r="A2970" s="1">
        <v>45004</v>
      </c>
      <c r="B2970" t="s">
        <v>3091</v>
      </c>
      <c r="C2970" t="s">
        <v>11</v>
      </c>
      <c r="D2970" t="s">
        <v>42</v>
      </c>
      <c r="E2970" t="s">
        <v>62</v>
      </c>
      <c r="F2970" t="s">
        <v>120</v>
      </c>
      <c r="G2970" t="s">
        <v>15</v>
      </c>
      <c r="H2970">
        <v>3</v>
      </c>
      <c r="I2970">
        <v>70</v>
      </c>
      <c r="J2970" t="s">
        <v>16</v>
      </c>
      <c r="K2970" t="s">
        <v>17</v>
      </c>
      <c r="L2970" t="s">
        <v>21</v>
      </c>
      <c r="M2970" s="25">
        <v>230000</v>
      </c>
    </row>
    <row r="2971" spans="1:13" x14ac:dyDescent="0.2">
      <c r="A2971" s="1">
        <v>45005</v>
      </c>
      <c r="B2971" t="s">
        <v>3092</v>
      </c>
      <c r="C2971" t="s">
        <v>11</v>
      </c>
      <c r="D2971" t="s">
        <v>47</v>
      </c>
      <c r="E2971" t="s">
        <v>86</v>
      </c>
      <c r="F2971" t="s">
        <v>120</v>
      </c>
      <c r="G2971" t="s">
        <v>15</v>
      </c>
      <c r="H2971">
        <v>3</v>
      </c>
      <c r="I2971">
        <v>78</v>
      </c>
      <c r="J2971" t="s">
        <v>28</v>
      </c>
      <c r="K2971" t="s">
        <v>17</v>
      </c>
      <c r="L2971" t="s">
        <v>40</v>
      </c>
      <c r="M2971" s="25">
        <v>177000</v>
      </c>
    </row>
    <row r="2972" spans="1:13" x14ac:dyDescent="0.2">
      <c r="A2972" s="1">
        <v>45006</v>
      </c>
      <c r="B2972" t="s">
        <v>3093</v>
      </c>
      <c r="C2972" t="s">
        <v>11</v>
      </c>
      <c r="D2972" t="s">
        <v>47</v>
      </c>
      <c r="E2972" t="s">
        <v>48</v>
      </c>
      <c r="F2972" t="s">
        <v>120</v>
      </c>
      <c r="G2972" t="s">
        <v>15</v>
      </c>
      <c r="H2972">
        <v>2</v>
      </c>
      <c r="I2972">
        <v>51</v>
      </c>
      <c r="J2972" t="s">
        <v>28</v>
      </c>
      <c r="K2972" t="s">
        <v>17</v>
      </c>
      <c r="L2972" t="s">
        <v>21</v>
      </c>
      <c r="M2972" s="25">
        <v>150000</v>
      </c>
    </row>
    <row r="2973" spans="1:13" x14ac:dyDescent="0.2">
      <c r="A2973" s="1">
        <v>45007</v>
      </c>
      <c r="B2973" t="s">
        <v>3094</v>
      </c>
      <c r="C2973" t="s">
        <v>11</v>
      </c>
      <c r="D2973" t="s">
        <v>47</v>
      </c>
      <c r="E2973" t="s">
        <v>96</v>
      </c>
      <c r="F2973" t="s">
        <v>120</v>
      </c>
      <c r="G2973" t="s">
        <v>15</v>
      </c>
      <c r="H2973">
        <v>3</v>
      </c>
      <c r="I2973">
        <v>86</v>
      </c>
      <c r="J2973" t="s">
        <v>16</v>
      </c>
      <c r="K2973" t="s">
        <v>17</v>
      </c>
      <c r="L2973" t="s">
        <v>57</v>
      </c>
      <c r="M2973" s="25">
        <v>200000</v>
      </c>
    </row>
    <row r="2974" spans="1:13" x14ac:dyDescent="0.2">
      <c r="A2974" s="1">
        <v>45008</v>
      </c>
      <c r="B2974" t="s">
        <v>3095</v>
      </c>
      <c r="C2974" t="s">
        <v>11</v>
      </c>
      <c r="D2974" t="s">
        <v>34</v>
      </c>
      <c r="E2974" t="s">
        <v>35</v>
      </c>
      <c r="F2974" t="s">
        <v>120</v>
      </c>
      <c r="G2974" t="s">
        <v>23</v>
      </c>
      <c r="H2974">
        <v>3</v>
      </c>
      <c r="I2974">
        <v>69</v>
      </c>
      <c r="J2974" t="s">
        <v>16</v>
      </c>
      <c r="K2974" t="s">
        <v>17</v>
      </c>
      <c r="L2974" t="s">
        <v>65</v>
      </c>
      <c r="M2974" s="25">
        <v>435000</v>
      </c>
    </row>
    <row r="2975" spans="1:13" x14ac:dyDescent="0.2">
      <c r="A2975" s="1">
        <v>45009</v>
      </c>
      <c r="B2975" t="s">
        <v>3096</v>
      </c>
      <c r="C2975" t="s">
        <v>11</v>
      </c>
      <c r="D2975" t="s">
        <v>50</v>
      </c>
      <c r="E2975" t="s">
        <v>66</v>
      </c>
      <c r="F2975" t="s">
        <v>120</v>
      </c>
      <c r="G2975" t="s">
        <v>15</v>
      </c>
      <c r="H2975">
        <v>2</v>
      </c>
      <c r="I2975">
        <v>59</v>
      </c>
      <c r="J2975" t="s">
        <v>16</v>
      </c>
      <c r="K2975" t="s">
        <v>17</v>
      </c>
      <c r="L2975" t="s">
        <v>18</v>
      </c>
      <c r="M2975" s="25">
        <v>198000</v>
      </c>
    </row>
    <row r="2976" spans="1:13" x14ac:dyDescent="0.2">
      <c r="A2976" s="1">
        <v>45010</v>
      </c>
      <c r="B2976" t="s">
        <v>3097</v>
      </c>
      <c r="C2976" t="s">
        <v>11</v>
      </c>
      <c r="D2976" t="s">
        <v>47</v>
      </c>
      <c r="E2976" t="s">
        <v>86</v>
      </c>
      <c r="F2976" t="s">
        <v>120</v>
      </c>
      <c r="G2976" t="s">
        <v>15</v>
      </c>
      <c r="H2976">
        <v>5</v>
      </c>
      <c r="I2976">
        <v>110</v>
      </c>
      <c r="J2976" t="s">
        <v>16</v>
      </c>
      <c r="K2976" t="s">
        <v>17</v>
      </c>
      <c r="L2976" t="s">
        <v>24</v>
      </c>
      <c r="M2976" s="25">
        <v>540000</v>
      </c>
    </row>
    <row r="2977" spans="1:13" x14ac:dyDescent="0.2">
      <c r="A2977" s="1">
        <v>45011</v>
      </c>
      <c r="B2977" t="s">
        <v>3098</v>
      </c>
      <c r="C2977" t="s">
        <v>11</v>
      </c>
      <c r="D2977" t="s">
        <v>34</v>
      </c>
      <c r="E2977" t="s">
        <v>35</v>
      </c>
      <c r="F2977" t="s">
        <v>120</v>
      </c>
      <c r="G2977" t="s">
        <v>23</v>
      </c>
      <c r="H2977">
        <v>3</v>
      </c>
      <c r="I2977">
        <v>69</v>
      </c>
      <c r="J2977" t="s">
        <v>16</v>
      </c>
      <c r="K2977" t="s">
        <v>17</v>
      </c>
      <c r="L2977" t="s">
        <v>46</v>
      </c>
      <c r="M2977" s="25">
        <v>430000</v>
      </c>
    </row>
    <row r="2978" spans="1:13" x14ac:dyDescent="0.2">
      <c r="A2978" s="1">
        <v>45012</v>
      </c>
      <c r="B2978" t="s">
        <v>3099</v>
      </c>
      <c r="C2978" t="s">
        <v>11</v>
      </c>
      <c r="D2978" t="s">
        <v>34</v>
      </c>
      <c r="E2978" t="s">
        <v>35</v>
      </c>
      <c r="F2978" t="s">
        <v>120</v>
      </c>
      <c r="G2978" t="s">
        <v>15</v>
      </c>
      <c r="H2978">
        <v>3</v>
      </c>
      <c r="I2978">
        <v>70</v>
      </c>
      <c r="J2978" t="s">
        <v>16</v>
      </c>
      <c r="K2978" t="s">
        <v>17</v>
      </c>
      <c r="L2978" t="s">
        <v>36</v>
      </c>
      <c r="M2978" s="25">
        <v>415000</v>
      </c>
    </row>
    <row r="2979" spans="1:13" x14ac:dyDescent="0.2">
      <c r="A2979" s="1">
        <v>45013</v>
      </c>
      <c r="B2979" t="s">
        <v>3100</v>
      </c>
      <c r="C2979" t="s">
        <v>11</v>
      </c>
      <c r="D2979" t="s">
        <v>19</v>
      </c>
      <c r="E2979" t="s">
        <v>68</v>
      </c>
      <c r="F2979" t="s">
        <v>120</v>
      </c>
      <c r="G2979" t="s">
        <v>15</v>
      </c>
      <c r="H2979">
        <v>3</v>
      </c>
      <c r="I2979">
        <v>73</v>
      </c>
      <c r="J2979" t="s">
        <v>16</v>
      </c>
      <c r="K2979" t="s">
        <v>17</v>
      </c>
      <c r="L2979" t="s">
        <v>21</v>
      </c>
      <c r="M2979" s="25">
        <v>375000</v>
      </c>
    </row>
    <row r="2980" spans="1:13" x14ac:dyDescent="0.2">
      <c r="A2980" s="1">
        <v>45014</v>
      </c>
      <c r="B2980" t="s">
        <v>3101</v>
      </c>
      <c r="C2980" t="s">
        <v>11</v>
      </c>
      <c r="D2980" t="s">
        <v>12</v>
      </c>
      <c r="E2980" t="s">
        <v>41</v>
      </c>
      <c r="F2980" t="s">
        <v>120</v>
      </c>
      <c r="G2980" t="s">
        <v>15</v>
      </c>
      <c r="H2980">
        <v>4</v>
      </c>
      <c r="I2980">
        <v>130</v>
      </c>
      <c r="J2980" t="s">
        <v>16</v>
      </c>
      <c r="K2980" t="s">
        <v>17</v>
      </c>
      <c r="L2980" t="s">
        <v>60</v>
      </c>
      <c r="M2980" s="25">
        <v>480000</v>
      </c>
    </row>
    <row r="2981" spans="1:13" x14ac:dyDescent="0.2">
      <c r="A2981" s="1">
        <v>45015</v>
      </c>
      <c r="B2981" t="s">
        <v>3102</v>
      </c>
      <c r="C2981" t="s">
        <v>11</v>
      </c>
      <c r="D2981" t="s">
        <v>12</v>
      </c>
      <c r="E2981" t="s">
        <v>41</v>
      </c>
      <c r="F2981" t="s">
        <v>120</v>
      </c>
      <c r="G2981" t="s">
        <v>15</v>
      </c>
      <c r="H2981">
        <v>2</v>
      </c>
      <c r="I2981">
        <v>80</v>
      </c>
      <c r="J2981" t="s">
        <v>16</v>
      </c>
      <c r="K2981" t="s">
        <v>17</v>
      </c>
      <c r="L2981" t="s">
        <v>36</v>
      </c>
      <c r="M2981" s="25">
        <v>455000</v>
      </c>
    </row>
    <row r="2982" spans="1:13" x14ac:dyDescent="0.2">
      <c r="A2982" s="1">
        <v>45016</v>
      </c>
      <c r="B2982" t="s">
        <v>3103</v>
      </c>
      <c r="C2982" t="s">
        <v>11</v>
      </c>
      <c r="D2982" t="s">
        <v>19</v>
      </c>
      <c r="E2982" t="s">
        <v>77</v>
      </c>
      <c r="F2982" t="s">
        <v>120</v>
      </c>
      <c r="G2982" t="s">
        <v>15</v>
      </c>
      <c r="H2982">
        <v>4</v>
      </c>
      <c r="I2982">
        <v>140</v>
      </c>
      <c r="J2982" t="s">
        <v>16</v>
      </c>
      <c r="K2982" t="s">
        <v>17</v>
      </c>
      <c r="L2982" t="s">
        <v>18</v>
      </c>
      <c r="M2982" s="25">
        <v>790000</v>
      </c>
    </row>
    <row r="2983" spans="1:13" x14ac:dyDescent="0.2">
      <c r="A2983" s="1">
        <v>45017</v>
      </c>
      <c r="B2983" t="s">
        <v>3104</v>
      </c>
      <c r="C2983" t="s">
        <v>11</v>
      </c>
      <c r="D2983" t="s">
        <v>19</v>
      </c>
      <c r="E2983" t="s">
        <v>20</v>
      </c>
      <c r="F2983" t="s">
        <v>120</v>
      </c>
      <c r="G2983" t="s">
        <v>15</v>
      </c>
      <c r="H2983">
        <v>2</v>
      </c>
      <c r="I2983">
        <v>95</v>
      </c>
      <c r="J2983" t="s">
        <v>16</v>
      </c>
      <c r="K2983" t="s">
        <v>17</v>
      </c>
      <c r="L2983" t="s">
        <v>21</v>
      </c>
      <c r="M2983" s="25">
        <v>340000</v>
      </c>
    </row>
    <row r="2984" spans="1:13" x14ac:dyDescent="0.2">
      <c r="A2984" s="1">
        <v>45018</v>
      </c>
      <c r="B2984" t="s">
        <v>3105</v>
      </c>
      <c r="C2984" t="s">
        <v>11</v>
      </c>
      <c r="D2984" t="s">
        <v>37</v>
      </c>
      <c r="E2984" t="s">
        <v>74</v>
      </c>
      <c r="F2984" t="s">
        <v>120</v>
      </c>
      <c r="G2984" t="s">
        <v>15</v>
      </c>
      <c r="H2984">
        <v>3</v>
      </c>
      <c r="I2984">
        <v>130</v>
      </c>
      <c r="J2984" t="s">
        <v>28</v>
      </c>
      <c r="K2984" t="s">
        <v>17</v>
      </c>
      <c r="L2984" t="s">
        <v>40</v>
      </c>
      <c r="M2984" s="25">
        <v>450000</v>
      </c>
    </row>
    <row r="2985" spans="1:13" x14ac:dyDescent="0.2">
      <c r="A2985" s="1">
        <v>45019</v>
      </c>
      <c r="B2985" t="s">
        <v>3106</v>
      </c>
      <c r="C2985" t="s">
        <v>11</v>
      </c>
      <c r="D2985" t="s">
        <v>12</v>
      </c>
      <c r="E2985" t="s">
        <v>31</v>
      </c>
      <c r="F2985" t="s">
        <v>120</v>
      </c>
      <c r="G2985" t="s">
        <v>15</v>
      </c>
      <c r="H2985">
        <v>4</v>
      </c>
      <c r="I2985">
        <v>80</v>
      </c>
      <c r="J2985" t="s">
        <v>16</v>
      </c>
      <c r="K2985" t="s">
        <v>17</v>
      </c>
      <c r="L2985" t="s">
        <v>18</v>
      </c>
      <c r="M2985" s="25">
        <v>325000</v>
      </c>
    </row>
    <row r="2986" spans="1:13" x14ac:dyDescent="0.2">
      <c r="A2986" s="1">
        <v>45020</v>
      </c>
      <c r="B2986" t="s">
        <v>3107</v>
      </c>
      <c r="C2986" t="s">
        <v>11</v>
      </c>
      <c r="D2986" t="s">
        <v>19</v>
      </c>
      <c r="E2986" t="s">
        <v>20</v>
      </c>
      <c r="F2986" t="s">
        <v>120</v>
      </c>
      <c r="G2986" t="s">
        <v>15</v>
      </c>
      <c r="H2986">
        <v>5</v>
      </c>
      <c r="I2986">
        <v>145</v>
      </c>
      <c r="J2986" t="s">
        <v>16</v>
      </c>
      <c r="K2986" t="s">
        <v>17</v>
      </c>
      <c r="L2986" t="s">
        <v>21</v>
      </c>
      <c r="M2986" s="25">
        <v>790000</v>
      </c>
    </row>
    <row r="2987" spans="1:13" x14ac:dyDescent="0.2">
      <c r="A2987" s="1">
        <v>45021</v>
      </c>
      <c r="B2987" t="s">
        <v>3108</v>
      </c>
      <c r="C2987" t="s">
        <v>11</v>
      </c>
      <c r="D2987" t="s">
        <v>19</v>
      </c>
      <c r="E2987" t="s">
        <v>77</v>
      </c>
      <c r="F2987" t="s">
        <v>120</v>
      </c>
      <c r="G2987" t="s">
        <v>15</v>
      </c>
      <c r="H2987">
        <v>5</v>
      </c>
      <c r="I2987">
        <v>145</v>
      </c>
      <c r="J2987" t="s">
        <v>16</v>
      </c>
      <c r="K2987" t="s">
        <v>17</v>
      </c>
      <c r="L2987" t="s">
        <v>21</v>
      </c>
      <c r="M2987" s="25">
        <v>790000</v>
      </c>
    </row>
    <row r="2988" spans="1:13" x14ac:dyDescent="0.2">
      <c r="A2988" s="1">
        <v>45022</v>
      </c>
      <c r="B2988" t="s">
        <v>3109</v>
      </c>
      <c r="C2988" t="s">
        <v>11</v>
      </c>
      <c r="D2988" t="s">
        <v>89</v>
      </c>
      <c r="E2988" t="s">
        <v>103</v>
      </c>
      <c r="F2988" t="s">
        <v>120</v>
      </c>
      <c r="G2988" t="s">
        <v>15</v>
      </c>
      <c r="H2988">
        <v>3</v>
      </c>
      <c r="I2988">
        <v>55</v>
      </c>
      <c r="J2988" t="s">
        <v>16</v>
      </c>
      <c r="K2988" t="s">
        <v>17</v>
      </c>
      <c r="L2988" t="s">
        <v>58</v>
      </c>
      <c r="M2988" s="25">
        <v>189000</v>
      </c>
    </row>
    <row r="2989" spans="1:13" x14ac:dyDescent="0.2">
      <c r="A2989" s="1">
        <v>45023</v>
      </c>
      <c r="B2989" t="s">
        <v>3110</v>
      </c>
      <c r="C2989" t="s">
        <v>11</v>
      </c>
      <c r="D2989" t="s">
        <v>12</v>
      </c>
      <c r="E2989" t="s">
        <v>31</v>
      </c>
      <c r="F2989" t="s">
        <v>120</v>
      </c>
      <c r="G2989" t="s">
        <v>15</v>
      </c>
      <c r="H2989">
        <v>5</v>
      </c>
      <c r="I2989">
        <v>113</v>
      </c>
      <c r="J2989" t="s">
        <v>16</v>
      </c>
      <c r="K2989" t="s">
        <v>17</v>
      </c>
      <c r="L2989" t="s">
        <v>36</v>
      </c>
      <c r="M2989" s="25">
        <v>460000</v>
      </c>
    </row>
    <row r="2990" spans="1:13" x14ac:dyDescent="0.2">
      <c r="A2990" s="1">
        <v>45024</v>
      </c>
      <c r="B2990" t="s">
        <v>3111</v>
      </c>
      <c r="C2990" t="s">
        <v>11</v>
      </c>
      <c r="D2990" t="s">
        <v>12</v>
      </c>
      <c r="E2990" t="s">
        <v>31</v>
      </c>
      <c r="F2990" t="s">
        <v>120</v>
      </c>
      <c r="G2990" t="s">
        <v>15</v>
      </c>
      <c r="H2990">
        <v>4</v>
      </c>
      <c r="I2990">
        <v>89</v>
      </c>
      <c r="J2990" t="s">
        <v>16</v>
      </c>
      <c r="K2990" t="s">
        <v>17</v>
      </c>
      <c r="L2990" t="s">
        <v>24</v>
      </c>
      <c r="M2990" s="25">
        <v>385000</v>
      </c>
    </row>
    <row r="2991" spans="1:13" x14ac:dyDescent="0.2">
      <c r="A2991" s="1">
        <v>45025</v>
      </c>
      <c r="B2991" t="s">
        <v>3112</v>
      </c>
      <c r="C2991" t="s">
        <v>11</v>
      </c>
      <c r="D2991" t="s">
        <v>37</v>
      </c>
      <c r="E2991" t="s">
        <v>74</v>
      </c>
      <c r="F2991" t="s">
        <v>120</v>
      </c>
      <c r="G2991" t="s">
        <v>15</v>
      </c>
      <c r="H2991">
        <v>3</v>
      </c>
      <c r="I2991">
        <v>50</v>
      </c>
      <c r="J2991" t="s">
        <v>28</v>
      </c>
      <c r="K2991" t="s">
        <v>17</v>
      </c>
      <c r="L2991" t="s">
        <v>18</v>
      </c>
      <c r="M2991" s="25">
        <v>184000</v>
      </c>
    </row>
    <row r="2992" spans="1:13" x14ac:dyDescent="0.2">
      <c r="A2992" s="1">
        <v>45026</v>
      </c>
      <c r="B2992" t="s">
        <v>3113</v>
      </c>
      <c r="C2992" t="s">
        <v>11</v>
      </c>
      <c r="D2992" t="s">
        <v>47</v>
      </c>
      <c r="E2992" t="s">
        <v>98</v>
      </c>
      <c r="F2992" t="s">
        <v>120</v>
      </c>
      <c r="G2992" t="s">
        <v>15</v>
      </c>
      <c r="H2992">
        <v>2</v>
      </c>
      <c r="I2992">
        <v>72</v>
      </c>
      <c r="J2992" t="s">
        <v>28</v>
      </c>
      <c r="K2992" t="s">
        <v>17</v>
      </c>
      <c r="L2992" t="s">
        <v>18</v>
      </c>
      <c r="M2992" s="25">
        <v>174000</v>
      </c>
    </row>
    <row r="2993" spans="1:13" x14ac:dyDescent="0.2">
      <c r="A2993" s="1">
        <v>45027</v>
      </c>
      <c r="B2993" t="s">
        <v>3114</v>
      </c>
      <c r="C2993" t="s">
        <v>11</v>
      </c>
      <c r="D2993" t="s">
        <v>50</v>
      </c>
      <c r="E2993" t="s">
        <v>51</v>
      </c>
      <c r="F2993" t="s">
        <v>120</v>
      </c>
      <c r="G2993" t="s">
        <v>15</v>
      </c>
      <c r="H2993">
        <v>3</v>
      </c>
      <c r="I2993">
        <v>52</v>
      </c>
      <c r="J2993" t="s">
        <v>28</v>
      </c>
      <c r="K2993" t="s">
        <v>17</v>
      </c>
      <c r="L2993" t="s">
        <v>21</v>
      </c>
      <c r="M2993" s="25">
        <v>228000</v>
      </c>
    </row>
    <row r="2994" spans="1:13" x14ac:dyDescent="0.2">
      <c r="A2994" s="1">
        <v>45028</v>
      </c>
      <c r="B2994" t="s">
        <v>3115</v>
      </c>
      <c r="C2994" t="s">
        <v>11</v>
      </c>
      <c r="D2994" t="s">
        <v>12</v>
      </c>
      <c r="E2994" t="s">
        <v>13</v>
      </c>
      <c r="F2994" t="s">
        <v>120</v>
      </c>
      <c r="G2994" t="s">
        <v>15</v>
      </c>
      <c r="H2994">
        <v>3</v>
      </c>
      <c r="I2994">
        <v>95</v>
      </c>
      <c r="J2994" t="s">
        <v>16</v>
      </c>
      <c r="K2994" t="s">
        <v>67</v>
      </c>
      <c r="L2994" t="s">
        <v>18</v>
      </c>
      <c r="M2994" s="25">
        <v>410000</v>
      </c>
    </row>
    <row r="2995" spans="1:13" x14ac:dyDescent="0.2">
      <c r="A2995" s="1">
        <v>45029</v>
      </c>
      <c r="B2995" t="s">
        <v>3116</v>
      </c>
      <c r="C2995" t="s">
        <v>11</v>
      </c>
      <c r="D2995" t="s">
        <v>12</v>
      </c>
      <c r="E2995" t="s">
        <v>13</v>
      </c>
      <c r="F2995" t="s">
        <v>120</v>
      </c>
      <c r="G2995" t="s">
        <v>15</v>
      </c>
      <c r="H2995">
        <v>7</v>
      </c>
      <c r="I2995">
        <v>200</v>
      </c>
      <c r="J2995" t="s">
        <v>16</v>
      </c>
      <c r="K2995" t="s">
        <v>17</v>
      </c>
      <c r="L2995" t="s">
        <v>18</v>
      </c>
      <c r="M2995" s="25">
        <v>680000</v>
      </c>
    </row>
    <row r="2996" spans="1:13" x14ac:dyDescent="0.2">
      <c r="A2996" s="1">
        <v>45030</v>
      </c>
      <c r="B2996" t="s">
        <v>3117</v>
      </c>
      <c r="C2996" t="s">
        <v>11</v>
      </c>
      <c r="D2996" t="s">
        <v>19</v>
      </c>
      <c r="E2996" t="s">
        <v>68</v>
      </c>
      <c r="F2996" t="s">
        <v>120</v>
      </c>
      <c r="G2996" t="s">
        <v>76</v>
      </c>
      <c r="H2996">
        <v>3</v>
      </c>
      <c r="I2996">
        <v>77</v>
      </c>
      <c r="J2996" t="s">
        <v>28</v>
      </c>
      <c r="K2996" t="s">
        <v>17</v>
      </c>
      <c r="L2996" t="s">
        <v>29</v>
      </c>
      <c r="M2996" s="25">
        <v>365000</v>
      </c>
    </row>
    <row r="2997" spans="1:13" x14ac:dyDescent="0.2">
      <c r="A2997" s="1">
        <v>45031</v>
      </c>
      <c r="B2997" t="s">
        <v>3118</v>
      </c>
      <c r="C2997" t="s">
        <v>11</v>
      </c>
      <c r="D2997" t="s">
        <v>89</v>
      </c>
      <c r="E2997" t="s">
        <v>115</v>
      </c>
      <c r="F2997" t="s">
        <v>120</v>
      </c>
      <c r="G2997" t="s">
        <v>15</v>
      </c>
      <c r="H2997">
        <v>1</v>
      </c>
      <c r="I2997">
        <v>51</v>
      </c>
      <c r="J2997" t="s">
        <v>16</v>
      </c>
      <c r="K2997" t="s">
        <v>17</v>
      </c>
      <c r="L2997" t="s">
        <v>52</v>
      </c>
      <c r="M2997" s="25">
        <v>118000</v>
      </c>
    </row>
    <row r="2998" spans="1:13" x14ac:dyDescent="0.2">
      <c r="A2998" s="1">
        <v>45032</v>
      </c>
      <c r="B2998" t="s">
        <v>3119</v>
      </c>
      <c r="C2998" t="s">
        <v>11</v>
      </c>
      <c r="D2998" t="s">
        <v>34</v>
      </c>
      <c r="E2998" t="s">
        <v>44</v>
      </c>
      <c r="F2998" t="s">
        <v>120</v>
      </c>
      <c r="G2998" t="s">
        <v>15</v>
      </c>
      <c r="H2998">
        <v>2</v>
      </c>
      <c r="I2998">
        <v>49</v>
      </c>
      <c r="J2998" t="s">
        <v>16</v>
      </c>
      <c r="K2998" t="s">
        <v>17</v>
      </c>
      <c r="L2998" t="s">
        <v>40</v>
      </c>
      <c r="M2998" s="25">
        <v>210000</v>
      </c>
    </row>
    <row r="2999" spans="1:13" x14ac:dyDescent="0.2">
      <c r="A2999" s="1">
        <v>45033</v>
      </c>
      <c r="B2999" t="s">
        <v>3120</v>
      </c>
      <c r="C2999" t="s">
        <v>11</v>
      </c>
      <c r="D2999" t="s">
        <v>89</v>
      </c>
      <c r="E2999" t="s">
        <v>92</v>
      </c>
      <c r="F2999" t="s">
        <v>120</v>
      </c>
      <c r="G2999" t="s">
        <v>15</v>
      </c>
      <c r="H2999">
        <v>2</v>
      </c>
      <c r="I2999">
        <v>53</v>
      </c>
      <c r="J2999" t="s">
        <v>28</v>
      </c>
      <c r="K2999" t="s">
        <v>17</v>
      </c>
      <c r="L2999" t="s">
        <v>52</v>
      </c>
      <c r="M2999" s="25">
        <v>49000</v>
      </c>
    </row>
    <row r="3000" spans="1:13" x14ac:dyDescent="0.2">
      <c r="A3000" s="1">
        <v>45034</v>
      </c>
      <c r="B3000" t="s">
        <v>3121</v>
      </c>
      <c r="C3000" t="s">
        <v>11</v>
      </c>
      <c r="D3000" t="s">
        <v>37</v>
      </c>
      <c r="E3000" t="s">
        <v>38</v>
      </c>
      <c r="F3000" t="s">
        <v>120</v>
      </c>
      <c r="G3000" t="s">
        <v>15</v>
      </c>
      <c r="H3000">
        <v>2</v>
      </c>
      <c r="I3000">
        <v>55</v>
      </c>
      <c r="J3000" t="s">
        <v>28</v>
      </c>
      <c r="K3000" t="s">
        <v>17</v>
      </c>
      <c r="L3000" t="s">
        <v>21</v>
      </c>
      <c r="M3000" s="25">
        <v>215000</v>
      </c>
    </row>
    <row r="3001" spans="1:13" x14ac:dyDescent="0.2">
      <c r="A3001" s="1">
        <v>45035</v>
      </c>
      <c r="B3001" t="s">
        <v>3122</v>
      </c>
      <c r="C3001" t="s">
        <v>11</v>
      </c>
      <c r="D3001" t="s">
        <v>47</v>
      </c>
      <c r="E3001" t="s">
        <v>96</v>
      </c>
      <c r="F3001" t="s">
        <v>120</v>
      </c>
      <c r="G3001" t="s">
        <v>15</v>
      </c>
      <c r="H3001">
        <v>3</v>
      </c>
      <c r="I3001">
        <v>77</v>
      </c>
      <c r="J3001" t="s">
        <v>16</v>
      </c>
      <c r="K3001" t="s">
        <v>17</v>
      </c>
      <c r="L3001" t="s">
        <v>36</v>
      </c>
      <c r="M3001" s="25">
        <v>224000</v>
      </c>
    </row>
    <row r="3002" spans="1:13" x14ac:dyDescent="0.2">
      <c r="A3002" s="1">
        <v>45036</v>
      </c>
      <c r="B3002" t="s">
        <v>3123</v>
      </c>
      <c r="C3002" t="s">
        <v>11</v>
      </c>
      <c r="D3002" t="s">
        <v>50</v>
      </c>
      <c r="E3002" t="s">
        <v>51</v>
      </c>
      <c r="F3002" t="s">
        <v>120</v>
      </c>
      <c r="G3002" t="s">
        <v>15</v>
      </c>
      <c r="H3002">
        <v>2</v>
      </c>
      <c r="I3002">
        <v>74</v>
      </c>
      <c r="J3002" t="s">
        <v>28</v>
      </c>
      <c r="K3002" t="s">
        <v>17</v>
      </c>
      <c r="L3002" t="s">
        <v>18</v>
      </c>
      <c r="M3002" s="25">
        <v>349000</v>
      </c>
    </row>
    <row r="3003" spans="1:13" x14ac:dyDescent="0.2">
      <c r="A3003" s="1">
        <v>45037</v>
      </c>
      <c r="B3003" t="s">
        <v>3124</v>
      </c>
      <c r="C3003" t="s">
        <v>11</v>
      </c>
      <c r="D3003" t="s">
        <v>25</v>
      </c>
      <c r="E3003" t="s">
        <v>99</v>
      </c>
      <c r="F3003" t="s">
        <v>120</v>
      </c>
      <c r="G3003" t="s">
        <v>64</v>
      </c>
      <c r="H3003">
        <v>5</v>
      </c>
      <c r="I3003">
        <v>161</v>
      </c>
      <c r="J3003" t="s">
        <v>28</v>
      </c>
      <c r="K3003" t="s">
        <v>17</v>
      </c>
      <c r="L3003" t="s">
        <v>29</v>
      </c>
      <c r="M3003" s="25">
        <v>490000</v>
      </c>
    </row>
    <row r="3004" spans="1:13" x14ac:dyDescent="0.2">
      <c r="A3004" s="1">
        <v>45038</v>
      </c>
      <c r="B3004" t="s">
        <v>3125</v>
      </c>
      <c r="C3004" t="s">
        <v>11</v>
      </c>
      <c r="D3004" t="s">
        <v>47</v>
      </c>
      <c r="E3004" t="s">
        <v>48</v>
      </c>
      <c r="F3004" t="s">
        <v>120</v>
      </c>
      <c r="G3004" t="s">
        <v>15</v>
      </c>
      <c r="H3004">
        <v>4</v>
      </c>
      <c r="I3004">
        <v>95</v>
      </c>
      <c r="J3004" t="s">
        <v>16</v>
      </c>
      <c r="K3004" t="s">
        <v>67</v>
      </c>
      <c r="L3004" t="s">
        <v>58</v>
      </c>
      <c r="M3004" s="25">
        <v>280000</v>
      </c>
    </row>
    <row r="3005" spans="1:13" x14ac:dyDescent="0.2">
      <c r="A3005" s="1">
        <v>45039</v>
      </c>
      <c r="B3005" t="s">
        <v>3126</v>
      </c>
      <c r="C3005" t="s">
        <v>11</v>
      </c>
      <c r="D3005" t="s">
        <v>37</v>
      </c>
      <c r="E3005" t="s">
        <v>38</v>
      </c>
      <c r="F3005" t="s">
        <v>120</v>
      </c>
      <c r="G3005" t="s">
        <v>15</v>
      </c>
      <c r="H3005">
        <v>1</v>
      </c>
      <c r="I3005">
        <v>77</v>
      </c>
      <c r="J3005" t="s">
        <v>28</v>
      </c>
      <c r="K3005" t="s">
        <v>17</v>
      </c>
      <c r="L3005" t="s">
        <v>18</v>
      </c>
      <c r="M3005" s="25">
        <v>250000</v>
      </c>
    </row>
    <row r="3006" spans="1:13" x14ac:dyDescent="0.2">
      <c r="A3006" s="1">
        <v>45040</v>
      </c>
      <c r="B3006" t="s">
        <v>3127</v>
      </c>
      <c r="C3006" t="s">
        <v>11</v>
      </c>
      <c r="D3006" t="s">
        <v>34</v>
      </c>
      <c r="E3006" t="s">
        <v>35</v>
      </c>
      <c r="F3006" t="s">
        <v>120</v>
      </c>
      <c r="G3006" t="s">
        <v>23</v>
      </c>
      <c r="H3006">
        <v>3</v>
      </c>
      <c r="I3006">
        <v>74</v>
      </c>
      <c r="J3006" t="s">
        <v>16</v>
      </c>
      <c r="K3006" t="s">
        <v>17</v>
      </c>
      <c r="L3006" t="s">
        <v>46</v>
      </c>
      <c r="M3006" s="25">
        <v>435000</v>
      </c>
    </row>
    <row r="3007" spans="1:13" x14ac:dyDescent="0.2">
      <c r="A3007" s="1">
        <v>45041</v>
      </c>
      <c r="B3007" t="s">
        <v>3128</v>
      </c>
      <c r="C3007" t="s">
        <v>11</v>
      </c>
      <c r="D3007" t="s">
        <v>19</v>
      </c>
      <c r="E3007" t="s">
        <v>77</v>
      </c>
      <c r="F3007" t="s">
        <v>120</v>
      </c>
      <c r="G3007" t="s">
        <v>32</v>
      </c>
      <c r="H3007">
        <v>7</v>
      </c>
      <c r="I3007">
        <v>387</v>
      </c>
      <c r="J3007" t="s">
        <v>16</v>
      </c>
      <c r="K3007" t="s">
        <v>17</v>
      </c>
      <c r="L3007" t="s">
        <v>58</v>
      </c>
      <c r="M3007" s="25">
        <v>1850000</v>
      </c>
    </row>
    <row r="3008" spans="1:13" x14ac:dyDescent="0.2">
      <c r="A3008" s="1">
        <v>45042</v>
      </c>
      <c r="B3008" t="s">
        <v>3129</v>
      </c>
      <c r="C3008" t="s">
        <v>11</v>
      </c>
      <c r="D3008" t="s">
        <v>34</v>
      </c>
      <c r="E3008" t="s">
        <v>44</v>
      </c>
      <c r="F3008" t="s">
        <v>120</v>
      </c>
      <c r="G3008" t="s">
        <v>15</v>
      </c>
      <c r="H3008">
        <v>3</v>
      </c>
      <c r="I3008">
        <v>70</v>
      </c>
      <c r="J3008" t="s">
        <v>16</v>
      </c>
      <c r="K3008" t="s">
        <v>17</v>
      </c>
      <c r="L3008" t="s">
        <v>21</v>
      </c>
      <c r="M3008" s="25">
        <v>395000</v>
      </c>
    </row>
    <row r="3009" spans="1:13" x14ac:dyDescent="0.2">
      <c r="A3009" s="1">
        <v>45043</v>
      </c>
      <c r="B3009" t="s">
        <v>3130</v>
      </c>
      <c r="C3009" t="s">
        <v>11</v>
      </c>
      <c r="D3009" t="s">
        <v>12</v>
      </c>
      <c r="E3009" t="s">
        <v>31</v>
      </c>
      <c r="F3009" t="s">
        <v>120</v>
      </c>
      <c r="G3009" t="s">
        <v>27</v>
      </c>
      <c r="H3009">
        <v>5</v>
      </c>
      <c r="I3009">
        <v>172</v>
      </c>
      <c r="J3009" t="s">
        <v>28</v>
      </c>
      <c r="K3009" t="s">
        <v>17</v>
      </c>
      <c r="L3009" t="s">
        <v>29</v>
      </c>
      <c r="M3009" s="25">
        <v>695000</v>
      </c>
    </row>
    <row r="3010" spans="1:13" x14ac:dyDescent="0.2">
      <c r="A3010" s="1">
        <v>45044</v>
      </c>
      <c r="B3010" t="s">
        <v>3131</v>
      </c>
      <c r="C3010" t="s">
        <v>11</v>
      </c>
      <c r="D3010" t="s">
        <v>12</v>
      </c>
      <c r="E3010" t="s">
        <v>41</v>
      </c>
      <c r="F3010" t="s">
        <v>120</v>
      </c>
      <c r="G3010" t="s">
        <v>15</v>
      </c>
      <c r="H3010">
        <v>4</v>
      </c>
      <c r="I3010">
        <v>159</v>
      </c>
      <c r="J3010" t="s">
        <v>16</v>
      </c>
      <c r="K3010" t="s">
        <v>17</v>
      </c>
      <c r="L3010" t="s">
        <v>18</v>
      </c>
      <c r="M3010" s="25">
        <v>530000</v>
      </c>
    </row>
    <row r="3011" spans="1:13" x14ac:dyDescent="0.2">
      <c r="A3011" s="1">
        <v>45045</v>
      </c>
      <c r="B3011" t="s">
        <v>3132</v>
      </c>
      <c r="C3011" t="s">
        <v>11</v>
      </c>
      <c r="D3011" t="s">
        <v>19</v>
      </c>
      <c r="E3011" t="s">
        <v>73</v>
      </c>
      <c r="F3011" t="s">
        <v>120</v>
      </c>
      <c r="G3011" t="s">
        <v>15</v>
      </c>
      <c r="H3011">
        <v>4</v>
      </c>
      <c r="I3011">
        <v>152</v>
      </c>
      <c r="J3011" t="s">
        <v>16</v>
      </c>
      <c r="K3011" t="s">
        <v>17</v>
      </c>
      <c r="L3011" t="s">
        <v>18</v>
      </c>
      <c r="M3011" s="25">
        <v>575000</v>
      </c>
    </row>
    <row r="3012" spans="1:13" x14ac:dyDescent="0.2">
      <c r="A3012" s="1">
        <v>45046</v>
      </c>
      <c r="B3012" t="s">
        <v>3133</v>
      </c>
      <c r="C3012" t="s">
        <v>11</v>
      </c>
      <c r="D3012" t="s">
        <v>19</v>
      </c>
      <c r="E3012" t="s">
        <v>20</v>
      </c>
      <c r="F3012" t="s">
        <v>120</v>
      </c>
      <c r="G3012" t="s">
        <v>15</v>
      </c>
      <c r="H3012">
        <v>5</v>
      </c>
      <c r="I3012">
        <v>291</v>
      </c>
      <c r="J3012" t="s">
        <v>16</v>
      </c>
      <c r="K3012" t="s">
        <v>17</v>
      </c>
      <c r="L3012" t="s">
        <v>40</v>
      </c>
      <c r="M3012" s="25">
        <v>1190000</v>
      </c>
    </row>
    <row r="3013" spans="1:13" x14ac:dyDescent="0.2">
      <c r="A3013" s="1">
        <v>45047</v>
      </c>
      <c r="B3013" t="s">
        <v>3134</v>
      </c>
      <c r="C3013" t="s">
        <v>11</v>
      </c>
      <c r="D3013" t="s">
        <v>37</v>
      </c>
      <c r="E3013" t="s">
        <v>49</v>
      </c>
      <c r="F3013" t="s">
        <v>120</v>
      </c>
      <c r="G3013" t="s">
        <v>15</v>
      </c>
      <c r="H3013">
        <v>3</v>
      </c>
      <c r="I3013">
        <v>131</v>
      </c>
      <c r="J3013" t="s">
        <v>16</v>
      </c>
      <c r="K3013" t="s">
        <v>17</v>
      </c>
      <c r="L3013" t="s">
        <v>60</v>
      </c>
      <c r="M3013" s="25">
        <v>619000</v>
      </c>
    </row>
    <row r="3014" spans="1:13" x14ac:dyDescent="0.2">
      <c r="A3014" s="1">
        <v>45048</v>
      </c>
      <c r="B3014" t="s">
        <v>3135</v>
      </c>
      <c r="C3014" t="s">
        <v>11</v>
      </c>
      <c r="D3014" t="s">
        <v>12</v>
      </c>
      <c r="E3014" t="s">
        <v>13</v>
      </c>
      <c r="F3014" t="s">
        <v>120</v>
      </c>
      <c r="G3014" t="s">
        <v>15</v>
      </c>
      <c r="H3014">
        <v>5</v>
      </c>
      <c r="I3014">
        <v>140</v>
      </c>
      <c r="J3014" t="s">
        <v>16</v>
      </c>
      <c r="K3014" t="s">
        <v>17</v>
      </c>
      <c r="L3014" t="s">
        <v>58</v>
      </c>
      <c r="M3014" s="25">
        <v>620000</v>
      </c>
    </row>
    <row r="3015" spans="1:13" x14ac:dyDescent="0.2">
      <c r="A3015" s="1">
        <v>45049</v>
      </c>
      <c r="B3015" t="s">
        <v>3136</v>
      </c>
      <c r="C3015" t="s">
        <v>11</v>
      </c>
      <c r="D3015" t="s">
        <v>42</v>
      </c>
      <c r="E3015" t="s">
        <v>78</v>
      </c>
      <c r="F3015" t="s">
        <v>120</v>
      </c>
      <c r="G3015" t="s">
        <v>15</v>
      </c>
      <c r="H3015">
        <v>4</v>
      </c>
      <c r="I3015">
        <v>79</v>
      </c>
      <c r="J3015" t="s">
        <v>16</v>
      </c>
      <c r="K3015" t="s">
        <v>17</v>
      </c>
      <c r="L3015" t="s">
        <v>58</v>
      </c>
      <c r="M3015" s="25">
        <v>195000</v>
      </c>
    </row>
    <row r="3016" spans="1:13" x14ac:dyDescent="0.2">
      <c r="A3016" s="1">
        <v>45050</v>
      </c>
      <c r="B3016" t="s">
        <v>3137</v>
      </c>
      <c r="C3016" t="s">
        <v>11</v>
      </c>
      <c r="D3016" t="s">
        <v>47</v>
      </c>
      <c r="E3016" t="s">
        <v>96</v>
      </c>
      <c r="F3016" t="s">
        <v>120</v>
      </c>
      <c r="G3016" t="s">
        <v>15</v>
      </c>
      <c r="H3016">
        <v>4</v>
      </c>
      <c r="I3016">
        <v>131</v>
      </c>
      <c r="J3016" t="s">
        <v>16</v>
      </c>
      <c r="K3016" t="s">
        <v>17</v>
      </c>
      <c r="L3016" t="s">
        <v>18</v>
      </c>
      <c r="M3016" s="25">
        <v>315000</v>
      </c>
    </row>
    <row r="3017" spans="1:13" x14ac:dyDescent="0.2">
      <c r="A3017" s="1">
        <v>45051</v>
      </c>
      <c r="B3017" t="s">
        <v>3138</v>
      </c>
      <c r="C3017" t="s">
        <v>11</v>
      </c>
      <c r="D3017" t="s">
        <v>42</v>
      </c>
      <c r="E3017" t="s">
        <v>61</v>
      </c>
      <c r="F3017" t="s">
        <v>120</v>
      </c>
      <c r="G3017" t="s">
        <v>15</v>
      </c>
      <c r="H3017">
        <v>2</v>
      </c>
      <c r="I3017">
        <v>78</v>
      </c>
      <c r="J3017" t="s">
        <v>28</v>
      </c>
      <c r="K3017" t="s">
        <v>17</v>
      </c>
      <c r="L3017" t="s">
        <v>21</v>
      </c>
      <c r="M3017" s="25">
        <v>185000</v>
      </c>
    </row>
    <row r="3018" spans="1:13" x14ac:dyDescent="0.2">
      <c r="A3018" s="1">
        <v>45052</v>
      </c>
      <c r="B3018" t="s">
        <v>3139</v>
      </c>
      <c r="C3018" t="s">
        <v>11</v>
      </c>
      <c r="D3018" t="s">
        <v>50</v>
      </c>
      <c r="E3018" t="s">
        <v>82</v>
      </c>
      <c r="F3018" t="s">
        <v>120</v>
      </c>
      <c r="G3018" t="s">
        <v>15</v>
      </c>
      <c r="H3018">
        <v>2</v>
      </c>
      <c r="I3018">
        <v>108</v>
      </c>
      <c r="J3018" t="s">
        <v>16</v>
      </c>
      <c r="K3018" t="s">
        <v>67</v>
      </c>
      <c r="L3018" t="s">
        <v>52</v>
      </c>
      <c r="M3018" s="25">
        <v>195000</v>
      </c>
    </row>
    <row r="3019" spans="1:13" x14ac:dyDescent="0.2">
      <c r="A3019" s="1">
        <v>45053</v>
      </c>
      <c r="B3019" t="s">
        <v>3140</v>
      </c>
      <c r="C3019" t="s">
        <v>11</v>
      </c>
      <c r="D3019" t="s">
        <v>50</v>
      </c>
      <c r="E3019" t="s">
        <v>66</v>
      </c>
      <c r="F3019" t="s">
        <v>120</v>
      </c>
      <c r="G3019" t="s">
        <v>15</v>
      </c>
      <c r="H3019">
        <v>4</v>
      </c>
      <c r="I3019">
        <v>93</v>
      </c>
      <c r="J3019" t="s">
        <v>16</v>
      </c>
      <c r="K3019" t="s">
        <v>17</v>
      </c>
      <c r="L3019" t="s">
        <v>40</v>
      </c>
      <c r="M3019" s="25">
        <v>370000</v>
      </c>
    </row>
    <row r="3020" spans="1:13" x14ac:dyDescent="0.2">
      <c r="A3020" s="1">
        <v>45054</v>
      </c>
      <c r="B3020" t="s">
        <v>3141</v>
      </c>
      <c r="C3020" t="s">
        <v>11</v>
      </c>
      <c r="D3020" t="s">
        <v>47</v>
      </c>
      <c r="E3020" t="s">
        <v>86</v>
      </c>
      <c r="F3020" t="s">
        <v>120</v>
      </c>
      <c r="G3020" t="s">
        <v>15</v>
      </c>
      <c r="H3020">
        <v>3</v>
      </c>
      <c r="I3020">
        <v>85</v>
      </c>
      <c r="J3020" t="s">
        <v>16</v>
      </c>
      <c r="K3020" t="s">
        <v>17</v>
      </c>
      <c r="L3020" t="s">
        <v>58</v>
      </c>
      <c r="M3020" s="25">
        <v>275000</v>
      </c>
    </row>
    <row r="3021" spans="1:13" x14ac:dyDescent="0.2">
      <c r="A3021" s="1">
        <v>45055</v>
      </c>
      <c r="B3021" t="s">
        <v>3142</v>
      </c>
      <c r="C3021" t="s">
        <v>11</v>
      </c>
      <c r="D3021" t="s">
        <v>19</v>
      </c>
      <c r="E3021" t="s">
        <v>77</v>
      </c>
      <c r="F3021" t="s">
        <v>120</v>
      </c>
      <c r="G3021" t="s">
        <v>15</v>
      </c>
      <c r="H3021">
        <v>5</v>
      </c>
      <c r="I3021">
        <v>247</v>
      </c>
      <c r="J3021" t="s">
        <v>16</v>
      </c>
      <c r="K3021" t="s">
        <v>17</v>
      </c>
      <c r="L3021" t="s">
        <v>40</v>
      </c>
      <c r="M3021" s="25">
        <v>1250000</v>
      </c>
    </row>
    <row r="3022" spans="1:13" x14ac:dyDescent="0.2">
      <c r="A3022" s="1">
        <v>45056</v>
      </c>
      <c r="B3022" t="s">
        <v>3143</v>
      </c>
      <c r="C3022" t="s">
        <v>11</v>
      </c>
      <c r="D3022" t="s">
        <v>37</v>
      </c>
      <c r="E3022" t="s">
        <v>74</v>
      </c>
      <c r="F3022" t="s">
        <v>120</v>
      </c>
      <c r="G3022" t="s">
        <v>15</v>
      </c>
      <c r="H3022">
        <v>2</v>
      </c>
      <c r="I3022">
        <v>71</v>
      </c>
      <c r="J3022" t="s">
        <v>28</v>
      </c>
      <c r="K3022" t="s">
        <v>17</v>
      </c>
      <c r="L3022" t="s">
        <v>21</v>
      </c>
      <c r="M3022" s="25">
        <v>175000</v>
      </c>
    </row>
    <row r="3023" spans="1:13" x14ac:dyDescent="0.2">
      <c r="A3023" s="1">
        <v>45057</v>
      </c>
      <c r="B3023" t="s">
        <v>3144</v>
      </c>
      <c r="C3023" t="s">
        <v>11</v>
      </c>
      <c r="D3023" t="s">
        <v>47</v>
      </c>
      <c r="E3023" t="s">
        <v>48</v>
      </c>
      <c r="F3023" t="s">
        <v>120</v>
      </c>
      <c r="G3023" t="s">
        <v>15</v>
      </c>
      <c r="H3023">
        <v>5</v>
      </c>
      <c r="I3023">
        <v>110</v>
      </c>
      <c r="J3023" t="s">
        <v>16</v>
      </c>
      <c r="K3023" t="s">
        <v>17</v>
      </c>
      <c r="L3023" t="s">
        <v>21</v>
      </c>
      <c r="M3023" s="25">
        <v>350000</v>
      </c>
    </row>
    <row r="3024" spans="1:13" x14ac:dyDescent="0.2">
      <c r="A3024" s="1">
        <v>45058</v>
      </c>
      <c r="B3024" t="s">
        <v>3145</v>
      </c>
      <c r="C3024" t="s">
        <v>11</v>
      </c>
      <c r="D3024" t="s">
        <v>19</v>
      </c>
      <c r="E3024" t="s">
        <v>20</v>
      </c>
      <c r="F3024" t="s">
        <v>120</v>
      </c>
      <c r="G3024" t="s">
        <v>15</v>
      </c>
      <c r="H3024">
        <v>4</v>
      </c>
      <c r="I3024">
        <v>90</v>
      </c>
      <c r="J3024" t="s">
        <v>16</v>
      </c>
      <c r="K3024" t="s">
        <v>17</v>
      </c>
      <c r="L3024" t="s">
        <v>21</v>
      </c>
      <c r="M3024" s="25">
        <v>415000</v>
      </c>
    </row>
    <row r="3025" spans="1:13" x14ac:dyDescent="0.2">
      <c r="A3025" s="1">
        <v>45059</v>
      </c>
      <c r="B3025" t="s">
        <v>3146</v>
      </c>
      <c r="C3025" t="s">
        <v>11</v>
      </c>
      <c r="D3025" t="s">
        <v>19</v>
      </c>
      <c r="E3025" t="s">
        <v>73</v>
      </c>
      <c r="F3025" t="s">
        <v>120</v>
      </c>
      <c r="G3025" t="s">
        <v>15</v>
      </c>
      <c r="H3025">
        <v>4</v>
      </c>
      <c r="I3025">
        <v>90</v>
      </c>
      <c r="J3025" t="s">
        <v>16</v>
      </c>
      <c r="K3025" t="s">
        <v>17</v>
      </c>
      <c r="L3025" t="s">
        <v>21</v>
      </c>
      <c r="M3025" s="25">
        <v>415000</v>
      </c>
    </row>
    <row r="3026" spans="1:13" x14ac:dyDescent="0.2">
      <c r="A3026" s="1">
        <v>45060</v>
      </c>
      <c r="B3026" t="s">
        <v>3147</v>
      </c>
      <c r="C3026" t="s">
        <v>11</v>
      </c>
      <c r="D3026" t="s">
        <v>19</v>
      </c>
      <c r="E3026" t="s">
        <v>20</v>
      </c>
      <c r="F3026" t="s">
        <v>120</v>
      </c>
      <c r="G3026" t="s">
        <v>15</v>
      </c>
      <c r="H3026">
        <v>2</v>
      </c>
      <c r="I3026">
        <v>60</v>
      </c>
      <c r="J3026" t="s">
        <v>16</v>
      </c>
      <c r="K3026" t="s">
        <v>17</v>
      </c>
      <c r="L3026" t="s">
        <v>21</v>
      </c>
      <c r="M3026" s="25">
        <v>315000</v>
      </c>
    </row>
    <row r="3027" spans="1:13" x14ac:dyDescent="0.2">
      <c r="A3027" s="1">
        <v>45061</v>
      </c>
      <c r="B3027" t="s">
        <v>3148</v>
      </c>
      <c r="C3027" t="s">
        <v>11</v>
      </c>
      <c r="D3027" t="s">
        <v>19</v>
      </c>
      <c r="E3027" t="s">
        <v>77</v>
      </c>
      <c r="F3027" t="s">
        <v>120</v>
      </c>
      <c r="G3027" t="s">
        <v>15</v>
      </c>
      <c r="H3027">
        <v>2</v>
      </c>
      <c r="I3027">
        <v>60</v>
      </c>
      <c r="J3027" t="s">
        <v>16</v>
      </c>
      <c r="K3027" t="s">
        <v>17</v>
      </c>
      <c r="L3027" t="s">
        <v>21</v>
      </c>
      <c r="M3027" s="25">
        <v>315000</v>
      </c>
    </row>
    <row r="3028" spans="1:13" x14ac:dyDescent="0.2">
      <c r="A3028" s="1">
        <v>45062</v>
      </c>
      <c r="B3028" t="s">
        <v>3149</v>
      </c>
      <c r="C3028" t="s">
        <v>11</v>
      </c>
      <c r="D3028" t="s">
        <v>19</v>
      </c>
      <c r="E3028" t="s">
        <v>45</v>
      </c>
      <c r="F3028" t="s">
        <v>120</v>
      </c>
      <c r="G3028" t="s">
        <v>15</v>
      </c>
      <c r="H3028">
        <v>2</v>
      </c>
      <c r="I3028">
        <v>60</v>
      </c>
      <c r="J3028" t="s">
        <v>16</v>
      </c>
      <c r="K3028" t="s">
        <v>17</v>
      </c>
      <c r="L3028" t="s">
        <v>21</v>
      </c>
      <c r="M3028" s="25">
        <v>315000</v>
      </c>
    </row>
    <row r="3029" spans="1:13" x14ac:dyDescent="0.2">
      <c r="A3029" s="1">
        <v>45063</v>
      </c>
      <c r="B3029" t="s">
        <v>3150</v>
      </c>
      <c r="C3029" t="s">
        <v>11</v>
      </c>
      <c r="D3029" t="s">
        <v>42</v>
      </c>
      <c r="E3029" t="s">
        <v>88</v>
      </c>
      <c r="F3029" t="s">
        <v>120</v>
      </c>
      <c r="G3029" t="s">
        <v>15</v>
      </c>
      <c r="H3029">
        <v>4</v>
      </c>
      <c r="I3029">
        <v>100</v>
      </c>
      <c r="J3029" t="s">
        <v>16</v>
      </c>
      <c r="K3029" t="s">
        <v>17</v>
      </c>
      <c r="L3029" t="s">
        <v>40</v>
      </c>
      <c r="M3029" s="25">
        <v>420000</v>
      </c>
    </row>
    <row r="3030" spans="1:13" x14ac:dyDescent="0.2">
      <c r="A3030" s="1">
        <v>45064</v>
      </c>
      <c r="B3030" t="s">
        <v>3151</v>
      </c>
      <c r="C3030" t="s">
        <v>11</v>
      </c>
      <c r="D3030" t="s">
        <v>19</v>
      </c>
      <c r="E3030" t="s">
        <v>73</v>
      </c>
      <c r="F3030" t="s">
        <v>120</v>
      </c>
      <c r="G3030" t="s">
        <v>15</v>
      </c>
      <c r="H3030">
        <v>4</v>
      </c>
      <c r="I3030">
        <v>100</v>
      </c>
      <c r="J3030" t="s">
        <v>16</v>
      </c>
      <c r="K3030" t="s">
        <v>17</v>
      </c>
      <c r="L3030" t="s">
        <v>58</v>
      </c>
      <c r="M3030" s="25">
        <v>395000</v>
      </c>
    </row>
    <row r="3031" spans="1:13" x14ac:dyDescent="0.2">
      <c r="A3031" s="1">
        <v>45065</v>
      </c>
      <c r="B3031" t="s">
        <v>3152</v>
      </c>
      <c r="C3031" t="s">
        <v>11</v>
      </c>
      <c r="D3031" t="s">
        <v>19</v>
      </c>
      <c r="E3031" t="s">
        <v>20</v>
      </c>
      <c r="F3031" t="s">
        <v>120</v>
      </c>
      <c r="G3031" t="s">
        <v>15</v>
      </c>
      <c r="H3031">
        <v>4</v>
      </c>
      <c r="I3031">
        <v>100</v>
      </c>
      <c r="J3031" t="s">
        <v>16</v>
      </c>
      <c r="K3031" t="s">
        <v>17</v>
      </c>
      <c r="L3031" t="s">
        <v>58</v>
      </c>
      <c r="M3031" s="25">
        <v>395000</v>
      </c>
    </row>
    <row r="3032" spans="1:13" x14ac:dyDescent="0.2">
      <c r="A3032" s="1">
        <v>45066</v>
      </c>
      <c r="B3032" t="s">
        <v>3153</v>
      </c>
      <c r="C3032" t="s">
        <v>11</v>
      </c>
      <c r="D3032" t="s">
        <v>47</v>
      </c>
      <c r="E3032" t="s">
        <v>102</v>
      </c>
      <c r="F3032" t="s">
        <v>120</v>
      </c>
      <c r="G3032" t="s">
        <v>15</v>
      </c>
      <c r="H3032">
        <v>4</v>
      </c>
      <c r="I3032">
        <v>73</v>
      </c>
      <c r="J3032" t="s">
        <v>28</v>
      </c>
      <c r="K3032" t="s">
        <v>67</v>
      </c>
      <c r="L3032" t="s">
        <v>52</v>
      </c>
      <c r="M3032" s="25">
        <v>95000</v>
      </c>
    </row>
    <row r="3033" spans="1:13" x14ac:dyDescent="0.2">
      <c r="A3033" s="1">
        <v>45067</v>
      </c>
      <c r="B3033" t="s">
        <v>3154</v>
      </c>
      <c r="C3033" t="s">
        <v>11</v>
      </c>
      <c r="D3033" t="s">
        <v>19</v>
      </c>
      <c r="E3033" t="s">
        <v>68</v>
      </c>
      <c r="F3033" t="s">
        <v>120</v>
      </c>
      <c r="G3033" t="s">
        <v>69</v>
      </c>
      <c r="H3033">
        <v>5</v>
      </c>
      <c r="I3033">
        <v>500</v>
      </c>
      <c r="J3033" t="s">
        <v>28</v>
      </c>
      <c r="K3033" t="s">
        <v>17</v>
      </c>
      <c r="L3033" t="s">
        <v>29</v>
      </c>
      <c r="M3033" s="25">
        <v>1150000</v>
      </c>
    </row>
    <row r="3034" spans="1:13" x14ac:dyDescent="0.2">
      <c r="A3034" s="1">
        <v>45068</v>
      </c>
      <c r="B3034" t="s">
        <v>3155</v>
      </c>
      <c r="C3034" t="s">
        <v>11</v>
      </c>
      <c r="D3034" t="s">
        <v>34</v>
      </c>
      <c r="E3034" t="s">
        <v>44</v>
      </c>
      <c r="F3034" t="s">
        <v>120</v>
      </c>
      <c r="G3034" t="s">
        <v>15</v>
      </c>
      <c r="H3034">
        <v>3</v>
      </c>
      <c r="I3034">
        <v>87</v>
      </c>
      <c r="J3034" t="s">
        <v>16</v>
      </c>
      <c r="K3034" t="s">
        <v>17</v>
      </c>
      <c r="L3034" t="s">
        <v>18</v>
      </c>
      <c r="M3034" s="25">
        <v>360000</v>
      </c>
    </row>
    <row r="3035" spans="1:13" x14ac:dyDescent="0.2">
      <c r="A3035" s="1">
        <v>45069</v>
      </c>
      <c r="B3035" t="s">
        <v>3156</v>
      </c>
      <c r="C3035" t="s">
        <v>11</v>
      </c>
      <c r="D3035" t="s">
        <v>19</v>
      </c>
      <c r="E3035" t="s">
        <v>68</v>
      </c>
      <c r="F3035" t="s">
        <v>120</v>
      </c>
      <c r="G3035" t="s">
        <v>15</v>
      </c>
      <c r="H3035">
        <v>6</v>
      </c>
      <c r="I3035">
        <v>339</v>
      </c>
      <c r="J3035" t="s">
        <v>16</v>
      </c>
      <c r="K3035" t="s">
        <v>17</v>
      </c>
      <c r="L3035" t="s">
        <v>18</v>
      </c>
      <c r="M3035" s="25">
        <v>1350000</v>
      </c>
    </row>
    <row r="3036" spans="1:13" x14ac:dyDescent="0.2">
      <c r="A3036" s="1">
        <v>45070</v>
      </c>
      <c r="B3036" t="s">
        <v>3157</v>
      </c>
      <c r="C3036" t="s">
        <v>11</v>
      </c>
      <c r="D3036" t="s">
        <v>19</v>
      </c>
      <c r="E3036" t="s">
        <v>45</v>
      </c>
      <c r="F3036" t="s">
        <v>120</v>
      </c>
      <c r="G3036" t="s">
        <v>64</v>
      </c>
      <c r="H3036">
        <v>10</v>
      </c>
      <c r="I3036">
        <v>327</v>
      </c>
      <c r="J3036" t="s">
        <v>28</v>
      </c>
      <c r="K3036" t="s">
        <v>17</v>
      </c>
      <c r="L3036" t="s">
        <v>29</v>
      </c>
      <c r="M3036" s="25">
        <v>2450000</v>
      </c>
    </row>
    <row r="3037" spans="1:13" x14ac:dyDescent="0.2">
      <c r="A3037" s="1">
        <v>45071</v>
      </c>
      <c r="B3037" t="s">
        <v>3158</v>
      </c>
      <c r="C3037" t="s">
        <v>11</v>
      </c>
      <c r="D3037" t="s">
        <v>19</v>
      </c>
      <c r="E3037" t="s">
        <v>77</v>
      </c>
      <c r="F3037" t="s">
        <v>120</v>
      </c>
      <c r="G3037" t="s">
        <v>15</v>
      </c>
      <c r="H3037">
        <v>4</v>
      </c>
      <c r="I3037">
        <v>225</v>
      </c>
      <c r="J3037" t="s">
        <v>16</v>
      </c>
      <c r="K3037" t="s">
        <v>17</v>
      </c>
      <c r="L3037" t="s">
        <v>24</v>
      </c>
      <c r="M3037" s="25">
        <v>1350000</v>
      </c>
    </row>
    <row r="3038" spans="1:13" x14ac:dyDescent="0.2">
      <c r="A3038" s="1">
        <v>45072</v>
      </c>
      <c r="B3038" t="s">
        <v>3159</v>
      </c>
      <c r="C3038" t="s">
        <v>11</v>
      </c>
      <c r="D3038" t="s">
        <v>25</v>
      </c>
      <c r="E3038" t="s">
        <v>79</v>
      </c>
      <c r="F3038" t="s">
        <v>120</v>
      </c>
      <c r="G3038" t="s">
        <v>15</v>
      </c>
      <c r="H3038">
        <v>3</v>
      </c>
      <c r="I3038">
        <v>88</v>
      </c>
      <c r="J3038" t="s">
        <v>16</v>
      </c>
      <c r="K3038" t="s">
        <v>17</v>
      </c>
      <c r="L3038" t="s">
        <v>21</v>
      </c>
      <c r="M3038" s="25">
        <v>285000</v>
      </c>
    </row>
    <row r="3039" spans="1:13" x14ac:dyDescent="0.2">
      <c r="A3039" s="1">
        <v>45073</v>
      </c>
      <c r="B3039" t="s">
        <v>3160</v>
      </c>
      <c r="C3039" t="s">
        <v>11</v>
      </c>
      <c r="D3039" t="s">
        <v>19</v>
      </c>
      <c r="E3039" t="s">
        <v>20</v>
      </c>
      <c r="F3039" t="s">
        <v>120</v>
      </c>
      <c r="G3039" t="s">
        <v>23</v>
      </c>
      <c r="H3039">
        <v>1</v>
      </c>
      <c r="I3039">
        <v>83</v>
      </c>
      <c r="J3039" t="s">
        <v>16</v>
      </c>
      <c r="K3039" t="s">
        <v>17</v>
      </c>
      <c r="L3039" t="s">
        <v>36</v>
      </c>
      <c r="M3039" s="25">
        <v>460000</v>
      </c>
    </row>
    <row r="3040" spans="1:13" x14ac:dyDescent="0.2">
      <c r="A3040" s="1">
        <v>45074</v>
      </c>
      <c r="B3040" t="s">
        <v>3161</v>
      </c>
      <c r="C3040" t="s">
        <v>11</v>
      </c>
      <c r="D3040" t="s">
        <v>19</v>
      </c>
      <c r="E3040" t="s">
        <v>77</v>
      </c>
      <c r="F3040" t="s">
        <v>120</v>
      </c>
      <c r="G3040" t="s">
        <v>15</v>
      </c>
      <c r="H3040">
        <v>6</v>
      </c>
      <c r="I3040">
        <v>338</v>
      </c>
      <c r="J3040" t="s">
        <v>16</v>
      </c>
      <c r="K3040" t="s">
        <v>17</v>
      </c>
      <c r="L3040" t="s">
        <v>36</v>
      </c>
      <c r="M3040" s="25">
        <v>1380000</v>
      </c>
    </row>
    <row r="3041" spans="1:13" x14ac:dyDescent="0.2">
      <c r="A3041" s="1">
        <v>45075</v>
      </c>
      <c r="B3041" t="s">
        <v>3162</v>
      </c>
      <c r="C3041" t="s">
        <v>11</v>
      </c>
      <c r="D3041" t="s">
        <v>12</v>
      </c>
      <c r="E3041" t="s">
        <v>13</v>
      </c>
      <c r="F3041" t="s">
        <v>120</v>
      </c>
      <c r="G3041" t="s">
        <v>32</v>
      </c>
      <c r="H3041">
        <v>5</v>
      </c>
      <c r="I3041">
        <v>250</v>
      </c>
      <c r="J3041" t="s">
        <v>16</v>
      </c>
      <c r="K3041" t="s">
        <v>17</v>
      </c>
      <c r="L3041" t="s">
        <v>18</v>
      </c>
      <c r="M3041" s="25">
        <v>1100000</v>
      </c>
    </row>
    <row r="3042" spans="1:13" x14ac:dyDescent="0.2">
      <c r="A3042" s="1">
        <v>45076</v>
      </c>
      <c r="B3042" t="s">
        <v>3163</v>
      </c>
      <c r="C3042" t="s">
        <v>11</v>
      </c>
      <c r="D3042" t="s">
        <v>19</v>
      </c>
      <c r="E3042" t="s">
        <v>68</v>
      </c>
      <c r="F3042" t="s">
        <v>120</v>
      </c>
      <c r="G3042" t="s">
        <v>23</v>
      </c>
      <c r="H3042">
        <v>4</v>
      </c>
      <c r="I3042">
        <v>93</v>
      </c>
      <c r="J3042" t="s">
        <v>16</v>
      </c>
      <c r="K3042" t="s">
        <v>17</v>
      </c>
      <c r="L3042" t="s">
        <v>60</v>
      </c>
      <c r="M3042" s="25">
        <v>460000</v>
      </c>
    </row>
    <row r="3043" spans="1:13" x14ac:dyDescent="0.2">
      <c r="A3043" s="1">
        <v>45077</v>
      </c>
      <c r="B3043" t="s">
        <v>3164</v>
      </c>
      <c r="C3043" t="s">
        <v>11</v>
      </c>
      <c r="D3043" t="s">
        <v>19</v>
      </c>
      <c r="E3043" t="s">
        <v>77</v>
      </c>
      <c r="F3043" t="s">
        <v>120</v>
      </c>
      <c r="G3043" t="s">
        <v>15</v>
      </c>
      <c r="H3043">
        <v>5</v>
      </c>
      <c r="I3043">
        <v>372</v>
      </c>
      <c r="J3043" t="s">
        <v>16</v>
      </c>
      <c r="K3043" t="s">
        <v>17</v>
      </c>
      <c r="L3043" t="s">
        <v>58</v>
      </c>
      <c r="M3043" s="25">
        <v>1880000</v>
      </c>
    </row>
    <row r="3044" spans="1:13" x14ac:dyDescent="0.2">
      <c r="A3044" s="1">
        <v>45078</v>
      </c>
      <c r="B3044" t="s">
        <v>3165</v>
      </c>
      <c r="C3044" t="s">
        <v>11</v>
      </c>
      <c r="D3044" t="s">
        <v>37</v>
      </c>
      <c r="E3044" t="s">
        <v>49</v>
      </c>
      <c r="F3044" t="s">
        <v>120</v>
      </c>
      <c r="G3044" t="s">
        <v>15</v>
      </c>
      <c r="H3044">
        <v>3</v>
      </c>
      <c r="I3044">
        <v>76</v>
      </c>
      <c r="J3044" t="s">
        <v>28</v>
      </c>
      <c r="K3044" t="s">
        <v>17</v>
      </c>
      <c r="L3044" t="s">
        <v>58</v>
      </c>
      <c r="M3044" s="25">
        <v>325000</v>
      </c>
    </row>
    <row r="3045" spans="1:13" x14ac:dyDescent="0.2">
      <c r="A3045" s="1">
        <v>45079</v>
      </c>
      <c r="B3045" t="s">
        <v>3166</v>
      </c>
      <c r="C3045" t="s">
        <v>11</v>
      </c>
      <c r="D3045" t="s">
        <v>42</v>
      </c>
      <c r="E3045" t="s">
        <v>87</v>
      </c>
      <c r="F3045" t="s">
        <v>120</v>
      </c>
      <c r="G3045" t="s">
        <v>15</v>
      </c>
      <c r="H3045">
        <v>3</v>
      </c>
      <c r="I3045">
        <v>72</v>
      </c>
      <c r="J3045" t="s">
        <v>16</v>
      </c>
      <c r="K3045" t="s">
        <v>17</v>
      </c>
      <c r="L3045" t="s">
        <v>40</v>
      </c>
      <c r="M3045" s="25">
        <v>165000</v>
      </c>
    </row>
    <row r="3046" spans="1:13" x14ac:dyDescent="0.2">
      <c r="A3046" s="1">
        <v>45080</v>
      </c>
      <c r="B3046" t="s">
        <v>3167</v>
      </c>
      <c r="C3046" t="s">
        <v>11</v>
      </c>
      <c r="D3046" t="s">
        <v>42</v>
      </c>
      <c r="E3046" t="s">
        <v>88</v>
      </c>
      <c r="F3046" t="s">
        <v>120</v>
      </c>
      <c r="G3046" t="s">
        <v>15</v>
      </c>
      <c r="H3046">
        <v>4</v>
      </c>
      <c r="I3046">
        <v>70</v>
      </c>
      <c r="J3046" t="s">
        <v>16</v>
      </c>
      <c r="K3046" t="s">
        <v>17</v>
      </c>
      <c r="L3046" t="s">
        <v>21</v>
      </c>
      <c r="M3046" s="25">
        <v>290000</v>
      </c>
    </row>
    <row r="3047" spans="1:13" x14ac:dyDescent="0.2">
      <c r="A3047" s="1">
        <v>45081</v>
      </c>
      <c r="B3047" t="s">
        <v>3168</v>
      </c>
      <c r="C3047" t="s">
        <v>11</v>
      </c>
      <c r="D3047" t="s">
        <v>37</v>
      </c>
      <c r="E3047" t="s">
        <v>74</v>
      </c>
      <c r="F3047" t="s">
        <v>120</v>
      </c>
      <c r="G3047" t="s">
        <v>15</v>
      </c>
      <c r="H3047">
        <v>2</v>
      </c>
      <c r="I3047">
        <v>65</v>
      </c>
      <c r="J3047" t="s">
        <v>28</v>
      </c>
      <c r="K3047" t="s">
        <v>67</v>
      </c>
      <c r="L3047" t="s">
        <v>36</v>
      </c>
      <c r="M3047" s="25">
        <v>185000</v>
      </c>
    </row>
    <row r="3048" spans="1:13" x14ac:dyDescent="0.2">
      <c r="A3048" s="1">
        <v>45082</v>
      </c>
      <c r="B3048" t="s">
        <v>3169</v>
      </c>
      <c r="C3048" t="s">
        <v>11</v>
      </c>
      <c r="D3048" t="s">
        <v>12</v>
      </c>
      <c r="E3048" t="s">
        <v>13</v>
      </c>
      <c r="F3048" t="s">
        <v>120</v>
      </c>
      <c r="G3048" t="s">
        <v>23</v>
      </c>
      <c r="H3048">
        <v>2</v>
      </c>
      <c r="I3048">
        <v>135</v>
      </c>
      <c r="J3048" t="s">
        <v>16</v>
      </c>
      <c r="K3048" t="s">
        <v>17</v>
      </c>
      <c r="L3048" t="s">
        <v>65</v>
      </c>
      <c r="M3048" s="25">
        <v>650000</v>
      </c>
    </row>
    <row r="3049" spans="1:13" x14ac:dyDescent="0.2">
      <c r="A3049" s="1">
        <v>45083</v>
      </c>
      <c r="B3049" t="s">
        <v>3170</v>
      </c>
      <c r="C3049" t="s">
        <v>11</v>
      </c>
      <c r="D3049" t="s">
        <v>12</v>
      </c>
      <c r="E3049" t="s">
        <v>41</v>
      </c>
      <c r="F3049" t="s">
        <v>120</v>
      </c>
      <c r="G3049" t="s">
        <v>15</v>
      </c>
      <c r="H3049">
        <v>2</v>
      </c>
      <c r="I3049">
        <v>70</v>
      </c>
      <c r="J3049" t="s">
        <v>16</v>
      </c>
      <c r="K3049" t="s">
        <v>67</v>
      </c>
      <c r="L3049" t="s">
        <v>57</v>
      </c>
      <c r="M3049" s="25">
        <v>190000</v>
      </c>
    </row>
    <row r="3050" spans="1:13" x14ac:dyDescent="0.2">
      <c r="A3050" s="1">
        <v>45084</v>
      </c>
      <c r="B3050" t="s">
        <v>3171</v>
      </c>
      <c r="C3050" t="s">
        <v>11</v>
      </c>
      <c r="D3050" t="s">
        <v>25</v>
      </c>
      <c r="E3050" t="s">
        <v>91</v>
      </c>
      <c r="F3050" t="s">
        <v>120</v>
      </c>
      <c r="G3050" t="s">
        <v>15</v>
      </c>
      <c r="H3050">
        <v>3</v>
      </c>
      <c r="I3050">
        <v>89</v>
      </c>
      <c r="J3050" t="s">
        <v>16</v>
      </c>
      <c r="K3050" t="s">
        <v>67</v>
      </c>
      <c r="L3050" t="s">
        <v>40</v>
      </c>
      <c r="M3050" s="25">
        <v>280000</v>
      </c>
    </row>
    <row r="3051" spans="1:13" x14ac:dyDescent="0.2">
      <c r="A3051" s="1">
        <v>45085</v>
      </c>
      <c r="B3051" t="s">
        <v>3172</v>
      </c>
      <c r="C3051" t="s">
        <v>11</v>
      </c>
      <c r="D3051" t="s">
        <v>50</v>
      </c>
      <c r="E3051" t="s">
        <v>66</v>
      </c>
      <c r="F3051" t="s">
        <v>120</v>
      </c>
      <c r="G3051" t="s">
        <v>15</v>
      </c>
      <c r="H3051">
        <v>5</v>
      </c>
      <c r="I3051">
        <v>132</v>
      </c>
      <c r="J3051" t="s">
        <v>16</v>
      </c>
      <c r="K3051" t="s">
        <v>17</v>
      </c>
      <c r="L3051" t="s">
        <v>52</v>
      </c>
      <c r="M3051" s="25">
        <v>330000</v>
      </c>
    </row>
    <row r="3052" spans="1:13" x14ac:dyDescent="0.2">
      <c r="A3052" s="1">
        <v>45086</v>
      </c>
      <c r="B3052" t="s">
        <v>3173</v>
      </c>
      <c r="C3052" t="s">
        <v>11</v>
      </c>
      <c r="D3052" t="s">
        <v>19</v>
      </c>
      <c r="E3052" t="s">
        <v>20</v>
      </c>
      <c r="F3052" t="s">
        <v>120</v>
      </c>
      <c r="G3052" t="s">
        <v>15</v>
      </c>
      <c r="H3052">
        <v>4</v>
      </c>
      <c r="I3052">
        <v>144</v>
      </c>
      <c r="J3052" t="s">
        <v>16</v>
      </c>
      <c r="K3052" t="s">
        <v>17</v>
      </c>
      <c r="L3052" t="s">
        <v>40</v>
      </c>
      <c r="M3052" s="25">
        <v>520000</v>
      </c>
    </row>
    <row r="3053" spans="1:13" x14ac:dyDescent="0.2">
      <c r="A3053" s="1">
        <v>45087</v>
      </c>
      <c r="B3053" t="s">
        <v>3174</v>
      </c>
      <c r="C3053" t="s">
        <v>11</v>
      </c>
      <c r="D3053" t="s">
        <v>19</v>
      </c>
      <c r="E3053" t="s">
        <v>20</v>
      </c>
      <c r="F3053" t="s">
        <v>120</v>
      </c>
      <c r="G3053" t="s">
        <v>15</v>
      </c>
      <c r="H3053">
        <v>4</v>
      </c>
      <c r="I3053">
        <v>160</v>
      </c>
      <c r="J3053" t="s">
        <v>16</v>
      </c>
      <c r="K3053" t="s">
        <v>17</v>
      </c>
      <c r="L3053" t="s">
        <v>40</v>
      </c>
      <c r="M3053" s="25">
        <v>980000</v>
      </c>
    </row>
    <row r="3054" spans="1:13" x14ac:dyDescent="0.2">
      <c r="A3054" s="1">
        <v>45088</v>
      </c>
      <c r="B3054" t="s">
        <v>3175</v>
      </c>
      <c r="C3054" t="s">
        <v>11</v>
      </c>
      <c r="D3054" t="s">
        <v>37</v>
      </c>
      <c r="E3054" t="s">
        <v>38</v>
      </c>
      <c r="F3054" t="s">
        <v>120</v>
      </c>
      <c r="G3054" t="s">
        <v>15</v>
      </c>
      <c r="H3054">
        <v>2</v>
      </c>
      <c r="I3054">
        <v>70</v>
      </c>
      <c r="J3054" t="s">
        <v>16</v>
      </c>
      <c r="K3054" t="s">
        <v>17</v>
      </c>
      <c r="L3054" t="s">
        <v>40</v>
      </c>
      <c r="M3054" s="25">
        <v>380000</v>
      </c>
    </row>
    <row r="3055" spans="1:13" x14ac:dyDescent="0.2">
      <c r="A3055" s="1">
        <v>45089</v>
      </c>
      <c r="B3055" t="s">
        <v>3176</v>
      </c>
      <c r="C3055" t="s">
        <v>11</v>
      </c>
      <c r="D3055" t="s">
        <v>12</v>
      </c>
      <c r="E3055" t="s">
        <v>41</v>
      </c>
      <c r="F3055" t="s">
        <v>120</v>
      </c>
      <c r="G3055" t="s">
        <v>15</v>
      </c>
      <c r="H3055">
        <v>3</v>
      </c>
      <c r="I3055">
        <v>76</v>
      </c>
      <c r="J3055" t="s">
        <v>16</v>
      </c>
      <c r="K3055" t="s">
        <v>17</v>
      </c>
      <c r="L3055" t="s">
        <v>24</v>
      </c>
      <c r="M3055" s="25">
        <v>335000</v>
      </c>
    </row>
    <row r="3056" spans="1:13" x14ac:dyDescent="0.2">
      <c r="A3056" s="1">
        <v>45090</v>
      </c>
      <c r="B3056" t="s">
        <v>3177</v>
      </c>
      <c r="C3056" t="s">
        <v>11</v>
      </c>
      <c r="D3056" t="s">
        <v>19</v>
      </c>
      <c r="E3056" t="s">
        <v>73</v>
      </c>
      <c r="F3056" t="s">
        <v>120</v>
      </c>
      <c r="G3056" t="s">
        <v>23</v>
      </c>
      <c r="H3056">
        <v>4</v>
      </c>
      <c r="I3056">
        <v>183</v>
      </c>
      <c r="J3056" t="s">
        <v>16</v>
      </c>
      <c r="K3056" t="s">
        <v>17</v>
      </c>
      <c r="L3056" t="s">
        <v>24</v>
      </c>
      <c r="M3056" s="25">
        <v>1070000</v>
      </c>
    </row>
    <row r="3057" spans="1:13" x14ac:dyDescent="0.2">
      <c r="A3057" s="1">
        <v>45091</v>
      </c>
      <c r="B3057" t="s">
        <v>3178</v>
      </c>
      <c r="C3057" t="s">
        <v>11</v>
      </c>
      <c r="D3057" t="s">
        <v>54</v>
      </c>
      <c r="E3057" t="s">
        <v>55</v>
      </c>
      <c r="F3057" t="s">
        <v>120</v>
      </c>
      <c r="G3057" t="s">
        <v>15</v>
      </c>
      <c r="H3057">
        <v>3</v>
      </c>
      <c r="I3057">
        <v>88</v>
      </c>
      <c r="J3057" t="s">
        <v>16</v>
      </c>
      <c r="K3057" t="s">
        <v>17</v>
      </c>
      <c r="L3057" t="s">
        <v>21</v>
      </c>
      <c r="M3057" s="25">
        <v>230000</v>
      </c>
    </row>
    <row r="3058" spans="1:13" x14ac:dyDescent="0.2">
      <c r="A3058" s="1">
        <v>45092</v>
      </c>
      <c r="B3058" t="s">
        <v>3179</v>
      </c>
      <c r="C3058" t="s">
        <v>11</v>
      </c>
      <c r="D3058" t="s">
        <v>89</v>
      </c>
      <c r="E3058" t="s">
        <v>103</v>
      </c>
      <c r="F3058" t="s">
        <v>120</v>
      </c>
      <c r="G3058" t="s">
        <v>15</v>
      </c>
      <c r="H3058">
        <v>3</v>
      </c>
      <c r="I3058">
        <v>68</v>
      </c>
      <c r="J3058" t="s">
        <v>16</v>
      </c>
      <c r="K3058" t="s">
        <v>17</v>
      </c>
      <c r="L3058" t="s">
        <v>36</v>
      </c>
      <c r="M3058" s="25">
        <v>198000</v>
      </c>
    </row>
    <row r="3059" spans="1:13" x14ac:dyDescent="0.2">
      <c r="A3059" s="1">
        <v>45093</v>
      </c>
      <c r="B3059" t="s">
        <v>3180</v>
      </c>
      <c r="C3059" t="s">
        <v>11</v>
      </c>
      <c r="D3059" t="s">
        <v>42</v>
      </c>
      <c r="E3059" t="s">
        <v>61</v>
      </c>
      <c r="F3059" t="s">
        <v>120</v>
      </c>
      <c r="G3059" t="s">
        <v>15</v>
      </c>
      <c r="H3059">
        <v>3</v>
      </c>
      <c r="I3059">
        <v>60</v>
      </c>
      <c r="J3059" t="s">
        <v>16</v>
      </c>
      <c r="K3059" t="s">
        <v>67</v>
      </c>
      <c r="L3059" t="s">
        <v>36</v>
      </c>
      <c r="M3059" s="25">
        <v>245000</v>
      </c>
    </row>
    <row r="3060" spans="1:13" x14ac:dyDescent="0.2">
      <c r="A3060" s="1">
        <v>45094</v>
      </c>
      <c r="B3060" t="s">
        <v>3181</v>
      </c>
      <c r="C3060" t="s">
        <v>11</v>
      </c>
      <c r="D3060" t="s">
        <v>12</v>
      </c>
      <c r="E3060" t="s">
        <v>33</v>
      </c>
      <c r="F3060" t="s">
        <v>120</v>
      </c>
      <c r="G3060" t="s">
        <v>15</v>
      </c>
      <c r="H3060">
        <v>3</v>
      </c>
      <c r="I3060">
        <v>67</v>
      </c>
      <c r="J3060" t="s">
        <v>28</v>
      </c>
      <c r="K3060" t="s">
        <v>17</v>
      </c>
      <c r="L3060" t="s">
        <v>21</v>
      </c>
      <c r="M3060" s="25">
        <v>219000</v>
      </c>
    </row>
    <row r="3061" spans="1:13" x14ac:dyDescent="0.2">
      <c r="A3061" s="1">
        <v>45095</v>
      </c>
      <c r="B3061" t="s">
        <v>3182</v>
      </c>
      <c r="C3061" t="s">
        <v>11</v>
      </c>
      <c r="D3061" t="s">
        <v>37</v>
      </c>
      <c r="E3061" t="s">
        <v>74</v>
      </c>
      <c r="F3061" t="s">
        <v>120</v>
      </c>
      <c r="G3061" t="s">
        <v>15</v>
      </c>
      <c r="H3061">
        <v>2</v>
      </c>
      <c r="I3061">
        <v>63</v>
      </c>
      <c r="J3061" t="s">
        <v>28</v>
      </c>
      <c r="K3061" t="s">
        <v>17</v>
      </c>
      <c r="L3061" t="s">
        <v>58</v>
      </c>
      <c r="M3061" s="25">
        <v>198000</v>
      </c>
    </row>
    <row r="3062" spans="1:13" x14ac:dyDescent="0.2">
      <c r="A3062" s="1">
        <v>45096</v>
      </c>
      <c r="B3062" t="s">
        <v>3183</v>
      </c>
      <c r="C3062" t="s">
        <v>11</v>
      </c>
      <c r="D3062" t="s">
        <v>54</v>
      </c>
      <c r="E3062" t="s">
        <v>54</v>
      </c>
      <c r="F3062" t="s">
        <v>120</v>
      </c>
      <c r="G3062" t="s">
        <v>15</v>
      </c>
      <c r="H3062">
        <v>3</v>
      </c>
      <c r="I3062">
        <v>66</v>
      </c>
      <c r="J3062" t="s">
        <v>28</v>
      </c>
      <c r="K3062" t="s">
        <v>17</v>
      </c>
      <c r="L3062" t="s">
        <v>18</v>
      </c>
      <c r="M3062" s="25">
        <v>195000</v>
      </c>
    </row>
    <row r="3063" spans="1:13" x14ac:dyDescent="0.2">
      <c r="A3063" s="1">
        <v>45097</v>
      </c>
      <c r="B3063" t="s">
        <v>3184</v>
      </c>
      <c r="C3063" t="s">
        <v>11</v>
      </c>
      <c r="D3063" t="s">
        <v>42</v>
      </c>
      <c r="E3063" t="s">
        <v>62</v>
      </c>
      <c r="F3063" t="s">
        <v>120</v>
      </c>
      <c r="G3063" t="s">
        <v>15</v>
      </c>
      <c r="H3063">
        <v>4</v>
      </c>
      <c r="I3063">
        <v>67</v>
      </c>
      <c r="J3063" t="s">
        <v>28</v>
      </c>
      <c r="K3063" t="s">
        <v>17</v>
      </c>
      <c r="L3063" t="s">
        <v>40</v>
      </c>
      <c r="M3063" s="25">
        <v>195000</v>
      </c>
    </row>
    <row r="3064" spans="1:13" x14ac:dyDescent="0.2">
      <c r="A3064" s="1">
        <v>45098</v>
      </c>
      <c r="B3064" t="s">
        <v>3185</v>
      </c>
      <c r="C3064" t="s">
        <v>11</v>
      </c>
      <c r="D3064" t="s">
        <v>12</v>
      </c>
      <c r="E3064" t="s">
        <v>13</v>
      </c>
      <c r="F3064" t="s">
        <v>120</v>
      </c>
      <c r="G3064" t="s">
        <v>15</v>
      </c>
      <c r="H3064">
        <v>4</v>
      </c>
      <c r="I3064">
        <v>93</v>
      </c>
      <c r="J3064" t="s">
        <v>16</v>
      </c>
      <c r="K3064" t="s">
        <v>17</v>
      </c>
      <c r="L3064" t="s">
        <v>40</v>
      </c>
      <c r="M3064" s="25">
        <v>390000</v>
      </c>
    </row>
    <row r="3065" spans="1:13" x14ac:dyDescent="0.2">
      <c r="A3065" s="1">
        <v>45099</v>
      </c>
      <c r="B3065" t="s">
        <v>3186</v>
      </c>
      <c r="C3065" t="s">
        <v>11</v>
      </c>
      <c r="D3065" t="s">
        <v>37</v>
      </c>
      <c r="E3065" t="s">
        <v>85</v>
      </c>
      <c r="F3065" t="s">
        <v>120</v>
      </c>
      <c r="G3065" t="s">
        <v>15</v>
      </c>
      <c r="H3065">
        <v>1</v>
      </c>
      <c r="I3065">
        <v>36</v>
      </c>
      <c r="J3065" t="s">
        <v>28</v>
      </c>
      <c r="K3065" t="s">
        <v>17</v>
      </c>
      <c r="L3065" t="s">
        <v>21</v>
      </c>
      <c r="M3065" s="25">
        <v>135000</v>
      </c>
    </row>
    <row r="3066" spans="1:13" x14ac:dyDescent="0.2">
      <c r="A3066" s="1">
        <v>45100</v>
      </c>
      <c r="B3066" t="s">
        <v>3187</v>
      </c>
      <c r="C3066" t="s">
        <v>11</v>
      </c>
      <c r="D3066" t="s">
        <v>50</v>
      </c>
      <c r="E3066" t="s">
        <v>114</v>
      </c>
      <c r="F3066" t="s">
        <v>120</v>
      </c>
      <c r="G3066" t="s">
        <v>15</v>
      </c>
      <c r="H3066">
        <v>4</v>
      </c>
      <c r="I3066">
        <v>68</v>
      </c>
      <c r="J3066" t="s">
        <v>28</v>
      </c>
      <c r="K3066" t="s">
        <v>17</v>
      </c>
      <c r="L3066" t="s">
        <v>18</v>
      </c>
      <c r="M3066" s="25">
        <v>190000</v>
      </c>
    </row>
    <row r="3067" spans="1:13" x14ac:dyDescent="0.2">
      <c r="A3067" s="1">
        <v>45101</v>
      </c>
      <c r="B3067" t="s">
        <v>3188</v>
      </c>
      <c r="C3067" t="s">
        <v>11</v>
      </c>
      <c r="D3067" t="s">
        <v>34</v>
      </c>
      <c r="E3067" t="s">
        <v>35</v>
      </c>
      <c r="F3067" t="s">
        <v>120</v>
      </c>
      <c r="G3067" t="s">
        <v>15</v>
      </c>
      <c r="H3067">
        <v>3</v>
      </c>
      <c r="I3067">
        <v>63</v>
      </c>
      <c r="J3067" t="s">
        <v>16</v>
      </c>
      <c r="K3067" t="s">
        <v>17</v>
      </c>
      <c r="L3067" t="s">
        <v>60</v>
      </c>
      <c r="M3067" s="25">
        <v>415000</v>
      </c>
    </row>
    <row r="3068" spans="1:13" x14ac:dyDescent="0.2">
      <c r="A3068" s="1">
        <v>45102</v>
      </c>
      <c r="B3068" t="s">
        <v>3189</v>
      </c>
      <c r="C3068" t="s">
        <v>11</v>
      </c>
      <c r="D3068" t="s">
        <v>47</v>
      </c>
      <c r="E3068" t="s">
        <v>112</v>
      </c>
      <c r="F3068" t="s">
        <v>120</v>
      </c>
      <c r="G3068" t="s">
        <v>15</v>
      </c>
      <c r="H3068">
        <v>3</v>
      </c>
      <c r="I3068">
        <v>76</v>
      </c>
      <c r="J3068" t="s">
        <v>16</v>
      </c>
      <c r="K3068" t="s">
        <v>17</v>
      </c>
      <c r="L3068" t="s">
        <v>60</v>
      </c>
      <c r="M3068" s="25">
        <v>360000</v>
      </c>
    </row>
    <row r="3069" spans="1:13" x14ac:dyDescent="0.2">
      <c r="A3069" s="1">
        <v>45103</v>
      </c>
      <c r="B3069" t="s">
        <v>3190</v>
      </c>
      <c r="C3069" t="s">
        <v>11</v>
      </c>
      <c r="D3069" t="s">
        <v>37</v>
      </c>
      <c r="E3069" t="s">
        <v>74</v>
      </c>
      <c r="F3069" t="s">
        <v>120</v>
      </c>
      <c r="G3069" t="s">
        <v>15</v>
      </c>
      <c r="H3069">
        <v>3</v>
      </c>
      <c r="I3069">
        <v>66</v>
      </c>
      <c r="J3069" t="s">
        <v>16</v>
      </c>
      <c r="K3069" t="s">
        <v>17</v>
      </c>
      <c r="L3069" t="s">
        <v>57</v>
      </c>
      <c r="M3069" s="25">
        <v>210000</v>
      </c>
    </row>
    <row r="3070" spans="1:13" x14ac:dyDescent="0.2">
      <c r="A3070" s="1">
        <v>45104</v>
      </c>
      <c r="B3070" t="s">
        <v>3191</v>
      </c>
      <c r="C3070" t="s">
        <v>11</v>
      </c>
      <c r="D3070" t="s">
        <v>12</v>
      </c>
      <c r="E3070" t="s">
        <v>31</v>
      </c>
      <c r="F3070" t="s">
        <v>120</v>
      </c>
      <c r="G3070" t="s">
        <v>15</v>
      </c>
      <c r="H3070">
        <v>3</v>
      </c>
      <c r="I3070">
        <v>50</v>
      </c>
      <c r="J3070" t="s">
        <v>16</v>
      </c>
      <c r="K3070" t="s">
        <v>67</v>
      </c>
      <c r="L3070" t="s">
        <v>58</v>
      </c>
      <c r="M3070" s="25">
        <v>210000</v>
      </c>
    </row>
    <row r="3071" spans="1:13" x14ac:dyDescent="0.2">
      <c r="A3071" s="1">
        <v>45105</v>
      </c>
      <c r="B3071" t="s">
        <v>3192</v>
      </c>
      <c r="C3071" t="s">
        <v>11</v>
      </c>
      <c r="D3071" t="s">
        <v>42</v>
      </c>
      <c r="E3071" t="s">
        <v>62</v>
      </c>
      <c r="F3071" t="s">
        <v>120</v>
      </c>
      <c r="G3071" t="s">
        <v>15</v>
      </c>
      <c r="H3071">
        <v>3</v>
      </c>
      <c r="I3071">
        <v>75</v>
      </c>
      <c r="J3071" t="s">
        <v>16</v>
      </c>
      <c r="K3071" t="s">
        <v>17</v>
      </c>
      <c r="L3071" t="s">
        <v>40</v>
      </c>
      <c r="M3071" s="25">
        <v>195000</v>
      </c>
    </row>
    <row r="3072" spans="1:13" x14ac:dyDescent="0.2">
      <c r="A3072" s="1">
        <v>45106</v>
      </c>
      <c r="B3072" t="s">
        <v>3193</v>
      </c>
      <c r="C3072" t="s">
        <v>11</v>
      </c>
      <c r="D3072" t="s">
        <v>37</v>
      </c>
      <c r="E3072" t="s">
        <v>38</v>
      </c>
      <c r="F3072" t="s">
        <v>120</v>
      </c>
      <c r="G3072" t="s">
        <v>15</v>
      </c>
      <c r="H3072">
        <v>2</v>
      </c>
      <c r="I3072">
        <v>89</v>
      </c>
      <c r="J3072" t="s">
        <v>16</v>
      </c>
      <c r="K3072" t="s">
        <v>17</v>
      </c>
      <c r="L3072" t="s">
        <v>40</v>
      </c>
      <c r="M3072" s="25">
        <v>480000</v>
      </c>
    </row>
    <row r="3073" spans="1:13" x14ac:dyDescent="0.2">
      <c r="A3073" s="1">
        <v>45107</v>
      </c>
      <c r="B3073" t="s">
        <v>3194</v>
      </c>
      <c r="C3073" t="s">
        <v>11</v>
      </c>
      <c r="D3073" t="s">
        <v>12</v>
      </c>
      <c r="E3073" t="s">
        <v>31</v>
      </c>
      <c r="F3073" t="s">
        <v>120</v>
      </c>
      <c r="G3073" t="s">
        <v>15</v>
      </c>
      <c r="H3073">
        <v>3</v>
      </c>
      <c r="I3073">
        <v>85</v>
      </c>
      <c r="J3073" t="s">
        <v>16</v>
      </c>
      <c r="K3073" t="s">
        <v>17</v>
      </c>
      <c r="L3073" t="s">
        <v>18</v>
      </c>
      <c r="M3073" s="25">
        <v>379000</v>
      </c>
    </row>
    <row r="3074" spans="1:13" x14ac:dyDescent="0.2">
      <c r="A3074" s="1">
        <v>45108</v>
      </c>
      <c r="B3074" t="s">
        <v>3195</v>
      </c>
      <c r="C3074" t="s">
        <v>11</v>
      </c>
      <c r="D3074" t="s">
        <v>19</v>
      </c>
      <c r="E3074" t="s">
        <v>20</v>
      </c>
      <c r="F3074" t="s">
        <v>120</v>
      </c>
      <c r="G3074" t="s">
        <v>15</v>
      </c>
      <c r="H3074">
        <v>5</v>
      </c>
      <c r="I3074">
        <v>168</v>
      </c>
      <c r="J3074" t="s">
        <v>16</v>
      </c>
      <c r="K3074" t="s">
        <v>17</v>
      </c>
      <c r="L3074" t="s">
        <v>40</v>
      </c>
      <c r="M3074" s="25">
        <v>640000</v>
      </c>
    </row>
    <row r="3075" spans="1:13" x14ac:dyDescent="0.2">
      <c r="A3075" s="1">
        <v>45109</v>
      </c>
      <c r="B3075" t="s">
        <v>3196</v>
      </c>
      <c r="C3075" t="s">
        <v>11</v>
      </c>
      <c r="D3075" t="s">
        <v>37</v>
      </c>
      <c r="E3075" t="s">
        <v>49</v>
      </c>
      <c r="F3075" t="s">
        <v>120</v>
      </c>
      <c r="G3075" t="s">
        <v>15</v>
      </c>
      <c r="H3075">
        <v>4</v>
      </c>
      <c r="I3075">
        <v>129</v>
      </c>
      <c r="J3075" t="s">
        <v>16</v>
      </c>
      <c r="K3075" t="s">
        <v>17</v>
      </c>
      <c r="L3075" t="s">
        <v>18</v>
      </c>
      <c r="M3075" s="25">
        <v>419000</v>
      </c>
    </row>
    <row r="3076" spans="1:13" x14ac:dyDescent="0.2">
      <c r="A3076" s="1">
        <v>45110</v>
      </c>
      <c r="B3076" t="s">
        <v>3197</v>
      </c>
      <c r="C3076" t="s">
        <v>11</v>
      </c>
      <c r="D3076" t="s">
        <v>12</v>
      </c>
      <c r="E3076" t="s">
        <v>31</v>
      </c>
      <c r="F3076" t="s">
        <v>120</v>
      </c>
      <c r="G3076" t="s">
        <v>15</v>
      </c>
      <c r="H3076">
        <v>4</v>
      </c>
      <c r="I3076">
        <v>79</v>
      </c>
      <c r="J3076" t="s">
        <v>16</v>
      </c>
      <c r="K3076" t="s">
        <v>17</v>
      </c>
      <c r="L3076" t="s">
        <v>60</v>
      </c>
      <c r="M3076" s="25">
        <v>255000</v>
      </c>
    </row>
    <row r="3077" spans="1:13" x14ac:dyDescent="0.2">
      <c r="A3077" s="1">
        <v>45111</v>
      </c>
      <c r="B3077" t="s">
        <v>3198</v>
      </c>
      <c r="C3077" t="s">
        <v>11</v>
      </c>
      <c r="D3077" t="s">
        <v>19</v>
      </c>
      <c r="E3077" t="s">
        <v>73</v>
      </c>
      <c r="F3077" t="s">
        <v>120</v>
      </c>
      <c r="G3077" t="s">
        <v>15</v>
      </c>
      <c r="H3077">
        <v>6</v>
      </c>
      <c r="I3077">
        <v>258</v>
      </c>
      <c r="J3077" t="s">
        <v>16</v>
      </c>
      <c r="K3077" t="s">
        <v>17</v>
      </c>
      <c r="L3077" t="s">
        <v>21</v>
      </c>
      <c r="M3077" s="25">
        <v>1100000</v>
      </c>
    </row>
    <row r="3078" spans="1:13" x14ac:dyDescent="0.2">
      <c r="A3078" s="1">
        <v>45112</v>
      </c>
      <c r="B3078" t="s">
        <v>3199</v>
      </c>
      <c r="C3078" t="s">
        <v>11</v>
      </c>
      <c r="D3078" t="s">
        <v>47</v>
      </c>
      <c r="E3078" t="s">
        <v>86</v>
      </c>
      <c r="F3078" t="s">
        <v>120</v>
      </c>
      <c r="G3078" t="s">
        <v>15</v>
      </c>
      <c r="H3078">
        <v>1</v>
      </c>
      <c r="I3078">
        <v>68</v>
      </c>
      <c r="J3078" t="s">
        <v>28</v>
      </c>
      <c r="K3078" t="s">
        <v>17</v>
      </c>
      <c r="L3078" t="s">
        <v>21</v>
      </c>
      <c r="M3078" s="25">
        <v>280000</v>
      </c>
    </row>
    <row r="3079" spans="1:13" x14ac:dyDescent="0.2">
      <c r="A3079" s="1">
        <v>45113</v>
      </c>
      <c r="B3079" t="s">
        <v>3200</v>
      </c>
      <c r="C3079" t="s">
        <v>11</v>
      </c>
      <c r="D3079" t="s">
        <v>37</v>
      </c>
      <c r="E3079" t="s">
        <v>74</v>
      </c>
      <c r="F3079" t="s">
        <v>120</v>
      </c>
      <c r="G3079" t="s">
        <v>15</v>
      </c>
      <c r="H3079">
        <v>1</v>
      </c>
      <c r="I3079">
        <v>42</v>
      </c>
      <c r="J3079" t="s">
        <v>28</v>
      </c>
      <c r="K3079" t="s">
        <v>67</v>
      </c>
      <c r="L3079" t="s">
        <v>40</v>
      </c>
      <c r="M3079" s="25">
        <v>112000</v>
      </c>
    </row>
    <row r="3080" spans="1:13" x14ac:dyDescent="0.2">
      <c r="A3080" s="1">
        <v>45114</v>
      </c>
      <c r="B3080" t="s">
        <v>3201</v>
      </c>
      <c r="C3080" t="s">
        <v>11</v>
      </c>
      <c r="D3080" t="s">
        <v>54</v>
      </c>
      <c r="E3080" t="s">
        <v>55</v>
      </c>
      <c r="F3080" t="s">
        <v>120</v>
      </c>
      <c r="G3080" t="s">
        <v>15</v>
      </c>
      <c r="H3080">
        <v>3</v>
      </c>
      <c r="I3080">
        <v>59</v>
      </c>
      <c r="J3080" t="s">
        <v>16</v>
      </c>
      <c r="K3080" t="s">
        <v>17</v>
      </c>
      <c r="L3080" t="s">
        <v>58</v>
      </c>
      <c r="M3080" s="25">
        <v>189000</v>
      </c>
    </row>
    <row r="3081" spans="1:13" x14ac:dyDescent="0.2">
      <c r="A3081" s="1">
        <v>45115</v>
      </c>
      <c r="B3081" t="s">
        <v>3202</v>
      </c>
      <c r="C3081" t="s">
        <v>11</v>
      </c>
      <c r="D3081" t="s">
        <v>12</v>
      </c>
      <c r="E3081" t="s">
        <v>31</v>
      </c>
      <c r="F3081" t="s">
        <v>120</v>
      </c>
      <c r="G3081" t="s">
        <v>15</v>
      </c>
      <c r="H3081">
        <v>5</v>
      </c>
      <c r="I3081">
        <v>150</v>
      </c>
      <c r="J3081" t="s">
        <v>16</v>
      </c>
      <c r="K3081" t="s">
        <v>17</v>
      </c>
      <c r="L3081" t="s">
        <v>36</v>
      </c>
      <c r="M3081" s="25">
        <v>540000</v>
      </c>
    </row>
    <row r="3082" spans="1:13" x14ac:dyDescent="0.2">
      <c r="A3082" s="1">
        <v>45116</v>
      </c>
      <c r="B3082" t="s">
        <v>3203</v>
      </c>
      <c r="C3082" t="s">
        <v>11</v>
      </c>
      <c r="D3082" t="s">
        <v>12</v>
      </c>
      <c r="E3082" t="s">
        <v>41</v>
      </c>
      <c r="F3082" t="s">
        <v>120</v>
      </c>
      <c r="G3082" t="s">
        <v>15</v>
      </c>
      <c r="H3082">
        <v>4</v>
      </c>
      <c r="I3082">
        <v>115</v>
      </c>
      <c r="J3082" t="s">
        <v>16</v>
      </c>
      <c r="K3082" t="s">
        <v>17</v>
      </c>
      <c r="L3082" t="s">
        <v>57</v>
      </c>
      <c r="M3082" s="25">
        <v>550000</v>
      </c>
    </row>
    <row r="3083" spans="1:13" x14ac:dyDescent="0.2">
      <c r="A3083" s="1">
        <v>45117</v>
      </c>
      <c r="B3083" t="s">
        <v>3204</v>
      </c>
      <c r="C3083" t="s">
        <v>11</v>
      </c>
      <c r="D3083" t="s">
        <v>50</v>
      </c>
      <c r="E3083" t="s">
        <v>66</v>
      </c>
      <c r="F3083" t="s">
        <v>120</v>
      </c>
      <c r="G3083" t="s">
        <v>15</v>
      </c>
      <c r="H3083">
        <v>2</v>
      </c>
      <c r="I3083">
        <v>85</v>
      </c>
      <c r="J3083" t="s">
        <v>28</v>
      </c>
      <c r="K3083" t="s">
        <v>67</v>
      </c>
      <c r="L3083" t="s">
        <v>52</v>
      </c>
      <c r="M3083" s="25">
        <v>185000</v>
      </c>
    </row>
    <row r="3084" spans="1:13" x14ac:dyDescent="0.2">
      <c r="A3084" s="1">
        <v>45118</v>
      </c>
      <c r="B3084" t="s">
        <v>3205</v>
      </c>
      <c r="C3084" t="s">
        <v>11</v>
      </c>
      <c r="D3084" t="s">
        <v>12</v>
      </c>
      <c r="E3084" t="s">
        <v>31</v>
      </c>
      <c r="F3084" t="s">
        <v>120</v>
      </c>
      <c r="G3084" t="s">
        <v>15</v>
      </c>
      <c r="H3084">
        <v>4</v>
      </c>
      <c r="I3084">
        <v>75</v>
      </c>
      <c r="J3084" t="s">
        <v>16</v>
      </c>
      <c r="K3084" t="s">
        <v>17</v>
      </c>
      <c r="L3084" t="s">
        <v>40</v>
      </c>
      <c r="M3084" s="25">
        <v>325000</v>
      </c>
    </row>
    <row r="3085" spans="1:13" x14ac:dyDescent="0.2">
      <c r="A3085" s="1">
        <v>45119</v>
      </c>
      <c r="B3085" t="s">
        <v>3206</v>
      </c>
      <c r="C3085" t="s">
        <v>11</v>
      </c>
      <c r="D3085" t="s">
        <v>19</v>
      </c>
      <c r="E3085" t="s">
        <v>20</v>
      </c>
      <c r="F3085" t="s">
        <v>120</v>
      </c>
      <c r="G3085" t="s">
        <v>15</v>
      </c>
      <c r="H3085">
        <v>2</v>
      </c>
      <c r="I3085">
        <v>150</v>
      </c>
      <c r="J3085" t="s">
        <v>28</v>
      </c>
      <c r="K3085" t="s">
        <v>17</v>
      </c>
      <c r="L3085" t="s">
        <v>57</v>
      </c>
      <c r="M3085" s="25">
        <v>900000</v>
      </c>
    </row>
    <row r="3086" spans="1:13" x14ac:dyDescent="0.2">
      <c r="A3086" s="1">
        <v>45120</v>
      </c>
      <c r="B3086" t="s">
        <v>3207</v>
      </c>
      <c r="C3086" t="s">
        <v>11</v>
      </c>
      <c r="D3086" t="s">
        <v>37</v>
      </c>
      <c r="E3086" t="s">
        <v>49</v>
      </c>
      <c r="F3086" t="s">
        <v>120</v>
      </c>
      <c r="G3086" t="s">
        <v>15</v>
      </c>
      <c r="H3086">
        <v>4</v>
      </c>
      <c r="I3086">
        <v>137</v>
      </c>
      <c r="J3086" t="s">
        <v>16</v>
      </c>
      <c r="K3086" t="s">
        <v>17</v>
      </c>
      <c r="L3086" t="s">
        <v>18</v>
      </c>
      <c r="M3086" s="25">
        <v>480000</v>
      </c>
    </row>
    <row r="3087" spans="1:13" x14ac:dyDescent="0.2">
      <c r="A3087" s="1">
        <v>45121</v>
      </c>
      <c r="B3087" t="s">
        <v>3208</v>
      </c>
      <c r="C3087" t="s">
        <v>11</v>
      </c>
      <c r="D3087" t="s">
        <v>34</v>
      </c>
      <c r="E3087" t="s">
        <v>35</v>
      </c>
      <c r="F3087" t="s">
        <v>120</v>
      </c>
      <c r="G3087" t="s">
        <v>15</v>
      </c>
      <c r="H3087">
        <v>6</v>
      </c>
      <c r="I3087">
        <v>159</v>
      </c>
      <c r="J3087" t="s">
        <v>16</v>
      </c>
      <c r="K3087" t="s">
        <v>17</v>
      </c>
      <c r="L3087" t="s">
        <v>36</v>
      </c>
      <c r="M3087" s="25">
        <v>928800</v>
      </c>
    </row>
    <row r="3088" spans="1:13" x14ac:dyDescent="0.2">
      <c r="A3088" s="1">
        <v>45122</v>
      </c>
      <c r="B3088" t="s">
        <v>3209</v>
      </c>
      <c r="C3088" t="s">
        <v>11</v>
      </c>
      <c r="D3088" t="s">
        <v>12</v>
      </c>
      <c r="E3088" t="s">
        <v>30</v>
      </c>
      <c r="F3088" t="s">
        <v>120</v>
      </c>
      <c r="G3088" t="s">
        <v>15</v>
      </c>
      <c r="H3088">
        <v>5</v>
      </c>
      <c r="I3088">
        <v>135</v>
      </c>
      <c r="J3088" t="s">
        <v>16</v>
      </c>
      <c r="K3088" t="s">
        <v>17</v>
      </c>
      <c r="L3088" t="s">
        <v>40</v>
      </c>
      <c r="M3088" s="25">
        <v>450000</v>
      </c>
    </row>
    <row r="3089" spans="1:13" x14ac:dyDescent="0.2">
      <c r="A3089" s="1">
        <v>45123</v>
      </c>
      <c r="B3089" t="s">
        <v>3210</v>
      </c>
      <c r="C3089" t="s">
        <v>11</v>
      </c>
      <c r="D3089" t="s">
        <v>37</v>
      </c>
      <c r="E3089" t="s">
        <v>49</v>
      </c>
      <c r="F3089" t="s">
        <v>120</v>
      </c>
      <c r="G3089" t="s">
        <v>15</v>
      </c>
      <c r="H3089">
        <v>1</v>
      </c>
      <c r="I3089">
        <v>50</v>
      </c>
      <c r="J3089" t="s">
        <v>28</v>
      </c>
      <c r="K3089" t="s">
        <v>67</v>
      </c>
      <c r="L3089" t="s">
        <v>18</v>
      </c>
      <c r="M3089" s="25">
        <v>210000</v>
      </c>
    </row>
    <row r="3090" spans="1:13" x14ac:dyDescent="0.2">
      <c r="A3090" s="1">
        <v>45124</v>
      </c>
      <c r="B3090" t="s">
        <v>3211</v>
      </c>
      <c r="C3090" t="s">
        <v>11</v>
      </c>
      <c r="D3090" t="s">
        <v>12</v>
      </c>
      <c r="E3090" t="s">
        <v>30</v>
      </c>
      <c r="F3090" t="s">
        <v>120</v>
      </c>
      <c r="G3090" t="s">
        <v>15</v>
      </c>
      <c r="H3090">
        <v>3</v>
      </c>
      <c r="I3090">
        <v>89</v>
      </c>
      <c r="J3090" t="s">
        <v>16</v>
      </c>
      <c r="K3090" t="s">
        <v>17</v>
      </c>
      <c r="L3090" t="s">
        <v>40</v>
      </c>
      <c r="M3090" s="25">
        <v>275000</v>
      </c>
    </row>
    <row r="3091" spans="1:13" x14ac:dyDescent="0.2">
      <c r="A3091" s="1">
        <v>45125</v>
      </c>
      <c r="B3091" t="s">
        <v>3212</v>
      </c>
      <c r="C3091" t="s">
        <v>11</v>
      </c>
      <c r="D3091" t="s">
        <v>12</v>
      </c>
      <c r="E3091" t="s">
        <v>30</v>
      </c>
      <c r="F3091" t="s">
        <v>120</v>
      </c>
      <c r="G3091" t="s">
        <v>15</v>
      </c>
      <c r="H3091">
        <v>3</v>
      </c>
      <c r="I3091">
        <v>70</v>
      </c>
      <c r="J3091" t="s">
        <v>16</v>
      </c>
      <c r="K3091" t="s">
        <v>17</v>
      </c>
      <c r="L3091" t="s">
        <v>21</v>
      </c>
      <c r="M3091" s="25">
        <v>258000</v>
      </c>
    </row>
    <row r="3092" spans="1:13" x14ac:dyDescent="0.2">
      <c r="A3092" s="1">
        <v>45126</v>
      </c>
      <c r="B3092" t="s">
        <v>3213</v>
      </c>
      <c r="C3092" t="s">
        <v>11</v>
      </c>
      <c r="D3092" t="s">
        <v>12</v>
      </c>
      <c r="E3092" t="s">
        <v>30</v>
      </c>
      <c r="F3092" t="s">
        <v>120</v>
      </c>
      <c r="G3092" t="s">
        <v>15</v>
      </c>
      <c r="H3092">
        <v>3</v>
      </c>
      <c r="I3092">
        <v>67</v>
      </c>
      <c r="J3092" t="s">
        <v>16</v>
      </c>
      <c r="K3092" t="s">
        <v>17</v>
      </c>
      <c r="L3092" t="s">
        <v>24</v>
      </c>
      <c r="M3092" s="25">
        <v>252000</v>
      </c>
    </row>
    <row r="3093" spans="1:13" x14ac:dyDescent="0.2">
      <c r="A3093" s="1">
        <v>45127</v>
      </c>
      <c r="B3093" t="s">
        <v>3214</v>
      </c>
      <c r="C3093" t="s">
        <v>11</v>
      </c>
      <c r="D3093" t="s">
        <v>42</v>
      </c>
      <c r="E3093" t="s">
        <v>43</v>
      </c>
      <c r="F3093" t="s">
        <v>120</v>
      </c>
      <c r="G3093" t="s">
        <v>15</v>
      </c>
      <c r="H3093">
        <v>2</v>
      </c>
      <c r="I3093">
        <v>56</v>
      </c>
      <c r="J3093" t="s">
        <v>28</v>
      </c>
      <c r="K3093" t="s">
        <v>17</v>
      </c>
      <c r="L3093" t="s">
        <v>40</v>
      </c>
      <c r="M3093" s="25">
        <v>160000</v>
      </c>
    </row>
    <row r="3094" spans="1:13" x14ac:dyDescent="0.2">
      <c r="A3094" s="1">
        <v>45128</v>
      </c>
      <c r="B3094" t="s">
        <v>3215</v>
      </c>
      <c r="C3094" t="s">
        <v>11</v>
      </c>
      <c r="D3094" t="s">
        <v>25</v>
      </c>
      <c r="E3094" t="s">
        <v>99</v>
      </c>
      <c r="F3094" t="s">
        <v>120</v>
      </c>
      <c r="G3094" t="s">
        <v>76</v>
      </c>
      <c r="H3094">
        <v>2</v>
      </c>
      <c r="I3094">
        <v>100</v>
      </c>
      <c r="J3094" t="s">
        <v>28</v>
      </c>
      <c r="K3094" t="s">
        <v>17</v>
      </c>
      <c r="L3094" t="s">
        <v>29</v>
      </c>
      <c r="M3094" s="25">
        <v>250000</v>
      </c>
    </row>
    <row r="3095" spans="1:13" x14ac:dyDescent="0.2">
      <c r="A3095" s="1">
        <v>45129</v>
      </c>
      <c r="B3095" t="s">
        <v>3216</v>
      </c>
      <c r="C3095" t="s">
        <v>11</v>
      </c>
      <c r="D3095" t="s">
        <v>19</v>
      </c>
      <c r="E3095" t="s">
        <v>73</v>
      </c>
      <c r="F3095" t="s">
        <v>120</v>
      </c>
      <c r="G3095" t="s">
        <v>15</v>
      </c>
      <c r="H3095">
        <v>4</v>
      </c>
      <c r="I3095">
        <v>114</v>
      </c>
      <c r="J3095" t="s">
        <v>16</v>
      </c>
      <c r="K3095" t="s">
        <v>17</v>
      </c>
      <c r="L3095" t="s">
        <v>40</v>
      </c>
      <c r="M3095" s="25">
        <v>460000</v>
      </c>
    </row>
    <row r="3096" spans="1:13" x14ac:dyDescent="0.2">
      <c r="A3096" s="1">
        <v>45130</v>
      </c>
      <c r="B3096" t="s">
        <v>3217</v>
      </c>
      <c r="C3096" t="s">
        <v>11</v>
      </c>
      <c r="D3096" t="s">
        <v>42</v>
      </c>
      <c r="E3096" t="s">
        <v>61</v>
      </c>
      <c r="F3096" t="s">
        <v>120</v>
      </c>
      <c r="G3096" t="s">
        <v>15</v>
      </c>
      <c r="H3096">
        <v>4</v>
      </c>
      <c r="I3096">
        <v>69</v>
      </c>
      <c r="J3096" t="s">
        <v>16</v>
      </c>
      <c r="K3096" t="s">
        <v>17</v>
      </c>
      <c r="L3096" t="s">
        <v>18</v>
      </c>
      <c r="M3096" s="25">
        <v>279000</v>
      </c>
    </row>
    <row r="3097" spans="1:13" x14ac:dyDescent="0.2">
      <c r="A3097" s="1">
        <v>45131</v>
      </c>
      <c r="B3097" t="s">
        <v>3218</v>
      </c>
      <c r="C3097" t="s">
        <v>11</v>
      </c>
      <c r="D3097" t="s">
        <v>19</v>
      </c>
      <c r="E3097" t="s">
        <v>73</v>
      </c>
      <c r="F3097" t="s">
        <v>120</v>
      </c>
      <c r="G3097" t="s">
        <v>15</v>
      </c>
      <c r="H3097">
        <v>5</v>
      </c>
      <c r="I3097">
        <v>126</v>
      </c>
      <c r="J3097" t="s">
        <v>16</v>
      </c>
      <c r="K3097" t="s">
        <v>17</v>
      </c>
      <c r="L3097" t="s">
        <v>40</v>
      </c>
      <c r="M3097" s="25">
        <v>480000</v>
      </c>
    </row>
    <row r="3098" spans="1:13" x14ac:dyDescent="0.2">
      <c r="A3098" s="1">
        <v>45132</v>
      </c>
      <c r="B3098" t="s">
        <v>3219</v>
      </c>
      <c r="C3098" t="s">
        <v>11</v>
      </c>
      <c r="D3098" t="s">
        <v>50</v>
      </c>
      <c r="E3098" t="s">
        <v>114</v>
      </c>
      <c r="F3098" t="s">
        <v>120</v>
      </c>
      <c r="G3098" t="s">
        <v>23</v>
      </c>
      <c r="H3098">
        <v>2</v>
      </c>
      <c r="I3098">
        <v>105</v>
      </c>
      <c r="J3098" t="s">
        <v>16</v>
      </c>
      <c r="K3098" t="s">
        <v>17</v>
      </c>
      <c r="L3098" t="s">
        <v>21</v>
      </c>
      <c r="M3098" s="25">
        <v>470000</v>
      </c>
    </row>
    <row r="3099" spans="1:13" x14ac:dyDescent="0.2">
      <c r="A3099" s="1">
        <v>45133</v>
      </c>
      <c r="B3099" t="s">
        <v>3220</v>
      </c>
      <c r="C3099" t="s">
        <v>11</v>
      </c>
      <c r="D3099" t="s">
        <v>19</v>
      </c>
      <c r="E3099" t="s">
        <v>73</v>
      </c>
      <c r="F3099" t="s">
        <v>120</v>
      </c>
      <c r="G3099" t="s">
        <v>15</v>
      </c>
      <c r="H3099">
        <v>3</v>
      </c>
      <c r="I3099">
        <v>92</v>
      </c>
      <c r="J3099" t="s">
        <v>16</v>
      </c>
      <c r="K3099" t="s">
        <v>17</v>
      </c>
      <c r="L3099" t="s">
        <v>52</v>
      </c>
      <c r="M3099" s="25">
        <v>290000</v>
      </c>
    </row>
    <row r="3100" spans="1:13" x14ac:dyDescent="0.2">
      <c r="A3100" s="1">
        <v>45134</v>
      </c>
      <c r="B3100" t="s">
        <v>3221</v>
      </c>
      <c r="C3100" t="s">
        <v>11</v>
      </c>
      <c r="D3100" t="s">
        <v>19</v>
      </c>
      <c r="E3100" t="s">
        <v>73</v>
      </c>
      <c r="F3100" t="s">
        <v>120</v>
      </c>
      <c r="G3100" t="s">
        <v>15</v>
      </c>
      <c r="H3100">
        <v>4</v>
      </c>
      <c r="I3100">
        <v>179</v>
      </c>
      <c r="J3100" t="s">
        <v>16</v>
      </c>
      <c r="K3100" t="s">
        <v>17</v>
      </c>
      <c r="L3100" t="s">
        <v>40</v>
      </c>
      <c r="M3100" s="25">
        <v>780000</v>
      </c>
    </row>
    <row r="3101" spans="1:13" x14ac:dyDescent="0.2">
      <c r="A3101" s="1">
        <v>45135</v>
      </c>
      <c r="B3101" t="s">
        <v>3222</v>
      </c>
      <c r="C3101" t="s">
        <v>11</v>
      </c>
      <c r="D3101" t="s">
        <v>25</v>
      </c>
      <c r="E3101" t="s">
        <v>113</v>
      </c>
      <c r="F3101" t="s">
        <v>120</v>
      </c>
      <c r="G3101" t="s">
        <v>64</v>
      </c>
      <c r="H3101">
        <v>6</v>
      </c>
      <c r="I3101">
        <v>184</v>
      </c>
      <c r="J3101" t="s">
        <v>28</v>
      </c>
      <c r="K3101" t="s">
        <v>17</v>
      </c>
      <c r="L3101" t="s">
        <v>29</v>
      </c>
      <c r="M3101" s="25">
        <v>399000</v>
      </c>
    </row>
    <row r="3102" spans="1:13" x14ac:dyDescent="0.2">
      <c r="A3102" s="1">
        <v>45136</v>
      </c>
      <c r="B3102" t="s">
        <v>3223</v>
      </c>
      <c r="C3102" t="s">
        <v>11</v>
      </c>
      <c r="D3102" t="s">
        <v>42</v>
      </c>
      <c r="E3102" t="s">
        <v>78</v>
      </c>
      <c r="F3102" t="s">
        <v>120</v>
      </c>
      <c r="G3102" t="s">
        <v>15</v>
      </c>
      <c r="H3102">
        <v>2</v>
      </c>
      <c r="I3102">
        <v>55</v>
      </c>
      <c r="J3102" t="s">
        <v>28</v>
      </c>
      <c r="K3102" t="s">
        <v>17</v>
      </c>
      <c r="L3102" t="s">
        <v>21</v>
      </c>
      <c r="M3102" s="25">
        <v>120000</v>
      </c>
    </row>
    <row r="3103" spans="1:13" x14ac:dyDescent="0.2">
      <c r="A3103" s="1">
        <v>45137</v>
      </c>
      <c r="B3103" t="s">
        <v>3224</v>
      </c>
      <c r="C3103" t="s">
        <v>11</v>
      </c>
      <c r="D3103" t="s">
        <v>47</v>
      </c>
      <c r="E3103" t="s">
        <v>48</v>
      </c>
      <c r="F3103" t="s">
        <v>120</v>
      </c>
      <c r="G3103" t="s">
        <v>15</v>
      </c>
      <c r="H3103">
        <v>3</v>
      </c>
      <c r="I3103">
        <v>83</v>
      </c>
      <c r="J3103" t="s">
        <v>16</v>
      </c>
      <c r="K3103" t="s">
        <v>17</v>
      </c>
      <c r="L3103" t="s">
        <v>58</v>
      </c>
      <c r="M3103" s="25">
        <v>288000</v>
      </c>
    </row>
    <row r="3104" spans="1:13" x14ac:dyDescent="0.2">
      <c r="A3104" s="1">
        <v>45138</v>
      </c>
      <c r="B3104" t="s">
        <v>3225</v>
      </c>
      <c r="C3104" t="s">
        <v>11</v>
      </c>
      <c r="D3104" t="s">
        <v>12</v>
      </c>
      <c r="E3104" t="s">
        <v>13</v>
      </c>
      <c r="F3104" t="s">
        <v>120</v>
      </c>
      <c r="G3104" t="s">
        <v>15</v>
      </c>
      <c r="H3104">
        <v>3</v>
      </c>
      <c r="I3104">
        <v>128</v>
      </c>
      <c r="J3104" t="s">
        <v>16</v>
      </c>
      <c r="K3104" t="s">
        <v>17</v>
      </c>
      <c r="L3104" t="s">
        <v>40</v>
      </c>
      <c r="M3104" s="25">
        <v>600000</v>
      </c>
    </row>
    <row r="3105" spans="1:13" x14ac:dyDescent="0.2">
      <c r="A3105" s="1">
        <v>45139</v>
      </c>
      <c r="B3105" t="s">
        <v>3226</v>
      </c>
      <c r="C3105" t="s">
        <v>11</v>
      </c>
      <c r="D3105" t="s">
        <v>12</v>
      </c>
      <c r="E3105" t="s">
        <v>31</v>
      </c>
      <c r="F3105" t="s">
        <v>120</v>
      </c>
      <c r="G3105" t="s">
        <v>15</v>
      </c>
      <c r="H3105">
        <v>3</v>
      </c>
      <c r="I3105">
        <v>70</v>
      </c>
      <c r="J3105" t="s">
        <v>16</v>
      </c>
      <c r="K3105" t="s">
        <v>17</v>
      </c>
      <c r="L3105" t="s">
        <v>18</v>
      </c>
      <c r="M3105" s="25">
        <v>250000</v>
      </c>
    </row>
    <row r="3106" spans="1:13" x14ac:dyDescent="0.2">
      <c r="A3106" s="1">
        <v>45140</v>
      </c>
      <c r="B3106" t="s">
        <v>3227</v>
      </c>
      <c r="C3106" t="s">
        <v>11</v>
      </c>
      <c r="D3106" t="s">
        <v>12</v>
      </c>
      <c r="E3106" t="s">
        <v>31</v>
      </c>
      <c r="F3106" t="s">
        <v>120</v>
      </c>
      <c r="G3106" t="s">
        <v>15</v>
      </c>
      <c r="H3106">
        <v>3</v>
      </c>
      <c r="I3106">
        <v>70</v>
      </c>
      <c r="J3106" t="s">
        <v>16</v>
      </c>
      <c r="K3106" t="s">
        <v>17</v>
      </c>
      <c r="L3106" t="s">
        <v>21</v>
      </c>
      <c r="M3106" s="25">
        <v>193000</v>
      </c>
    </row>
    <row r="3107" spans="1:13" x14ac:dyDescent="0.2">
      <c r="A3107" s="1">
        <v>45141</v>
      </c>
      <c r="B3107" t="s">
        <v>3228</v>
      </c>
      <c r="C3107" t="s">
        <v>11</v>
      </c>
      <c r="D3107" t="s">
        <v>37</v>
      </c>
      <c r="E3107" t="s">
        <v>74</v>
      </c>
      <c r="F3107" t="s">
        <v>120</v>
      </c>
      <c r="G3107" t="s">
        <v>15</v>
      </c>
      <c r="H3107">
        <v>2</v>
      </c>
      <c r="I3107">
        <v>79</v>
      </c>
      <c r="J3107" t="s">
        <v>28</v>
      </c>
      <c r="K3107" t="s">
        <v>67</v>
      </c>
      <c r="L3107" t="s">
        <v>21</v>
      </c>
      <c r="M3107" s="25">
        <v>155000</v>
      </c>
    </row>
    <row r="3108" spans="1:13" x14ac:dyDescent="0.2">
      <c r="A3108" s="1">
        <v>45142</v>
      </c>
      <c r="B3108" t="s">
        <v>3229</v>
      </c>
      <c r="C3108" t="s">
        <v>11</v>
      </c>
      <c r="D3108" t="s">
        <v>37</v>
      </c>
      <c r="E3108" t="s">
        <v>74</v>
      </c>
      <c r="F3108" t="s">
        <v>120</v>
      </c>
      <c r="G3108" t="s">
        <v>15</v>
      </c>
      <c r="H3108">
        <v>2</v>
      </c>
      <c r="I3108">
        <v>77</v>
      </c>
      <c r="J3108" t="s">
        <v>28</v>
      </c>
      <c r="K3108" t="s">
        <v>17</v>
      </c>
      <c r="L3108" t="s">
        <v>18</v>
      </c>
      <c r="M3108" s="25">
        <v>175000</v>
      </c>
    </row>
    <row r="3109" spans="1:13" x14ac:dyDescent="0.2">
      <c r="A3109" s="1">
        <v>45143</v>
      </c>
      <c r="B3109" t="s">
        <v>3230</v>
      </c>
      <c r="C3109" t="s">
        <v>11</v>
      </c>
      <c r="D3109" t="s">
        <v>37</v>
      </c>
      <c r="E3109" t="s">
        <v>74</v>
      </c>
      <c r="F3109" t="s">
        <v>120</v>
      </c>
      <c r="G3109" t="s">
        <v>15</v>
      </c>
      <c r="H3109">
        <v>2</v>
      </c>
      <c r="I3109">
        <v>45</v>
      </c>
      <c r="J3109" t="s">
        <v>28</v>
      </c>
      <c r="K3109" t="s">
        <v>17</v>
      </c>
      <c r="L3109" t="s">
        <v>21</v>
      </c>
      <c r="M3109" s="25">
        <v>80000</v>
      </c>
    </row>
    <row r="3110" spans="1:13" x14ac:dyDescent="0.2">
      <c r="A3110" s="1">
        <v>45144</v>
      </c>
      <c r="B3110" t="s">
        <v>3231</v>
      </c>
      <c r="C3110" t="s">
        <v>11</v>
      </c>
      <c r="D3110" t="s">
        <v>37</v>
      </c>
      <c r="E3110" t="s">
        <v>74</v>
      </c>
      <c r="F3110" t="s">
        <v>120</v>
      </c>
      <c r="G3110" t="s">
        <v>15</v>
      </c>
      <c r="H3110">
        <v>3</v>
      </c>
      <c r="I3110">
        <v>50</v>
      </c>
      <c r="J3110" t="s">
        <v>28</v>
      </c>
      <c r="K3110" t="s">
        <v>17</v>
      </c>
      <c r="L3110" t="s">
        <v>21</v>
      </c>
      <c r="M3110" s="25">
        <v>118000</v>
      </c>
    </row>
    <row r="3111" spans="1:13" x14ac:dyDescent="0.2">
      <c r="A3111" s="1">
        <v>45145</v>
      </c>
      <c r="B3111" t="s">
        <v>3232</v>
      </c>
      <c r="C3111" t="s">
        <v>11</v>
      </c>
      <c r="D3111" t="s">
        <v>34</v>
      </c>
      <c r="E3111" t="s">
        <v>44</v>
      </c>
      <c r="F3111" t="s">
        <v>120</v>
      </c>
      <c r="G3111" t="s">
        <v>15</v>
      </c>
      <c r="H3111">
        <v>3</v>
      </c>
      <c r="I3111">
        <v>75</v>
      </c>
      <c r="J3111" t="s">
        <v>16</v>
      </c>
      <c r="K3111" t="s">
        <v>17</v>
      </c>
      <c r="L3111" t="s">
        <v>40</v>
      </c>
      <c r="M3111" s="25">
        <v>295000</v>
      </c>
    </row>
    <row r="3112" spans="1:13" x14ac:dyDescent="0.2">
      <c r="A3112" s="1">
        <v>45146</v>
      </c>
      <c r="B3112" t="s">
        <v>3233</v>
      </c>
      <c r="C3112" t="s">
        <v>11</v>
      </c>
      <c r="D3112" t="s">
        <v>47</v>
      </c>
      <c r="E3112" t="s">
        <v>86</v>
      </c>
      <c r="F3112" t="s">
        <v>120</v>
      </c>
      <c r="G3112" t="s">
        <v>15</v>
      </c>
      <c r="H3112">
        <v>3</v>
      </c>
      <c r="I3112">
        <v>137</v>
      </c>
      <c r="J3112" t="s">
        <v>16</v>
      </c>
      <c r="K3112" t="s">
        <v>17</v>
      </c>
      <c r="L3112" t="s">
        <v>21</v>
      </c>
      <c r="M3112" s="25">
        <v>640000</v>
      </c>
    </row>
    <row r="3113" spans="1:13" x14ac:dyDescent="0.2">
      <c r="A3113" s="1">
        <v>45147</v>
      </c>
      <c r="B3113" t="s">
        <v>3234</v>
      </c>
      <c r="C3113" t="s">
        <v>11</v>
      </c>
      <c r="D3113" t="s">
        <v>37</v>
      </c>
      <c r="E3113" t="s">
        <v>74</v>
      </c>
      <c r="F3113" t="s">
        <v>120</v>
      </c>
      <c r="G3113" t="s">
        <v>15</v>
      </c>
      <c r="H3113">
        <v>5</v>
      </c>
      <c r="I3113">
        <v>132</v>
      </c>
      <c r="J3113" t="s">
        <v>16</v>
      </c>
      <c r="K3113" t="s">
        <v>17</v>
      </c>
      <c r="L3113" t="s">
        <v>57</v>
      </c>
      <c r="M3113" s="25">
        <v>500000</v>
      </c>
    </row>
    <row r="3114" spans="1:13" x14ac:dyDescent="0.2">
      <c r="A3114" s="1">
        <v>45148</v>
      </c>
      <c r="B3114" t="s">
        <v>3235</v>
      </c>
      <c r="C3114" t="s">
        <v>11</v>
      </c>
      <c r="D3114" t="s">
        <v>25</v>
      </c>
      <c r="E3114" t="s">
        <v>70</v>
      </c>
      <c r="F3114" t="s">
        <v>120</v>
      </c>
      <c r="G3114" t="s">
        <v>15</v>
      </c>
      <c r="H3114">
        <v>3</v>
      </c>
      <c r="I3114">
        <v>53</v>
      </c>
      <c r="J3114" t="s">
        <v>16</v>
      </c>
      <c r="K3114" t="s">
        <v>17</v>
      </c>
      <c r="L3114" t="s">
        <v>40</v>
      </c>
      <c r="M3114" s="25">
        <v>131000</v>
      </c>
    </row>
    <row r="3115" spans="1:13" x14ac:dyDescent="0.2">
      <c r="A3115" s="1">
        <v>45149</v>
      </c>
      <c r="B3115" t="s">
        <v>3236</v>
      </c>
      <c r="C3115" t="s">
        <v>11</v>
      </c>
      <c r="D3115" t="s">
        <v>12</v>
      </c>
      <c r="E3115" t="s">
        <v>31</v>
      </c>
      <c r="F3115" t="s">
        <v>120</v>
      </c>
      <c r="G3115" t="s">
        <v>15</v>
      </c>
      <c r="H3115">
        <v>4</v>
      </c>
      <c r="I3115">
        <v>89</v>
      </c>
      <c r="J3115" t="s">
        <v>16</v>
      </c>
      <c r="K3115" t="s">
        <v>17</v>
      </c>
      <c r="L3115" t="s">
        <v>60</v>
      </c>
      <c r="M3115" s="25">
        <v>380000</v>
      </c>
    </row>
    <row r="3116" spans="1:13" x14ac:dyDescent="0.2">
      <c r="A3116" s="1">
        <v>45150</v>
      </c>
      <c r="B3116" t="s">
        <v>3237</v>
      </c>
      <c r="C3116" t="s">
        <v>11</v>
      </c>
      <c r="D3116" t="s">
        <v>37</v>
      </c>
      <c r="E3116" t="s">
        <v>74</v>
      </c>
      <c r="F3116" t="s">
        <v>120</v>
      </c>
      <c r="G3116" t="s">
        <v>15</v>
      </c>
      <c r="H3116">
        <v>3</v>
      </c>
      <c r="I3116">
        <v>50</v>
      </c>
      <c r="J3116" t="s">
        <v>28</v>
      </c>
      <c r="K3116" t="s">
        <v>67</v>
      </c>
      <c r="L3116" t="s">
        <v>58</v>
      </c>
      <c r="M3116" s="25">
        <v>107000</v>
      </c>
    </row>
    <row r="3117" spans="1:13" x14ac:dyDescent="0.2">
      <c r="A3117" s="1">
        <v>45151</v>
      </c>
      <c r="B3117" t="s">
        <v>3238</v>
      </c>
      <c r="C3117" t="s">
        <v>11</v>
      </c>
      <c r="D3117" t="s">
        <v>19</v>
      </c>
      <c r="E3117" t="s">
        <v>73</v>
      </c>
      <c r="F3117" t="s">
        <v>120</v>
      </c>
      <c r="G3117" t="s">
        <v>15</v>
      </c>
      <c r="H3117">
        <v>2</v>
      </c>
      <c r="I3117">
        <v>88</v>
      </c>
      <c r="J3117" t="s">
        <v>16</v>
      </c>
      <c r="K3117" t="s">
        <v>17</v>
      </c>
      <c r="L3117" t="s">
        <v>18</v>
      </c>
      <c r="M3117" s="25">
        <v>410000</v>
      </c>
    </row>
    <row r="3118" spans="1:13" x14ac:dyDescent="0.2">
      <c r="A3118" s="1">
        <v>45152</v>
      </c>
      <c r="B3118" t="s">
        <v>3239</v>
      </c>
      <c r="C3118" t="s">
        <v>11</v>
      </c>
      <c r="D3118" t="s">
        <v>25</v>
      </c>
      <c r="E3118" t="s">
        <v>39</v>
      </c>
      <c r="F3118" t="s">
        <v>120</v>
      </c>
      <c r="G3118" t="s">
        <v>15</v>
      </c>
      <c r="H3118">
        <v>2</v>
      </c>
      <c r="I3118">
        <v>70</v>
      </c>
      <c r="J3118" t="s">
        <v>16</v>
      </c>
      <c r="K3118" t="s">
        <v>17</v>
      </c>
      <c r="L3118" t="s">
        <v>18</v>
      </c>
      <c r="M3118" s="25">
        <v>168000</v>
      </c>
    </row>
    <row r="3119" spans="1:13" x14ac:dyDescent="0.2">
      <c r="A3119" s="1">
        <v>45153</v>
      </c>
      <c r="B3119" t="s">
        <v>3240</v>
      </c>
      <c r="C3119" t="s">
        <v>11</v>
      </c>
      <c r="D3119" t="s">
        <v>25</v>
      </c>
      <c r="E3119" t="s">
        <v>99</v>
      </c>
      <c r="F3119" t="s">
        <v>120</v>
      </c>
      <c r="G3119" t="s">
        <v>69</v>
      </c>
      <c r="H3119">
        <v>5</v>
      </c>
      <c r="I3119">
        <v>330</v>
      </c>
      <c r="J3119" t="s">
        <v>28</v>
      </c>
      <c r="K3119" t="s">
        <v>17</v>
      </c>
      <c r="L3119" t="s">
        <v>29</v>
      </c>
      <c r="M3119" s="25">
        <v>490000</v>
      </c>
    </row>
    <row r="3120" spans="1:13" x14ac:dyDescent="0.2">
      <c r="A3120" s="1">
        <v>45154</v>
      </c>
      <c r="B3120" t="s">
        <v>3241</v>
      </c>
      <c r="C3120" t="s">
        <v>11</v>
      </c>
      <c r="D3120" t="s">
        <v>34</v>
      </c>
      <c r="E3120" t="s">
        <v>35</v>
      </c>
      <c r="F3120" t="s">
        <v>120</v>
      </c>
      <c r="G3120" t="s">
        <v>15</v>
      </c>
      <c r="H3120">
        <v>3</v>
      </c>
      <c r="I3120">
        <v>63</v>
      </c>
      <c r="J3120" t="s">
        <v>16</v>
      </c>
      <c r="K3120" t="s">
        <v>17</v>
      </c>
      <c r="L3120" t="s">
        <v>21</v>
      </c>
      <c r="M3120" s="25">
        <v>360000</v>
      </c>
    </row>
    <row r="3121" spans="1:13" x14ac:dyDescent="0.2">
      <c r="A3121" s="1">
        <v>45155</v>
      </c>
      <c r="B3121" t="s">
        <v>3242</v>
      </c>
      <c r="C3121" t="s">
        <v>11</v>
      </c>
      <c r="D3121" t="s">
        <v>34</v>
      </c>
      <c r="E3121" t="s">
        <v>35</v>
      </c>
      <c r="F3121" t="s">
        <v>120</v>
      </c>
      <c r="G3121" t="s">
        <v>64</v>
      </c>
      <c r="H3121">
        <v>9</v>
      </c>
      <c r="I3121">
        <v>605</v>
      </c>
      <c r="J3121" t="s">
        <v>28</v>
      </c>
      <c r="K3121" t="s">
        <v>17</v>
      </c>
      <c r="L3121" t="s">
        <v>29</v>
      </c>
      <c r="M3121" s="25">
        <v>4500000</v>
      </c>
    </row>
    <row r="3122" spans="1:13" x14ac:dyDescent="0.2">
      <c r="A3122" s="1">
        <v>45156</v>
      </c>
      <c r="B3122" t="s">
        <v>3243</v>
      </c>
      <c r="C3122" t="s">
        <v>11</v>
      </c>
      <c r="D3122" t="s">
        <v>19</v>
      </c>
      <c r="E3122" t="s">
        <v>20</v>
      </c>
      <c r="F3122" t="s">
        <v>120</v>
      </c>
      <c r="G3122" t="s">
        <v>15</v>
      </c>
      <c r="H3122">
        <v>3</v>
      </c>
      <c r="I3122">
        <v>115</v>
      </c>
      <c r="J3122" t="s">
        <v>16</v>
      </c>
      <c r="K3122" t="s">
        <v>17</v>
      </c>
      <c r="L3122" t="s">
        <v>58</v>
      </c>
      <c r="M3122" s="25">
        <v>530000</v>
      </c>
    </row>
    <row r="3123" spans="1:13" x14ac:dyDescent="0.2">
      <c r="A3123" s="1">
        <v>45157</v>
      </c>
      <c r="B3123" t="s">
        <v>3244</v>
      </c>
      <c r="C3123" t="s">
        <v>11</v>
      </c>
      <c r="D3123" t="s">
        <v>19</v>
      </c>
      <c r="E3123" t="s">
        <v>68</v>
      </c>
      <c r="F3123" t="s">
        <v>120</v>
      </c>
      <c r="G3123" t="s">
        <v>15</v>
      </c>
      <c r="H3123">
        <v>5</v>
      </c>
      <c r="I3123">
        <v>339</v>
      </c>
      <c r="J3123" t="s">
        <v>16</v>
      </c>
      <c r="K3123" t="s">
        <v>17</v>
      </c>
      <c r="L3123" t="s">
        <v>18</v>
      </c>
      <c r="M3123" s="25">
        <v>1600000</v>
      </c>
    </row>
    <row r="3124" spans="1:13" x14ac:dyDescent="0.2">
      <c r="A3124" s="1">
        <v>45158</v>
      </c>
      <c r="B3124" t="s">
        <v>3245</v>
      </c>
      <c r="C3124" t="s">
        <v>11</v>
      </c>
      <c r="D3124" t="s">
        <v>50</v>
      </c>
      <c r="E3124" t="s">
        <v>66</v>
      </c>
      <c r="F3124" t="s">
        <v>120</v>
      </c>
      <c r="G3124" t="s">
        <v>23</v>
      </c>
      <c r="H3124">
        <v>3</v>
      </c>
      <c r="I3124">
        <v>86</v>
      </c>
      <c r="J3124" t="s">
        <v>16</v>
      </c>
      <c r="K3124" t="s">
        <v>17</v>
      </c>
      <c r="L3124" t="s">
        <v>60</v>
      </c>
      <c r="M3124" s="25">
        <v>300000</v>
      </c>
    </row>
    <row r="3125" spans="1:13" x14ac:dyDescent="0.2">
      <c r="A3125" s="1">
        <v>45159</v>
      </c>
      <c r="B3125" t="s">
        <v>3246</v>
      </c>
      <c r="C3125" t="s">
        <v>11</v>
      </c>
      <c r="D3125" t="s">
        <v>42</v>
      </c>
      <c r="E3125" t="s">
        <v>59</v>
      </c>
      <c r="F3125" t="s">
        <v>120</v>
      </c>
      <c r="G3125" t="s">
        <v>15</v>
      </c>
      <c r="H3125">
        <v>4</v>
      </c>
      <c r="I3125">
        <v>86</v>
      </c>
      <c r="J3125" t="s">
        <v>16</v>
      </c>
      <c r="K3125" t="s">
        <v>17</v>
      </c>
      <c r="L3125" t="s">
        <v>58</v>
      </c>
      <c r="M3125" s="25">
        <v>280000</v>
      </c>
    </row>
    <row r="3126" spans="1:13" x14ac:dyDescent="0.2">
      <c r="A3126" s="1">
        <v>45160</v>
      </c>
      <c r="B3126" t="s">
        <v>3247</v>
      </c>
      <c r="C3126" t="s">
        <v>11</v>
      </c>
      <c r="D3126" t="s">
        <v>37</v>
      </c>
      <c r="E3126" t="s">
        <v>74</v>
      </c>
      <c r="F3126" t="s">
        <v>120</v>
      </c>
      <c r="G3126" t="s">
        <v>15</v>
      </c>
      <c r="H3126">
        <v>4</v>
      </c>
      <c r="I3126">
        <v>63</v>
      </c>
      <c r="J3126" t="s">
        <v>28</v>
      </c>
      <c r="K3126" t="s">
        <v>17</v>
      </c>
      <c r="L3126" t="s">
        <v>18</v>
      </c>
      <c r="M3126" s="25">
        <v>149000</v>
      </c>
    </row>
    <row r="3127" spans="1:13" x14ac:dyDescent="0.2">
      <c r="A3127" s="1">
        <v>45161</v>
      </c>
      <c r="B3127" t="s">
        <v>3248</v>
      </c>
      <c r="C3127" t="s">
        <v>11</v>
      </c>
      <c r="D3127" t="s">
        <v>12</v>
      </c>
      <c r="E3127" t="s">
        <v>13</v>
      </c>
      <c r="F3127" t="s">
        <v>120</v>
      </c>
      <c r="G3127" t="s">
        <v>15</v>
      </c>
      <c r="H3127">
        <v>8</v>
      </c>
      <c r="I3127">
        <v>241</v>
      </c>
      <c r="J3127" t="s">
        <v>16</v>
      </c>
      <c r="K3127" t="s">
        <v>17</v>
      </c>
      <c r="L3127" t="s">
        <v>58</v>
      </c>
      <c r="M3127" s="25">
        <v>980000</v>
      </c>
    </row>
    <row r="3128" spans="1:13" x14ac:dyDescent="0.2">
      <c r="A3128" s="1">
        <v>45162</v>
      </c>
      <c r="B3128" t="s">
        <v>3249</v>
      </c>
      <c r="C3128" t="s">
        <v>11</v>
      </c>
      <c r="D3128" t="s">
        <v>89</v>
      </c>
      <c r="E3128" t="s">
        <v>110</v>
      </c>
      <c r="F3128" t="s">
        <v>120</v>
      </c>
      <c r="G3128" t="s">
        <v>15</v>
      </c>
      <c r="H3128">
        <v>1</v>
      </c>
      <c r="I3128">
        <v>40</v>
      </c>
      <c r="J3128" t="s">
        <v>28</v>
      </c>
      <c r="K3128" t="s">
        <v>67</v>
      </c>
      <c r="L3128" t="s">
        <v>57</v>
      </c>
      <c r="M3128" s="25">
        <v>76000</v>
      </c>
    </row>
    <row r="3129" spans="1:13" x14ac:dyDescent="0.2">
      <c r="A3129" s="1">
        <v>45163</v>
      </c>
      <c r="B3129" t="s">
        <v>3250</v>
      </c>
      <c r="C3129" t="s">
        <v>11</v>
      </c>
      <c r="D3129" t="s">
        <v>42</v>
      </c>
      <c r="E3129" t="s">
        <v>62</v>
      </c>
      <c r="F3129" t="s">
        <v>120</v>
      </c>
      <c r="G3129" t="s">
        <v>15</v>
      </c>
      <c r="H3129">
        <v>3</v>
      </c>
      <c r="I3129">
        <v>93</v>
      </c>
      <c r="J3129" t="s">
        <v>16</v>
      </c>
      <c r="K3129" t="s">
        <v>17</v>
      </c>
      <c r="L3129" t="s">
        <v>57</v>
      </c>
      <c r="M3129" s="25">
        <v>296640</v>
      </c>
    </row>
    <row r="3130" spans="1:13" x14ac:dyDescent="0.2">
      <c r="A3130" s="1">
        <v>45164</v>
      </c>
      <c r="B3130" t="s">
        <v>3251</v>
      </c>
      <c r="C3130" t="s">
        <v>11</v>
      </c>
      <c r="D3130" t="s">
        <v>42</v>
      </c>
      <c r="E3130" t="s">
        <v>62</v>
      </c>
      <c r="F3130" t="s">
        <v>120</v>
      </c>
      <c r="G3130" t="s">
        <v>15</v>
      </c>
      <c r="H3130">
        <v>3</v>
      </c>
      <c r="I3130">
        <v>70</v>
      </c>
      <c r="J3130" t="s">
        <v>16</v>
      </c>
      <c r="K3130" t="s">
        <v>17</v>
      </c>
      <c r="L3130" t="s">
        <v>18</v>
      </c>
      <c r="M3130" s="25">
        <v>215000</v>
      </c>
    </row>
    <row r="3131" spans="1:13" x14ac:dyDescent="0.2">
      <c r="A3131" s="1">
        <v>45165</v>
      </c>
      <c r="B3131" t="s">
        <v>3252</v>
      </c>
      <c r="C3131" t="s">
        <v>11</v>
      </c>
      <c r="D3131" t="s">
        <v>42</v>
      </c>
      <c r="E3131" t="s">
        <v>56</v>
      </c>
      <c r="F3131" t="s">
        <v>120</v>
      </c>
      <c r="G3131" t="s">
        <v>32</v>
      </c>
      <c r="H3131">
        <v>3</v>
      </c>
      <c r="I3131">
        <v>136</v>
      </c>
      <c r="J3131" t="s">
        <v>16</v>
      </c>
      <c r="K3131" t="s">
        <v>17</v>
      </c>
      <c r="L3131" t="s">
        <v>36</v>
      </c>
      <c r="M3131" s="25">
        <v>690000</v>
      </c>
    </row>
    <row r="3132" spans="1:13" x14ac:dyDescent="0.2">
      <c r="A3132" s="1">
        <v>45166</v>
      </c>
      <c r="B3132" t="s">
        <v>3253</v>
      </c>
      <c r="C3132" t="s">
        <v>11</v>
      </c>
      <c r="D3132" t="s">
        <v>42</v>
      </c>
      <c r="E3132" t="s">
        <v>61</v>
      </c>
      <c r="F3132" t="s">
        <v>120</v>
      </c>
      <c r="G3132" t="s">
        <v>15</v>
      </c>
      <c r="H3132">
        <v>4</v>
      </c>
      <c r="I3132">
        <v>80</v>
      </c>
      <c r="J3132" t="s">
        <v>16</v>
      </c>
      <c r="K3132" t="s">
        <v>17</v>
      </c>
      <c r="L3132" t="s">
        <v>24</v>
      </c>
      <c r="M3132" s="25">
        <v>325000</v>
      </c>
    </row>
    <row r="3133" spans="1:13" x14ac:dyDescent="0.2">
      <c r="A3133" s="1">
        <v>45167</v>
      </c>
      <c r="B3133" t="s">
        <v>3254</v>
      </c>
      <c r="C3133" t="s">
        <v>11</v>
      </c>
      <c r="D3133" t="s">
        <v>12</v>
      </c>
      <c r="E3133" t="s">
        <v>13</v>
      </c>
      <c r="F3133" t="s">
        <v>120</v>
      </c>
      <c r="G3133" t="s">
        <v>15</v>
      </c>
      <c r="H3133">
        <v>5</v>
      </c>
      <c r="I3133">
        <v>160</v>
      </c>
      <c r="J3133" t="s">
        <v>16</v>
      </c>
      <c r="K3133" t="s">
        <v>17</v>
      </c>
      <c r="L3133" t="s">
        <v>18</v>
      </c>
      <c r="M3133" s="25">
        <v>690000</v>
      </c>
    </row>
    <row r="3134" spans="1:13" x14ac:dyDescent="0.2">
      <c r="A3134" s="1">
        <v>45168</v>
      </c>
      <c r="B3134" t="s">
        <v>3255</v>
      </c>
      <c r="C3134" t="s">
        <v>11</v>
      </c>
      <c r="D3134" t="s">
        <v>54</v>
      </c>
      <c r="E3134" t="s">
        <v>54</v>
      </c>
      <c r="F3134" t="s">
        <v>120</v>
      </c>
      <c r="G3134" t="s">
        <v>15</v>
      </c>
      <c r="H3134">
        <v>3</v>
      </c>
      <c r="I3134">
        <v>60</v>
      </c>
      <c r="J3134" t="s">
        <v>16</v>
      </c>
      <c r="K3134" t="s">
        <v>17</v>
      </c>
      <c r="L3134" t="s">
        <v>40</v>
      </c>
      <c r="M3134" s="25">
        <v>195000</v>
      </c>
    </row>
    <row r="3135" spans="1:13" x14ac:dyDescent="0.2">
      <c r="A3135" s="1">
        <v>45169</v>
      </c>
      <c r="B3135" t="s">
        <v>3256</v>
      </c>
      <c r="C3135" t="s">
        <v>11</v>
      </c>
      <c r="D3135" t="s">
        <v>19</v>
      </c>
      <c r="E3135" t="s">
        <v>77</v>
      </c>
      <c r="F3135" t="s">
        <v>120</v>
      </c>
      <c r="G3135" t="s">
        <v>15</v>
      </c>
      <c r="H3135">
        <v>6</v>
      </c>
      <c r="I3135">
        <v>374</v>
      </c>
      <c r="J3135" t="s">
        <v>16</v>
      </c>
      <c r="K3135" t="s">
        <v>17</v>
      </c>
      <c r="L3135" t="s">
        <v>21</v>
      </c>
      <c r="M3135" s="25">
        <v>1880000</v>
      </c>
    </row>
    <row r="3136" spans="1:13" x14ac:dyDescent="0.2">
      <c r="A3136" s="1">
        <v>45170</v>
      </c>
      <c r="B3136" t="s">
        <v>3257</v>
      </c>
      <c r="C3136" t="s">
        <v>11</v>
      </c>
      <c r="D3136" t="s">
        <v>12</v>
      </c>
      <c r="E3136" t="s">
        <v>22</v>
      </c>
      <c r="F3136" t="s">
        <v>120</v>
      </c>
      <c r="G3136" t="s">
        <v>15</v>
      </c>
      <c r="H3136">
        <v>6</v>
      </c>
      <c r="I3136">
        <v>116</v>
      </c>
      <c r="J3136" t="s">
        <v>16</v>
      </c>
      <c r="K3136" t="s">
        <v>17</v>
      </c>
      <c r="L3136" t="s">
        <v>18</v>
      </c>
      <c r="M3136" s="25">
        <v>550000</v>
      </c>
    </row>
    <row r="3137" spans="1:13" x14ac:dyDescent="0.2">
      <c r="A3137" s="1">
        <v>45171</v>
      </c>
      <c r="B3137" t="s">
        <v>3258</v>
      </c>
      <c r="C3137" t="s">
        <v>11</v>
      </c>
      <c r="D3137" t="s">
        <v>12</v>
      </c>
      <c r="E3137" t="s">
        <v>41</v>
      </c>
      <c r="F3137" t="s">
        <v>120</v>
      </c>
      <c r="G3137" t="s">
        <v>15</v>
      </c>
      <c r="H3137">
        <v>4</v>
      </c>
      <c r="I3137">
        <v>90</v>
      </c>
      <c r="J3137" t="s">
        <v>16</v>
      </c>
      <c r="K3137" t="s">
        <v>17</v>
      </c>
      <c r="L3137" t="s">
        <v>36</v>
      </c>
      <c r="M3137" s="25">
        <v>432000</v>
      </c>
    </row>
    <row r="3138" spans="1:13" x14ac:dyDescent="0.2">
      <c r="A3138" s="1">
        <v>45172</v>
      </c>
      <c r="B3138" t="s">
        <v>3259</v>
      </c>
      <c r="C3138" t="s">
        <v>11</v>
      </c>
      <c r="D3138" t="s">
        <v>54</v>
      </c>
      <c r="E3138" t="s">
        <v>54</v>
      </c>
      <c r="F3138" t="s">
        <v>120</v>
      </c>
      <c r="G3138" t="s">
        <v>15</v>
      </c>
      <c r="H3138">
        <v>5</v>
      </c>
      <c r="I3138">
        <v>153</v>
      </c>
      <c r="J3138" t="s">
        <v>16</v>
      </c>
      <c r="K3138" t="s">
        <v>17</v>
      </c>
      <c r="L3138" t="s">
        <v>52</v>
      </c>
      <c r="M3138" s="25">
        <v>369000</v>
      </c>
    </row>
    <row r="3139" spans="1:13" x14ac:dyDescent="0.2">
      <c r="A3139" s="1">
        <v>45173</v>
      </c>
      <c r="B3139" t="s">
        <v>3260</v>
      </c>
      <c r="C3139" t="s">
        <v>11</v>
      </c>
      <c r="D3139" t="s">
        <v>54</v>
      </c>
      <c r="E3139" t="s">
        <v>54</v>
      </c>
      <c r="F3139" t="s">
        <v>120</v>
      </c>
      <c r="G3139" t="s">
        <v>15</v>
      </c>
      <c r="H3139">
        <v>3</v>
      </c>
      <c r="I3139">
        <v>103</v>
      </c>
      <c r="J3139" t="s">
        <v>28</v>
      </c>
      <c r="K3139" t="s">
        <v>17</v>
      </c>
      <c r="L3139" t="s">
        <v>21</v>
      </c>
      <c r="M3139" s="25">
        <v>230000</v>
      </c>
    </row>
    <row r="3140" spans="1:13" x14ac:dyDescent="0.2">
      <c r="A3140" s="1">
        <v>45174</v>
      </c>
      <c r="B3140" t="s">
        <v>3261</v>
      </c>
      <c r="C3140" t="s">
        <v>11</v>
      </c>
      <c r="D3140" t="s">
        <v>42</v>
      </c>
      <c r="E3140" t="s">
        <v>62</v>
      </c>
      <c r="F3140" t="s">
        <v>120</v>
      </c>
      <c r="G3140" t="s">
        <v>15</v>
      </c>
      <c r="H3140">
        <v>2</v>
      </c>
      <c r="I3140">
        <v>56</v>
      </c>
      <c r="J3140" t="s">
        <v>16</v>
      </c>
      <c r="K3140" t="s">
        <v>17</v>
      </c>
      <c r="L3140" t="s">
        <v>57</v>
      </c>
      <c r="M3140" s="25">
        <v>251000</v>
      </c>
    </row>
    <row r="3141" spans="1:13" x14ac:dyDescent="0.2">
      <c r="A3141" s="1">
        <v>45175</v>
      </c>
      <c r="B3141" t="s">
        <v>3262</v>
      </c>
      <c r="C3141" t="s">
        <v>11</v>
      </c>
      <c r="D3141" t="s">
        <v>12</v>
      </c>
      <c r="E3141" t="s">
        <v>30</v>
      </c>
      <c r="F3141" t="s">
        <v>120</v>
      </c>
      <c r="G3141" t="s">
        <v>15</v>
      </c>
      <c r="H3141">
        <v>5</v>
      </c>
      <c r="I3141">
        <v>157</v>
      </c>
      <c r="J3141" t="s">
        <v>16</v>
      </c>
      <c r="K3141" t="s">
        <v>17</v>
      </c>
      <c r="L3141" t="s">
        <v>36</v>
      </c>
      <c r="M3141" s="25">
        <v>532000</v>
      </c>
    </row>
    <row r="3142" spans="1:13" x14ac:dyDescent="0.2">
      <c r="A3142" s="1">
        <v>45176</v>
      </c>
      <c r="B3142" t="s">
        <v>3263</v>
      </c>
      <c r="C3142" t="s">
        <v>11</v>
      </c>
      <c r="D3142" t="s">
        <v>12</v>
      </c>
      <c r="E3142" t="s">
        <v>13</v>
      </c>
      <c r="F3142" t="s">
        <v>120</v>
      </c>
      <c r="G3142" t="s">
        <v>15</v>
      </c>
      <c r="H3142">
        <v>6</v>
      </c>
      <c r="I3142">
        <v>180</v>
      </c>
      <c r="J3142" t="s">
        <v>16</v>
      </c>
      <c r="K3142" t="s">
        <v>17</v>
      </c>
      <c r="L3142" t="s">
        <v>18</v>
      </c>
      <c r="M3142" s="25">
        <v>1570000</v>
      </c>
    </row>
    <row r="3143" spans="1:13" x14ac:dyDescent="0.2">
      <c r="A3143" s="1">
        <v>45177</v>
      </c>
      <c r="B3143" t="s">
        <v>3264</v>
      </c>
      <c r="C3143" t="s">
        <v>11</v>
      </c>
      <c r="D3143" t="s">
        <v>89</v>
      </c>
      <c r="E3143" t="s">
        <v>110</v>
      </c>
      <c r="F3143" t="s">
        <v>120</v>
      </c>
      <c r="G3143" t="s">
        <v>15</v>
      </c>
      <c r="H3143">
        <v>3</v>
      </c>
      <c r="I3143">
        <v>86</v>
      </c>
      <c r="J3143" t="s">
        <v>16</v>
      </c>
      <c r="K3143" t="s">
        <v>17</v>
      </c>
      <c r="L3143" t="s">
        <v>40</v>
      </c>
      <c r="M3143" s="25">
        <v>189900</v>
      </c>
    </row>
    <row r="3144" spans="1:13" x14ac:dyDescent="0.2">
      <c r="A3144" s="1">
        <v>45178</v>
      </c>
      <c r="B3144" t="s">
        <v>3265</v>
      </c>
      <c r="C3144" t="s">
        <v>11</v>
      </c>
      <c r="D3144" t="s">
        <v>54</v>
      </c>
      <c r="E3144" t="s">
        <v>97</v>
      </c>
      <c r="F3144" t="s">
        <v>120</v>
      </c>
      <c r="G3144" t="s">
        <v>15</v>
      </c>
      <c r="H3144">
        <v>3</v>
      </c>
      <c r="I3144">
        <v>89</v>
      </c>
      <c r="J3144" t="s">
        <v>16</v>
      </c>
      <c r="K3144" t="s">
        <v>17</v>
      </c>
      <c r="L3144" t="s">
        <v>57</v>
      </c>
      <c r="M3144" s="25">
        <v>228000</v>
      </c>
    </row>
    <row r="3145" spans="1:13" x14ac:dyDescent="0.2">
      <c r="A3145" s="1">
        <v>45179</v>
      </c>
      <c r="B3145" t="s">
        <v>3266</v>
      </c>
      <c r="C3145" t="s">
        <v>11</v>
      </c>
      <c r="D3145" t="s">
        <v>42</v>
      </c>
      <c r="E3145" t="s">
        <v>62</v>
      </c>
      <c r="F3145" t="s">
        <v>120</v>
      </c>
      <c r="G3145" t="s">
        <v>15</v>
      </c>
      <c r="H3145">
        <v>4</v>
      </c>
      <c r="I3145">
        <v>100</v>
      </c>
      <c r="J3145" t="s">
        <v>16</v>
      </c>
      <c r="K3145" t="s">
        <v>67</v>
      </c>
      <c r="L3145" t="s">
        <v>24</v>
      </c>
      <c r="M3145" s="25">
        <v>292000</v>
      </c>
    </row>
    <row r="3146" spans="1:13" x14ac:dyDescent="0.2">
      <c r="A3146" s="1">
        <v>45180</v>
      </c>
      <c r="B3146" t="s">
        <v>3267</v>
      </c>
      <c r="C3146" t="s">
        <v>11</v>
      </c>
      <c r="D3146" t="s">
        <v>19</v>
      </c>
      <c r="E3146" t="s">
        <v>68</v>
      </c>
      <c r="F3146" t="s">
        <v>120</v>
      </c>
      <c r="G3146" t="s">
        <v>15</v>
      </c>
      <c r="H3146">
        <v>5</v>
      </c>
      <c r="I3146">
        <v>131</v>
      </c>
      <c r="J3146" t="s">
        <v>16</v>
      </c>
      <c r="K3146" t="s">
        <v>67</v>
      </c>
      <c r="L3146" t="s">
        <v>40</v>
      </c>
      <c r="M3146" s="25">
        <v>450000</v>
      </c>
    </row>
    <row r="3147" spans="1:13" x14ac:dyDescent="0.2">
      <c r="A3147" s="1">
        <v>45181</v>
      </c>
      <c r="B3147" t="s">
        <v>3268</v>
      </c>
      <c r="C3147" t="s">
        <v>11</v>
      </c>
      <c r="D3147" t="s">
        <v>12</v>
      </c>
      <c r="E3147" t="s">
        <v>33</v>
      </c>
      <c r="F3147" t="s">
        <v>120</v>
      </c>
      <c r="G3147" t="s">
        <v>15</v>
      </c>
      <c r="H3147">
        <v>4</v>
      </c>
      <c r="I3147">
        <v>156</v>
      </c>
      <c r="J3147" t="s">
        <v>16</v>
      </c>
      <c r="K3147" t="s">
        <v>17</v>
      </c>
      <c r="L3147" t="s">
        <v>18</v>
      </c>
      <c r="M3147" s="25">
        <v>525000</v>
      </c>
    </row>
    <row r="3148" spans="1:13" x14ac:dyDescent="0.2">
      <c r="A3148" s="1">
        <v>45182</v>
      </c>
      <c r="B3148" t="s">
        <v>3269</v>
      </c>
      <c r="C3148" t="s">
        <v>11</v>
      </c>
      <c r="D3148" t="s">
        <v>12</v>
      </c>
      <c r="E3148" t="s">
        <v>13</v>
      </c>
      <c r="F3148" t="s">
        <v>120</v>
      </c>
      <c r="G3148" t="s">
        <v>15</v>
      </c>
      <c r="H3148">
        <v>6</v>
      </c>
      <c r="I3148">
        <v>304</v>
      </c>
      <c r="J3148" t="s">
        <v>16</v>
      </c>
      <c r="K3148" t="s">
        <v>17</v>
      </c>
      <c r="L3148" t="s">
        <v>58</v>
      </c>
      <c r="M3148" s="25">
        <v>1050000</v>
      </c>
    </row>
    <row r="3149" spans="1:13" x14ac:dyDescent="0.2">
      <c r="A3149" s="1">
        <v>45183</v>
      </c>
      <c r="B3149" t="s">
        <v>3270</v>
      </c>
      <c r="C3149" t="s">
        <v>11</v>
      </c>
      <c r="D3149" t="s">
        <v>12</v>
      </c>
      <c r="E3149" t="s">
        <v>33</v>
      </c>
      <c r="F3149" t="s">
        <v>120</v>
      </c>
      <c r="G3149" t="s">
        <v>15</v>
      </c>
      <c r="H3149">
        <v>4</v>
      </c>
      <c r="I3149">
        <v>90</v>
      </c>
      <c r="J3149" t="s">
        <v>16</v>
      </c>
      <c r="K3149" t="s">
        <v>17</v>
      </c>
      <c r="L3149" t="s">
        <v>21</v>
      </c>
      <c r="M3149" s="25">
        <v>370000</v>
      </c>
    </row>
    <row r="3150" spans="1:13" x14ac:dyDescent="0.2">
      <c r="A3150" s="1">
        <v>45184</v>
      </c>
      <c r="B3150" t="s">
        <v>3271</v>
      </c>
      <c r="C3150" t="s">
        <v>11</v>
      </c>
      <c r="D3150" t="s">
        <v>37</v>
      </c>
      <c r="E3150" t="s">
        <v>38</v>
      </c>
      <c r="F3150" t="s">
        <v>120</v>
      </c>
      <c r="G3150" t="s">
        <v>15</v>
      </c>
      <c r="H3150">
        <v>3</v>
      </c>
      <c r="I3150">
        <v>93</v>
      </c>
      <c r="J3150" t="s">
        <v>28</v>
      </c>
      <c r="K3150" t="s">
        <v>17</v>
      </c>
      <c r="L3150" t="s">
        <v>40</v>
      </c>
      <c r="M3150" s="25">
        <v>230000</v>
      </c>
    </row>
    <row r="3151" spans="1:13" x14ac:dyDescent="0.2">
      <c r="A3151" s="1">
        <v>45185</v>
      </c>
      <c r="B3151" t="s">
        <v>3272</v>
      </c>
      <c r="C3151" t="s">
        <v>11</v>
      </c>
      <c r="D3151" t="s">
        <v>12</v>
      </c>
      <c r="E3151" t="s">
        <v>30</v>
      </c>
      <c r="F3151" t="s">
        <v>120</v>
      </c>
      <c r="G3151" t="s">
        <v>23</v>
      </c>
      <c r="H3151">
        <v>3</v>
      </c>
      <c r="I3151">
        <v>110</v>
      </c>
      <c r="J3151" t="s">
        <v>16</v>
      </c>
      <c r="K3151" t="s">
        <v>17</v>
      </c>
      <c r="L3151" t="s">
        <v>60</v>
      </c>
      <c r="M3151" s="25">
        <v>465000</v>
      </c>
    </row>
    <row r="3152" spans="1:13" x14ac:dyDescent="0.2">
      <c r="A3152" s="1">
        <v>45186</v>
      </c>
      <c r="B3152" t="s">
        <v>3273</v>
      </c>
      <c r="C3152" t="s">
        <v>11</v>
      </c>
      <c r="D3152" t="s">
        <v>89</v>
      </c>
      <c r="E3152" t="s">
        <v>90</v>
      </c>
      <c r="F3152" t="s">
        <v>120</v>
      </c>
      <c r="G3152" t="s">
        <v>15</v>
      </c>
      <c r="H3152">
        <v>2</v>
      </c>
      <c r="I3152">
        <v>61</v>
      </c>
      <c r="J3152" t="s">
        <v>28</v>
      </c>
      <c r="K3152" t="s">
        <v>17</v>
      </c>
      <c r="L3152" t="s">
        <v>58</v>
      </c>
      <c r="M3152" s="25">
        <v>103000</v>
      </c>
    </row>
    <row r="3153" spans="1:13" x14ac:dyDescent="0.2">
      <c r="A3153" s="1">
        <v>45187</v>
      </c>
      <c r="B3153" t="s">
        <v>3274</v>
      </c>
      <c r="C3153" t="s">
        <v>11</v>
      </c>
      <c r="D3153" t="s">
        <v>50</v>
      </c>
      <c r="E3153" t="s">
        <v>82</v>
      </c>
      <c r="F3153" t="s">
        <v>120</v>
      </c>
      <c r="G3153" t="s">
        <v>15</v>
      </c>
      <c r="H3153">
        <v>3</v>
      </c>
      <c r="I3153">
        <v>66</v>
      </c>
      <c r="J3153" t="s">
        <v>16</v>
      </c>
      <c r="K3153" t="s">
        <v>67</v>
      </c>
      <c r="L3153" t="s">
        <v>40</v>
      </c>
      <c r="M3153" s="25">
        <v>137000</v>
      </c>
    </row>
    <row r="3154" spans="1:13" x14ac:dyDescent="0.2">
      <c r="A3154" s="1">
        <v>45188</v>
      </c>
      <c r="B3154" t="s">
        <v>3275</v>
      </c>
      <c r="C3154" t="s">
        <v>11</v>
      </c>
      <c r="D3154" t="s">
        <v>12</v>
      </c>
      <c r="E3154" t="s">
        <v>30</v>
      </c>
      <c r="F3154" t="s">
        <v>120</v>
      </c>
      <c r="G3154" t="s">
        <v>15</v>
      </c>
      <c r="H3154">
        <v>3</v>
      </c>
      <c r="I3154">
        <v>100</v>
      </c>
      <c r="J3154" t="s">
        <v>16</v>
      </c>
      <c r="K3154" t="s">
        <v>17</v>
      </c>
      <c r="L3154" t="s">
        <v>46</v>
      </c>
      <c r="M3154" s="25">
        <v>469000</v>
      </c>
    </row>
    <row r="3155" spans="1:13" x14ac:dyDescent="0.2">
      <c r="A3155" s="1">
        <v>45189</v>
      </c>
      <c r="B3155" t="s">
        <v>3276</v>
      </c>
      <c r="C3155" t="s">
        <v>11</v>
      </c>
      <c r="D3155" t="s">
        <v>12</v>
      </c>
      <c r="E3155" t="s">
        <v>30</v>
      </c>
      <c r="F3155" t="s">
        <v>120</v>
      </c>
      <c r="G3155" t="s">
        <v>15</v>
      </c>
      <c r="H3155">
        <v>4</v>
      </c>
      <c r="I3155">
        <v>104</v>
      </c>
      <c r="J3155" t="s">
        <v>16</v>
      </c>
      <c r="K3155" t="s">
        <v>17</v>
      </c>
      <c r="L3155" t="s">
        <v>58</v>
      </c>
      <c r="M3155" s="25">
        <v>320000</v>
      </c>
    </row>
    <row r="3156" spans="1:13" x14ac:dyDescent="0.2">
      <c r="A3156" s="1">
        <v>45190</v>
      </c>
      <c r="B3156" t="s">
        <v>3277</v>
      </c>
      <c r="C3156" t="s">
        <v>11</v>
      </c>
      <c r="D3156" t="s">
        <v>34</v>
      </c>
      <c r="E3156" t="s">
        <v>44</v>
      </c>
      <c r="F3156" t="s">
        <v>120</v>
      </c>
      <c r="G3156" t="s">
        <v>23</v>
      </c>
      <c r="H3156">
        <v>3</v>
      </c>
      <c r="I3156">
        <v>90</v>
      </c>
      <c r="J3156" t="s">
        <v>16</v>
      </c>
      <c r="K3156" t="s">
        <v>17</v>
      </c>
      <c r="L3156" t="s">
        <v>24</v>
      </c>
      <c r="M3156" s="25">
        <v>395000</v>
      </c>
    </row>
    <row r="3157" spans="1:13" x14ac:dyDescent="0.2">
      <c r="A3157" s="1">
        <v>45191</v>
      </c>
      <c r="B3157" t="s">
        <v>3278</v>
      </c>
      <c r="C3157" t="s">
        <v>11</v>
      </c>
      <c r="D3157" t="s">
        <v>54</v>
      </c>
      <c r="E3157" t="s">
        <v>108</v>
      </c>
      <c r="F3157" t="s">
        <v>120</v>
      </c>
      <c r="G3157" t="s">
        <v>15</v>
      </c>
      <c r="H3157">
        <v>4</v>
      </c>
      <c r="I3157">
        <v>83</v>
      </c>
      <c r="J3157" t="s">
        <v>16</v>
      </c>
      <c r="K3157" t="s">
        <v>17</v>
      </c>
      <c r="L3157" t="s">
        <v>58</v>
      </c>
      <c r="M3157" s="25">
        <v>237000</v>
      </c>
    </row>
    <row r="3158" spans="1:13" x14ac:dyDescent="0.2">
      <c r="A3158" s="1">
        <v>45192</v>
      </c>
      <c r="B3158" t="s">
        <v>3279</v>
      </c>
      <c r="C3158" t="s">
        <v>11</v>
      </c>
      <c r="D3158" t="s">
        <v>12</v>
      </c>
      <c r="E3158" t="s">
        <v>41</v>
      </c>
      <c r="F3158" t="s">
        <v>120</v>
      </c>
      <c r="G3158" t="s">
        <v>15</v>
      </c>
      <c r="H3158">
        <v>4</v>
      </c>
      <c r="I3158">
        <v>65</v>
      </c>
      <c r="J3158" t="s">
        <v>16</v>
      </c>
      <c r="K3158" t="s">
        <v>17</v>
      </c>
      <c r="L3158" t="s">
        <v>58</v>
      </c>
      <c r="M3158" s="25">
        <v>350000</v>
      </c>
    </row>
    <row r="3159" spans="1:13" x14ac:dyDescent="0.2">
      <c r="A3159" s="1">
        <v>45193</v>
      </c>
      <c r="B3159" t="s">
        <v>3280</v>
      </c>
      <c r="C3159" t="s">
        <v>11</v>
      </c>
      <c r="D3159" t="s">
        <v>37</v>
      </c>
      <c r="E3159" t="s">
        <v>85</v>
      </c>
      <c r="F3159" t="s">
        <v>120</v>
      </c>
      <c r="G3159" t="s">
        <v>15</v>
      </c>
      <c r="H3159">
        <v>1</v>
      </c>
      <c r="I3159">
        <v>35</v>
      </c>
      <c r="J3159" t="s">
        <v>28</v>
      </c>
      <c r="K3159" t="s">
        <v>17</v>
      </c>
      <c r="L3159" t="s">
        <v>18</v>
      </c>
      <c r="M3159" s="25">
        <v>129000</v>
      </c>
    </row>
    <row r="3160" spans="1:13" x14ac:dyDescent="0.2">
      <c r="A3160" s="1">
        <v>45194</v>
      </c>
      <c r="B3160" t="s">
        <v>3281</v>
      </c>
      <c r="C3160" t="s">
        <v>11</v>
      </c>
      <c r="D3160" t="s">
        <v>37</v>
      </c>
      <c r="E3160" t="s">
        <v>38</v>
      </c>
      <c r="F3160" t="s">
        <v>120</v>
      </c>
      <c r="G3160" t="s">
        <v>15</v>
      </c>
      <c r="H3160">
        <v>3</v>
      </c>
      <c r="I3160">
        <v>65</v>
      </c>
      <c r="J3160" t="s">
        <v>28</v>
      </c>
      <c r="K3160" t="s">
        <v>17</v>
      </c>
      <c r="L3160" t="s">
        <v>40</v>
      </c>
      <c r="M3160" s="25">
        <v>225000</v>
      </c>
    </row>
    <row r="3161" spans="1:13" x14ac:dyDescent="0.2">
      <c r="A3161" s="1">
        <v>45195</v>
      </c>
      <c r="B3161" t="s">
        <v>3282</v>
      </c>
      <c r="C3161" t="s">
        <v>11</v>
      </c>
      <c r="D3161" t="s">
        <v>47</v>
      </c>
      <c r="E3161" t="s">
        <v>112</v>
      </c>
      <c r="F3161" t="s">
        <v>120</v>
      </c>
      <c r="G3161" t="s">
        <v>15</v>
      </c>
      <c r="H3161">
        <v>5</v>
      </c>
      <c r="I3161">
        <v>150</v>
      </c>
      <c r="J3161" t="s">
        <v>16</v>
      </c>
      <c r="K3161" t="s">
        <v>17</v>
      </c>
      <c r="L3161" t="s">
        <v>21</v>
      </c>
      <c r="M3161" s="25">
        <v>380000</v>
      </c>
    </row>
    <row r="3162" spans="1:13" x14ac:dyDescent="0.2">
      <c r="A3162" s="1">
        <v>45196</v>
      </c>
      <c r="B3162" t="s">
        <v>3283</v>
      </c>
      <c r="C3162" t="s">
        <v>11</v>
      </c>
      <c r="D3162" t="s">
        <v>37</v>
      </c>
      <c r="E3162" t="s">
        <v>38</v>
      </c>
      <c r="F3162" t="s">
        <v>120</v>
      </c>
      <c r="G3162" t="s">
        <v>15</v>
      </c>
      <c r="H3162">
        <v>2</v>
      </c>
      <c r="I3162">
        <v>59</v>
      </c>
      <c r="J3162" t="s">
        <v>28</v>
      </c>
      <c r="K3162" t="s">
        <v>17</v>
      </c>
      <c r="L3162" t="s">
        <v>21</v>
      </c>
      <c r="M3162" s="25">
        <v>215000</v>
      </c>
    </row>
    <row r="3163" spans="1:13" x14ac:dyDescent="0.2">
      <c r="A3163" s="1">
        <v>45197</v>
      </c>
      <c r="B3163" t="s">
        <v>3284</v>
      </c>
      <c r="C3163" t="s">
        <v>11</v>
      </c>
      <c r="D3163" t="s">
        <v>42</v>
      </c>
      <c r="E3163" t="s">
        <v>62</v>
      </c>
      <c r="F3163" t="s">
        <v>120</v>
      </c>
      <c r="G3163" t="s">
        <v>15</v>
      </c>
      <c r="H3163">
        <v>4</v>
      </c>
      <c r="I3163">
        <v>102</v>
      </c>
      <c r="J3163" t="s">
        <v>16</v>
      </c>
      <c r="K3163" t="s">
        <v>17</v>
      </c>
      <c r="L3163" t="s">
        <v>40</v>
      </c>
      <c r="M3163" s="25">
        <v>255000</v>
      </c>
    </row>
    <row r="3164" spans="1:13" x14ac:dyDescent="0.2">
      <c r="A3164" s="1">
        <v>45198</v>
      </c>
      <c r="B3164" t="s">
        <v>3285</v>
      </c>
      <c r="C3164" t="s">
        <v>11</v>
      </c>
      <c r="D3164" t="s">
        <v>34</v>
      </c>
      <c r="E3164" t="s">
        <v>44</v>
      </c>
      <c r="F3164" t="s">
        <v>120</v>
      </c>
      <c r="G3164" t="s">
        <v>15</v>
      </c>
      <c r="H3164">
        <v>3</v>
      </c>
      <c r="I3164">
        <v>72</v>
      </c>
      <c r="J3164" t="s">
        <v>16</v>
      </c>
      <c r="K3164" t="s">
        <v>17</v>
      </c>
      <c r="L3164" t="s">
        <v>58</v>
      </c>
      <c r="M3164" s="25">
        <v>280000</v>
      </c>
    </row>
    <row r="3165" spans="1:13" x14ac:dyDescent="0.2">
      <c r="A3165" s="1">
        <v>45199</v>
      </c>
      <c r="B3165" t="s">
        <v>3286</v>
      </c>
      <c r="C3165" t="s">
        <v>11</v>
      </c>
      <c r="D3165" t="s">
        <v>34</v>
      </c>
      <c r="E3165" t="s">
        <v>71</v>
      </c>
      <c r="F3165" t="s">
        <v>120</v>
      </c>
      <c r="G3165" t="s">
        <v>15</v>
      </c>
      <c r="H3165">
        <v>4</v>
      </c>
      <c r="I3165">
        <v>105</v>
      </c>
      <c r="J3165" t="s">
        <v>16</v>
      </c>
      <c r="K3165" t="s">
        <v>17</v>
      </c>
      <c r="L3165" t="s">
        <v>18</v>
      </c>
      <c r="M3165" s="25">
        <v>395000</v>
      </c>
    </row>
    <row r="3166" spans="1:13" x14ac:dyDescent="0.2">
      <c r="A3166" s="1">
        <v>45200</v>
      </c>
      <c r="B3166" t="s">
        <v>3287</v>
      </c>
      <c r="C3166" t="s">
        <v>11</v>
      </c>
      <c r="D3166" t="s">
        <v>37</v>
      </c>
      <c r="E3166" t="s">
        <v>38</v>
      </c>
      <c r="F3166" t="s">
        <v>120</v>
      </c>
      <c r="G3166" t="s">
        <v>15</v>
      </c>
      <c r="H3166">
        <v>3</v>
      </c>
      <c r="I3166">
        <v>95</v>
      </c>
      <c r="J3166" t="s">
        <v>16</v>
      </c>
      <c r="K3166" t="s">
        <v>17</v>
      </c>
      <c r="L3166" t="s">
        <v>18</v>
      </c>
      <c r="M3166" s="25">
        <v>350000</v>
      </c>
    </row>
    <row r="3167" spans="1:13" x14ac:dyDescent="0.2">
      <c r="A3167" s="1">
        <v>45201</v>
      </c>
      <c r="B3167" t="s">
        <v>3288</v>
      </c>
      <c r="C3167" t="s">
        <v>11</v>
      </c>
      <c r="D3167" t="s">
        <v>19</v>
      </c>
      <c r="E3167" t="s">
        <v>73</v>
      </c>
      <c r="F3167" t="s">
        <v>120</v>
      </c>
      <c r="G3167" t="s">
        <v>15</v>
      </c>
      <c r="H3167">
        <v>5</v>
      </c>
      <c r="I3167">
        <v>139</v>
      </c>
      <c r="J3167" t="s">
        <v>16</v>
      </c>
      <c r="K3167" t="s">
        <v>17</v>
      </c>
      <c r="L3167" t="s">
        <v>40</v>
      </c>
      <c r="M3167" s="25">
        <v>495000</v>
      </c>
    </row>
    <row r="3168" spans="1:13" x14ac:dyDescent="0.2">
      <c r="A3168" s="1">
        <v>45202</v>
      </c>
      <c r="B3168" t="s">
        <v>3289</v>
      </c>
      <c r="C3168" t="s">
        <v>11</v>
      </c>
      <c r="D3168" t="s">
        <v>42</v>
      </c>
      <c r="E3168" t="s">
        <v>62</v>
      </c>
      <c r="F3168" t="s">
        <v>120</v>
      </c>
      <c r="G3168" t="s">
        <v>15</v>
      </c>
      <c r="H3168">
        <v>3</v>
      </c>
      <c r="I3168">
        <v>68</v>
      </c>
      <c r="J3168" t="s">
        <v>16</v>
      </c>
      <c r="K3168" t="s">
        <v>17</v>
      </c>
      <c r="L3168" t="s">
        <v>24</v>
      </c>
      <c r="M3168" s="25">
        <v>215000</v>
      </c>
    </row>
    <row r="3169" spans="1:13" x14ac:dyDescent="0.2">
      <c r="A3169" s="1">
        <v>45203</v>
      </c>
      <c r="B3169" t="s">
        <v>3290</v>
      </c>
      <c r="C3169" t="s">
        <v>11</v>
      </c>
      <c r="D3169" t="s">
        <v>37</v>
      </c>
      <c r="E3169" t="s">
        <v>49</v>
      </c>
      <c r="F3169" t="s">
        <v>120</v>
      </c>
      <c r="G3169" t="s">
        <v>15</v>
      </c>
      <c r="H3169">
        <v>2</v>
      </c>
      <c r="I3169">
        <v>110</v>
      </c>
      <c r="J3169" t="s">
        <v>28</v>
      </c>
      <c r="K3169" t="s">
        <v>17</v>
      </c>
      <c r="L3169" t="s">
        <v>18</v>
      </c>
      <c r="M3169" s="25">
        <v>329000</v>
      </c>
    </row>
    <row r="3170" spans="1:13" x14ac:dyDescent="0.2">
      <c r="A3170" s="1">
        <v>45204</v>
      </c>
      <c r="B3170" t="s">
        <v>3291</v>
      </c>
      <c r="C3170" t="s">
        <v>11</v>
      </c>
      <c r="D3170" t="s">
        <v>47</v>
      </c>
      <c r="E3170" t="s">
        <v>48</v>
      </c>
      <c r="F3170" t="s">
        <v>120</v>
      </c>
      <c r="G3170" t="s">
        <v>15</v>
      </c>
      <c r="H3170">
        <v>2</v>
      </c>
      <c r="I3170">
        <v>76</v>
      </c>
      <c r="J3170" t="s">
        <v>16</v>
      </c>
      <c r="K3170" t="s">
        <v>17</v>
      </c>
      <c r="L3170" t="s">
        <v>21</v>
      </c>
      <c r="M3170" s="25">
        <v>170000</v>
      </c>
    </row>
    <row r="3171" spans="1:13" x14ac:dyDescent="0.2">
      <c r="A3171" s="1">
        <v>45205</v>
      </c>
      <c r="B3171" t="s">
        <v>3292</v>
      </c>
      <c r="C3171" t="s">
        <v>11</v>
      </c>
      <c r="D3171" t="s">
        <v>37</v>
      </c>
      <c r="E3171" t="s">
        <v>74</v>
      </c>
      <c r="F3171" t="s">
        <v>120</v>
      </c>
      <c r="G3171" t="s">
        <v>15</v>
      </c>
      <c r="H3171">
        <v>9</v>
      </c>
      <c r="I3171">
        <v>250</v>
      </c>
      <c r="J3171" t="s">
        <v>28</v>
      </c>
      <c r="K3171" t="s">
        <v>17</v>
      </c>
      <c r="L3171" t="s">
        <v>18</v>
      </c>
      <c r="M3171" s="25">
        <v>679000</v>
      </c>
    </row>
    <row r="3172" spans="1:13" x14ac:dyDescent="0.2">
      <c r="A3172" s="1">
        <v>45206</v>
      </c>
      <c r="B3172" t="s">
        <v>3293</v>
      </c>
      <c r="C3172" t="s">
        <v>11</v>
      </c>
      <c r="D3172" t="s">
        <v>12</v>
      </c>
      <c r="E3172" t="s">
        <v>22</v>
      </c>
      <c r="F3172" t="s">
        <v>120</v>
      </c>
      <c r="G3172" t="s">
        <v>15</v>
      </c>
      <c r="H3172">
        <v>4</v>
      </c>
      <c r="I3172">
        <v>87</v>
      </c>
      <c r="J3172" t="s">
        <v>16</v>
      </c>
      <c r="K3172" t="s">
        <v>17</v>
      </c>
      <c r="L3172" t="s">
        <v>21</v>
      </c>
      <c r="M3172" s="25">
        <v>399500</v>
      </c>
    </row>
    <row r="3173" spans="1:13" x14ac:dyDescent="0.2">
      <c r="A3173" s="1">
        <v>45207</v>
      </c>
      <c r="B3173" t="s">
        <v>3294</v>
      </c>
      <c r="C3173" t="s">
        <v>11</v>
      </c>
      <c r="D3173" t="s">
        <v>37</v>
      </c>
      <c r="E3173" t="s">
        <v>74</v>
      </c>
      <c r="F3173" t="s">
        <v>120</v>
      </c>
      <c r="G3173" t="s">
        <v>15</v>
      </c>
      <c r="H3173">
        <v>2</v>
      </c>
      <c r="I3173">
        <v>70</v>
      </c>
      <c r="J3173" t="s">
        <v>16</v>
      </c>
      <c r="K3173" t="s">
        <v>17</v>
      </c>
      <c r="L3173" t="s">
        <v>58</v>
      </c>
      <c r="M3173" s="25">
        <v>220000</v>
      </c>
    </row>
    <row r="3174" spans="1:13" x14ac:dyDescent="0.2">
      <c r="A3174" s="1">
        <v>45208</v>
      </c>
      <c r="B3174" t="s">
        <v>3295</v>
      </c>
      <c r="C3174" t="s">
        <v>11</v>
      </c>
      <c r="D3174" t="s">
        <v>42</v>
      </c>
      <c r="E3174" t="s">
        <v>61</v>
      </c>
      <c r="F3174" t="s">
        <v>120</v>
      </c>
      <c r="G3174" t="s">
        <v>15</v>
      </c>
      <c r="H3174">
        <v>2</v>
      </c>
      <c r="I3174">
        <v>63</v>
      </c>
      <c r="J3174" t="s">
        <v>16</v>
      </c>
      <c r="K3174" t="s">
        <v>67</v>
      </c>
      <c r="L3174" t="s">
        <v>40</v>
      </c>
      <c r="M3174" s="25">
        <v>168000</v>
      </c>
    </row>
    <row r="3175" spans="1:13" x14ac:dyDescent="0.2">
      <c r="A3175" s="1">
        <v>45209</v>
      </c>
      <c r="B3175" t="s">
        <v>3296</v>
      </c>
      <c r="C3175" t="s">
        <v>11</v>
      </c>
      <c r="D3175" t="s">
        <v>47</v>
      </c>
      <c r="E3175" t="s">
        <v>86</v>
      </c>
      <c r="F3175" t="s">
        <v>120</v>
      </c>
      <c r="G3175" t="s">
        <v>15</v>
      </c>
      <c r="H3175">
        <v>4</v>
      </c>
      <c r="I3175">
        <v>126</v>
      </c>
      <c r="J3175" t="s">
        <v>16</v>
      </c>
      <c r="K3175" t="s">
        <v>17</v>
      </c>
      <c r="L3175" t="s">
        <v>18</v>
      </c>
      <c r="M3175" s="25">
        <v>359000</v>
      </c>
    </row>
    <row r="3176" spans="1:13" x14ac:dyDescent="0.2">
      <c r="A3176" s="1">
        <v>45210</v>
      </c>
      <c r="B3176" t="s">
        <v>3297</v>
      </c>
      <c r="C3176" t="s">
        <v>11</v>
      </c>
      <c r="D3176" t="s">
        <v>12</v>
      </c>
      <c r="E3176" t="s">
        <v>33</v>
      </c>
      <c r="F3176" t="s">
        <v>120</v>
      </c>
      <c r="G3176" t="s">
        <v>15</v>
      </c>
      <c r="H3176">
        <v>5</v>
      </c>
      <c r="I3176">
        <v>162</v>
      </c>
      <c r="J3176" t="s">
        <v>16</v>
      </c>
      <c r="K3176" t="s">
        <v>17</v>
      </c>
      <c r="L3176" t="s">
        <v>65</v>
      </c>
      <c r="M3176" s="25">
        <v>752000</v>
      </c>
    </row>
    <row r="3177" spans="1:13" x14ac:dyDescent="0.2">
      <c r="A3177" s="1">
        <v>45211</v>
      </c>
      <c r="B3177" t="s">
        <v>3298</v>
      </c>
      <c r="C3177" t="s">
        <v>11</v>
      </c>
      <c r="D3177" t="s">
        <v>12</v>
      </c>
      <c r="E3177" t="s">
        <v>41</v>
      </c>
      <c r="F3177" t="s">
        <v>120</v>
      </c>
      <c r="G3177" t="s">
        <v>15</v>
      </c>
      <c r="H3177">
        <v>3</v>
      </c>
      <c r="I3177">
        <v>225</v>
      </c>
      <c r="J3177" t="s">
        <v>16</v>
      </c>
      <c r="K3177" t="s">
        <v>17</v>
      </c>
      <c r="L3177" t="s">
        <v>58</v>
      </c>
      <c r="M3177" s="25">
        <v>800000</v>
      </c>
    </row>
    <row r="3178" spans="1:13" x14ac:dyDescent="0.2">
      <c r="A3178" s="1">
        <v>45212</v>
      </c>
      <c r="B3178" t="s">
        <v>3299</v>
      </c>
      <c r="C3178" t="s">
        <v>11</v>
      </c>
      <c r="D3178" t="s">
        <v>12</v>
      </c>
      <c r="E3178" t="s">
        <v>31</v>
      </c>
      <c r="F3178" t="s">
        <v>120</v>
      </c>
      <c r="G3178" t="s">
        <v>23</v>
      </c>
      <c r="H3178">
        <v>4</v>
      </c>
      <c r="I3178">
        <v>130</v>
      </c>
      <c r="J3178" t="s">
        <v>16</v>
      </c>
      <c r="K3178" t="s">
        <v>17</v>
      </c>
      <c r="L3178" t="s">
        <v>46</v>
      </c>
      <c r="M3178" s="25">
        <v>530000</v>
      </c>
    </row>
    <row r="3179" spans="1:13" x14ac:dyDescent="0.2">
      <c r="A3179" s="1">
        <v>45213</v>
      </c>
      <c r="B3179" t="s">
        <v>3300</v>
      </c>
      <c r="C3179" t="s">
        <v>11</v>
      </c>
      <c r="D3179" t="s">
        <v>50</v>
      </c>
      <c r="E3179" t="s">
        <v>51</v>
      </c>
      <c r="F3179" t="s">
        <v>120</v>
      </c>
      <c r="G3179" t="s">
        <v>15</v>
      </c>
      <c r="H3179">
        <v>4</v>
      </c>
      <c r="I3179">
        <v>72</v>
      </c>
      <c r="J3179" t="s">
        <v>28</v>
      </c>
      <c r="K3179" t="s">
        <v>17</v>
      </c>
      <c r="L3179" t="s">
        <v>21</v>
      </c>
      <c r="M3179" s="25">
        <v>230000</v>
      </c>
    </row>
    <row r="3180" spans="1:13" x14ac:dyDescent="0.2">
      <c r="A3180" s="1">
        <v>45214</v>
      </c>
      <c r="B3180" t="s">
        <v>3301</v>
      </c>
      <c r="C3180" t="s">
        <v>11</v>
      </c>
      <c r="D3180" t="s">
        <v>19</v>
      </c>
      <c r="E3180" t="s">
        <v>45</v>
      </c>
      <c r="F3180" t="s">
        <v>120</v>
      </c>
      <c r="G3180" t="s">
        <v>15</v>
      </c>
      <c r="H3180">
        <v>4</v>
      </c>
      <c r="I3180">
        <v>100</v>
      </c>
      <c r="J3180" t="s">
        <v>16</v>
      </c>
      <c r="K3180" t="s">
        <v>17</v>
      </c>
      <c r="L3180" t="s">
        <v>58</v>
      </c>
      <c r="M3180" s="25">
        <v>395000</v>
      </c>
    </row>
    <row r="3181" spans="1:13" x14ac:dyDescent="0.2">
      <c r="A3181" s="1">
        <v>45215</v>
      </c>
      <c r="B3181" t="s">
        <v>3302</v>
      </c>
      <c r="C3181" t="s">
        <v>11</v>
      </c>
      <c r="D3181" t="s">
        <v>12</v>
      </c>
      <c r="E3181" t="s">
        <v>41</v>
      </c>
      <c r="F3181" t="s">
        <v>120</v>
      </c>
      <c r="G3181" t="s">
        <v>15</v>
      </c>
      <c r="H3181">
        <v>4</v>
      </c>
      <c r="I3181">
        <v>159</v>
      </c>
      <c r="J3181" t="s">
        <v>16</v>
      </c>
      <c r="K3181" t="s">
        <v>17</v>
      </c>
      <c r="L3181" t="s">
        <v>58</v>
      </c>
      <c r="M3181" s="25">
        <v>789000</v>
      </c>
    </row>
    <row r="3182" spans="1:13" x14ac:dyDescent="0.2">
      <c r="A3182" s="1">
        <v>45216</v>
      </c>
      <c r="B3182" t="s">
        <v>3303</v>
      </c>
      <c r="C3182" t="s">
        <v>11</v>
      </c>
      <c r="D3182" t="s">
        <v>12</v>
      </c>
      <c r="E3182" t="s">
        <v>22</v>
      </c>
      <c r="F3182" t="s">
        <v>120</v>
      </c>
      <c r="G3182" t="s">
        <v>23</v>
      </c>
      <c r="H3182">
        <v>1</v>
      </c>
      <c r="I3182">
        <v>47</v>
      </c>
      <c r="J3182" t="s">
        <v>16</v>
      </c>
      <c r="K3182" t="s">
        <v>67</v>
      </c>
      <c r="L3182" t="s">
        <v>36</v>
      </c>
      <c r="M3182" s="25">
        <v>149000</v>
      </c>
    </row>
    <row r="3183" spans="1:13" x14ac:dyDescent="0.2">
      <c r="A3183" s="1">
        <v>45217</v>
      </c>
      <c r="B3183" t="s">
        <v>3304</v>
      </c>
      <c r="C3183" t="s">
        <v>11</v>
      </c>
      <c r="D3183" t="s">
        <v>37</v>
      </c>
      <c r="E3183" t="s">
        <v>38</v>
      </c>
      <c r="F3183" t="s">
        <v>120</v>
      </c>
      <c r="G3183" t="s">
        <v>23</v>
      </c>
      <c r="H3183">
        <v>5</v>
      </c>
      <c r="I3183">
        <v>264</v>
      </c>
      <c r="J3183" t="s">
        <v>16</v>
      </c>
      <c r="K3183" t="s">
        <v>17</v>
      </c>
      <c r="L3183" t="s">
        <v>36</v>
      </c>
      <c r="M3183" s="25">
        <v>1105300</v>
      </c>
    </row>
    <row r="3184" spans="1:13" x14ac:dyDescent="0.2">
      <c r="A3184" s="1">
        <v>45218</v>
      </c>
      <c r="B3184" t="s">
        <v>3305</v>
      </c>
      <c r="C3184" t="s">
        <v>11</v>
      </c>
      <c r="D3184" t="s">
        <v>47</v>
      </c>
      <c r="E3184" t="s">
        <v>63</v>
      </c>
      <c r="F3184" t="s">
        <v>120</v>
      </c>
      <c r="G3184" t="s">
        <v>15</v>
      </c>
      <c r="H3184">
        <v>4</v>
      </c>
      <c r="I3184">
        <v>97</v>
      </c>
      <c r="J3184" t="s">
        <v>16</v>
      </c>
      <c r="K3184" t="s">
        <v>17</v>
      </c>
      <c r="L3184" t="s">
        <v>60</v>
      </c>
      <c r="M3184" s="25">
        <v>330000</v>
      </c>
    </row>
    <row r="3185" spans="1:13" x14ac:dyDescent="0.2">
      <c r="A3185" s="1">
        <v>45219</v>
      </c>
      <c r="B3185" t="s">
        <v>3306</v>
      </c>
      <c r="C3185" t="s">
        <v>11</v>
      </c>
      <c r="D3185" t="s">
        <v>34</v>
      </c>
      <c r="E3185" t="s">
        <v>35</v>
      </c>
      <c r="F3185" t="s">
        <v>120</v>
      </c>
      <c r="G3185" t="s">
        <v>23</v>
      </c>
      <c r="H3185">
        <v>2</v>
      </c>
      <c r="I3185">
        <v>73</v>
      </c>
      <c r="J3185" t="s">
        <v>16</v>
      </c>
      <c r="K3185" t="s">
        <v>17</v>
      </c>
      <c r="L3185" t="s">
        <v>65</v>
      </c>
      <c r="M3185" s="25">
        <v>435000</v>
      </c>
    </row>
    <row r="3186" spans="1:13" x14ac:dyDescent="0.2">
      <c r="A3186" s="1">
        <v>45220</v>
      </c>
      <c r="B3186" t="s">
        <v>3307</v>
      </c>
      <c r="C3186" t="s">
        <v>11</v>
      </c>
      <c r="D3186" t="s">
        <v>19</v>
      </c>
      <c r="E3186" t="s">
        <v>20</v>
      </c>
      <c r="F3186" t="s">
        <v>120</v>
      </c>
      <c r="G3186" t="s">
        <v>15</v>
      </c>
      <c r="H3186">
        <v>6</v>
      </c>
      <c r="I3186">
        <v>144</v>
      </c>
      <c r="J3186" t="s">
        <v>16</v>
      </c>
      <c r="K3186" t="s">
        <v>17</v>
      </c>
      <c r="L3186" t="s">
        <v>57</v>
      </c>
      <c r="M3186" s="25">
        <v>900000</v>
      </c>
    </row>
    <row r="3187" spans="1:13" x14ac:dyDescent="0.2">
      <c r="A3187" s="1">
        <v>45221</v>
      </c>
      <c r="B3187" t="s">
        <v>3308</v>
      </c>
      <c r="C3187" t="s">
        <v>11</v>
      </c>
      <c r="D3187" t="s">
        <v>12</v>
      </c>
      <c r="E3187" t="s">
        <v>13</v>
      </c>
      <c r="F3187" t="s">
        <v>120</v>
      </c>
      <c r="G3187" t="s">
        <v>15</v>
      </c>
      <c r="H3187">
        <v>4</v>
      </c>
      <c r="I3187">
        <v>197</v>
      </c>
      <c r="J3187" t="s">
        <v>16</v>
      </c>
      <c r="K3187" t="s">
        <v>17</v>
      </c>
      <c r="L3187" t="s">
        <v>18</v>
      </c>
      <c r="M3187" s="25">
        <v>990000</v>
      </c>
    </row>
    <row r="3188" spans="1:13" x14ac:dyDescent="0.2">
      <c r="A3188" s="1">
        <v>45222</v>
      </c>
      <c r="B3188" t="s">
        <v>3309</v>
      </c>
      <c r="C3188" t="s">
        <v>11</v>
      </c>
      <c r="D3188" t="s">
        <v>50</v>
      </c>
      <c r="E3188" t="s">
        <v>51</v>
      </c>
      <c r="F3188" t="s">
        <v>120</v>
      </c>
      <c r="G3188" t="s">
        <v>15</v>
      </c>
      <c r="H3188">
        <v>2</v>
      </c>
      <c r="I3188">
        <v>71</v>
      </c>
      <c r="J3188" t="s">
        <v>16</v>
      </c>
      <c r="K3188" t="s">
        <v>17</v>
      </c>
      <c r="L3188" t="s">
        <v>40</v>
      </c>
      <c r="M3188" s="25">
        <v>255000</v>
      </c>
    </row>
    <row r="3189" spans="1:13" x14ac:dyDescent="0.2">
      <c r="A3189" s="1">
        <v>45223</v>
      </c>
      <c r="B3189" t="s">
        <v>3310</v>
      </c>
      <c r="C3189" t="s">
        <v>11</v>
      </c>
      <c r="D3189" t="s">
        <v>89</v>
      </c>
      <c r="E3189" t="s">
        <v>117</v>
      </c>
      <c r="F3189" t="s">
        <v>120</v>
      </c>
      <c r="G3189" t="s">
        <v>15</v>
      </c>
      <c r="H3189">
        <v>4</v>
      </c>
      <c r="I3189">
        <v>127</v>
      </c>
      <c r="J3189" t="s">
        <v>16</v>
      </c>
      <c r="K3189" t="s">
        <v>17</v>
      </c>
      <c r="L3189" t="s">
        <v>40</v>
      </c>
      <c r="M3189" s="25">
        <v>200000</v>
      </c>
    </row>
    <row r="3190" spans="1:13" x14ac:dyDescent="0.2">
      <c r="A3190" s="1">
        <v>45224</v>
      </c>
      <c r="B3190" t="s">
        <v>3311</v>
      </c>
      <c r="C3190" t="s">
        <v>11</v>
      </c>
      <c r="D3190" t="s">
        <v>19</v>
      </c>
      <c r="E3190" t="s">
        <v>68</v>
      </c>
      <c r="F3190" t="s">
        <v>120</v>
      </c>
      <c r="G3190" t="s">
        <v>15</v>
      </c>
      <c r="H3190">
        <v>4</v>
      </c>
      <c r="I3190">
        <v>85</v>
      </c>
      <c r="J3190" t="s">
        <v>16</v>
      </c>
      <c r="K3190" t="s">
        <v>67</v>
      </c>
      <c r="L3190" t="s">
        <v>18</v>
      </c>
      <c r="M3190" s="25">
        <v>415000</v>
      </c>
    </row>
    <row r="3191" spans="1:13" x14ac:dyDescent="0.2">
      <c r="A3191" s="1">
        <v>45225</v>
      </c>
      <c r="B3191" t="s">
        <v>3312</v>
      </c>
      <c r="C3191" t="s">
        <v>11</v>
      </c>
      <c r="D3191" t="s">
        <v>12</v>
      </c>
      <c r="E3191" t="s">
        <v>41</v>
      </c>
      <c r="F3191" t="s">
        <v>120</v>
      </c>
      <c r="G3191" t="s">
        <v>15</v>
      </c>
      <c r="H3191">
        <v>3</v>
      </c>
      <c r="I3191">
        <v>90</v>
      </c>
      <c r="J3191" t="s">
        <v>16</v>
      </c>
      <c r="K3191" t="s">
        <v>17</v>
      </c>
      <c r="L3191" t="s">
        <v>40</v>
      </c>
      <c r="M3191" s="25">
        <v>325000</v>
      </c>
    </row>
    <row r="3192" spans="1:13" x14ac:dyDescent="0.2">
      <c r="A3192" s="1">
        <v>45226</v>
      </c>
      <c r="B3192" t="s">
        <v>3313</v>
      </c>
      <c r="C3192" t="s">
        <v>11</v>
      </c>
      <c r="D3192" t="s">
        <v>89</v>
      </c>
      <c r="E3192" t="s">
        <v>103</v>
      </c>
      <c r="F3192" t="s">
        <v>120</v>
      </c>
      <c r="G3192" t="s">
        <v>15</v>
      </c>
      <c r="H3192">
        <v>2</v>
      </c>
      <c r="I3192">
        <v>43</v>
      </c>
      <c r="J3192" t="s">
        <v>16</v>
      </c>
      <c r="K3192" t="s">
        <v>67</v>
      </c>
      <c r="L3192" t="s">
        <v>52</v>
      </c>
      <c r="M3192" s="25">
        <v>147500</v>
      </c>
    </row>
    <row r="3193" spans="1:13" x14ac:dyDescent="0.2">
      <c r="A3193" s="1">
        <v>45227</v>
      </c>
      <c r="B3193" t="s">
        <v>3314</v>
      </c>
      <c r="C3193" t="s">
        <v>11</v>
      </c>
      <c r="D3193" t="s">
        <v>47</v>
      </c>
      <c r="E3193" t="s">
        <v>48</v>
      </c>
      <c r="F3193" t="s">
        <v>120</v>
      </c>
      <c r="G3193" t="s">
        <v>15</v>
      </c>
      <c r="H3193">
        <v>3</v>
      </c>
      <c r="I3193">
        <v>71</v>
      </c>
      <c r="J3193" t="s">
        <v>16</v>
      </c>
      <c r="K3193" t="s">
        <v>67</v>
      </c>
      <c r="L3193" t="s">
        <v>57</v>
      </c>
      <c r="M3193" s="25">
        <v>265000</v>
      </c>
    </row>
    <row r="3194" spans="1:13" x14ac:dyDescent="0.2">
      <c r="A3194" s="1">
        <v>45228</v>
      </c>
      <c r="B3194" t="s">
        <v>3315</v>
      </c>
      <c r="C3194" t="s">
        <v>11</v>
      </c>
      <c r="D3194" t="s">
        <v>34</v>
      </c>
      <c r="E3194" t="s">
        <v>35</v>
      </c>
      <c r="F3194" t="s">
        <v>120</v>
      </c>
      <c r="G3194" t="s">
        <v>32</v>
      </c>
      <c r="H3194">
        <v>3</v>
      </c>
      <c r="I3194">
        <v>598</v>
      </c>
      <c r="J3194" t="s">
        <v>16</v>
      </c>
      <c r="K3194" t="s">
        <v>17</v>
      </c>
      <c r="L3194" t="s">
        <v>36</v>
      </c>
      <c r="M3194" s="25">
        <v>2490000</v>
      </c>
    </row>
    <row r="3195" spans="1:13" x14ac:dyDescent="0.2">
      <c r="A3195" s="1">
        <v>45229</v>
      </c>
      <c r="B3195" t="s">
        <v>3316</v>
      </c>
      <c r="C3195" t="s">
        <v>11</v>
      </c>
      <c r="D3195" t="s">
        <v>37</v>
      </c>
      <c r="E3195" t="s">
        <v>38</v>
      </c>
      <c r="F3195" t="s">
        <v>120</v>
      </c>
      <c r="G3195" t="s">
        <v>23</v>
      </c>
      <c r="H3195">
        <v>5</v>
      </c>
      <c r="I3195">
        <v>180</v>
      </c>
      <c r="J3195" t="s">
        <v>16</v>
      </c>
      <c r="K3195" t="s">
        <v>17</v>
      </c>
      <c r="L3195" t="s">
        <v>21</v>
      </c>
      <c r="M3195" s="25">
        <v>799000</v>
      </c>
    </row>
    <row r="3196" spans="1:13" x14ac:dyDescent="0.2">
      <c r="A3196" s="1">
        <v>45230</v>
      </c>
      <c r="B3196" t="s">
        <v>3317</v>
      </c>
      <c r="C3196" t="s">
        <v>11</v>
      </c>
      <c r="D3196" t="s">
        <v>42</v>
      </c>
      <c r="E3196" t="s">
        <v>62</v>
      </c>
      <c r="F3196" t="s">
        <v>120</v>
      </c>
      <c r="G3196" t="s">
        <v>27</v>
      </c>
      <c r="H3196">
        <v>5</v>
      </c>
      <c r="I3196">
        <v>253</v>
      </c>
      <c r="J3196" t="s">
        <v>28</v>
      </c>
      <c r="K3196" t="s">
        <v>17</v>
      </c>
      <c r="L3196" t="s">
        <v>29</v>
      </c>
      <c r="M3196" s="25">
        <v>655000</v>
      </c>
    </row>
    <row r="3197" spans="1:13" x14ac:dyDescent="0.2">
      <c r="A3197" s="1">
        <v>45231</v>
      </c>
      <c r="B3197" t="s">
        <v>3318</v>
      </c>
      <c r="C3197" t="s">
        <v>11</v>
      </c>
      <c r="D3197" t="s">
        <v>12</v>
      </c>
      <c r="E3197" t="s">
        <v>41</v>
      </c>
      <c r="F3197" t="s">
        <v>120</v>
      </c>
      <c r="G3197" t="s">
        <v>15</v>
      </c>
      <c r="H3197">
        <v>2</v>
      </c>
      <c r="I3197">
        <v>83</v>
      </c>
      <c r="J3197" t="s">
        <v>16</v>
      </c>
      <c r="K3197" t="s">
        <v>67</v>
      </c>
      <c r="L3197" t="s">
        <v>60</v>
      </c>
      <c r="M3197" s="25">
        <v>455000</v>
      </c>
    </row>
    <row r="3198" spans="1:13" x14ac:dyDescent="0.2">
      <c r="A3198" s="1">
        <v>45232</v>
      </c>
      <c r="B3198" t="s">
        <v>3319</v>
      </c>
      <c r="C3198" t="s">
        <v>11</v>
      </c>
      <c r="D3198" t="s">
        <v>37</v>
      </c>
      <c r="E3198" t="s">
        <v>74</v>
      </c>
      <c r="F3198" t="s">
        <v>120</v>
      </c>
      <c r="G3198" t="s">
        <v>15</v>
      </c>
      <c r="H3198">
        <v>4</v>
      </c>
      <c r="I3198">
        <v>103</v>
      </c>
      <c r="J3198" t="s">
        <v>28</v>
      </c>
      <c r="K3198" t="s">
        <v>17</v>
      </c>
      <c r="L3198" t="s">
        <v>18</v>
      </c>
      <c r="M3198" s="25">
        <v>190000</v>
      </c>
    </row>
    <row r="3199" spans="1:13" x14ac:dyDescent="0.2">
      <c r="A3199" s="1">
        <v>45233</v>
      </c>
      <c r="B3199" t="s">
        <v>3320</v>
      </c>
      <c r="C3199" t="s">
        <v>11</v>
      </c>
      <c r="D3199" t="s">
        <v>42</v>
      </c>
      <c r="E3199" t="s">
        <v>83</v>
      </c>
      <c r="F3199" t="s">
        <v>120</v>
      </c>
      <c r="G3199" t="s">
        <v>15</v>
      </c>
      <c r="H3199">
        <v>4</v>
      </c>
      <c r="I3199">
        <v>80</v>
      </c>
      <c r="J3199" t="s">
        <v>16</v>
      </c>
      <c r="K3199" t="s">
        <v>17</v>
      </c>
      <c r="L3199" t="s">
        <v>21</v>
      </c>
      <c r="M3199" s="25">
        <v>295000</v>
      </c>
    </row>
    <row r="3200" spans="1:13" x14ac:dyDescent="0.2">
      <c r="A3200" s="1">
        <v>45234</v>
      </c>
      <c r="B3200" t="s">
        <v>3321</v>
      </c>
      <c r="C3200" t="s">
        <v>11</v>
      </c>
      <c r="D3200" t="s">
        <v>12</v>
      </c>
      <c r="E3200" t="s">
        <v>31</v>
      </c>
      <c r="F3200" t="s">
        <v>120</v>
      </c>
      <c r="G3200" t="s">
        <v>15</v>
      </c>
      <c r="H3200">
        <v>3</v>
      </c>
      <c r="I3200">
        <v>53</v>
      </c>
      <c r="J3200" t="s">
        <v>28</v>
      </c>
      <c r="K3200" t="s">
        <v>17</v>
      </c>
      <c r="L3200" t="s">
        <v>57</v>
      </c>
      <c r="M3200" s="25">
        <v>180000</v>
      </c>
    </row>
    <row r="3201" spans="1:13" x14ac:dyDescent="0.2">
      <c r="A3201" s="1">
        <v>45235</v>
      </c>
      <c r="B3201" t="s">
        <v>3322</v>
      </c>
      <c r="C3201" t="s">
        <v>11</v>
      </c>
      <c r="D3201" t="s">
        <v>19</v>
      </c>
      <c r="E3201" t="s">
        <v>20</v>
      </c>
      <c r="F3201" t="s">
        <v>120</v>
      </c>
      <c r="G3201" t="s">
        <v>15</v>
      </c>
      <c r="H3201">
        <v>6</v>
      </c>
      <c r="I3201">
        <v>170</v>
      </c>
      <c r="J3201" t="s">
        <v>16</v>
      </c>
      <c r="K3201" t="s">
        <v>17</v>
      </c>
      <c r="L3201" t="s">
        <v>57</v>
      </c>
      <c r="M3201" s="25">
        <v>820000</v>
      </c>
    </row>
    <row r="3202" spans="1:13" x14ac:dyDescent="0.2">
      <c r="A3202" s="1">
        <v>45236</v>
      </c>
      <c r="B3202" t="s">
        <v>3323</v>
      </c>
      <c r="C3202" t="s">
        <v>11</v>
      </c>
      <c r="D3202" t="s">
        <v>42</v>
      </c>
      <c r="E3202" t="s">
        <v>62</v>
      </c>
      <c r="F3202" t="s">
        <v>120</v>
      </c>
      <c r="G3202" t="s">
        <v>15</v>
      </c>
      <c r="H3202">
        <v>3</v>
      </c>
      <c r="I3202">
        <v>74</v>
      </c>
      <c r="J3202" t="s">
        <v>16</v>
      </c>
      <c r="K3202" t="s">
        <v>17</v>
      </c>
      <c r="L3202" t="s">
        <v>60</v>
      </c>
      <c r="M3202" s="25">
        <v>214900</v>
      </c>
    </row>
    <row r="3203" spans="1:13" x14ac:dyDescent="0.2">
      <c r="A3203" s="1">
        <v>45237</v>
      </c>
      <c r="B3203" t="s">
        <v>3324</v>
      </c>
      <c r="C3203" t="s">
        <v>11</v>
      </c>
      <c r="D3203" t="s">
        <v>54</v>
      </c>
      <c r="E3203" t="s">
        <v>108</v>
      </c>
      <c r="F3203" t="s">
        <v>120</v>
      </c>
      <c r="G3203" t="s">
        <v>15</v>
      </c>
      <c r="H3203">
        <v>4</v>
      </c>
      <c r="I3203">
        <v>74</v>
      </c>
      <c r="J3203" t="s">
        <v>16</v>
      </c>
      <c r="K3203" t="s">
        <v>67</v>
      </c>
      <c r="L3203" t="s">
        <v>58</v>
      </c>
      <c r="M3203" s="25">
        <v>205000</v>
      </c>
    </row>
    <row r="3204" spans="1:13" x14ac:dyDescent="0.2">
      <c r="A3204" s="1">
        <v>45238</v>
      </c>
      <c r="B3204" t="s">
        <v>3325</v>
      </c>
      <c r="C3204" t="s">
        <v>11</v>
      </c>
      <c r="D3204" t="s">
        <v>47</v>
      </c>
      <c r="E3204" t="s">
        <v>98</v>
      </c>
      <c r="F3204" t="s">
        <v>120</v>
      </c>
      <c r="G3204" t="s">
        <v>15</v>
      </c>
      <c r="H3204">
        <v>3</v>
      </c>
      <c r="I3204">
        <v>60</v>
      </c>
      <c r="J3204" t="s">
        <v>16</v>
      </c>
      <c r="K3204" t="s">
        <v>17</v>
      </c>
      <c r="L3204" t="s">
        <v>58</v>
      </c>
      <c r="M3204" s="25">
        <v>180000</v>
      </c>
    </row>
    <row r="3205" spans="1:13" x14ac:dyDescent="0.2">
      <c r="A3205" s="1">
        <v>45239</v>
      </c>
      <c r="B3205" t="s">
        <v>3326</v>
      </c>
      <c r="C3205" t="s">
        <v>11</v>
      </c>
      <c r="D3205" t="s">
        <v>19</v>
      </c>
      <c r="E3205" t="s">
        <v>45</v>
      </c>
      <c r="F3205" t="s">
        <v>120</v>
      </c>
      <c r="G3205" t="s">
        <v>15</v>
      </c>
      <c r="H3205">
        <v>4</v>
      </c>
      <c r="I3205">
        <v>183</v>
      </c>
      <c r="J3205" t="s">
        <v>16</v>
      </c>
      <c r="K3205" t="s">
        <v>17</v>
      </c>
      <c r="L3205" t="s">
        <v>58</v>
      </c>
      <c r="M3205" s="25">
        <v>900001</v>
      </c>
    </row>
    <row r="3206" spans="1:13" x14ac:dyDescent="0.2">
      <c r="A3206" s="1">
        <v>45240</v>
      </c>
      <c r="B3206" t="s">
        <v>3327</v>
      </c>
      <c r="C3206" t="s">
        <v>11</v>
      </c>
      <c r="D3206" t="s">
        <v>37</v>
      </c>
      <c r="E3206" t="s">
        <v>74</v>
      </c>
      <c r="F3206" t="s">
        <v>120</v>
      </c>
      <c r="G3206" t="s">
        <v>15</v>
      </c>
      <c r="H3206">
        <v>2</v>
      </c>
      <c r="I3206">
        <v>60</v>
      </c>
      <c r="J3206" t="s">
        <v>16</v>
      </c>
      <c r="K3206" t="s">
        <v>17</v>
      </c>
      <c r="L3206" t="s">
        <v>60</v>
      </c>
      <c r="M3206" s="25">
        <v>220000</v>
      </c>
    </row>
    <row r="3207" spans="1:13" x14ac:dyDescent="0.2">
      <c r="A3207" s="1">
        <v>45241</v>
      </c>
      <c r="B3207" t="s">
        <v>3328</v>
      </c>
      <c r="C3207" t="s">
        <v>11</v>
      </c>
      <c r="D3207" t="s">
        <v>25</v>
      </c>
      <c r="E3207" t="s">
        <v>99</v>
      </c>
      <c r="F3207" t="s">
        <v>120</v>
      </c>
      <c r="G3207" t="s">
        <v>15</v>
      </c>
      <c r="H3207">
        <v>3</v>
      </c>
      <c r="I3207">
        <v>70</v>
      </c>
      <c r="J3207" t="s">
        <v>16</v>
      </c>
      <c r="K3207" t="s">
        <v>17</v>
      </c>
      <c r="L3207" t="s">
        <v>21</v>
      </c>
      <c r="M3207" s="25">
        <v>198000</v>
      </c>
    </row>
    <row r="3208" spans="1:13" x14ac:dyDescent="0.2">
      <c r="A3208" s="1">
        <v>45242</v>
      </c>
      <c r="B3208" t="s">
        <v>3329</v>
      </c>
      <c r="C3208" t="s">
        <v>11</v>
      </c>
      <c r="D3208" t="s">
        <v>47</v>
      </c>
      <c r="E3208" t="s">
        <v>48</v>
      </c>
      <c r="F3208" t="s">
        <v>120</v>
      </c>
      <c r="G3208" t="s">
        <v>15</v>
      </c>
      <c r="H3208">
        <v>4</v>
      </c>
      <c r="I3208">
        <v>60</v>
      </c>
      <c r="J3208" t="s">
        <v>28</v>
      </c>
      <c r="K3208" t="s">
        <v>17</v>
      </c>
      <c r="L3208" t="s">
        <v>40</v>
      </c>
      <c r="M3208" s="25">
        <v>137000</v>
      </c>
    </row>
    <row r="3209" spans="1:13" x14ac:dyDescent="0.2">
      <c r="A3209" s="1">
        <v>45243</v>
      </c>
      <c r="B3209" t="s">
        <v>3330</v>
      </c>
      <c r="C3209" t="s">
        <v>11</v>
      </c>
      <c r="D3209" t="s">
        <v>50</v>
      </c>
      <c r="E3209" t="s">
        <v>66</v>
      </c>
      <c r="F3209" t="s">
        <v>120</v>
      </c>
      <c r="G3209" t="s">
        <v>15</v>
      </c>
      <c r="H3209">
        <v>3</v>
      </c>
      <c r="I3209">
        <v>90</v>
      </c>
      <c r="J3209" t="s">
        <v>28</v>
      </c>
      <c r="K3209" t="s">
        <v>17</v>
      </c>
      <c r="L3209" t="s">
        <v>18</v>
      </c>
      <c r="M3209" s="25">
        <v>270000</v>
      </c>
    </row>
    <row r="3210" spans="1:13" x14ac:dyDescent="0.2">
      <c r="A3210" s="1">
        <v>45244</v>
      </c>
      <c r="B3210" t="s">
        <v>3331</v>
      </c>
      <c r="C3210" t="s">
        <v>11</v>
      </c>
      <c r="D3210" t="s">
        <v>19</v>
      </c>
      <c r="E3210" t="s">
        <v>20</v>
      </c>
      <c r="F3210" t="s">
        <v>120</v>
      </c>
      <c r="G3210" t="s">
        <v>15</v>
      </c>
      <c r="H3210">
        <v>5</v>
      </c>
      <c r="I3210">
        <v>169</v>
      </c>
      <c r="J3210" t="s">
        <v>16</v>
      </c>
      <c r="K3210" t="s">
        <v>17</v>
      </c>
      <c r="L3210" t="s">
        <v>40</v>
      </c>
      <c r="M3210" s="25">
        <v>642000</v>
      </c>
    </row>
    <row r="3211" spans="1:13" x14ac:dyDescent="0.2">
      <c r="A3211" s="1">
        <v>45245</v>
      </c>
      <c r="B3211" t="s">
        <v>3332</v>
      </c>
      <c r="C3211" t="s">
        <v>11</v>
      </c>
      <c r="D3211" t="s">
        <v>54</v>
      </c>
      <c r="E3211" t="s">
        <v>108</v>
      </c>
      <c r="F3211" t="s">
        <v>120</v>
      </c>
      <c r="G3211" t="s">
        <v>15</v>
      </c>
      <c r="H3211">
        <v>4</v>
      </c>
      <c r="I3211">
        <v>83</v>
      </c>
      <c r="J3211" t="s">
        <v>16</v>
      </c>
      <c r="K3211" t="s">
        <v>17</v>
      </c>
      <c r="L3211" t="s">
        <v>18</v>
      </c>
      <c r="M3211" s="25">
        <v>215000</v>
      </c>
    </row>
    <row r="3212" spans="1:13" x14ac:dyDescent="0.2">
      <c r="A3212" s="1">
        <v>45246</v>
      </c>
      <c r="B3212" t="s">
        <v>3333</v>
      </c>
      <c r="C3212" t="s">
        <v>11</v>
      </c>
      <c r="D3212" t="s">
        <v>12</v>
      </c>
      <c r="E3212" t="s">
        <v>13</v>
      </c>
      <c r="F3212" t="s">
        <v>120</v>
      </c>
      <c r="G3212" t="s">
        <v>15</v>
      </c>
      <c r="H3212">
        <v>6</v>
      </c>
      <c r="I3212">
        <v>305</v>
      </c>
      <c r="J3212" t="s">
        <v>16</v>
      </c>
      <c r="K3212" t="s">
        <v>17</v>
      </c>
      <c r="L3212" t="s">
        <v>40</v>
      </c>
      <c r="M3212" s="25">
        <v>1050000</v>
      </c>
    </row>
    <row r="3213" spans="1:13" x14ac:dyDescent="0.2">
      <c r="A3213" s="1">
        <v>45247</v>
      </c>
      <c r="B3213" t="s">
        <v>3334</v>
      </c>
      <c r="C3213" t="s">
        <v>11</v>
      </c>
      <c r="D3213" t="s">
        <v>34</v>
      </c>
      <c r="E3213" t="s">
        <v>71</v>
      </c>
      <c r="F3213" t="s">
        <v>120</v>
      </c>
      <c r="G3213" t="s">
        <v>15</v>
      </c>
      <c r="H3213">
        <v>3</v>
      </c>
      <c r="I3213">
        <v>79</v>
      </c>
      <c r="J3213" t="s">
        <v>16</v>
      </c>
      <c r="K3213" t="s">
        <v>17</v>
      </c>
      <c r="L3213" t="s">
        <v>40</v>
      </c>
      <c r="M3213" s="25">
        <v>279000</v>
      </c>
    </row>
    <row r="3214" spans="1:13" x14ac:dyDescent="0.2">
      <c r="A3214" s="1">
        <v>45248</v>
      </c>
      <c r="B3214" t="s">
        <v>3335</v>
      </c>
      <c r="C3214" t="s">
        <v>11</v>
      </c>
      <c r="D3214" t="s">
        <v>34</v>
      </c>
      <c r="E3214" t="s">
        <v>35</v>
      </c>
      <c r="F3214" t="s">
        <v>120</v>
      </c>
      <c r="G3214" t="s">
        <v>15</v>
      </c>
      <c r="H3214">
        <v>3</v>
      </c>
      <c r="I3214">
        <v>93</v>
      </c>
      <c r="J3214" t="s">
        <v>16</v>
      </c>
      <c r="K3214" t="s">
        <v>17</v>
      </c>
      <c r="L3214" t="s">
        <v>52</v>
      </c>
      <c r="M3214" s="25">
        <v>395000</v>
      </c>
    </row>
    <row r="3215" spans="1:13" x14ac:dyDescent="0.2">
      <c r="A3215" s="1">
        <v>45249</v>
      </c>
      <c r="B3215" t="s">
        <v>3336</v>
      </c>
      <c r="C3215" t="s">
        <v>11</v>
      </c>
      <c r="D3215" t="s">
        <v>50</v>
      </c>
      <c r="E3215" t="s">
        <v>84</v>
      </c>
      <c r="F3215" t="s">
        <v>120</v>
      </c>
      <c r="G3215" t="s">
        <v>15</v>
      </c>
      <c r="H3215">
        <v>3</v>
      </c>
      <c r="I3215">
        <v>90</v>
      </c>
      <c r="J3215" t="s">
        <v>16</v>
      </c>
      <c r="K3215" t="s">
        <v>17</v>
      </c>
      <c r="L3215" t="s">
        <v>18</v>
      </c>
      <c r="M3215" s="25">
        <v>270000</v>
      </c>
    </row>
    <row r="3216" spans="1:13" x14ac:dyDescent="0.2">
      <c r="A3216" s="1">
        <v>45250</v>
      </c>
      <c r="B3216" t="s">
        <v>3337</v>
      </c>
      <c r="C3216" t="s">
        <v>11</v>
      </c>
      <c r="D3216" t="s">
        <v>12</v>
      </c>
      <c r="E3216" t="s">
        <v>31</v>
      </c>
      <c r="F3216" t="s">
        <v>120</v>
      </c>
      <c r="G3216" t="s">
        <v>15</v>
      </c>
      <c r="H3216">
        <v>2</v>
      </c>
      <c r="I3216">
        <v>100</v>
      </c>
      <c r="J3216" t="s">
        <v>16</v>
      </c>
      <c r="K3216" t="s">
        <v>17</v>
      </c>
      <c r="L3216" t="s">
        <v>52</v>
      </c>
      <c r="M3216" s="25">
        <v>190000</v>
      </c>
    </row>
    <row r="3217" spans="1:13" x14ac:dyDescent="0.2">
      <c r="A3217" s="1">
        <v>45251</v>
      </c>
      <c r="B3217" t="s">
        <v>3338</v>
      </c>
      <c r="C3217" t="s">
        <v>11</v>
      </c>
      <c r="D3217" t="s">
        <v>50</v>
      </c>
      <c r="E3217" t="s">
        <v>66</v>
      </c>
      <c r="F3217" t="s">
        <v>120</v>
      </c>
      <c r="G3217" t="s">
        <v>15</v>
      </c>
      <c r="H3217">
        <v>3</v>
      </c>
      <c r="I3217">
        <v>95</v>
      </c>
      <c r="J3217" t="s">
        <v>16</v>
      </c>
      <c r="K3217" t="s">
        <v>17</v>
      </c>
      <c r="L3217" t="s">
        <v>36</v>
      </c>
      <c r="M3217" s="25">
        <v>380000</v>
      </c>
    </row>
    <row r="3218" spans="1:13" x14ac:dyDescent="0.2">
      <c r="A3218" s="1">
        <v>45252</v>
      </c>
      <c r="B3218" t="s">
        <v>3339</v>
      </c>
      <c r="C3218" t="s">
        <v>11</v>
      </c>
      <c r="D3218" t="s">
        <v>34</v>
      </c>
      <c r="E3218" t="s">
        <v>44</v>
      </c>
      <c r="F3218" t="s">
        <v>120</v>
      </c>
      <c r="G3218" t="s">
        <v>15</v>
      </c>
      <c r="H3218">
        <v>4</v>
      </c>
      <c r="I3218">
        <v>97</v>
      </c>
      <c r="J3218" t="s">
        <v>16</v>
      </c>
      <c r="K3218" t="s">
        <v>17</v>
      </c>
      <c r="L3218" t="s">
        <v>21</v>
      </c>
      <c r="M3218" s="25">
        <v>399000</v>
      </c>
    </row>
    <row r="3219" spans="1:13" x14ac:dyDescent="0.2">
      <c r="A3219" s="1">
        <v>45253</v>
      </c>
      <c r="B3219" t="s">
        <v>3340</v>
      </c>
      <c r="C3219" t="s">
        <v>11</v>
      </c>
      <c r="D3219" t="s">
        <v>12</v>
      </c>
      <c r="E3219" t="s">
        <v>41</v>
      </c>
      <c r="F3219" t="s">
        <v>120</v>
      </c>
      <c r="G3219" t="s">
        <v>15</v>
      </c>
      <c r="H3219">
        <v>3</v>
      </c>
      <c r="I3219">
        <v>140</v>
      </c>
      <c r="J3219" t="s">
        <v>16</v>
      </c>
      <c r="K3219" t="s">
        <v>17</v>
      </c>
      <c r="L3219" t="s">
        <v>40</v>
      </c>
      <c r="M3219" s="25">
        <v>439000</v>
      </c>
    </row>
    <row r="3220" spans="1:13" x14ac:dyDescent="0.2">
      <c r="A3220" s="1">
        <v>45254</v>
      </c>
      <c r="B3220" t="s">
        <v>3341</v>
      </c>
      <c r="C3220" t="s">
        <v>11</v>
      </c>
      <c r="D3220" t="s">
        <v>12</v>
      </c>
      <c r="E3220" t="s">
        <v>33</v>
      </c>
      <c r="F3220" t="s">
        <v>120</v>
      </c>
      <c r="G3220" t="s">
        <v>23</v>
      </c>
      <c r="H3220">
        <v>3</v>
      </c>
      <c r="I3220">
        <v>82</v>
      </c>
      <c r="J3220" t="s">
        <v>16</v>
      </c>
      <c r="K3220" t="s">
        <v>17</v>
      </c>
      <c r="L3220" t="s">
        <v>46</v>
      </c>
      <c r="M3220" s="25">
        <v>340000</v>
      </c>
    </row>
    <row r="3221" spans="1:13" x14ac:dyDescent="0.2">
      <c r="A3221" s="1">
        <v>45255</v>
      </c>
      <c r="B3221" t="s">
        <v>3342</v>
      </c>
      <c r="C3221" t="s">
        <v>11</v>
      </c>
      <c r="D3221" t="s">
        <v>25</v>
      </c>
      <c r="E3221" t="s">
        <v>26</v>
      </c>
      <c r="F3221" t="s">
        <v>120</v>
      </c>
      <c r="G3221" t="s">
        <v>32</v>
      </c>
      <c r="H3221">
        <v>3</v>
      </c>
      <c r="I3221">
        <v>115</v>
      </c>
      <c r="J3221" t="s">
        <v>16</v>
      </c>
      <c r="K3221" t="s">
        <v>17</v>
      </c>
      <c r="L3221" t="s">
        <v>36</v>
      </c>
      <c r="M3221" s="25">
        <v>270000</v>
      </c>
    </row>
    <row r="3222" spans="1:13" x14ac:dyDescent="0.2">
      <c r="A3222" s="1">
        <v>45256</v>
      </c>
      <c r="B3222" t="s">
        <v>3343</v>
      </c>
      <c r="C3222" t="s">
        <v>11</v>
      </c>
      <c r="D3222" t="s">
        <v>12</v>
      </c>
      <c r="E3222" t="s">
        <v>31</v>
      </c>
      <c r="F3222" t="s">
        <v>120</v>
      </c>
      <c r="G3222" t="s">
        <v>15</v>
      </c>
      <c r="H3222">
        <v>4</v>
      </c>
      <c r="I3222">
        <v>109</v>
      </c>
      <c r="J3222" t="s">
        <v>16</v>
      </c>
      <c r="K3222" t="s">
        <v>17</v>
      </c>
      <c r="L3222" t="s">
        <v>58</v>
      </c>
      <c r="M3222" s="25">
        <v>360000</v>
      </c>
    </row>
    <row r="3223" spans="1:13" x14ac:dyDescent="0.2">
      <c r="A3223" s="1">
        <v>45257</v>
      </c>
      <c r="B3223" t="s">
        <v>3344</v>
      </c>
      <c r="C3223" t="s">
        <v>11</v>
      </c>
      <c r="D3223" t="s">
        <v>47</v>
      </c>
      <c r="E3223" t="s">
        <v>96</v>
      </c>
      <c r="F3223" t="s">
        <v>120</v>
      </c>
      <c r="G3223" t="s">
        <v>15</v>
      </c>
      <c r="H3223">
        <v>4</v>
      </c>
      <c r="I3223">
        <v>95</v>
      </c>
      <c r="J3223" t="s">
        <v>16</v>
      </c>
      <c r="K3223" t="s">
        <v>17</v>
      </c>
      <c r="L3223" t="s">
        <v>36</v>
      </c>
      <c r="M3223" s="25">
        <v>225000</v>
      </c>
    </row>
    <row r="3224" spans="1:13" x14ac:dyDescent="0.2">
      <c r="A3224" s="1">
        <v>45258</v>
      </c>
      <c r="B3224" t="s">
        <v>3345</v>
      </c>
      <c r="C3224" t="s">
        <v>11</v>
      </c>
      <c r="D3224" t="s">
        <v>19</v>
      </c>
      <c r="E3224" t="s">
        <v>73</v>
      </c>
      <c r="F3224" t="s">
        <v>120</v>
      </c>
      <c r="G3224" t="s">
        <v>23</v>
      </c>
      <c r="H3224">
        <v>3</v>
      </c>
      <c r="I3224">
        <v>200</v>
      </c>
      <c r="J3224" t="s">
        <v>16</v>
      </c>
      <c r="K3224" t="s">
        <v>17</v>
      </c>
      <c r="L3224" t="s">
        <v>24</v>
      </c>
      <c r="M3224" s="25">
        <v>1200000</v>
      </c>
    </row>
    <row r="3225" spans="1:13" x14ac:dyDescent="0.2">
      <c r="A3225" s="1">
        <v>45259</v>
      </c>
      <c r="B3225" t="s">
        <v>3346</v>
      </c>
      <c r="C3225" t="s">
        <v>11</v>
      </c>
      <c r="D3225" t="s">
        <v>50</v>
      </c>
      <c r="E3225" t="s">
        <v>66</v>
      </c>
      <c r="F3225" t="s">
        <v>120</v>
      </c>
      <c r="G3225" t="s">
        <v>15</v>
      </c>
      <c r="H3225">
        <v>3</v>
      </c>
      <c r="I3225">
        <v>80</v>
      </c>
      <c r="J3225" t="s">
        <v>16</v>
      </c>
      <c r="K3225" t="s">
        <v>17</v>
      </c>
      <c r="L3225" t="s">
        <v>40</v>
      </c>
      <c r="M3225" s="25">
        <v>269000</v>
      </c>
    </row>
    <row r="3226" spans="1:13" x14ac:dyDescent="0.2">
      <c r="A3226" s="1">
        <v>45260</v>
      </c>
      <c r="B3226" t="s">
        <v>3347</v>
      </c>
      <c r="C3226" t="s">
        <v>11</v>
      </c>
      <c r="D3226" t="s">
        <v>47</v>
      </c>
      <c r="E3226" t="s">
        <v>102</v>
      </c>
      <c r="F3226" t="s">
        <v>120</v>
      </c>
      <c r="G3226" t="s">
        <v>15</v>
      </c>
      <c r="H3226">
        <v>2</v>
      </c>
      <c r="I3226">
        <v>37</v>
      </c>
      <c r="J3226" t="s">
        <v>16</v>
      </c>
      <c r="K3226" t="s">
        <v>17</v>
      </c>
      <c r="L3226" t="s">
        <v>21</v>
      </c>
      <c r="M3226" s="25">
        <v>165000</v>
      </c>
    </row>
    <row r="3227" spans="1:13" x14ac:dyDescent="0.2">
      <c r="A3227" s="1">
        <v>45261</v>
      </c>
      <c r="B3227" t="s">
        <v>3348</v>
      </c>
      <c r="C3227" t="s">
        <v>11</v>
      </c>
      <c r="D3227" t="s">
        <v>12</v>
      </c>
      <c r="E3227" t="s">
        <v>30</v>
      </c>
      <c r="F3227" t="s">
        <v>120</v>
      </c>
      <c r="G3227" t="s">
        <v>15</v>
      </c>
      <c r="H3227">
        <v>4</v>
      </c>
      <c r="I3227">
        <v>95</v>
      </c>
      <c r="J3227" t="s">
        <v>16</v>
      </c>
      <c r="K3227" t="s">
        <v>17</v>
      </c>
      <c r="L3227" t="s">
        <v>52</v>
      </c>
      <c r="M3227" s="25">
        <v>298000</v>
      </c>
    </row>
    <row r="3228" spans="1:13" x14ac:dyDescent="0.2">
      <c r="A3228" s="1">
        <v>45262</v>
      </c>
      <c r="B3228" t="s">
        <v>3349</v>
      </c>
      <c r="C3228" t="s">
        <v>11</v>
      </c>
      <c r="D3228" t="s">
        <v>12</v>
      </c>
      <c r="E3228" t="s">
        <v>41</v>
      </c>
      <c r="F3228" t="s">
        <v>120</v>
      </c>
      <c r="G3228" t="s">
        <v>15</v>
      </c>
      <c r="H3228">
        <v>4</v>
      </c>
      <c r="I3228">
        <v>110</v>
      </c>
      <c r="J3228" t="s">
        <v>16</v>
      </c>
      <c r="K3228" t="s">
        <v>17</v>
      </c>
      <c r="L3228" t="s">
        <v>21</v>
      </c>
      <c r="M3228" s="25">
        <v>530000</v>
      </c>
    </row>
    <row r="3229" spans="1:13" x14ac:dyDescent="0.2">
      <c r="A3229" s="1">
        <v>45263</v>
      </c>
      <c r="B3229" t="s">
        <v>3350</v>
      </c>
      <c r="C3229" t="s">
        <v>11</v>
      </c>
      <c r="D3229" t="s">
        <v>89</v>
      </c>
      <c r="E3229" t="s">
        <v>105</v>
      </c>
      <c r="F3229" t="s">
        <v>120</v>
      </c>
      <c r="G3229" t="s">
        <v>15</v>
      </c>
      <c r="H3229">
        <v>4</v>
      </c>
      <c r="I3229">
        <v>87</v>
      </c>
      <c r="J3229" t="s">
        <v>16</v>
      </c>
      <c r="K3229" t="s">
        <v>17</v>
      </c>
      <c r="L3229" t="s">
        <v>57</v>
      </c>
      <c r="M3229" s="25">
        <v>189000</v>
      </c>
    </row>
    <row r="3230" spans="1:13" x14ac:dyDescent="0.2">
      <c r="A3230" s="1">
        <v>45264</v>
      </c>
      <c r="B3230" t="s">
        <v>3351</v>
      </c>
      <c r="C3230" t="s">
        <v>11</v>
      </c>
      <c r="D3230" t="s">
        <v>47</v>
      </c>
      <c r="E3230" t="s">
        <v>48</v>
      </c>
      <c r="F3230" t="s">
        <v>120</v>
      </c>
      <c r="G3230" t="s">
        <v>15</v>
      </c>
      <c r="H3230">
        <v>2</v>
      </c>
      <c r="I3230">
        <v>62</v>
      </c>
      <c r="J3230" t="s">
        <v>28</v>
      </c>
      <c r="K3230" t="s">
        <v>67</v>
      </c>
      <c r="L3230" t="s">
        <v>57</v>
      </c>
      <c r="M3230" s="25">
        <v>159000</v>
      </c>
    </row>
    <row r="3231" spans="1:13" x14ac:dyDescent="0.2">
      <c r="A3231" s="1">
        <v>45265</v>
      </c>
      <c r="B3231" t="s">
        <v>3352</v>
      </c>
      <c r="C3231" t="s">
        <v>11</v>
      </c>
      <c r="D3231" t="s">
        <v>19</v>
      </c>
      <c r="E3231" t="s">
        <v>68</v>
      </c>
      <c r="F3231" t="s">
        <v>120</v>
      </c>
      <c r="G3231" t="s">
        <v>15</v>
      </c>
      <c r="H3231">
        <v>4</v>
      </c>
      <c r="I3231">
        <v>108</v>
      </c>
      <c r="J3231" t="s">
        <v>16</v>
      </c>
      <c r="K3231" t="s">
        <v>17</v>
      </c>
      <c r="L3231" t="s">
        <v>18</v>
      </c>
      <c r="M3231" s="25">
        <v>370000</v>
      </c>
    </row>
    <row r="3232" spans="1:13" x14ac:dyDescent="0.2">
      <c r="A3232" s="1">
        <v>45266</v>
      </c>
      <c r="B3232" t="s">
        <v>3353</v>
      </c>
      <c r="C3232" t="s">
        <v>11</v>
      </c>
      <c r="D3232" t="s">
        <v>19</v>
      </c>
      <c r="E3232" t="s">
        <v>20</v>
      </c>
      <c r="F3232" t="s">
        <v>120</v>
      </c>
      <c r="G3232" t="s">
        <v>15</v>
      </c>
      <c r="H3232">
        <v>5</v>
      </c>
      <c r="I3232">
        <v>270</v>
      </c>
      <c r="J3232" t="s">
        <v>16</v>
      </c>
      <c r="K3232" t="s">
        <v>17</v>
      </c>
      <c r="L3232" t="s">
        <v>58</v>
      </c>
      <c r="M3232" s="25">
        <v>1250000</v>
      </c>
    </row>
    <row r="3233" spans="1:13" x14ac:dyDescent="0.2">
      <c r="A3233" s="1">
        <v>45267</v>
      </c>
      <c r="B3233" t="s">
        <v>3354</v>
      </c>
      <c r="C3233" t="s">
        <v>11</v>
      </c>
      <c r="D3233" t="s">
        <v>34</v>
      </c>
      <c r="E3233" t="s">
        <v>44</v>
      </c>
      <c r="F3233" t="s">
        <v>120</v>
      </c>
      <c r="G3233" t="s">
        <v>15</v>
      </c>
      <c r="H3233">
        <v>4</v>
      </c>
      <c r="I3233">
        <v>99</v>
      </c>
      <c r="J3233" t="s">
        <v>16</v>
      </c>
      <c r="K3233" t="s">
        <v>17</v>
      </c>
      <c r="L3233" t="s">
        <v>57</v>
      </c>
      <c r="M3233" s="25">
        <v>320000</v>
      </c>
    </row>
    <row r="3234" spans="1:13" x14ac:dyDescent="0.2">
      <c r="A3234" s="1">
        <v>45268</v>
      </c>
      <c r="B3234" t="s">
        <v>3355</v>
      </c>
      <c r="C3234" t="s">
        <v>11</v>
      </c>
      <c r="D3234" t="s">
        <v>89</v>
      </c>
      <c r="E3234" t="s">
        <v>110</v>
      </c>
      <c r="F3234" t="s">
        <v>120</v>
      </c>
      <c r="G3234" t="s">
        <v>32</v>
      </c>
      <c r="H3234">
        <v>3</v>
      </c>
      <c r="I3234">
        <v>160</v>
      </c>
      <c r="J3234" t="s">
        <v>28</v>
      </c>
      <c r="K3234" t="s">
        <v>17</v>
      </c>
      <c r="L3234" t="s">
        <v>18</v>
      </c>
      <c r="M3234" s="25">
        <v>150000</v>
      </c>
    </row>
    <row r="3235" spans="1:13" x14ac:dyDescent="0.2">
      <c r="A3235" s="1">
        <v>45269</v>
      </c>
      <c r="B3235" t="s">
        <v>3356</v>
      </c>
      <c r="C3235" t="s">
        <v>11</v>
      </c>
      <c r="D3235" t="s">
        <v>25</v>
      </c>
      <c r="E3235" t="s">
        <v>39</v>
      </c>
      <c r="F3235" t="s">
        <v>120</v>
      </c>
      <c r="G3235" t="s">
        <v>15</v>
      </c>
      <c r="H3235">
        <v>2</v>
      </c>
      <c r="I3235">
        <v>74</v>
      </c>
      <c r="J3235" t="s">
        <v>28</v>
      </c>
      <c r="K3235" t="s">
        <v>67</v>
      </c>
      <c r="L3235" t="s">
        <v>40</v>
      </c>
      <c r="M3235" s="25">
        <v>149000</v>
      </c>
    </row>
    <row r="3236" spans="1:13" x14ac:dyDescent="0.2">
      <c r="A3236" s="1">
        <v>45270</v>
      </c>
      <c r="B3236" t="s">
        <v>3357</v>
      </c>
      <c r="C3236" t="s">
        <v>11</v>
      </c>
      <c r="D3236" t="s">
        <v>50</v>
      </c>
      <c r="E3236" t="s">
        <v>51</v>
      </c>
      <c r="F3236" t="s">
        <v>120</v>
      </c>
      <c r="G3236" t="s">
        <v>32</v>
      </c>
      <c r="H3236">
        <v>4</v>
      </c>
      <c r="I3236">
        <v>165</v>
      </c>
      <c r="J3236" t="s">
        <v>16</v>
      </c>
      <c r="K3236" t="s">
        <v>17</v>
      </c>
      <c r="L3236" t="s">
        <v>100</v>
      </c>
      <c r="M3236" s="25">
        <v>559000</v>
      </c>
    </row>
    <row r="3237" spans="1:13" x14ac:dyDescent="0.2">
      <c r="A3237" s="1">
        <v>45271</v>
      </c>
      <c r="B3237" t="s">
        <v>3358</v>
      </c>
      <c r="C3237" t="s">
        <v>11</v>
      </c>
      <c r="D3237" t="s">
        <v>54</v>
      </c>
      <c r="E3237" t="s">
        <v>97</v>
      </c>
      <c r="F3237" t="s">
        <v>120</v>
      </c>
      <c r="G3237" t="s">
        <v>15</v>
      </c>
      <c r="H3237">
        <v>3</v>
      </c>
      <c r="I3237">
        <v>68</v>
      </c>
      <c r="J3237" t="s">
        <v>16</v>
      </c>
      <c r="K3237" t="s">
        <v>17</v>
      </c>
      <c r="L3237" t="s">
        <v>21</v>
      </c>
      <c r="M3237" s="25">
        <v>230000</v>
      </c>
    </row>
    <row r="3238" spans="1:13" x14ac:dyDescent="0.2">
      <c r="A3238" s="1">
        <v>45272</v>
      </c>
      <c r="B3238" t="s">
        <v>3359</v>
      </c>
      <c r="C3238" t="s">
        <v>11</v>
      </c>
      <c r="D3238" t="s">
        <v>25</v>
      </c>
      <c r="E3238" t="s">
        <v>39</v>
      </c>
      <c r="F3238" t="s">
        <v>120</v>
      </c>
      <c r="G3238" t="s">
        <v>15</v>
      </c>
      <c r="H3238">
        <v>3</v>
      </c>
      <c r="I3238">
        <v>64</v>
      </c>
      <c r="J3238" t="s">
        <v>28</v>
      </c>
      <c r="K3238" t="s">
        <v>17</v>
      </c>
      <c r="L3238" t="s">
        <v>40</v>
      </c>
      <c r="M3238" s="25">
        <v>155000</v>
      </c>
    </row>
    <row r="3239" spans="1:13" x14ac:dyDescent="0.2">
      <c r="A3239" s="1">
        <v>45273</v>
      </c>
      <c r="B3239" t="s">
        <v>3360</v>
      </c>
      <c r="C3239" t="s">
        <v>11</v>
      </c>
      <c r="D3239" t="s">
        <v>12</v>
      </c>
      <c r="E3239" t="s">
        <v>41</v>
      </c>
      <c r="F3239" t="s">
        <v>120</v>
      </c>
      <c r="G3239" t="s">
        <v>15</v>
      </c>
      <c r="H3239">
        <v>3</v>
      </c>
      <c r="I3239">
        <v>94</v>
      </c>
      <c r="J3239" t="s">
        <v>16</v>
      </c>
      <c r="K3239" t="s">
        <v>17</v>
      </c>
      <c r="L3239" t="s">
        <v>21</v>
      </c>
      <c r="M3239" s="25">
        <v>470000</v>
      </c>
    </row>
    <row r="3240" spans="1:13" x14ac:dyDescent="0.2">
      <c r="A3240" s="1">
        <v>45274</v>
      </c>
      <c r="B3240" t="s">
        <v>3361</v>
      </c>
      <c r="C3240" t="s">
        <v>11</v>
      </c>
      <c r="D3240" t="s">
        <v>12</v>
      </c>
      <c r="E3240" t="s">
        <v>30</v>
      </c>
      <c r="F3240" t="s">
        <v>120</v>
      </c>
      <c r="G3240" t="s">
        <v>23</v>
      </c>
      <c r="H3240">
        <v>5</v>
      </c>
      <c r="I3240">
        <v>185</v>
      </c>
      <c r="J3240" t="s">
        <v>16</v>
      </c>
      <c r="K3240" t="s">
        <v>17</v>
      </c>
      <c r="L3240" t="s">
        <v>24</v>
      </c>
      <c r="M3240" s="25">
        <v>699000</v>
      </c>
    </row>
    <row r="3241" spans="1:13" x14ac:dyDescent="0.2">
      <c r="A3241" s="1">
        <v>45275</v>
      </c>
      <c r="B3241" t="s">
        <v>3362</v>
      </c>
      <c r="C3241" t="s">
        <v>11</v>
      </c>
      <c r="D3241" t="s">
        <v>47</v>
      </c>
      <c r="E3241" t="s">
        <v>48</v>
      </c>
      <c r="F3241" t="s">
        <v>120</v>
      </c>
      <c r="G3241" t="s">
        <v>32</v>
      </c>
      <c r="H3241">
        <v>1</v>
      </c>
      <c r="I3241">
        <v>66</v>
      </c>
      <c r="J3241" t="s">
        <v>28</v>
      </c>
      <c r="K3241" t="s">
        <v>17</v>
      </c>
      <c r="L3241" t="s">
        <v>52</v>
      </c>
      <c r="M3241" s="25">
        <v>169000</v>
      </c>
    </row>
    <row r="3242" spans="1:13" x14ac:dyDescent="0.2">
      <c r="A3242" s="1">
        <v>45276</v>
      </c>
      <c r="B3242" t="s">
        <v>3363</v>
      </c>
      <c r="C3242" t="s">
        <v>11</v>
      </c>
      <c r="D3242" t="s">
        <v>12</v>
      </c>
      <c r="E3242" t="s">
        <v>13</v>
      </c>
      <c r="F3242" t="s">
        <v>120</v>
      </c>
      <c r="G3242" t="s">
        <v>15</v>
      </c>
      <c r="H3242">
        <v>4</v>
      </c>
      <c r="I3242">
        <v>110</v>
      </c>
      <c r="J3242" t="s">
        <v>16</v>
      </c>
      <c r="K3242" t="s">
        <v>17</v>
      </c>
      <c r="L3242" t="s">
        <v>40</v>
      </c>
      <c r="M3242" s="25">
        <v>435000</v>
      </c>
    </row>
    <row r="3243" spans="1:13" x14ac:dyDescent="0.2">
      <c r="A3243" s="1">
        <v>45277</v>
      </c>
      <c r="B3243" t="s">
        <v>3364</v>
      </c>
      <c r="C3243" t="s">
        <v>11</v>
      </c>
      <c r="D3243" t="s">
        <v>19</v>
      </c>
      <c r="E3243" t="s">
        <v>20</v>
      </c>
      <c r="F3243" t="s">
        <v>120</v>
      </c>
      <c r="G3243" t="s">
        <v>23</v>
      </c>
      <c r="H3243">
        <v>5</v>
      </c>
      <c r="I3243">
        <v>185</v>
      </c>
      <c r="J3243" t="s">
        <v>16</v>
      </c>
      <c r="K3243" t="s">
        <v>17</v>
      </c>
      <c r="L3243" t="s">
        <v>24</v>
      </c>
      <c r="M3243" s="25">
        <v>1390000</v>
      </c>
    </row>
    <row r="3244" spans="1:13" x14ac:dyDescent="0.2">
      <c r="A3244" s="1">
        <v>45278</v>
      </c>
      <c r="B3244" t="s">
        <v>3365</v>
      </c>
      <c r="C3244" t="s">
        <v>11</v>
      </c>
      <c r="D3244" t="s">
        <v>12</v>
      </c>
      <c r="E3244" t="s">
        <v>41</v>
      </c>
      <c r="F3244" t="s">
        <v>120</v>
      </c>
      <c r="G3244" t="s">
        <v>23</v>
      </c>
      <c r="H3244">
        <v>2</v>
      </c>
      <c r="I3244">
        <v>73</v>
      </c>
      <c r="J3244" t="s">
        <v>16</v>
      </c>
      <c r="K3244" t="s">
        <v>17</v>
      </c>
      <c r="L3244" t="s">
        <v>24</v>
      </c>
      <c r="M3244" s="25">
        <v>470000</v>
      </c>
    </row>
    <row r="3245" spans="1:13" x14ac:dyDescent="0.2">
      <c r="A3245" s="1">
        <v>45279</v>
      </c>
      <c r="B3245" t="s">
        <v>3366</v>
      </c>
      <c r="C3245" t="s">
        <v>11</v>
      </c>
      <c r="D3245" t="s">
        <v>89</v>
      </c>
      <c r="E3245" t="s">
        <v>90</v>
      </c>
      <c r="F3245" t="s">
        <v>120</v>
      </c>
      <c r="G3245" t="s">
        <v>15</v>
      </c>
      <c r="H3245">
        <v>3</v>
      </c>
      <c r="I3245">
        <v>60</v>
      </c>
      <c r="J3245" t="s">
        <v>28</v>
      </c>
      <c r="K3245" t="s">
        <v>17</v>
      </c>
      <c r="L3245" t="s">
        <v>21</v>
      </c>
      <c r="M3245" s="25">
        <v>119500</v>
      </c>
    </row>
    <row r="3246" spans="1:13" x14ac:dyDescent="0.2">
      <c r="A3246" s="1">
        <v>45280</v>
      </c>
      <c r="B3246" t="s">
        <v>3367</v>
      </c>
      <c r="C3246" t="s">
        <v>11</v>
      </c>
      <c r="D3246" t="s">
        <v>47</v>
      </c>
      <c r="E3246" t="s">
        <v>48</v>
      </c>
      <c r="F3246" t="s">
        <v>120</v>
      </c>
      <c r="G3246" t="s">
        <v>15</v>
      </c>
      <c r="H3246">
        <v>2</v>
      </c>
      <c r="I3246">
        <v>53</v>
      </c>
      <c r="J3246" t="s">
        <v>28</v>
      </c>
      <c r="K3246" t="s">
        <v>67</v>
      </c>
      <c r="L3246" t="s">
        <v>57</v>
      </c>
      <c r="M3246" s="25">
        <v>137000</v>
      </c>
    </row>
    <row r="3247" spans="1:13" x14ac:dyDescent="0.2">
      <c r="A3247" s="1">
        <v>45281</v>
      </c>
      <c r="B3247" t="s">
        <v>3368</v>
      </c>
      <c r="C3247" t="s">
        <v>11</v>
      </c>
      <c r="D3247" t="s">
        <v>37</v>
      </c>
      <c r="E3247" t="s">
        <v>49</v>
      </c>
      <c r="F3247" t="s">
        <v>120</v>
      </c>
      <c r="G3247" t="s">
        <v>15</v>
      </c>
      <c r="H3247">
        <v>2</v>
      </c>
      <c r="I3247">
        <v>60</v>
      </c>
      <c r="J3247" t="s">
        <v>28</v>
      </c>
      <c r="K3247" t="s">
        <v>17</v>
      </c>
      <c r="L3247" t="s">
        <v>40</v>
      </c>
      <c r="M3247" s="25">
        <v>169000</v>
      </c>
    </row>
    <row r="3248" spans="1:13" x14ac:dyDescent="0.2">
      <c r="A3248" s="1">
        <v>45282</v>
      </c>
      <c r="B3248" t="s">
        <v>3369</v>
      </c>
      <c r="C3248" t="s">
        <v>11</v>
      </c>
      <c r="D3248" t="s">
        <v>42</v>
      </c>
      <c r="E3248" t="s">
        <v>78</v>
      </c>
      <c r="F3248" t="s">
        <v>120</v>
      </c>
      <c r="G3248" t="s">
        <v>15</v>
      </c>
      <c r="H3248">
        <v>2</v>
      </c>
      <c r="I3248">
        <v>52</v>
      </c>
      <c r="J3248" t="s">
        <v>28</v>
      </c>
      <c r="K3248" t="s">
        <v>17</v>
      </c>
      <c r="L3248" t="s">
        <v>21</v>
      </c>
      <c r="M3248" s="25">
        <v>95000</v>
      </c>
    </row>
    <row r="3249" spans="1:13" x14ac:dyDescent="0.2">
      <c r="A3249" s="1">
        <v>45283</v>
      </c>
      <c r="B3249" t="s">
        <v>3370</v>
      </c>
      <c r="C3249" t="s">
        <v>11</v>
      </c>
      <c r="D3249" t="s">
        <v>19</v>
      </c>
      <c r="E3249" t="s">
        <v>20</v>
      </c>
      <c r="F3249" t="s">
        <v>120</v>
      </c>
      <c r="G3249" t="s">
        <v>15</v>
      </c>
      <c r="H3249">
        <v>3</v>
      </c>
      <c r="I3249">
        <v>80</v>
      </c>
      <c r="J3249" t="s">
        <v>16</v>
      </c>
      <c r="K3249" t="s">
        <v>17</v>
      </c>
      <c r="L3249" t="s">
        <v>40</v>
      </c>
      <c r="M3249" s="25">
        <v>420000</v>
      </c>
    </row>
    <row r="3250" spans="1:13" x14ac:dyDescent="0.2">
      <c r="A3250" s="1">
        <v>45284</v>
      </c>
      <c r="B3250" t="s">
        <v>3371</v>
      </c>
      <c r="C3250" t="s">
        <v>11</v>
      </c>
      <c r="D3250" t="s">
        <v>50</v>
      </c>
      <c r="E3250" t="s">
        <v>82</v>
      </c>
      <c r="F3250" t="s">
        <v>120</v>
      </c>
      <c r="G3250" t="s">
        <v>15</v>
      </c>
      <c r="H3250">
        <v>2</v>
      </c>
      <c r="I3250">
        <v>65</v>
      </c>
      <c r="J3250" t="s">
        <v>16</v>
      </c>
      <c r="K3250" t="s">
        <v>17</v>
      </c>
      <c r="L3250" t="s">
        <v>58</v>
      </c>
      <c r="M3250" s="25">
        <v>280000</v>
      </c>
    </row>
    <row r="3251" spans="1:13" x14ac:dyDescent="0.2">
      <c r="A3251" s="1">
        <v>45285</v>
      </c>
      <c r="B3251" t="s">
        <v>3372</v>
      </c>
      <c r="C3251" t="s">
        <v>11</v>
      </c>
      <c r="D3251" t="s">
        <v>47</v>
      </c>
      <c r="E3251" t="s">
        <v>102</v>
      </c>
      <c r="F3251" t="s">
        <v>120</v>
      </c>
      <c r="G3251" t="s">
        <v>15</v>
      </c>
      <c r="H3251">
        <v>3</v>
      </c>
      <c r="I3251">
        <v>87</v>
      </c>
      <c r="J3251" t="s">
        <v>28</v>
      </c>
      <c r="K3251" t="s">
        <v>17</v>
      </c>
      <c r="L3251" t="s">
        <v>18</v>
      </c>
      <c r="M3251" s="25">
        <v>289000</v>
      </c>
    </row>
    <row r="3252" spans="1:13" x14ac:dyDescent="0.2">
      <c r="A3252" s="1">
        <v>45286</v>
      </c>
      <c r="B3252" t="s">
        <v>3373</v>
      </c>
      <c r="C3252" t="s">
        <v>11</v>
      </c>
      <c r="D3252" t="s">
        <v>12</v>
      </c>
      <c r="E3252" t="s">
        <v>41</v>
      </c>
      <c r="F3252" t="s">
        <v>120</v>
      </c>
      <c r="G3252" t="s">
        <v>15</v>
      </c>
      <c r="H3252">
        <v>3</v>
      </c>
      <c r="I3252">
        <v>79</v>
      </c>
      <c r="J3252" t="s">
        <v>16</v>
      </c>
      <c r="K3252" t="s">
        <v>67</v>
      </c>
      <c r="L3252" t="s">
        <v>18</v>
      </c>
      <c r="M3252" s="25">
        <v>440000</v>
      </c>
    </row>
    <row r="3253" spans="1:13" x14ac:dyDescent="0.2">
      <c r="A3253" s="1">
        <v>45287</v>
      </c>
      <c r="B3253" t="s">
        <v>3374</v>
      </c>
      <c r="C3253" t="s">
        <v>11</v>
      </c>
      <c r="D3253" t="s">
        <v>34</v>
      </c>
      <c r="E3253" t="s">
        <v>35</v>
      </c>
      <c r="F3253" t="s">
        <v>120</v>
      </c>
      <c r="G3253" t="s">
        <v>15</v>
      </c>
      <c r="H3253">
        <v>3</v>
      </c>
      <c r="I3253">
        <v>73</v>
      </c>
      <c r="J3253" t="s">
        <v>16</v>
      </c>
      <c r="K3253" t="s">
        <v>17</v>
      </c>
      <c r="L3253" t="s">
        <v>60</v>
      </c>
      <c r="M3253" s="25">
        <v>425000</v>
      </c>
    </row>
    <row r="3254" spans="1:13" x14ac:dyDescent="0.2">
      <c r="A3254" s="1">
        <v>45288</v>
      </c>
      <c r="B3254" t="s">
        <v>3375</v>
      </c>
      <c r="C3254" t="s">
        <v>11</v>
      </c>
      <c r="D3254" t="s">
        <v>12</v>
      </c>
      <c r="E3254" t="s">
        <v>41</v>
      </c>
      <c r="F3254" t="s">
        <v>120</v>
      </c>
      <c r="G3254" t="s">
        <v>15</v>
      </c>
      <c r="H3254">
        <v>3</v>
      </c>
      <c r="I3254">
        <v>79</v>
      </c>
      <c r="J3254" t="s">
        <v>16</v>
      </c>
      <c r="K3254" t="s">
        <v>17</v>
      </c>
      <c r="L3254" t="s">
        <v>21</v>
      </c>
      <c r="M3254" s="25">
        <v>450000</v>
      </c>
    </row>
    <row r="3255" spans="1:13" x14ac:dyDescent="0.2">
      <c r="A3255" s="1">
        <v>45289</v>
      </c>
      <c r="B3255" t="s">
        <v>3376</v>
      </c>
      <c r="C3255" t="s">
        <v>11</v>
      </c>
      <c r="D3255" t="s">
        <v>19</v>
      </c>
      <c r="E3255" t="s">
        <v>20</v>
      </c>
      <c r="F3255" t="s">
        <v>120</v>
      </c>
      <c r="G3255" t="s">
        <v>15</v>
      </c>
      <c r="H3255">
        <v>4</v>
      </c>
      <c r="I3255">
        <v>160</v>
      </c>
      <c r="J3255" t="s">
        <v>16</v>
      </c>
      <c r="K3255" t="s">
        <v>17</v>
      </c>
      <c r="L3255" t="s">
        <v>40</v>
      </c>
      <c r="M3255" s="25">
        <v>750000</v>
      </c>
    </row>
    <row r="3256" spans="1:13" x14ac:dyDescent="0.2">
      <c r="A3256" s="1">
        <v>45290</v>
      </c>
      <c r="B3256" t="s">
        <v>3377</v>
      </c>
      <c r="C3256" t="s">
        <v>11</v>
      </c>
      <c r="D3256" t="s">
        <v>42</v>
      </c>
      <c r="E3256" t="s">
        <v>62</v>
      </c>
      <c r="F3256" t="s">
        <v>120</v>
      </c>
      <c r="G3256" t="s">
        <v>15</v>
      </c>
      <c r="H3256">
        <v>2</v>
      </c>
      <c r="I3256">
        <v>51</v>
      </c>
      <c r="J3256" t="s">
        <v>16</v>
      </c>
      <c r="K3256" t="s">
        <v>67</v>
      </c>
      <c r="L3256" t="s">
        <v>21</v>
      </c>
      <c r="M3256" s="25">
        <v>210000</v>
      </c>
    </row>
    <row r="3257" spans="1:13" x14ac:dyDescent="0.2">
      <c r="A3257" s="1">
        <v>45291</v>
      </c>
      <c r="B3257" t="s">
        <v>3378</v>
      </c>
      <c r="C3257" t="s">
        <v>11</v>
      </c>
      <c r="D3257" t="s">
        <v>12</v>
      </c>
      <c r="E3257" t="s">
        <v>33</v>
      </c>
      <c r="F3257" t="s">
        <v>120</v>
      </c>
      <c r="G3257" t="s">
        <v>15</v>
      </c>
      <c r="H3257">
        <v>4</v>
      </c>
      <c r="I3257">
        <v>120</v>
      </c>
      <c r="J3257" t="s">
        <v>16</v>
      </c>
      <c r="K3257" t="s">
        <v>17</v>
      </c>
      <c r="L3257" t="s">
        <v>18</v>
      </c>
      <c r="M3257" s="25">
        <v>500000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075-BBD8-1349-AD56-5FBC2FA6A845}">
  <dimension ref="A1:W3257"/>
  <sheetViews>
    <sheetView showGridLines="0" showRowColHeaders="0" workbookViewId="0">
      <selection activeCell="R4" sqref="R4"/>
    </sheetView>
  </sheetViews>
  <sheetFormatPr baseColWidth="10" defaultRowHeight="16" x14ac:dyDescent="0.2"/>
  <cols>
    <col min="1" max="1" width="9.6640625" customWidth="1"/>
    <col min="3" max="3" width="10.33203125" customWidth="1"/>
    <col min="4" max="4" width="16.6640625" bestFit="1" customWidth="1"/>
    <col min="6" max="6" width="13.1640625" bestFit="1" customWidth="1"/>
    <col min="7" max="7" width="14.33203125" customWidth="1"/>
    <col min="9" max="9" width="9.83203125" customWidth="1"/>
    <col min="10" max="10" width="11" bestFit="1" customWidth="1"/>
    <col min="13" max="13" width="12" customWidth="1"/>
    <col min="14" max="14" width="11.6640625" bestFit="1" customWidth="1"/>
    <col min="15" max="15" width="15.1640625" customWidth="1"/>
    <col min="16" max="16" width="19.5" customWidth="1"/>
    <col min="17" max="17" width="17.5" customWidth="1"/>
    <col min="18" max="18" width="24.5" bestFit="1" customWidth="1"/>
    <col min="19" max="19" width="16.1640625" customWidth="1"/>
    <col min="23" max="23" width="20.83203125" customWidth="1"/>
  </cols>
  <sheetData>
    <row r="1" spans="1:23" ht="17" thickBot="1" x14ac:dyDescent="0.25">
      <c r="A1" t="s">
        <v>122</v>
      </c>
      <c r="B1" s="26" t="s">
        <v>3384</v>
      </c>
      <c r="C1" t="s">
        <v>121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6" t="s">
        <v>3382</v>
      </c>
      <c r="O1" t="s">
        <v>10</v>
      </c>
      <c r="P1" s="26" t="s">
        <v>3389</v>
      </c>
      <c r="Q1" s="26" t="s">
        <v>3383</v>
      </c>
      <c r="R1" s="27" t="s">
        <v>3391</v>
      </c>
    </row>
    <row r="2" spans="1:23" ht="17" thickBot="1" x14ac:dyDescent="0.25">
      <c r="A2" s="1">
        <v>42036</v>
      </c>
      <c r="B2" s="14">
        <f>YEAR(Barcelona_Idealista4[[#This Row],[Fecha]])</f>
        <v>2015</v>
      </c>
      <c r="C2" t="s">
        <v>123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>
        <v>351</v>
      </c>
      <c r="K2" t="s">
        <v>16</v>
      </c>
      <c r="L2" t="s">
        <v>17</v>
      </c>
      <c r="M2" t="s">
        <v>18</v>
      </c>
      <c r="N2" s="18">
        <f>VLOOKUP(Barcelona_Idealista4[[#This Row],[lift]],Tabla5[],2,0)</f>
        <v>0</v>
      </c>
      <c r="O2" s="25">
        <v>2300000</v>
      </c>
      <c r="P2" s="25">
        <f>Barcelona_Idealista4[[#This Row],[prices]]/Barcelona_Idealista4[[#This Row],[area_m2]]</f>
        <v>6552.7065527065524</v>
      </c>
      <c r="Q2" t="str">
        <f>_xlfn.TEXTJOIN("-",0,Barcelona_Idealista4[[#This Row],[condition]],Barcelona_Idealista4[[#This Row],[prices]])</f>
        <v>good condition-2300000</v>
      </c>
      <c r="R2" s="11" t="str" cm="1">
        <f t="array" ref="R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2" s="42" t="s">
        <v>3379</v>
      </c>
      <c r="U2" s="43"/>
      <c r="V2" s="43"/>
      <c r="W2" s="44"/>
    </row>
    <row r="3" spans="1:23" ht="17" thickBot="1" x14ac:dyDescent="0.25">
      <c r="A3" s="1">
        <v>42037</v>
      </c>
      <c r="B3" s="14">
        <f>YEAR(Barcelona_Idealista4[[#This Row],[Fecha]])</f>
        <v>2015</v>
      </c>
      <c r="C3" t="s">
        <v>124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  <c r="I3">
        <v>5</v>
      </c>
      <c r="J3">
        <v>298</v>
      </c>
      <c r="K3" t="s">
        <v>16</v>
      </c>
      <c r="L3" t="s">
        <v>17</v>
      </c>
      <c r="M3" t="s">
        <v>21</v>
      </c>
      <c r="N3" s="18">
        <f>VLOOKUP(Barcelona_Idealista4[[#This Row],[lift]],Tabla5[],2,0)</f>
        <v>0</v>
      </c>
      <c r="O3" s="25">
        <v>1750000</v>
      </c>
      <c r="P3" s="25">
        <f>Barcelona_Idealista4[[#This Row],[prices]]/Barcelona_Idealista4[[#This Row],[area_m2]]</f>
        <v>5872.4832214765102</v>
      </c>
      <c r="Q3" t="str">
        <f>_xlfn.TEXTJOIN("-",0,Barcelona_Idealista4[[#This Row],[condition]],Barcelona_Idealista4[[#This Row],[prices]])</f>
        <v>good condition-1750000</v>
      </c>
      <c r="R3" s="11" t="str" cm="1">
        <f t="array" ref="R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3" s="37">
        <f>COUNTIF(Barcelona_Idealista4[condition],"needs refurb")</f>
        <v>1319</v>
      </c>
      <c r="U3" s="38"/>
      <c r="V3" s="38"/>
      <c r="W3" s="39"/>
    </row>
    <row r="4" spans="1:23" x14ac:dyDescent="0.2">
      <c r="A4" s="1">
        <v>42038</v>
      </c>
      <c r="B4" s="14">
        <f>YEAR(Barcelona_Idealista4[[#This Row],[Fecha]])</f>
        <v>2015</v>
      </c>
      <c r="C4" t="s">
        <v>125</v>
      </c>
      <c r="D4" t="s">
        <v>11</v>
      </c>
      <c r="E4" t="s">
        <v>12</v>
      </c>
      <c r="F4" t="s">
        <v>22</v>
      </c>
      <c r="G4" t="s">
        <v>14</v>
      </c>
      <c r="H4" t="s">
        <v>23</v>
      </c>
      <c r="I4">
        <v>2</v>
      </c>
      <c r="J4">
        <v>90</v>
      </c>
      <c r="K4" t="s">
        <v>16</v>
      </c>
      <c r="L4" t="s">
        <v>17</v>
      </c>
      <c r="M4" t="s">
        <v>24</v>
      </c>
      <c r="N4" s="18">
        <f>VLOOKUP(Barcelona_Idealista4[[#This Row],[lift]],Tabla5[],2,0)</f>
        <v>0</v>
      </c>
      <c r="O4" s="25">
        <v>590000</v>
      </c>
      <c r="P4" s="25">
        <f>Barcelona_Idealista4[[#This Row],[prices]]/Barcelona_Idealista4[[#This Row],[area_m2]]</f>
        <v>6555.5555555555557</v>
      </c>
      <c r="Q4" t="str">
        <f>_xlfn.TEXTJOIN("-",0,Barcelona_Idealista4[[#This Row],[condition]],Barcelona_Idealista4[[#This Row],[prices]])</f>
        <v>good condition-590000</v>
      </c>
      <c r="R4" s="11" t="str" cm="1">
        <f t="array" ref="R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" spans="1:23" ht="17" thickBot="1" x14ac:dyDescent="0.25">
      <c r="A5" s="1">
        <v>42039</v>
      </c>
      <c r="B5" s="14">
        <f>YEAR(Barcelona_Idealista4[[#This Row],[Fecha]])</f>
        <v>2015</v>
      </c>
      <c r="C5" t="s">
        <v>126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2</v>
      </c>
      <c r="J5">
        <v>130</v>
      </c>
      <c r="K5" t="s">
        <v>16</v>
      </c>
      <c r="L5" t="s">
        <v>17</v>
      </c>
      <c r="M5" t="s">
        <v>18</v>
      </c>
      <c r="N5" s="18">
        <f>VLOOKUP(Barcelona_Idealista4[[#This Row],[lift]],Tabla5[],2,0)</f>
        <v>0</v>
      </c>
      <c r="O5" s="25">
        <v>450000</v>
      </c>
      <c r="P5" s="25">
        <f>Barcelona_Idealista4[[#This Row],[prices]]/Barcelona_Idealista4[[#This Row],[area_m2]]</f>
        <v>3461.5384615384614</v>
      </c>
      <c r="Q5" t="str">
        <f>_xlfn.TEXTJOIN("-",0,Barcelona_Idealista4[[#This Row],[condition]],Barcelona_Idealista4[[#This Row],[prices]])</f>
        <v>good condition-450000</v>
      </c>
      <c r="R5" s="11" t="str" cm="1">
        <f t="array" ref="R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" spans="1:23" ht="17" thickBot="1" x14ac:dyDescent="0.25">
      <c r="A6" s="1">
        <v>42040</v>
      </c>
      <c r="B6" s="14">
        <f>YEAR(Barcelona_Idealista4[[#This Row],[Fecha]])</f>
        <v>2015</v>
      </c>
      <c r="C6" t="s">
        <v>127</v>
      </c>
      <c r="D6" t="s">
        <v>11</v>
      </c>
      <c r="E6" t="s">
        <v>25</v>
      </c>
      <c r="F6" t="s">
        <v>26</v>
      </c>
      <c r="G6" t="s">
        <v>14</v>
      </c>
      <c r="H6" t="s">
        <v>27</v>
      </c>
      <c r="I6">
        <v>3</v>
      </c>
      <c r="J6">
        <v>110</v>
      </c>
      <c r="K6" t="s">
        <v>28</v>
      </c>
      <c r="L6" t="s">
        <v>17</v>
      </c>
      <c r="M6" t="s">
        <v>29</v>
      </c>
      <c r="N6" s="18">
        <f>VLOOKUP(Barcelona_Idealista4[[#This Row],[lift]],Tabla5[],2,0)</f>
        <v>0.02</v>
      </c>
      <c r="O6" s="25">
        <v>430000</v>
      </c>
      <c r="P6" s="25">
        <f>Barcelona_Idealista4[[#This Row],[prices]]/Barcelona_Idealista4[[#This Row],[area_m2]]</f>
        <v>3909.090909090909</v>
      </c>
      <c r="Q6" t="str">
        <f>_xlfn.TEXTJOIN("-",0,Barcelona_Idealista4[[#This Row],[condition]],Barcelona_Idealista4[[#This Row],[prices]])</f>
        <v>good condition-430000</v>
      </c>
      <c r="R6" s="11" t="str" cm="1">
        <f t="array" ref="R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6" s="45" t="s">
        <v>3385</v>
      </c>
      <c r="U6" s="46"/>
      <c r="V6" s="46"/>
      <c r="W6" s="47"/>
    </row>
    <row r="7" spans="1:23" ht="17" thickBot="1" x14ac:dyDescent="0.25">
      <c r="A7" s="1">
        <v>42041</v>
      </c>
      <c r="B7" s="14">
        <f>YEAR(Barcelona_Idealista4[[#This Row],[Fecha]])</f>
        <v>2015</v>
      </c>
      <c r="C7" t="s">
        <v>128</v>
      </c>
      <c r="D7" t="s">
        <v>11</v>
      </c>
      <c r="E7" t="s">
        <v>12</v>
      </c>
      <c r="F7" t="s">
        <v>30</v>
      </c>
      <c r="G7" t="s">
        <v>14</v>
      </c>
      <c r="H7" t="s">
        <v>23</v>
      </c>
      <c r="I7">
        <v>5</v>
      </c>
      <c r="J7">
        <v>161</v>
      </c>
      <c r="K7" t="s">
        <v>16</v>
      </c>
      <c r="L7" t="s">
        <v>17</v>
      </c>
      <c r="M7" t="s">
        <v>24</v>
      </c>
      <c r="N7" s="18">
        <f>VLOOKUP(Barcelona_Idealista4[[#This Row],[lift]],Tabla5[],2,0)</f>
        <v>0</v>
      </c>
      <c r="O7" s="25">
        <v>690000</v>
      </c>
      <c r="P7" s="25">
        <f>Barcelona_Idealista4[[#This Row],[prices]]/Barcelona_Idealista4[[#This Row],[area_m2]]</f>
        <v>4285.7142857142853</v>
      </c>
      <c r="Q7" t="str">
        <f>_xlfn.TEXTJOIN("-",0,Barcelona_Idealista4[[#This Row],[condition]],Barcelona_Idealista4[[#This Row],[prices]])</f>
        <v>good condition-690000</v>
      </c>
      <c r="R7" s="11" t="str" cm="1">
        <f t="array" ref="R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7" s="23" t="s">
        <v>34</v>
      </c>
      <c r="U7" s="40">
        <f>AVERAGEIFS(Barcelona_Idealista4[prices],Barcelona_Idealista4[district],T7,Barcelona_Idealista4[Año],"2016")</f>
        <v>964407.40740740742</v>
      </c>
      <c r="V7" s="40"/>
      <c r="W7" s="41"/>
    </row>
    <row r="8" spans="1:23" x14ac:dyDescent="0.2">
      <c r="A8" s="1">
        <v>42042</v>
      </c>
      <c r="B8" s="14">
        <f>YEAR(Barcelona_Idealista4[[#This Row],[Fecha]])</f>
        <v>2015</v>
      </c>
      <c r="C8" t="s">
        <v>129</v>
      </c>
      <c r="D8" t="s">
        <v>11</v>
      </c>
      <c r="E8" t="s">
        <v>12</v>
      </c>
      <c r="F8" t="s">
        <v>31</v>
      </c>
      <c r="G8" t="s">
        <v>14</v>
      </c>
      <c r="H8" t="s">
        <v>32</v>
      </c>
      <c r="I8">
        <v>2</v>
      </c>
      <c r="J8">
        <v>110</v>
      </c>
      <c r="K8" t="s">
        <v>28</v>
      </c>
      <c r="L8" t="s">
        <v>17</v>
      </c>
      <c r="M8" t="s">
        <v>18</v>
      </c>
      <c r="N8" s="18">
        <f>VLOOKUP(Barcelona_Idealista4[[#This Row],[lift]],Tabla5[],2,0)</f>
        <v>0.02</v>
      </c>
      <c r="O8" s="25">
        <v>395000</v>
      </c>
      <c r="P8" s="25">
        <f>Barcelona_Idealista4[[#This Row],[prices]]/Barcelona_Idealista4[[#This Row],[area_m2]]</f>
        <v>3590.909090909091</v>
      </c>
      <c r="Q8" t="str">
        <f>_xlfn.TEXTJOIN("-",0,Barcelona_Idealista4[[#This Row],[condition]],Barcelona_Idealista4[[#This Row],[prices]])</f>
        <v>good condition-395000</v>
      </c>
      <c r="R8" s="11" t="str" cm="1">
        <f t="array" ref="R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" spans="1:23" ht="17" thickBot="1" x14ac:dyDescent="0.25">
      <c r="A9" s="1">
        <v>42043</v>
      </c>
      <c r="B9" s="14">
        <f>YEAR(Barcelona_Idealista4[[#This Row],[Fecha]])</f>
        <v>2015</v>
      </c>
      <c r="C9" t="s">
        <v>130</v>
      </c>
      <c r="D9" t="s">
        <v>11</v>
      </c>
      <c r="E9" t="s">
        <v>12</v>
      </c>
      <c r="F9" t="s">
        <v>33</v>
      </c>
      <c r="G9" t="s">
        <v>14</v>
      </c>
      <c r="H9" t="s">
        <v>15</v>
      </c>
      <c r="I9">
        <v>3</v>
      </c>
      <c r="J9">
        <v>106</v>
      </c>
      <c r="K9" t="s">
        <v>16</v>
      </c>
      <c r="L9" t="s">
        <v>17</v>
      </c>
      <c r="M9" t="s">
        <v>18</v>
      </c>
      <c r="N9" s="18">
        <f>VLOOKUP(Barcelona_Idealista4[[#This Row],[lift]],Tabla5[],2,0)</f>
        <v>0</v>
      </c>
      <c r="O9" s="25">
        <v>595000</v>
      </c>
      <c r="P9" s="25">
        <f>Barcelona_Idealista4[[#This Row],[prices]]/Barcelona_Idealista4[[#This Row],[area_m2]]</f>
        <v>5613.2075471698117</v>
      </c>
      <c r="Q9" t="str">
        <f>_xlfn.TEXTJOIN("-",0,Barcelona_Idealista4[[#This Row],[condition]],Barcelona_Idealista4[[#This Row],[prices]])</f>
        <v>good condition-595000</v>
      </c>
      <c r="R9" s="11" t="str" cm="1">
        <f t="array" ref="R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" spans="1:23" ht="17" thickBot="1" x14ac:dyDescent="0.25">
      <c r="A10" s="1">
        <v>42044</v>
      </c>
      <c r="B10" s="14">
        <f>YEAR(Barcelona_Idealista4[[#This Row],[Fecha]])</f>
        <v>2015</v>
      </c>
      <c r="C10" t="s">
        <v>131</v>
      </c>
      <c r="D10" t="s">
        <v>11</v>
      </c>
      <c r="E10" t="s">
        <v>34</v>
      </c>
      <c r="F10" t="s">
        <v>35</v>
      </c>
      <c r="G10" t="s">
        <v>14</v>
      </c>
      <c r="H10" t="s">
        <v>15</v>
      </c>
      <c r="I10">
        <v>2</v>
      </c>
      <c r="J10">
        <v>62</v>
      </c>
      <c r="K10" t="s">
        <v>16</v>
      </c>
      <c r="L10" t="s">
        <v>17</v>
      </c>
      <c r="M10" t="s">
        <v>36</v>
      </c>
      <c r="N10" s="18">
        <f>VLOOKUP(Barcelona_Idealista4[[#This Row],[lift]],Tabla5[],2,0)</f>
        <v>0</v>
      </c>
      <c r="O10" s="25">
        <v>450000</v>
      </c>
      <c r="P10" s="25">
        <f>Barcelona_Idealista4[[#This Row],[prices]]/Barcelona_Idealista4[[#This Row],[area_m2]]</f>
        <v>7258.0645161290322</v>
      </c>
      <c r="Q10" t="str">
        <f>_xlfn.TEXTJOIN("-",0,Barcelona_Idealista4[[#This Row],[condition]],Barcelona_Idealista4[[#This Row],[prices]])</f>
        <v>good condition-450000</v>
      </c>
      <c r="R10" s="11" t="str" cm="1">
        <f t="array" ref="R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0" s="19" t="s">
        <v>3387</v>
      </c>
      <c r="U10" s="20"/>
      <c r="V10" s="20"/>
      <c r="W10" s="21"/>
    </row>
    <row r="11" spans="1:23" x14ac:dyDescent="0.2">
      <c r="A11" s="1">
        <v>42045</v>
      </c>
      <c r="B11" s="14">
        <f>YEAR(Barcelona_Idealista4[[#This Row],[Fecha]])</f>
        <v>2015</v>
      </c>
      <c r="C11" t="s">
        <v>132</v>
      </c>
      <c r="D11" t="s">
        <v>11</v>
      </c>
      <c r="E11" t="s">
        <v>37</v>
      </c>
      <c r="F11" t="s">
        <v>38</v>
      </c>
      <c r="G11" t="s">
        <v>14</v>
      </c>
      <c r="H11" t="s">
        <v>15</v>
      </c>
      <c r="I11">
        <v>5</v>
      </c>
      <c r="J11">
        <v>152</v>
      </c>
      <c r="K11" t="s">
        <v>16</v>
      </c>
      <c r="L11" t="s">
        <v>17</v>
      </c>
      <c r="M11" t="s">
        <v>36</v>
      </c>
      <c r="N11" s="18">
        <f>VLOOKUP(Barcelona_Idealista4[[#This Row],[lift]],Tabla5[],2,0)</f>
        <v>0</v>
      </c>
      <c r="O11" s="25">
        <v>665000</v>
      </c>
      <c r="P11" s="25">
        <f>Barcelona_Idealista4[[#This Row],[prices]]/Barcelona_Idealista4[[#This Row],[area_m2]]</f>
        <v>4375</v>
      </c>
      <c r="Q11" t="str">
        <f>_xlfn.TEXTJOIN("-",0,Barcelona_Idealista4[[#This Row],[condition]],Barcelona_Idealista4[[#This Row],[prices]])</f>
        <v>good condition-665000</v>
      </c>
      <c r="R11" s="11" t="str" cm="1">
        <f t="array" ref="R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1" s="24">
        <v>2019</v>
      </c>
      <c r="U11" s="48">
        <f>_xlfn.MAXIFS(Barcelona_Idealista4[prices],Barcelona_Idealista4[district],T12,Barcelona_Idealista4[Año],T11)</f>
        <v>2985000</v>
      </c>
      <c r="V11" s="49"/>
      <c r="W11" s="50"/>
    </row>
    <row r="12" spans="1:23" ht="17" thickBot="1" x14ac:dyDescent="0.25">
      <c r="A12" s="1">
        <v>42046</v>
      </c>
      <c r="B12" s="14">
        <f>YEAR(Barcelona_Idealista4[[#This Row],[Fecha]])</f>
        <v>2015</v>
      </c>
      <c r="C12" t="s">
        <v>133</v>
      </c>
      <c r="D12" t="s">
        <v>11</v>
      </c>
      <c r="E12" t="s">
        <v>25</v>
      </c>
      <c r="F12" t="s">
        <v>39</v>
      </c>
      <c r="G12" t="s">
        <v>14</v>
      </c>
      <c r="H12" t="s">
        <v>15</v>
      </c>
      <c r="I12">
        <v>3</v>
      </c>
      <c r="J12">
        <v>83</v>
      </c>
      <c r="K12" t="s">
        <v>16</v>
      </c>
      <c r="L12" t="s">
        <v>17</v>
      </c>
      <c r="M12" t="s">
        <v>40</v>
      </c>
      <c r="N12" s="18">
        <f>VLOOKUP(Barcelona_Idealista4[[#This Row],[lift]],Tabla5[],2,0)</f>
        <v>0</v>
      </c>
      <c r="O12" s="25">
        <v>270000</v>
      </c>
      <c r="P12" s="25">
        <f>Barcelona_Idealista4[[#This Row],[prices]]/Barcelona_Idealista4[[#This Row],[area_m2]]</f>
        <v>3253.0120481927711</v>
      </c>
      <c r="Q12" t="str">
        <f>_xlfn.TEXTJOIN("-",0,Barcelona_Idealista4[[#This Row],[condition]],Barcelona_Idealista4[[#This Row],[prices]])</f>
        <v>good condition-270000</v>
      </c>
      <c r="R12" s="11" t="str" cm="1">
        <f t="array" ref="R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  <c r="T12" s="22" t="s">
        <v>19</v>
      </c>
      <c r="U12" s="51"/>
      <c r="V12" s="52"/>
      <c r="W12" s="53"/>
    </row>
    <row r="13" spans="1:23" x14ac:dyDescent="0.2">
      <c r="A13" s="1">
        <v>42047</v>
      </c>
      <c r="B13" s="14">
        <f>YEAR(Barcelona_Idealista4[[#This Row],[Fecha]])</f>
        <v>2015</v>
      </c>
      <c r="C13" t="s">
        <v>134</v>
      </c>
      <c r="D13" t="s">
        <v>11</v>
      </c>
      <c r="E13" t="s">
        <v>12</v>
      </c>
      <c r="F13" t="s">
        <v>41</v>
      </c>
      <c r="G13" t="s">
        <v>14</v>
      </c>
      <c r="H13" t="s">
        <v>15</v>
      </c>
      <c r="I13">
        <v>2</v>
      </c>
      <c r="J13">
        <v>80</v>
      </c>
      <c r="K13" t="s">
        <v>16</v>
      </c>
      <c r="L13" t="s">
        <v>17</v>
      </c>
      <c r="M13" t="s">
        <v>18</v>
      </c>
      <c r="N13" s="18">
        <f>VLOOKUP(Barcelona_Idealista4[[#This Row],[lift]],Tabla5[],2,0)</f>
        <v>0</v>
      </c>
      <c r="O13" s="25">
        <v>690000</v>
      </c>
      <c r="P13" s="25">
        <f>Barcelona_Idealista4[[#This Row],[prices]]/Barcelona_Idealista4[[#This Row],[area_m2]]</f>
        <v>8625</v>
      </c>
      <c r="Q13" t="str">
        <f>_xlfn.TEXTJOIN("-",0,Barcelona_Idealista4[[#This Row],[condition]],Barcelona_Idealista4[[#This Row],[prices]])</f>
        <v>good condition-690000</v>
      </c>
      <c r="R13" s="11" t="str" cm="1">
        <f t="array" ref="R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" spans="1:23" x14ac:dyDescent="0.2">
      <c r="A14" s="1">
        <v>42048</v>
      </c>
      <c r="B14" s="14">
        <f>YEAR(Barcelona_Idealista4[[#This Row],[Fecha]])</f>
        <v>2015</v>
      </c>
      <c r="C14" t="s">
        <v>135</v>
      </c>
      <c r="D14" t="s">
        <v>11</v>
      </c>
      <c r="E14" t="s">
        <v>12</v>
      </c>
      <c r="F14" t="s">
        <v>41</v>
      </c>
      <c r="G14" t="s">
        <v>14</v>
      </c>
      <c r="H14" t="s">
        <v>15</v>
      </c>
      <c r="I14">
        <v>2</v>
      </c>
      <c r="J14">
        <v>80</v>
      </c>
      <c r="K14" t="s">
        <v>16</v>
      </c>
      <c r="L14" t="s">
        <v>17</v>
      </c>
      <c r="M14" t="s">
        <v>21</v>
      </c>
      <c r="N14" s="18">
        <f>VLOOKUP(Barcelona_Idealista4[[#This Row],[lift]],Tabla5[],2,0)</f>
        <v>0</v>
      </c>
      <c r="O14" s="25">
        <v>630000</v>
      </c>
      <c r="P14" s="25">
        <f>Barcelona_Idealista4[[#This Row],[prices]]/Barcelona_Idealista4[[#This Row],[area_m2]]</f>
        <v>7875</v>
      </c>
      <c r="Q14" t="str">
        <f>_xlfn.TEXTJOIN("-",0,Barcelona_Idealista4[[#This Row],[condition]],Barcelona_Idealista4[[#This Row],[prices]])</f>
        <v>good condition-630000</v>
      </c>
      <c r="R14" s="11" t="str" cm="1">
        <f t="array" ref="R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" spans="1:23" x14ac:dyDescent="0.2">
      <c r="A15" s="1">
        <v>42049</v>
      </c>
      <c r="B15" s="14">
        <f>YEAR(Barcelona_Idealista4[[#This Row],[Fecha]])</f>
        <v>2015</v>
      </c>
      <c r="C15" t="s">
        <v>136</v>
      </c>
      <c r="D15" t="s">
        <v>11</v>
      </c>
      <c r="E15" t="s">
        <v>19</v>
      </c>
      <c r="F15" t="s">
        <v>20</v>
      </c>
      <c r="G15" t="s">
        <v>14</v>
      </c>
      <c r="H15" t="s">
        <v>15</v>
      </c>
      <c r="I15">
        <v>3</v>
      </c>
      <c r="J15">
        <v>132</v>
      </c>
      <c r="K15" t="s">
        <v>16</v>
      </c>
      <c r="L15" t="s">
        <v>17</v>
      </c>
      <c r="M15" t="s">
        <v>18</v>
      </c>
      <c r="N15" s="18">
        <f>VLOOKUP(Barcelona_Idealista4[[#This Row],[lift]],Tabla5[],2,0)</f>
        <v>0</v>
      </c>
      <c r="O15" s="25">
        <v>790000</v>
      </c>
      <c r="P15" s="25">
        <f>Barcelona_Idealista4[[#This Row],[prices]]/Barcelona_Idealista4[[#This Row],[area_m2]]</f>
        <v>5984.848484848485</v>
      </c>
      <c r="Q15" t="str">
        <f>_xlfn.TEXTJOIN("-",0,Barcelona_Idealista4[[#This Row],[condition]],Barcelona_Idealista4[[#This Row],[prices]])</f>
        <v>good condition-790000</v>
      </c>
      <c r="R15" s="11" t="str" cm="1">
        <f t="array" ref="R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" spans="1:23" x14ac:dyDescent="0.2">
      <c r="A16" s="1">
        <v>42050</v>
      </c>
      <c r="B16" s="14">
        <f>YEAR(Barcelona_Idealista4[[#This Row],[Fecha]])</f>
        <v>2015</v>
      </c>
      <c r="C16" t="s">
        <v>137</v>
      </c>
      <c r="D16" t="s">
        <v>11</v>
      </c>
      <c r="E16" t="s">
        <v>42</v>
      </c>
      <c r="F16" t="s">
        <v>43</v>
      </c>
      <c r="G16" t="s">
        <v>14</v>
      </c>
      <c r="H16" t="s">
        <v>15</v>
      </c>
      <c r="I16">
        <v>1</v>
      </c>
      <c r="J16">
        <v>41</v>
      </c>
      <c r="K16" t="s">
        <v>28</v>
      </c>
      <c r="L16" t="s">
        <v>17</v>
      </c>
      <c r="M16" t="s">
        <v>18</v>
      </c>
      <c r="N16" s="18">
        <f>VLOOKUP(Barcelona_Idealista4[[#This Row],[lift]],Tabla5[],2,0)</f>
        <v>0.02</v>
      </c>
      <c r="O16" s="25">
        <v>177000</v>
      </c>
      <c r="P16" s="25">
        <f>Barcelona_Idealista4[[#This Row],[prices]]/Barcelona_Idealista4[[#This Row],[area_m2]]</f>
        <v>4317.0731707317073</v>
      </c>
      <c r="Q16" t="str">
        <f>_xlfn.TEXTJOIN("-",0,Barcelona_Idealista4[[#This Row],[condition]],Barcelona_Idealista4[[#This Row],[prices]])</f>
        <v>good condition-177000</v>
      </c>
      <c r="R16" s="11" t="str" cm="1">
        <f t="array" ref="R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" spans="1:18" x14ac:dyDescent="0.2">
      <c r="A17" s="1">
        <v>42051</v>
      </c>
      <c r="B17" s="14">
        <f>YEAR(Barcelona_Idealista4[[#This Row],[Fecha]])</f>
        <v>2015</v>
      </c>
      <c r="C17" t="s">
        <v>138</v>
      </c>
      <c r="D17" t="s">
        <v>11</v>
      </c>
      <c r="E17" t="s">
        <v>34</v>
      </c>
      <c r="F17" t="s">
        <v>44</v>
      </c>
      <c r="G17" t="s">
        <v>14</v>
      </c>
      <c r="H17" t="s">
        <v>15</v>
      </c>
      <c r="I17">
        <v>2</v>
      </c>
      <c r="J17">
        <v>80</v>
      </c>
      <c r="K17" t="s">
        <v>16</v>
      </c>
      <c r="L17" t="s">
        <v>17</v>
      </c>
      <c r="M17" t="s">
        <v>18</v>
      </c>
      <c r="N17" s="18">
        <f>VLOOKUP(Barcelona_Idealista4[[#This Row],[lift]],Tabla5[],2,0)</f>
        <v>0</v>
      </c>
      <c r="O17" s="25">
        <v>375000</v>
      </c>
      <c r="P17" s="25">
        <f>Barcelona_Idealista4[[#This Row],[prices]]/Barcelona_Idealista4[[#This Row],[area_m2]]</f>
        <v>4687.5</v>
      </c>
      <c r="Q17" t="str">
        <f>_xlfn.TEXTJOIN("-",0,Barcelona_Idealista4[[#This Row],[condition]],Barcelona_Idealista4[[#This Row],[prices]])</f>
        <v>good condition-375000</v>
      </c>
      <c r="R17" s="11" t="str" cm="1">
        <f t="array" ref="R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" spans="1:18" x14ac:dyDescent="0.2">
      <c r="A18" s="1">
        <v>42052</v>
      </c>
      <c r="B18" s="14">
        <f>YEAR(Barcelona_Idealista4[[#This Row],[Fecha]])</f>
        <v>2015</v>
      </c>
      <c r="C18" t="s">
        <v>139</v>
      </c>
      <c r="D18" t="s">
        <v>11</v>
      </c>
      <c r="E18" t="s">
        <v>19</v>
      </c>
      <c r="F18" t="s">
        <v>45</v>
      </c>
      <c r="G18" t="s">
        <v>14</v>
      </c>
      <c r="H18" t="s">
        <v>15</v>
      </c>
      <c r="I18">
        <v>5</v>
      </c>
      <c r="J18">
        <v>170</v>
      </c>
      <c r="K18" t="s">
        <v>16</v>
      </c>
      <c r="L18" t="s">
        <v>17</v>
      </c>
      <c r="M18" t="s">
        <v>21</v>
      </c>
      <c r="N18" s="18">
        <f>VLOOKUP(Barcelona_Idealista4[[#This Row],[lift]],Tabla5[],2,0)</f>
        <v>0</v>
      </c>
      <c r="O18" s="25">
        <v>950000</v>
      </c>
      <c r="P18" s="25">
        <f>Barcelona_Idealista4[[#This Row],[prices]]/Barcelona_Idealista4[[#This Row],[area_m2]]</f>
        <v>5588.2352941176468</v>
      </c>
      <c r="Q18" t="str">
        <f>_xlfn.TEXTJOIN("-",0,Barcelona_Idealista4[[#This Row],[condition]],Barcelona_Idealista4[[#This Row],[prices]])</f>
        <v>good condition-950000</v>
      </c>
      <c r="R18" s="11" t="str" cm="1">
        <f t="array" ref="R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" spans="1:18" x14ac:dyDescent="0.2">
      <c r="A19" s="1">
        <v>42053</v>
      </c>
      <c r="B19" s="14">
        <f>YEAR(Barcelona_Idealista4[[#This Row],[Fecha]])</f>
        <v>2015</v>
      </c>
      <c r="C19" t="s">
        <v>140</v>
      </c>
      <c r="D19" t="s">
        <v>11</v>
      </c>
      <c r="E19" t="s">
        <v>34</v>
      </c>
      <c r="F19" t="s">
        <v>35</v>
      </c>
      <c r="G19" t="s">
        <v>14</v>
      </c>
      <c r="H19" t="s">
        <v>15</v>
      </c>
      <c r="I19">
        <v>3</v>
      </c>
      <c r="J19">
        <v>110</v>
      </c>
      <c r="K19" t="s">
        <v>16</v>
      </c>
      <c r="L19" t="s">
        <v>17</v>
      </c>
      <c r="M19" t="s">
        <v>46</v>
      </c>
      <c r="N19" s="18">
        <f>VLOOKUP(Barcelona_Idealista4[[#This Row],[lift]],Tabla5[],2,0)</f>
        <v>0</v>
      </c>
      <c r="O19" s="25">
        <v>800000</v>
      </c>
      <c r="P19" s="25">
        <f>Barcelona_Idealista4[[#This Row],[prices]]/Barcelona_Idealista4[[#This Row],[area_m2]]</f>
        <v>7272.727272727273</v>
      </c>
      <c r="Q19" t="str">
        <f>_xlfn.TEXTJOIN("-",0,Barcelona_Idealista4[[#This Row],[condition]],Barcelona_Idealista4[[#This Row],[prices]])</f>
        <v>good condition-800000</v>
      </c>
      <c r="R19" s="11" t="str" cm="1">
        <f t="array" ref="R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" spans="1:18" x14ac:dyDescent="0.2">
      <c r="A20" s="1">
        <v>42054</v>
      </c>
      <c r="B20" s="14">
        <f>YEAR(Barcelona_Idealista4[[#This Row],[Fecha]])</f>
        <v>2015</v>
      </c>
      <c r="C20" t="s">
        <v>141</v>
      </c>
      <c r="D20" t="s">
        <v>11</v>
      </c>
      <c r="E20" t="s">
        <v>47</v>
      </c>
      <c r="F20" t="s">
        <v>48</v>
      </c>
      <c r="G20" t="s">
        <v>14</v>
      </c>
      <c r="H20" t="s">
        <v>15</v>
      </c>
      <c r="I20">
        <v>3</v>
      </c>
      <c r="J20">
        <v>65</v>
      </c>
      <c r="K20" t="s">
        <v>28</v>
      </c>
      <c r="L20" t="s">
        <v>17</v>
      </c>
      <c r="M20" t="s">
        <v>18</v>
      </c>
      <c r="N20" s="18">
        <f>VLOOKUP(Barcelona_Idealista4[[#This Row],[lift]],Tabla5[],2,0)</f>
        <v>0.02</v>
      </c>
      <c r="O20" s="25">
        <v>169000</v>
      </c>
      <c r="P20" s="25">
        <f>Barcelona_Idealista4[[#This Row],[prices]]/Barcelona_Idealista4[[#This Row],[area_m2]]</f>
        <v>2600</v>
      </c>
      <c r="Q20" t="str">
        <f>_xlfn.TEXTJOIN("-",0,Barcelona_Idealista4[[#This Row],[condition]],Barcelona_Idealista4[[#This Row],[prices]])</f>
        <v>good condition-169000</v>
      </c>
      <c r="R20" s="11" t="str" cm="1">
        <f t="array" ref="R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" spans="1:18" x14ac:dyDescent="0.2">
      <c r="A21" s="1">
        <v>42055</v>
      </c>
      <c r="B21" s="14">
        <f>YEAR(Barcelona_Idealista4[[#This Row],[Fecha]])</f>
        <v>2015</v>
      </c>
      <c r="C21" t="s">
        <v>142</v>
      </c>
      <c r="D21" t="s">
        <v>11</v>
      </c>
      <c r="E21" t="s">
        <v>37</v>
      </c>
      <c r="F21" t="s">
        <v>49</v>
      </c>
      <c r="G21" t="s">
        <v>14</v>
      </c>
      <c r="H21" t="s">
        <v>15</v>
      </c>
      <c r="I21">
        <v>3</v>
      </c>
      <c r="J21">
        <v>194</v>
      </c>
      <c r="K21" t="s">
        <v>16</v>
      </c>
      <c r="L21" t="s">
        <v>17</v>
      </c>
      <c r="M21" t="s">
        <v>40</v>
      </c>
      <c r="N21" s="18">
        <f>VLOOKUP(Barcelona_Idealista4[[#This Row],[lift]],Tabla5[],2,0)</f>
        <v>0</v>
      </c>
      <c r="O21" s="25">
        <v>840000</v>
      </c>
      <c r="P21" s="25">
        <f>Barcelona_Idealista4[[#This Row],[prices]]/Barcelona_Idealista4[[#This Row],[area_m2]]</f>
        <v>4329.8969072164946</v>
      </c>
      <c r="Q21" t="str">
        <f>_xlfn.TEXTJOIN("-",0,Barcelona_Idealista4[[#This Row],[condition]],Barcelona_Idealista4[[#This Row],[prices]])</f>
        <v>good condition-840000</v>
      </c>
      <c r="R21" s="11" t="str" cm="1">
        <f t="array" ref="R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" spans="1:18" x14ac:dyDescent="0.2">
      <c r="A22" s="1">
        <v>42056</v>
      </c>
      <c r="B22" s="14">
        <f>YEAR(Barcelona_Idealista4[[#This Row],[Fecha]])</f>
        <v>2015</v>
      </c>
      <c r="C22" t="s">
        <v>143</v>
      </c>
      <c r="D22" t="s">
        <v>11</v>
      </c>
      <c r="E22" t="s">
        <v>50</v>
      </c>
      <c r="F22" t="s">
        <v>51</v>
      </c>
      <c r="G22" t="s">
        <v>14</v>
      </c>
      <c r="H22" t="s">
        <v>15</v>
      </c>
      <c r="I22">
        <v>3</v>
      </c>
      <c r="J22">
        <v>79</v>
      </c>
      <c r="K22" t="s">
        <v>28</v>
      </c>
      <c r="L22" t="s">
        <v>17</v>
      </c>
      <c r="M22" t="s">
        <v>52</v>
      </c>
      <c r="N22" s="18">
        <f>VLOOKUP(Barcelona_Idealista4[[#This Row],[lift]],Tabla5[],2,0)</f>
        <v>0.02</v>
      </c>
      <c r="O22" s="25">
        <v>329000</v>
      </c>
      <c r="P22" s="25">
        <f>Barcelona_Idealista4[[#This Row],[prices]]/Barcelona_Idealista4[[#This Row],[area_m2]]</f>
        <v>4164.5569620253164</v>
      </c>
      <c r="Q22" t="str">
        <f>_xlfn.TEXTJOIN("-",0,Barcelona_Idealista4[[#This Row],[condition]],Barcelona_Idealista4[[#This Row],[prices]])</f>
        <v>good condition-329000</v>
      </c>
      <c r="R22" s="11" t="str" cm="1">
        <f t="array" ref="R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" spans="1:18" x14ac:dyDescent="0.2">
      <c r="A23" s="1">
        <v>42057</v>
      </c>
      <c r="B23" s="14">
        <f>YEAR(Barcelona_Idealista4[[#This Row],[Fecha]])</f>
        <v>2015</v>
      </c>
      <c r="C23" t="s">
        <v>144</v>
      </c>
      <c r="D23" t="s">
        <v>11</v>
      </c>
      <c r="E23" t="s">
        <v>42</v>
      </c>
      <c r="F23" t="s">
        <v>43</v>
      </c>
      <c r="G23" t="s">
        <v>14</v>
      </c>
      <c r="H23" t="s">
        <v>15</v>
      </c>
      <c r="I23">
        <v>3</v>
      </c>
      <c r="J23">
        <v>168</v>
      </c>
      <c r="K23" t="s">
        <v>16</v>
      </c>
      <c r="L23" t="s">
        <v>17</v>
      </c>
      <c r="M23" t="s">
        <v>53</v>
      </c>
      <c r="N23" s="18">
        <f>VLOOKUP(Barcelona_Idealista4[[#This Row],[lift]],Tabla5[],2,0)</f>
        <v>0</v>
      </c>
      <c r="O23" s="25">
        <v>1090000</v>
      </c>
      <c r="P23" s="25">
        <f>Barcelona_Idealista4[[#This Row],[prices]]/Barcelona_Idealista4[[#This Row],[area_m2]]</f>
        <v>6488.0952380952385</v>
      </c>
      <c r="Q23" t="str">
        <f>_xlfn.TEXTJOIN("-",0,Barcelona_Idealista4[[#This Row],[condition]],Barcelona_Idealista4[[#This Row],[prices]])</f>
        <v>good condition-1090000</v>
      </c>
      <c r="R23" s="11" t="str" cm="1">
        <f t="array" ref="R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" spans="1:18" x14ac:dyDescent="0.2">
      <c r="A24" s="1">
        <v>42058</v>
      </c>
      <c r="B24" s="14">
        <f>YEAR(Barcelona_Idealista4[[#This Row],[Fecha]])</f>
        <v>2015</v>
      </c>
      <c r="C24" t="s">
        <v>145</v>
      </c>
      <c r="D24" t="s">
        <v>11</v>
      </c>
      <c r="E24" t="s">
        <v>54</v>
      </c>
      <c r="F24" t="s">
        <v>55</v>
      </c>
      <c r="G24" t="s">
        <v>14</v>
      </c>
      <c r="H24" t="s">
        <v>15</v>
      </c>
      <c r="I24">
        <v>2</v>
      </c>
      <c r="J24">
        <v>64</v>
      </c>
      <c r="K24" t="s">
        <v>16</v>
      </c>
      <c r="L24" t="s">
        <v>17</v>
      </c>
      <c r="M24" t="s">
        <v>18</v>
      </c>
      <c r="N24" s="18">
        <f>VLOOKUP(Barcelona_Idealista4[[#This Row],[lift]],Tabla5[],2,0)</f>
        <v>0</v>
      </c>
      <c r="O24" s="25">
        <v>185000</v>
      </c>
      <c r="P24" s="25">
        <f>Barcelona_Idealista4[[#This Row],[prices]]/Barcelona_Idealista4[[#This Row],[area_m2]]</f>
        <v>2890.625</v>
      </c>
      <c r="Q24" t="str">
        <f>_xlfn.TEXTJOIN("-",0,Barcelona_Idealista4[[#This Row],[condition]],Barcelona_Idealista4[[#This Row],[prices]])</f>
        <v>good condition-185000</v>
      </c>
      <c r="R24" s="11" t="str" cm="1">
        <f t="array" ref="R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" spans="1:18" x14ac:dyDescent="0.2">
      <c r="A25" s="1">
        <v>42059</v>
      </c>
      <c r="B25" s="14">
        <f>YEAR(Barcelona_Idealista4[[#This Row],[Fecha]])</f>
        <v>2015</v>
      </c>
      <c r="C25" t="s">
        <v>146</v>
      </c>
      <c r="D25" t="s">
        <v>11</v>
      </c>
      <c r="E25" t="s">
        <v>42</v>
      </c>
      <c r="F25" t="s">
        <v>56</v>
      </c>
      <c r="G25" t="s">
        <v>14</v>
      </c>
      <c r="H25" t="s">
        <v>15</v>
      </c>
      <c r="I25">
        <v>3</v>
      </c>
      <c r="J25">
        <v>130</v>
      </c>
      <c r="K25" t="s">
        <v>16</v>
      </c>
      <c r="L25" t="s">
        <v>17</v>
      </c>
      <c r="M25" t="s">
        <v>57</v>
      </c>
      <c r="N25" s="18">
        <f>VLOOKUP(Barcelona_Idealista4[[#This Row],[lift]],Tabla5[],2,0)</f>
        <v>0</v>
      </c>
      <c r="O25" s="25">
        <v>695000</v>
      </c>
      <c r="P25" s="25">
        <f>Barcelona_Idealista4[[#This Row],[prices]]/Barcelona_Idealista4[[#This Row],[area_m2]]</f>
        <v>5346.1538461538457</v>
      </c>
      <c r="Q25" t="str">
        <f>_xlfn.TEXTJOIN("-",0,Barcelona_Idealista4[[#This Row],[condition]],Barcelona_Idealista4[[#This Row],[prices]])</f>
        <v>good condition-695000</v>
      </c>
      <c r="R25" s="11" t="str" cm="1">
        <f t="array" ref="R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" spans="1:18" x14ac:dyDescent="0.2">
      <c r="A26" s="1">
        <v>42060</v>
      </c>
      <c r="B26" s="14">
        <f>YEAR(Barcelona_Idealista4[[#This Row],[Fecha]])</f>
        <v>2015</v>
      </c>
      <c r="C26" t="s">
        <v>147</v>
      </c>
      <c r="D26" t="s">
        <v>11</v>
      </c>
      <c r="E26" t="s">
        <v>42</v>
      </c>
      <c r="F26" t="s">
        <v>56</v>
      </c>
      <c r="G26" t="s">
        <v>14</v>
      </c>
      <c r="H26" t="s">
        <v>15</v>
      </c>
      <c r="I26">
        <v>3</v>
      </c>
      <c r="J26">
        <v>111</v>
      </c>
      <c r="K26" t="s">
        <v>16</v>
      </c>
      <c r="L26" t="s">
        <v>17</v>
      </c>
      <c r="M26" t="s">
        <v>58</v>
      </c>
      <c r="N26" s="18">
        <f>VLOOKUP(Barcelona_Idealista4[[#This Row],[lift]],Tabla5[],2,0)</f>
        <v>0</v>
      </c>
      <c r="O26" s="25">
        <v>586000</v>
      </c>
      <c r="P26" s="25">
        <f>Barcelona_Idealista4[[#This Row],[prices]]/Barcelona_Idealista4[[#This Row],[area_m2]]</f>
        <v>5279.2792792792789</v>
      </c>
      <c r="Q26" t="str">
        <f>_xlfn.TEXTJOIN("-",0,Barcelona_Idealista4[[#This Row],[condition]],Barcelona_Idealista4[[#This Row],[prices]])</f>
        <v>good condition-586000</v>
      </c>
      <c r="R26" s="11" t="str" cm="1">
        <f t="array" ref="R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" spans="1:18" x14ac:dyDescent="0.2">
      <c r="A27" s="1">
        <v>42061</v>
      </c>
      <c r="B27" s="14">
        <f>YEAR(Barcelona_Idealista4[[#This Row],[Fecha]])</f>
        <v>2015</v>
      </c>
      <c r="C27" t="s">
        <v>148</v>
      </c>
      <c r="D27" t="s">
        <v>11</v>
      </c>
      <c r="E27" t="s">
        <v>42</v>
      </c>
      <c r="F27" t="s">
        <v>59</v>
      </c>
      <c r="G27" t="s">
        <v>14</v>
      </c>
      <c r="H27" t="s">
        <v>15</v>
      </c>
      <c r="I27">
        <v>4</v>
      </c>
      <c r="J27">
        <v>83</v>
      </c>
      <c r="K27" t="s">
        <v>16</v>
      </c>
      <c r="L27" t="s">
        <v>17</v>
      </c>
      <c r="M27" t="s">
        <v>21</v>
      </c>
      <c r="N27" s="18">
        <f>VLOOKUP(Barcelona_Idealista4[[#This Row],[lift]],Tabla5[],2,0)</f>
        <v>0</v>
      </c>
      <c r="O27" s="25">
        <v>239000</v>
      </c>
      <c r="P27" s="25">
        <f>Barcelona_Idealista4[[#This Row],[prices]]/Barcelona_Idealista4[[#This Row],[area_m2]]</f>
        <v>2879.5180722891564</v>
      </c>
      <c r="Q27" t="str">
        <f>_xlfn.TEXTJOIN("-",0,Barcelona_Idealista4[[#This Row],[condition]],Barcelona_Idealista4[[#This Row],[prices]])</f>
        <v>good condition-239000</v>
      </c>
      <c r="R27" s="11" t="str" cm="1">
        <f t="array" ref="R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" spans="1:18" x14ac:dyDescent="0.2">
      <c r="A28" s="1">
        <v>42062</v>
      </c>
      <c r="B28" s="14">
        <f>YEAR(Barcelona_Idealista4[[#This Row],[Fecha]])</f>
        <v>2015</v>
      </c>
      <c r="C28" t="s">
        <v>149</v>
      </c>
      <c r="D28" t="s">
        <v>11</v>
      </c>
      <c r="E28" t="s">
        <v>12</v>
      </c>
      <c r="F28" t="s">
        <v>13</v>
      </c>
      <c r="G28" t="s">
        <v>14</v>
      </c>
      <c r="H28" t="s">
        <v>23</v>
      </c>
      <c r="I28">
        <v>3</v>
      </c>
      <c r="J28">
        <v>120</v>
      </c>
      <c r="K28" t="s">
        <v>16</v>
      </c>
      <c r="L28" t="s">
        <v>17</v>
      </c>
      <c r="M28" t="s">
        <v>60</v>
      </c>
      <c r="N28" s="18">
        <f>VLOOKUP(Barcelona_Idealista4[[#This Row],[lift]],Tabla5[],2,0)</f>
        <v>0</v>
      </c>
      <c r="O28" s="25">
        <v>790000</v>
      </c>
      <c r="P28" s="25">
        <f>Barcelona_Idealista4[[#This Row],[prices]]/Barcelona_Idealista4[[#This Row],[area_m2]]</f>
        <v>6583.333333333333</v>
      </c>
      <c r="Q28" t="str">
        <f>_xlfn.TEXTJOIN("-",0,Barcelona_Idealista4[[#This Row],[condition]],Barcelona_Idealista4[[#This Row],[prices]])</f>
        <v>good condition-790000</v>
      </c>
      <c r="R28" s="11" t="str" cm="1">
        <f t="array" ref="R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" spans="1:18" x14ac:dyDescent="0.2">
      <c r="A29" s="1">
        <v>42063</v>
      </c>
      <c r="B29" s="14">
        <f>YEAR(Barcelona_Idealista4[[#This Row],[Fecha]])</f>
        <v>2015</v>
      </c>
      <c r="C29" t="s">
        <v>150</v>
      </c>
      <c r="D29" t="s">
        <v>11</v>
      </c>
      <c r="E29" t="s">
        <v>12</v>
      </c>
      <c r="F29" t="s">
        <v>22</v>
      </c>
      <c r="G29" t="s">
        <v>14</v>
      </c>
      <c r="H29" t="s">
        <v>15</v>
      </c>
      <c r="I29">
        <v>5</v>
      </c>
      <c r="J29">
        <v>181</v>
      </c>
      <c r="K29" t="s">
        <v>16</v>
      </c>
      <c r="L29" t="s">
        <v>17</v>
      </c>
      <c r="M29" t="s">
        <v>40</v>
      </c>
      <c r="N29" s="18">
        <f>VLOOKUP(Barcelona_Idealista4[[#This Row],[lift]],Tabla5[],2,0)</f>
        <v>0</v>
      </c>
      <c r="O29" s="25">
        <v>995000</v>
      </c>
      <c r="P29" s="25">
        <f>Barcelona_Idealista4[[#This Row],[prices]]/Barcelona_Idealista4[[#This Row],[area_m2]]</f>
        <v>5497.2375690607732</v>
      </c>
      <c r="Q29" t="str">
        <f>_xlfn.TEXTJOIN("-",0,Barcelona_Idealista4[[#This Row],[condition]],Barcelona_Idealista4[[#This Row],[prices]])</f>
        <v>good condition-995000</v>
      </c>
      <c r="R29" s="11" t="str" cm="1">
        <f t="array" ref="R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" spans="1:18" x14ac:dyDescent="0.2">
      <c r="A30" s="1">
        <v>42064</v>
      </c>
      <c r="B30" s="14">
        <f>YEAR(Barcelona_Idealista4[[#This Row],[Fecha]])</f>
        <v>2015</v>
      </c>
      <c r="C30" t="s">
        <v>151</v>
      </c>
      <c r="D30" t="s">
        <v>11</v>
      </c>
      <c r="E30" t="s">
        <v>12</v>
      </c>
      <c r="F30" t="s">
        <v>31</v>
      </c>
      <c r="G30" t="s">
        <v>14</v>
      </c>
      <c r="H30" t="s">
        <v>15</v>
      </c>
      <c r="I30">
        <v>4</v>
      </c>
      <c r="J30">
        <v>94</v>
      </c>
      <c r="K30" t="s">
        <v>16</v>
      </c>
      <c r="L30" t="s">
        <v>17</v>
      </c>
      <c r="M30" t="s">
        <v>18</v>
      </c>
      <c r="N30" s="18">
        <f>VLOOKUP(Barcelona_Idealista4[[#This Row],[lift]],Tabla5[],2,0)</f>
        <v>0</v>
      </c>
      <c r="O30" s="25">
        <v>420000</v>
      </c>
      <c r="P30" s="25">
        <f>Barcelona_Idealista4[[#This Row],[prices]]/Barcelona_Idealista4[[#This Row],[area_m2]]</f>
        <v>4468.0851063829787</v>
      </c>
      <c r="Q30" t="str">
        <f>_xlfn.TEXTJOIN("-",0,Barcelona_Idealista4[[#This Row],[condition]],Barcelona_Idealista4[[#This Row],[prices]])</f>
        <v>good condition-420000</v>
      </c>
      <c r="R30" s="11" t="str" cm="1">
        <f t="array" ref="R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" spans="1:18" x14ac:dyDescent="0.2">
      <c r="A31" s="1">
        <v>42065</v>
      </c>
      <c r="B31" s="14">
        <f>YEAR(Barcelona_Idealista4[[#This Row],[Fecha]])</f>
        <v>2015</v>
      </c>
      <c r="C31" t="s">
        <v>152</v>
      </c>
      <c r="D31" t="s">
        <v>11</v>
      </c>
      <c r="E31" t="s">
        <v>42</v>
      </c>
      <c r="F31" t="s">
        <v>43</v>
      </c>
      <c r="G31" t="s">
        <v>14</v>
      </c>
      <c r="H31" t="s">
        <v>15</v>
      </c>
      <c r="I31">
        <v>3</v>
      </c>
      <c r="J31">
        <v>195</v>
      </c>
      <c r="K31" t="s">
        <v>16</v>
      </c>
      <c r="L31" t="s">
        <v>17</v>
      </c>
      <c r="M31" t="s">
        <v>21</v>
      </c>
      <c r="N31" s="18">
        <f>VLOOKUP(Barcelona_Idealista4[[#This Row],[lift]],Tabla5[],2,0)</f>
        <v>0</v>
      </c>
      <c r="O31" s="25">
        <v>640000</v>
      </c>
      <c r="P31" s="25">
        <f>Barcelona_Idealista4[[#This Row],[prices]]/Barcelona_Idealista4[[#This Row],[area_m2]]</f>
        <v>3282.0512820512822</v>
      </c>
      <c r="Q31" t="str">
        <f>_xlfn.TEXTJOIN("-",0,Barcelona_Idealista4[[#This Row],[condition]],Barcelona_Idealista4[[#This Row],[prices]])</f>
        <v>good condition-640000</v>
      </c>
      <c r="R31" s="11" t="str" cm="1">
        <f t="array" ref="R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" spans="1:18" x14ac:dyDescent="0.2">
      <c r="A32" s="1">
        <v>42066</v>
      </c>
      <c r="B32" s="14">
        <f>YEAR(Barcelona_Idealista4[[#This Row],[Fecha]])</f>
        <v>2015</v>
      </c>
      <c r="C32" t="s">
        <v>153</v>
      </c>
      <c r="D32" t="s">
        <v>11</v>
      </c>
      <c r="E32" t="s">
        <v>37</v>
      </c>
      <c r="F32" t="s">
        <v>49</v>
      </c>
      <c r="G32" t="s">
        <v>14</v>
      </c>
      <c r="H32" t="s">
        <v>23</v>
      </c>
      <c r="I32">
        <v>2</v>
      </c>
      <c r="J32">
        <v>108</v>
      </c>
      <c r="K32" t="s">
        <v>16</v>
      </c>
      <c r="L32" t="s">
        <v>17</v>
      </c>
      <c r="M32" t="s">
        <v>60</v>
      </c>
      <c r="N32" s="18">
        <f>VLOOKUP(Barcelona_Idealista4[[#This Row],[lift]],Tabla5[],2,0)</f>
        <v>0</v>
      </c>
      <c r="O32" s="25">
        <v>649000</v>
      </c>
      <c r="P32" s="25">
        <f>Barcelona_Idealista4[[#This Row],[prices]]/Barcelona_Idealista4[[#This Row],[area_m2]]</f>
        <v>6009.2592592592591</v>
      </c>
      <c r="Q32" t="str">
        <f>_xlfn.TEXTJOIN("-",0,Barcelona_Idealista4[[#This Row],[condition]],Barcelona_Idealista4[[#This Row],[prices]])</f>
        <v>good condition-649000</v>
      </c>
      <c r="R32" s="11" t="str" cm="1">
        <f t="array" ref="R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" spans="1:18" x14ac:dyDescent="0.2">
      <c r="A33" s="1">
        <v>42067</v>
      </c>
      <c r="B33" s="14">
        <f>YEAR(Barcelona_Idealista4[[#This Row],[Fecha]])</f>
        <v>2015</v>
      </c>
      <c r="C33" t="s">
        <v>154</v>
      </c>
      <c r="D33" t="s">
        <v>11</v>
      </c>
      <c r="E33" t="s">
        <v>19</v>
      </c>
      <c r="F33" t="s">
        <v>20</v>
      </c>
      <c r="G33" t="s">
        <v>14</v>
      </c>
      <c r="H33" t="s">
        <v>15</v>
      </c>
      <c r="I33">
        <v>4</v>
      </c>
      <c r="J33">
        <v>169</v>
      </c>
      <c r="K33" t="s">
        <v>16</v>
      </c>
      <c r="L33" t="s">
        <v>17</v>
      </c>
      <c r="M33" t="s">
        <v>18</v>
      </c>
      <c r="N33" s="18">
        <f>VLOOKUP(Barcelona_Idealista4[[#This Row],[lift]],Tabla5[],2,0)</f>
        <v>0</v>
      </c>
      <c r="O33" s="25">
        <v>775000</v>
      </c>
      <c r="P33" s="25">
        <f>Barcelona_Idealista4[[#This Row],[prices]]/Barcelona_Idealista4[[#This Row],[area_m2]]</f>
        <v>4585.7988165680472</v>
      </c>
      <c r="Q33" t="str">
        <f>_xlfn.TEXTJOIN("-",0,Barcelona_Idealista4[[#This Row],[condition]],Barcelona_Idealista4[[#This Row],[prices]])</f>
        <v>good condition-775000</v>
      </c>
      <c r="R33" s="11" t="str" cm="1">
        <f t="array" ref="R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" spans="1:18" x14ac:dyDescent="0.2">
      <c r="A34" s="1">
        <v>42068</v>
      </c>
      <c r="B34" s="14">
        <f>YEAR(Barcelona_Idealista4[[#This Row],[Fecha]])</f>
        <v>2015</v>
      </c>
      <c r="C34" t="s">
        <v>155</v>
      </c>
      <c r="D34" t="s">
        <v>11</v>
      </c>
      <c r="E34" t="s">
        <v>42</v>
      </c>
      <c r="F34" t="s">
        <v>61</v>
      </c>
      <c r="G34" t="s">
        <v>14</v>
      </c>
      <c r="H34" t="s">
        <v>15</v>
      </c>
      <c r="I34">
        <v>4</v>
      </c>
      <c r="J34">
        <v>93</v>
      </c>
      <c r="K34" t="s">
        <v>16</v>
      </c>
      <c r="L34" t="s">
        <v>17</v>
      </c>
      <c r="M34" t="s">
        <v>60</v>
      </c>
      <c r="N34" s="18">
        <f>VLOOKUP(Barcelona_Idealista4[[#This Row],[lift]],Tabla5[],2,0)</f>
        <v>0</v>
      </c>
      <c r="O34" s="25">
        <v>340000</v>
      </c>
      <c r="P34" s="25">
        <f>Barcelona_Idealista4[[#This Row],[prices]]/Barcelona_Idealista4[[#This Row],[area_m2]]</f>
        <v>3655.9139784946237</v>
      </c>
      <c r="Q34" t="str">
        <f>_xlfn.TEXTJOIN("-",0,Barcelona_Idealista4[[#This Row],[condition]],Barcelona_Idealista4[[#This Row],[prices]])</f>
        <v>good condition-340000</v>
      </c>
      <c r="R34" s="11" t="str" cm="1">
        <f t="array" ref="R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" spans="1:18" x14ac:dyDescent="0.2">
      <c r="A35" s="1">
        <v>42069</v>
      </c>
      <c r="B35" s="14">
        <f>YEAR(Barcelona_Idealista4[[#This Row],[Fecha]])</f>
        <v>2015</v>
      </c>
      <c r="C35" t="s">
        <v>156</v>
      </c>
      <c r="D35" t="s">
        <v>11</v>
      </c>
      <c r="E35" t="s">
        <v>12</v>
      </c>
      <c r="F35" t="s">
        <v>22</v>
      </c>
      <c r="G35" t="s">
        <v>14</v>
      </c>
      <c r="H35" t="s">
        <v>15</v>
      </c>
      <c r="I35">
        <v>4</v>
      </c>
      <c r="J35">
        <v>140</v>
      </c>
      <c r="K35" t="s">
        <v>16</v>
      </c>
      <c r="L35" t="s">
        <v>17</v>
      </c>
      <c r="M35" t="s">
        <v>36</v>
      </c>
      <c r="N35" s="18">
        <f>VLOOKUP(Barcelona_Idealista4[[#This Row],[lift]],Tabla5[],2,0)</f>
        <v>0</v>
      </c>
      <c r="O35" s="25">
        <v>495000</v>
      </c>
      <c r="P35" s="25">
        <f>Barcelona_Idealista4[[#This Row],[prices]]/Barcelona_Idealista4[[#This Row],[area_m2]]</f>
        <v>3535.7142857142858</v>
      </c>
      <c r="Q35" t="str">
        <f>_xlfn.TEXTJOIN("-",0,Barcelona_Idealista4[[#This Row],[condition]],Barcelona_Idealista4[[#This Row],[prices]])</f>
        <v>good condition-495000</v>
      </c>
      <c r="R35" s="11" t="str" cm="1">
        <f t="array" ref="R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" spans="1:18" x14ac:dyDescent="0.2">
      <c r="A36" s="1">
        <v>42070</v>
      </c>
      <c r="B36" s="14">
        <f>YEAR(Barcelona_Idealista4[[#This Row],[Fecha]])</f>
        <v>2015</v>
      </c>
      <c r="C36" t="s">
        <v>157</v>
      </c>
      <c r="D36" t="s">
        <v>11</v>
      </c>
      <c r="E36" t="s">
        <v>42</v>
      </c>
      <c r="F36" t="s">
        <v>62</v>
      </c>
      <c r="G36" t="s">
        <v>14</v>
      </c>
      <c r="H36" t="s">
        <v>15</v>
      </c>
      <c r="I36">
        <v>4</v>
      </c>
      <c r="J36">
        <v>102</v>
      </c>
      <c r="K36" t="s">
        <v>16</v>
      </c>
      <c r="L36" t="s">
        <v>17</v>
      </c>
      <c r="M36" t="s">
        <v>21</v>
      </c>
      <c r="N36" s="18">
        <f>VLOOKUP(Barcelona_Idealista4[[#This Row],[lift]],Tabla5[],2,0)</f>
        <v>0</v>
      </c>
      <c r="O36" s="25">
        <v>345000</v>
      </c>
      <c r="P36" s="25">
        <f>Barcelona_Idealista4[[#This Row],[prices]]/Barcelona_Idealista4[[#This Row],[area_m2]]</f>
        <v>3382.3529411764707</v>
      </c>
      <c r="Q36" t="str">
        <f>_xlfn.TEXTJOIN("-",0,Barcelona_Idealista4[[#This Row],[condition]],Barcelona_Idealista4[[#This Row],[prices]])</f>
        <v>good condition-345000</v>
      </c>
      <c r="R36" s="11" t="str" cm="1">
        <f t="array" ref="R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" spans="1:18" x14ac:dyDescent="0.2">
      <c r="A37" s="1">
        <v>42071</v>
      </c>
      <c r="B37" s="14">
        <f>YEAR(Barcelona_Idealista4[[#This Row],[Fecha]])</f>
        <v>2015</v>
      </c>
      <c r="C37" t="s">
        <v>158</v>
      </c>
      <c r="D37" t="s">
        <v>11</v>
      </c>
      <c r="E37" t="s">
        <v>37</v>
      </c>
      <c r="F37" t="s">
        <v>49</v>
      </c>
      <c r="G37" t="s">
        <v>14</v>
      </c>
      <c r="H37" t="s">
        <v>15</v>
      </c>
      <c r="I37">
        <v>3</v>
      </c>
      <c r="J37">
        <v>174</v>
      </c>
      <c r="K37" t="s">
        <v>16</v>
      </c>
      <c r="L37" t="s">
        <v>17</v>
      </c>
      <c r="M37" t="s">
        <v>18</v>
      </c>
      <c r="N37" s="18">
        <f>VLOOKUP(Barcelona_Idealista4[[#This Row],[lift]],Tabla5[],2,0)</f>
        <v>0</v>
      </c>
      <c r="O37" s="25">
        <v>950000</v>
      </c>
      <c r="P37" s="25">
        <f>Barcelona_Idealista4[[#This Row],[prices]]/Barcelona_Idealista4[[#This Row],[area_m2]]</f>
        <v>5459.7701149425284</v>
      </c>
      <c r="Q37" t="str">
        <f>_xlfn.TEXTJOIN("-",0,Barcelona_Idealista4[[#This Row],[condition]],Barcelona_Idealista4[[#This Row],[prices]])</f>
        <v>good condition-950000</v>
      </c>
      <c r="R37" s="11" t="str" cm="1">
        <f t="array" ref="R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" spans="1:18" x14ac:dyDescent="0.2">
      <c r="A38" s="1">
        <v>42072</v>
      </c>
      <c r="B38" s="14">
        <f>YEAR(Barcelona_Idealista4[[#This Row],[Fecha]])</f>
        <v>2015</v>
      </c>
      <c r="C38" t="s">
        <v>159</v>
      </c>
      <c r="D38" t="s">
        <v>11</v>
      </c>
      <c r="E38" t="s">
        <v>47</v>
      </c>
      <c r="F38" t="s">
        <v>63</v>
      </c>
      <c r="G38" t="s">
        <v>14</v>
      </c>
      <c r="H38" t="s">
        <v>64</v>
      </c>
      <c r="I38">
        <v>4</v>
      </c>
      <c r="J38">
        <v>239</v>
      </c>
      <c r="K38" t="s">
        <v>28</v>
      </c>
      <c r="L38" t="s">
        <v>17</v>
      </c>
      <c r="M38" t="s">
        <v>29</v>
      </c>
      <c r="N38" s="18">
        <f>VLOOKUP(Barcelona_Idealista4[[#This Row],[lift]],Tabla5[],2,0)</f>
        <v>0.02</v>
      </c>
      <c r="O38" s="25">
        <v>690000</v>
      </c>
      <c r="P38" s="25">
        <f>Barcelona_Idealista4[[#This Row],[prices]]/Barcelona_Idealista4[[#This Row],[area_m2]]</f>
        <v>2887.0292887029291</v>
      </c>
      <c r="Q38" t="str">
        <f>_xlfn.TEXTJOIN("-",0,Barcelona_Idealista4[[#This Row],[condition]],Barcelona_Idealista4[[#This Row],[prices]])</f>
        <v>good condition-690000</v>
      </c>
      <c r="R38" s="11" t="str" cm="1">
        <f t="array" ref="R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" spans="1:18" x14ac:dyDescent="0.2">
      <c r="A39" s="1">
        <v>42073</v>
      </c>
      <c r="B39" s="14">
        <f>YEAR(Barcelona_Idealista4[[#This Row],[Fecha]])</f>
        <v>2015</v>
      </c>
      <c r="C39" t="s">
        <v>160</v>
      </c>
      <c r="D39" t="s">
        <v>11</v>
      </c>
      <c r="E39" t="s">
        <v>12</v>
      </c>
      <c r="F39" t="s">
        <v>13</v>
      </c>
      <c r="G39" t="s">
        <v>14</v>
      </c>
      <c r="H39" t="s">
        <v>23</v>
      </c>
      <c r="I39">
        <v>3</v>
      </c>
      <c r="J39">
        <v>153</v>
      </c>
      <c r="K39" t="s">
        <v>16</v>
      </c>
      <c r="L39" t="s">
        <v>17</v>
      </c>
      <c r="M39" t="s">
        <v>65</v>
      </c>
      <c r="N39" s="18">
        <f>VLOOKUP(Barcelona_Idealista4[[#This Row],[lift]],Tabla5[],2,0)</f>
        <v>0</v>
      </c>
      <c r="O39" s="25">
        <v>1495000</v>
      </c>
      <c r="P39" s="25">
        <f>Barcelona_Idealista4[[#This Row],[prices]]/Barcelona_Idealista4[[#This Row],[area_m2]]</f>
        <v>9771.241830065359</v>
      </c>
      <c r="Q39" t="str">
        <f>_xlfn.TEXTJOIN("-",0,Barcelona_Idealista4[[#This Row],[condition]],Barcelona_Idealista4[[#This Row],[prices]])</f>
        <v>good condition-1495000</v>
      </c>
      <c r="R39" s="11" t="str" cm="1">
        <f t="array" ref="R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" spans="1:18" x14ac:dyDescent="0.2">
      <c r="A40" s="1">
        <v>42074</v>
      </c>
      <c r="B40" s="14">
        <f>YEAR(Barcelona_Idealista4[[#This Row],[Fecha]])</f>
        <v>2015</v>
      </c>
      <c r="C40" t="s">
        <v>161</v>
      </c>
      <c r="D40" t="s">
        <v>11</v>
      </c>
      <c r="E40" t="s">
        <v>37</v>
      </c>
      <c r="F40" t="s">
        <v>49</v>
      </c>
      <c r="G40" t="s">
        <v>14</v>
      </c>
      <c r="H40" t="s">
        <v>15</v>
      </c>
      <c r="I40">
        <v>3</v>
      </c>
      <c r="J40">
        <v>144</v>
      </c>
      <c r="K40" t="s">
        <v>16</v>
      </c>
      <c r="L40" t="s">
        <v>17</v>
      </c>
      <c r="M40" t="s">
        <v>18</v>
      </c>
      <c r="N40" s="18">
        <f>VLOOKUP(Barcelona_Idealista4[[#This Row],[lift]],Tabla5[],2,0)</f>
        <v>0</v>
      </c>
      <c r="O40" s="25">
        <v>650000</v>
      </c>
      <c r="P40" s="25">
        <f>Barcelona_Idealista4[[#This Row],[prices]]/Barcelona_Idealista4[[#This Row],[area_m2]]</f>
        <v>4513.8888888888887</v>
      </c>
      <c r="Q40" t="str">
        <f>_xlfn.TEXTJOIN("-",0,Barcelona_Idealista4[[#This Row],[condition]],Barcelona_Idealista4[[#This Row],[prices]])</f>
        <v>good condition-650000</v>
      </c>
      <c r="R40" s="11" t="str" cm="1">
        <f t="array" ref="R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" spans="1:18" x14ac:dyDescent="0.2">
      <c r="A41" s="1">
        <v>42075</v>
      </c>
      <c r="B41" s="14">
        <f>YEAR(Barcelona_Idealista4[[#This Row],[Fecha]])</f>
        <v>2015</v>
      </c>
      <c r="C41" t="s">
        <v>162</v>
      </c>
      <c r="D41" t="s">
        <v>11</v>
      </c>
      <c r="E41" t="s">
        <v>12</v>
      </c>
      <c r="F41" t="s">
        <v>41</v>
      </c>
      <c r="G41" t="s">
        <v>14</v>
      </c>
      <c r="H41" t="s">
        <v>15</v>
      </c>
      <c r="I41">
        <v>4</v>
      </c>
      <c r="J41">
        <v>124</v>
      </c>
      <c r="K41" t="s">
        <v>16</v>
      </c>
      <c r="L41" t="s">
        <v>17</v>
      </c>
      <c r="M41" t="s">
        <v>21</v>
      </c>
      <c r="N41" s="18">
        <f>VLOOKUP(Barcelona_Idealista4[[#This Row],[lift]],Tabla5[],2,0)</f>
        <v>0</v>
      </c>
      <c r="O41" s="25">
        <v>530000</v>
      </c>
      <c r="P41" s="25">
        <f>Barcelona_Idealista4[[#This Row],[prices]]/Barcelona_Idealista4[[#This Row],[area_m2]]</f>
        <v>4274.1935483870966</v>
      </c>
      <c r="Q41" t="str">
        <f>_xlfn.TEXTJOIN("-",0,Barcelona_Idealista4[[#This Row],[condition]],Barcelona_Idealista4[[#This Row],[prices]])</f>
        <v>good condition-530000</v>
      </c>
      <c r="R41" s="11" t="str" cm="1">
        <f t="array" ref="R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" spans="1:18" x14ac:dyDescent="0.2">
      <c r="A42" s="1">
        <v>42076</v>
      </c>
      <c r="B42" s="14">
        <f>YEAR(Barcelona_Idealista4[[#This Row],[Fecha]])</f>
        <v>2015</v>
      </c>
      <c r="C42" t="s">
        <v>163</v>
      </c>
      <c r="D42" t="s">
        <v>11</v>
      </c>
      <c r="E42" t="s">
        <v>19</v>
      </c>
      <c r="F42" t="s">
        <v>20</v>
      </c>
      <c r="G42" t="s">
        <v>14</v>
      </c>
      <c r="H42" t="s">
        <v>15</v>
      </c>
      <c r="I42">
        <v>3</v>
      </c>
      <c r="J42">
        <v>115</v>
      </c>
      <c r="K42" t="s">
        <v>16</v>
      </c>
      <c r="L42" t="s">
        <v>17</v>
      </c>
      <c r="M42" t="s">
        <v>40</v>
      </c>
      <c r="N42" s="18">
        <f>VLOOKUP(Barcelona_Idealista4[[#This Row],[lift]],Tabla5[],2,0)</f>
        <v>0</v>
      </c>
      <c r="O42" s="25">
        <v>660000</v>
      </c>
      <c r="P42" s="25">
        <f>Barcelona_Idealista4[[#This Row],[prices]]/Barcelona_Idealista4[[#This Row],[area_m2]]</f>
        <v>5739.130434782609</v>
      </c>
      <c r="Q42" t="str">
        <f>_xlfn.TEXTJOIN("-",0,Barcelona_Idealista4[[#This Row],[condition]],Barcelona_Idealista4[[#This Row],[prices]])</f>
        <v>good condition-660000</v>
      </c>
      <c r="R42" s="11" t="str" cm="1">
        <f t="array" ref="R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" spans="1:18" x14ac:dyDescent="0.2">
      <c r="A43" s="1">
        <v>42077</v>
      </c>
      <c r="B43" s="14">
        <f>YEAR(Barcelona_Idealista4[[#This Row],[Fecha]])</f>
        <v>2015</v>
      </c>
      <c r="C43" t="s">
        <v>164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>
        <v>3</v>
      </c>
      <c r="J43">
        <v>131</v>
      </c>
      <c r="K43" t="s">
        <v>16</v>
      </c>
      <c r="L43" t="s">
        <v>17</v>
      </c>
      <c r="M43" t="s">
        <v>60</v>
      </c>
      <c r="N43" s="18">
        <f>VLOOKUP(Barcelona_Idealista4[[#This Row],[lift]],Tabla5[],2,0)</f>
        <v>0</v>
      </c>
      <c r="O43" s="25">
        <v>560000</v>
      </c>
      <c r="P43" s="25">
        <f>Barcelona_Idealista4[[#This Row],[prices]]/Barcelona_Idealista4[[#This Row],[area_m2]]</f>
        <v>4274.8091603053435</v>
      </c>
      <c r="Q43" t="str">
        <f>_xlfn.TEXTJOIN("-",0,Barcelona_Idealista4[[#This Row],[condition]],Barcelona_Idealista4[[#This Row],[prices]])</f>
        <v>good condition-560000</v>
      </c>
      <c r="R43" s="11" t="str" cm="1">
        <f t="array" ref="R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" spans="1:18" x14ac:dyDescent="0.2">
      <c r="A44" s="1">
        <v>42078</v>
      </c>
      <c r="B44" s="14">
        <f>YEAR(Barcelona_Idealista4[[#This Row],[Fecha]])</f>
        <v>2015</v>
      </c>
      <c r="C44" t="s">
        <v>165</v>
      </c>
      <c r="D44" t="s">
        <v>11</v>
      </c>
      <c r="E44" t="s">
        <v>12</v>
      </c>
      <c r="F44" t="s">
        <v>13</v>
      </c>
      <c r="G44" t="s">
        <v>14</v>
      </c>
      <c r="H44" t="s">
        <v>32</v>
      </c>
      <c r="I44">
        <v>2</v>
      </c>
      <c r="J44">
        <v>100</v>
      </c>
      <c r="K44" t="s">
        <v>16</v>
      </c>
      <c r="L44" t="s">
        <v>17</v>
      </c>
      <c r="M44" t="s">
        <v>36</v>
      </c>
      <c r="N44" s="18">
        <f>VLOOKUP(Barcelona_Idealista4[[#This Row],[lift]],Tabla5[],2,0)</f>
        <v>0</v>
      </c>
      <c r="O44" s="25">
        <v>800000</v>
      </c>
      <c r="P44" s="25">
        <f>Barcelona_Idealista4[[#This Row],[prices]]/Barcelona_Idealista4[[#This Row],[area_m2]]</f>
        <v>8000</v>
      </c>
      <c r="Q44" t="str">
        <f>_xlfn.TEXTJOIN("-",0,Barcelona_Idealista4[[#This Row],[condition]],Barcelona_Idealista4[[#This Row],[prices]])</f>
        <v>good condition-800000</v>
      </c>
      <c r="R44" s="11" t="str" cm="1">
        <f t="array" ref="R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" spans="1:18" x14ac:dyDescent="0.2">
      <c r="A45" s="1">
        <v>42079</v>
      </c>
      <c r="B45" s="14">
        <f>YEAR(Barcelona_Idealista4[[#This Row],[Fecha]])</f>
        <v>2015</v>
      </c>
      <c r="C45" t="s">
        <v>166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>
        <v>3</v>
      </c>
      <c r="J45">
        <v>115</v>
      </c>
      <c r="K45" t="s">
        <v>16</v>
      </c>
      <c r="L45" t="s">
        <v>17</v>
      </c>
      <c r="M45" t="s">
        <v>21</v>
      </c>
      <c r="N45" s="18">
        <f>VLOOKUP(Barcelona_Idealista4[[#This Row],[lift]],Tabla5[],2,0)</f>
        <v>0</v>
      </c>
      <c r="O45" s="25">
        <v>990000</v>
      </c>
      <c r="P45" s="25">
        <f>Barcelona_Idealista4[[#This Row],[prices]]/Barcelona_Idealista4[[#This Row],[area_m2]]</f>
        <v>8608.6956521739139</v>
      </c>
      <c r="Q45" t="str">
        <f>_xlfn.TEXTJOIN("-",0,Barcelona_Idealista4[[#This Row],[condition]],Barcelona_Idealista4[[#This Row],[prices]])</f>
        <v>good condition-990000</v>
      </c>
      <c r="R45" s="11" t="str" cm="1">
        <f t="array" ref="R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" spans="1:18" x14ac:dyDescent="0.2">
      <c r="A46" s="1">
        <v>42080</v>
      </c>
      <c r="B46" s="14">
        <f>YEAR(Barcelona_Idealista4[[#This Row],[Fecha]])</f>
        <v>2015</v>
      </c>
      <c r="C46" t="s">
        <v>167</v>
      </c>
      <c r="D46" t="s">
        <v>11</v>
      </c>
      <c r="E46" t="s">
        <v>19</v>
      </c>
      <c r="F46" t="s">
        <v>20</v>
      </c>
      <c r="G46" t="s">
        <v>14</v>
      </c>
      <c r="H46" t="s">
        <v>15</v>
      </c>
      <c r="I46">
        <v>5</v>
      </c>
      <c r="J46">
        <v>277</v>
      </c>
      <c r="K46" t="s">
        <v>16</v>
      </c>
      <c r="L46" t="s">
        <v>17</v>
      </c>
      <c r="M46" t="s">
        <v>36</v>
      </c>
      <c r="N46" s="18">
        <f>VLOOKUP(Barcelona_Idealista4[[#This Row],[lift]],Tabla5[],2,0)</f>
        <v>0</v>
      </c>
      <c r="O46" s="25">
        <v>1900000</v>
      </c>
      <c r="P46" s="25">
        <f>Barcelona_Idealista4[[#This Row],[prices]]/Barcelona_Idealista4[[#This Row],[area_m2]]</f>
        <v>6859.2057761732849</v>
      </c>
      <c r="Q46" t="str">
        <f>_xlfn.TEXTJOIN("-",0,Barcelona_Idealista4[[#This Row],[condition]],Barcelona_Idealista4[[#This Row],[prices]])</f>
        <v>good condition-1900000</v>
      </c>
      <c r="R46" s="11" t="str" cm="1">
        <f t="array" ref="R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" spans="1:18" x14ac:dyDescent="0.2">
      <c r="A47" s="1">
        <v>42081</v>
      </c>
      <c r="B47" s="14">
        <f>YEAR(Barcelona_Idealista4[[#This Row],[Fecha]])</f>
        <v>2015</v>
      </c>
      <c r="C47" t="s">
        <v>168</v>
      </c>
      <c r="D47" t="s">
        <v>11</v>
      </c>
      <c r="E47" t="s">
        <v>50</v>
      </c>
      <c r="F47" t="s">
        <v>66</v>
      </c>
      <c r="G47" t="s">
        <v>14</v>
      </c>
      <c r="H47" t="s">
        <v>15</v>
      </c>
      <c r="I47">
        <v>3</v>
      </c>
      <c r="J47">
        <v>104</v>
      </c>
      <c r="K47" t="s">
        <v>16</v>
      </c>
      <c r="L47" t="s">
        <v>17</v>
      </c>
      <c r="M47" t="s">
        <v>18</v>
      </c>
      <c r="N47" s="18">
        <f>VLOOKUP(Barcelona_Idealista4[[#This Row],[lift]],Tabla5[],2,0)</f>
        <v>0</v>
      </c>
      <c r="O47" s="25">
        <v>470000</v>
      </c>
      <c r="P47" s="25">
        <f>Barcelona_Idealista4[[#This Row],[prices]]/Barcelona_Idealista4[[#This Row],[area_m2]]</f>
        <v>4519.2307692307695</v>
      </c>
      <c r="Q47" t="str">
        <f>_xlfn.TEXTJOIN("-",0,Barcelona_Idealista4[[#This Row],[condition]],Barcelona_Idealista4[[#This Row],[prices]])</f>
        <v>good condition-470000</v>
      </c>
      <c r="R47" s="11" t="str" cm="1">
        <f t="array" ref="R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" spans="1:18" x14ac:dyDescent="0.2">
      <c r="A48" s="1">
        <v>42082</v>
      </c>
      <c r="B48" s="14">
        <f>YEAR(Barcelona_Idealista4[[#This Row],[Fecha]])</f>
        <v>2015</v>
      </c>
      <c r="C48" t="s">
        <v>169</v>
      </c>
      <c r="D48" t="s">
        <v>11</v>
      </c>
      <c r="E48" t="s">
        <v>42</v>
      </c>
      <c r="F48" t="s">
        <v>43</v>
      </c>
      <c r="G48" t="s">
        <v>14</v>
      </c>
      <c r="H48" t="s">
        <v>15</v>
      </c>
      <c r="I48">
        <v>2</v>
      </c>
      <c r="J48">
        <v>71</v>
      </c>
      <c r="K48" t="s">
        <v>16</v>
      </c>
      <c r="L48" t="s">
        <v>67</v>
      </c>
      <c r="M48" t="s">
        <v>40</v>
      </c>
      <c r="N48" s="18">
        <f>VLOOKUP(Barcelona_Idealista4[[#This Row],[lift]],Tabla5[],2,0)</f>
        <v>0</v>
      </c>
      <c r="O48" s="25">
        <v>370000</v>
      </c>
      <c r="P48" s="25">
        <f>Barcelona_Idealista4[[#This Row],[prices]]/Barcelona_Idealista4[[#This Row],[area_m2]]</f>
        <v>5211.2676056338032</v>
      </c>
      <c r="Q48" t="str">
        <f>_xlfn.TEXTJOIN("-",0,Barcelona_Idealista4[[#This Row],[condition]],Barcelona_Idealista4[[#This Row],[prices]])</f>
        <v>good condition-370000</v>
      </c>
      <c r="R48" s="11" t="str" cm="1">
        <f t="array" ref="R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" spans="1:18" x14ac:dyDescent="0.2">
      <c r="A49" s="1">
        <v>42083</v>
      </c>
      <c r="B49" s="14">
        <f>YEAR(Barcelona_Idealista4[[#This Row],[Fecha]])</f>
        <v>2015</v>
      </c>
      <c r="C49" t="s">
        <v>170</v>
      </c>
      <c r="D49" t="s">
        <v>11</v>
      </c>
      <c r="E49" t="s">
        <v>47</v>
      </c>
      <c r="F49" t="s">
        <v>48</v>
      </c>
      <c r="G49" t="s">
        <v>14</v>
      </c>
      <c r="H49" t="s">
        <v>15</v>
      </c>
      <c r="I49">
        <v>4</v>
      </c>
      <c r="J49">
        <v>228</v>
      </c>
      <c r="K49" t="s">
        <v>16</v>
      </c>
      <c r="L49" t="s">
        <v>67</v>
      </c>
      <c r="M49" t="s">
        <v>52</v>
      </c>
      <c r="N49" s="18">
        <f>VLOOKUP(Barcelona_Idealista4[[#This Row],[lift]],Tabla5[],2,0)</f>
        <v>0</v>
      </c>
      <c r="O49" s="25">
        <v>650000</v>
      </c>
      <c r="P49" s="25">
        <f>Barcelona_Idealista4[[#This Row],[prices]]/Barcelona_Idealista4[[#This Row],[area_m2]]</f>
        <v>2850.8771929824561</v>
      </c>
      <c r="Q49" t="str">
        <f>_xlfn.TEXTJOIN("-",0,Barcelona_Idealista4[[#This Row],[condition]],Barcelona_Idealista4[[#This Row],[prices]])</f>
        <v>good condition-650000</v>
      </c>
      <c r="R49" s="11" t="str" cm="1">
        <f t="array" ref="R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" spans="1:18" x14ac:dyDescent="0.2">
      <c r="A50" s="1">
        <v>42084</v>
      </c>
      <c r="B50" s="14">
        <f>YEAR(Barcelona_Idealista4[[#This Row],[Fecha]])</f>
        <v>2015</v>
      </c>
      <c r="C50" t="s">
        <v>171</v>
      </c>
      <c r="D50" t="s">
        <v>11</v>
      </c>
      <c r="E50" t="s">
        <v>19</v>
      </c>
      <c r="F50" t="s">
        <v>20</v>
      </c>
      <c r="G50" t="s">
        <v>14</v>
      </c>
      <c r="H50" t="s">
        <v>15</v>
      </c>
      <c r="I50">
        <v>3</v>
      </c>
      <c r="J50">
        <v>160</v>
      </c>
      <c r="K50" t="s">
        <v>16</v>
      </c>
      <c r="L50" t="s">
        <v>17</v>
      </c>
      <c r="M50" t="s">
        <v>24</v>
      </c>
      <c r="N50" s="18">
        <f>VLOOKUP(Barcelona_Idealista4[[#This Row],[lift]],Tabla5[],2,0)</f>
        <v>0</v>
      </c>
      <c r="O50" s="25">
        <v>880000</v>
      </c>
      <c r="P50" s="25">
        <f>Barcelona_Idealista4[[#This Row],[prices]]/Barcelona_Idealista4[[#This Row],[area_m2]]</f>
        <v>5500</v>
      </c>
      <c r="Q50" t="str">
        <f>_xlfn.TEXTJOIN("-",0,Barcelona_Idealista4[[#This Row],[condition]],Barcelona_Idealista4[[#This Row],[prices]])</f>
        <v>good condition-880000</v>
      </c>
      <c r="R50" s="11" t="str" cm="1">
        <f t="array" ref="R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" spans="1:18" x14ac:dyDescent="0.2">
      <c r="A51" s="1">
        <v>42085</v>
      </c>
      <c r="B51" s="14">
        <f>YEAR(Barcelona_Idealista4[[#This Row],[Fecha]])</f>
        <v>2015</v>
      </c>
      <c r="C51" t="s">
        <v>172</v>
      </c>
      <c r="D51" t="s">
        <v>11</v>
      </c>
      <c r="E51" t="s">
        <v>19</v>
      </c>
      <c r="F51" t="s">
        <v>68</v>
      </c>
      <c r="G51" t="s">
        <v>14</v>
      </c>
      <c r="H51" t="s">
        <v>69</v>
      </c>
      <c r="I51">
        <v>5</v>
      </c>
      <c r="J51">
        <v>380</v>
      </c>
      <c r="K51" t="s">
        <v>28</v>
      </c>
      <c r="L51" t="s">
        <v>17</v>
      </c>
      <c r="M51" t="s">
        <v>29</v>
      </c>
      <c r="N51" s="18">
        <f>VLOOKUP(Barcelona_Idealista4[[#This Row],[lift]],Tabla5[],2,0)</f>
        <v>0.02</v>
      </c>
      <c r="O51" s="25">
        <v>1750000</v>
      </c>
      <c r="P51" s="25">
        <f>Barcelona_Idealista4[[#This Row],[prices]]/Barcelona_Idealista4[[#This Row],[area_m2]]</f>
        <v>4605.2631578947367</v>
      </c>
      <c r="Q51" t="str">
        <f>_xlfn.TEXTJOIN("-",0,Barcelona_Idealista4[[#This Row],[condition]],Barcelona_Idealista4[[#This Row],[prices]])</f>
        <v>good condition-1750000</v>
      </c>
      <c r="R51" s="11" t="str" cm="1">
        <f t="array" ref="R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" spans="1:18" x14ac:dyDescent="0.2">
      <c r="A52" s="1">
        <v>42086</v>
      </c>
      <c r="B52" s="14">
        <f>YEAR(Barcelona_Idealista4[[#This Row],[Fecha]])</f>
        <v>2015</v>
      </c>
      <c r="C52" t="s">
        <v>173</v>
      </c>
      <c r="D52" t="s">
        <v>11</v>
      </c>
      <c r="E52" t="s">
        <v>19</v>
      </c>
      <c r="F52" t="s">
        <v>45</v>
      </c>
      <c r="G52" t="s">
        <v>14</v>
      </c>
      <c r="H52" t="s">
        <v>64</v>
      </c>
      <c r="I52">
        <v>6</v>
      </c>
      <c r="J52">
        <v>585</v>
      </c>
      <c r="K52" t="s">
        <v>28</v>
      </c>
      <c r="L52" t="s">
        <v>17</v>
      </c>
      <c r="M52" t="s">
        <v>29</v>
      </c>
      <c r="N52" s="18">
        <f>VLOOKUP(Barcelona_Idealista4[[#This Row],[lift]],Tabla5[],2,0)</f>
        <v>0.02</v>
      </c>
      <c r="O52" s="25">
        <v>2350000</v>
      </c>
      <c r="P52" s="25">
        <f>Barcelona_Idealista4[[#This Row],[prices]]/Barcelona_Idealista4[[#This Row],[area_m2]]</f>
        <v>4017.0940170940171</v>
      </c>
      <c r="Q52" t="str">
        <f>_xlfn.TEXTJOIN("-",0,Barcelona_Idealista4[[#This Row],[condition]],Barcelona_Idealista4[[#This Row],[prices]])</f>
        <v>good condition-2350000</v>
      </c>
      <c r="R52" s="11" t="str" cm="1">
        <f t="array" ref="R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" spans="1:18" x14ac:dyDescent="0.2">
      <c r="A53" s="1">
        <v>42087</v>
      </c>
      <c r="B53" s="14">
        <f>YEAR(Barcelona_Idealista4[[#This Row],[Fecha]])</f>
        <v>2015</v>
      </c>
      <c r="C53" t="s">
        <v>174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>
        <v>7</v>
      </c>
      <c r="J53">
        <v>271</v>
      </c>
      <c r="K53" t="s">
        <v>16</v>
      </c>
      <c r="L53" t="s">
        <v>17</v>
      </c>
      <c r="M53" t="s">
        <v>18</v>
      </c>
      <c r="N53" s="18">
        <f>VLOOKUP(Barcelona_Idealista4[[#This Row],[lift]],Tabla5[],2,0)</f>
        <v>0</v>
      </c>
      <c r="O53" s="25">
        <v>1800000</v>
      </c>
      <c r="P53" s="25">
        <f>Barcelona_Idealista4[[#This Row],[prices]]/Barcelona_Idealista4[[#This Row],[area_m2]]</f>
        <v>6642.0664206642068</v>
      </c>
      <c r="Q53" t="str">
        <f>_xlfn.TEXTJOIN("-",0,Barcelona_Idealista4[[#This Row],[condition]],Barcelona_Idealista4[[#This Row],[prices]])</f>
        <v>good condition-1800000</v>
      </c>
      <c r="R53" s="11" t="str" cm="1">
        <f t="array" ref="R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" spans="1:18" x14ac:dyDescent="0.2">
      <c r="A54" s="1">
        <v>42088</v>
      </c>
      <c r="B54" s="14">
        <f>YEAR(Barcelona_Idealista4[[#This Row],[Fecha]])</f>
        <v>2015</v>
      </c>
      <c r="C54" t="s">
        <v>175</v>
      </c>
      <c r="D54" t="s">
        <v>11</v>
      </c>
      <c r="E54" t="s">
        <v>12</v>
      </c>
      <c r="F54" t="s">
        <v>41</v>
      </c>
      <c r="G54" t="s">
        <v>14</v>
      </c>
      <c r="H54" t="s">
        <v>15</v>
      </c>
      <c r="I54">
        <v>2</v>
      </c>
      <c r="J54">
        <v>82</v>
      </c>
      <c r="K54" t="s">
        <v>16</v>
      </c>
      <c r="L54" t="s">
        <v>17</v>
      </c>
      <c r="M54" t="s">
        <v>21</v>
      </c>
      <c r="N54" s="18">
        <f>VLOOKUP(Barcelona_Idealista4[[#This Row],[lift]],Tabla5[],2,0)</f>
        <v>0</v>
      </c>
      <c r="O54" s="25">
        <v>380000</v>
      </c>
      <c r="P54" s="25">
        <f>Barcelona_Idealista4[[#This Row],[prices]]/Barcelona_Idealista4[[#This Row],[area_m2]]</f>
        <v>4634.1463414634145</v>
      </c>
      <c r="Q54" t="str">
        <f>_xlfn.TEXTJOIN("-",0,Barcelona_Idealista4[[#This Row],[condition]],Barcelona_Idealista4[[#This Row],[prices]])</f>
        <v>good condition-380000</v>
      </c>
      <c r="R54" s="11" t="str" cm="1">
        <f t="array" ref="R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" spans="1:18" x14ac:dyDescent="0.2">
      <c r="A55" s="1">
        <v>42089</v>
      </c>
      <c r="B55" s="14">
        <f>YEAR(Barcelona_Idealista4[[#This Row],[Fecha]])</f>
        <v>2015</v>
      </c>
      <c r="C55" t="s">
        <v>176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>
        <v>3</v>
      </c>
      <c r="J55">
        <v>175</v>
      </c>
      <c r="K55" t="s">
        <v>16</v>
      </c>
      <c r="L55" t="s">
        <v>17</v>
      </c>
      <c r="M55" t="s">
        <v>58</v>
      </c>
      <c r="N55" s="18">
        <f>VLOOKUP(Barcelona_Idealista4[[#This Row],[lift]],Tabla5[],2,0)</f>
        <v>0</v>
      </c>
      <c r="O55" s="25">
        <v>1600000</v>
      </c>
      <c r="P55" s="25">
        <f>Barcelona_Idealista4[[#This Row],[prices]]/Barcelona_Idealista4[[#This Row],[area_m2]]</f>
        <v>9142.8571428571431</v>
      </c>
      <c r="Q55" t="str">
        <f>_xlfn.TEXTJOIN("-",0,Barcelona_Idealista4[[#This Row],[condition]],Barcelona_Idealista4[[#This Row],[prices]])</f>
        <v>good condition-1600000</v>
      </c>
      <c r="R55" s="11" t="str" cm="1">
        <f t="array" ref="R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" spans="1:18" x14ac:dyDescent="0.2">
      <c r="A56" s="1">
        <v>42090</v>
      </c>
      <c r="B56" s="14">
        <f>YEAR(Barcelona_Idealista4[[#This Row],[Fecha]])</f>
        <v>2015</v>
      </c>
      <c r="C56" t="s">
        <v>177</v>
      </c>
      <c r="D56" t="s">
        <v>11</v>
      </c>
      <c r="E56" t="s">
        <v>37</v>
      </c>
      <c r="F56" t="s">
        <v>49</v>
      </c>
      <c r="G56" t="s">
        <v>14</v>
      </c>
      <c r="H56" t="s">
        <v>15</v>
      </c>
      <c r="I56">
        <v>2</v>
      </c>
      <c r="J56">
        <v>84</v>
      </c>
      <c r="K56" t="s">
        <v>16</v>
      </c>
      <c r="L56" t="s">
        <v>17</v>
      </c>
      <c r="M56" t="s">
        <v>21</v>
      </c>
      <c r="N56" s="18">
        <f>VLOOKUP(Barcelona_Idealista4[[#This Row],[lift]],Tabla5[],2,0)</f>
        <v>0</v>
      </c>
      <c r="O56" s="25">
        <v>475000</v>
      </c>
      <c r="P56" s="25">
        <f>Barcelona_Idealista4[[#This Row],[prices]]/Barcelona_Idealista4[[#This Row],[area_m2]]</f>
        <v>5654.7619047619046</v>
      </c>
      <c r="Q56" t="str">
        <f>_xlfn.TEXTJOIN("-",0,Barcelona_Idealista4[[#This Row],[condition]],Barcelona_Idealista4[[#This Row],[prices]])</f>
        <v>good condition-475000</v>
      </c>
      <c r="R56" s="11" t="str" cm="1">
        <f t="array" ref="R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" spans="1:18" x14ac:dyDescent="0.2">
      <c r="A57" s="1">
        <v>42091</v>
      </c>
      <c r="B57" s="14">
        <f>YEAR(Barcelona_Idealista4[[#This Row],[Fecha]])</f>
        <v>2015</v>
      </c>
      <c r="C57" t="s">
        <v>178</v>
      </c>
      <c r="D57" t="s">
        <v>11</v>
      </c>
      <c r="E57" t="s">
        <v>12</v>
      </c>
      <c r="F57" t="s">
        <v>41</v>
      </c>
      <c r="G57" t="s">
        <v>14</v>
      </c>
      <c r="H57" t="s">
        <v>15</v>
      </c>
      <c r="I57">
        <v>1</v>
      </c>
      <c r="J57">
        <v>63</v>
      </c>
      <c r="K57" t="s">
        <v>16</v>
      </c>
      <c r="L57" t="s">
        <v>17</v>
      </c>
      <c r="M57" t="s">
        <v>18</v>
      </c>
      <c r="N57" s="18">
        <f>VLOOKUP(Barcelona_Idealista4[[#This Row],[lift]],Tabla5[],2,0)</f>
        <v>0</v>
      </c>
      <c r="O57" s="25">
        <v>335000</v>
      </c>
      <c r="P57" s="25">
        <f>Barcelona_Idealista4[[#This Row],[prices]]/Barcelona_Idealista4[[#This Row],[area_m2]]</f>
        <v>5317.4603174603171</v>
      </c>
      <c r="Q57" t="str">
        <f>_xlfn.TEXTJOIN("-",0,Barcelona_Idealista4[[#This Row],[condition]],Barcelona_Idealista4[[#This Row],[prices]])</f>
        <v>good condition-335000</v>
      </c>
      <c r="R57" s="11" t="str" cm="1">
        <f t="array" ref="R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" spans="1:18" x14ac:dyDescent="0.2">
      <c r="A58" s="1">
        <v>42092</v>
      </c>
      <c r="B58" s="14">
        <f>YEAR(Barcelona_Idealista4[[#This Row],[Fecha]])</f>
        <v>2015</v>
      </c>
      <c r="C58" t="s">
        <v>179</v>
      </c>
      <c r="D58" t="s">
        <v>11</v>
      </c>
      <c r="E58" t="s">
        <v>12</v>
      </c>
      <c r="F58" t="s">
        <v>13</v>
      </c>
      <c r="G58" t="s">
        <v>14</v>
      </c>
      <c r="H58" t="s">
        <v>23</v>
      </c>
      <c r="I58">
        <v>4</v>
      </c>
      <c r="J58">
        <v>189</v>
      </c>
      <c r="K58" t="s">
        <v>16</v>
      </c>
      <c r="L58" t="s">
        <v>17</v>
      </c>
      <c r="M58" t="s">
        <v>24</v>
      </c>
      <c r="N58" s="18">
        <f>VLOOKUP(Barcelona_Idealista4[[#This Row],[lift]],Tabla5[],2,0)</f>
        <v>0</v>
      </c>
      <c r="O58" s="25">
        <v>1175000</v>
      </c>
      <c r="P58" s="25">
        <f>Barcelona_Idealista4[[#This Row],[prices]]/Barcelona_Idealista4[[#This Row],[area_m2]]</f>
        <v>6216.931216931217</v>
      </c>
      <c r="Q58" t="str">
        <f>_xlfn.TEXTJOIN("-",0,Barcelona_Idealista4[[#This Row],[condition]],Barcelona_Idealista4[[#This Row],[prices]])</f>
        <v>good condition-1175000</v>
      </c>
      <c r="R58" s="11" t="str" cm="1">
        <f t="array" ref="R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" spans="1:18" x14ac:dyDescent="0.2">
      <c r="A59" s="1">
        <v>42093</v>
      </c>
      <c r="B59" s="14">
        <f>YEAR(Barcelona_Idealista4[[#This Row],[Fecha]])</f>
        <v>2015</v>
      </c>
      <c r="C59" t="s">
        <v>180</v>
      </c>
      <c r="D59" t="s">
        <v>11</v>
      </c>
      <c r="E59" t="s">
        <v>19</v>
      </c>
      <c r="F59" t="s">
        <v>20</v>
      </c>
      <c r="G59" t="s">
        <v>14</v>
      </c>
      <c r="H59" t="s">
        <v>15</v>
      </c>
      <c r="I59">
        <v>3</v>
      </c>
      <c r="J59">
        <v>150</v>
      </c>
      <c r="K59" t="s">
        <v>16</v>
      </c>
      <c r="L59" t="s">
        <v>17</v>
      </c>
      <c r="M59" t="s">
        <v>52</v>
      </c>
      <c r="N59" s="18">
        <f>VLOOKUP(Barcelona_Idealista4[[#This Row],[lift]],Tabla5[],2,0)</f>
        <v>0</v>
      </c>
      <c r="O59" s="25">
        <v>780000</v>
      </c>
      <c r="P59" s="25">
        <f>Barcelona_Idealista4[[#This Row],[prices]]/Barcelona_Idealista4[[#This Row],[area_m2]]</f>
        <v>5200</v>
      </c>
      <c r="Q59" t="str">
        <f>_xlfn.TEXTJOIN("-",0,Barcelona_Idealista4[[#This Row],[condition]],Barcelona_Idealista4[[#This Row],[prices]])</f>
        <v>good condition-780000</v>
      </c>
      <c r="R59" s="11" t="str" cm="1">
        <f t="array" ref="R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" spans="1:18" x14ac:dyDescent="0.2">
      <c r="A60" s="1">
        <v>42094</v>
      </c>
      <c r="B60" s="14">
        <f>YEAR(Barcelona_Idealista4[[#This Row],[Fecha]])</f>
        <v>2015</v>
      </c>
      <c r="C60" t="s">
        <v>181</v>
      </c>
      <c r="D60" t="s">
        <v>11</v>
      </c>
      <c r="E60" t="s">
        <v>25</v>
      </c>
      <c r="F60" t="s">
        <v>70</v>
      </c>
      <c r="G60" t="s">
        <v>14</v>
      </c>
      <c r="H60" t="s">
        <v>15</v>
      </c>
      <c r="I60">
        <v>3</v>
      </c>
      <c r="J60">
        <v>50</v>
      </c>
      <c r="K60" t="s">
        <v>16</v>
      </c>
      <c r="L60" t="s">
        <v>17</v>
      </c>
      <c r="M60" t="s">
        <v>57</v>
      </c>
      <c r="N60" s="18">
        <f>VLOOKUP(Barcelona_Idealista4[[#This Row],[lift]],Tabla5[],2,0)</f>
        <v>0</v>
      </c>
      <c r="O60" s="25">
        <v>135000</v>
      </c>
      <c r="P60" s="25">
        <f>Barcelona_Idealista4[[#This Row],[prices]]/Barcelona_Idealista4[[#This Row],[area_m2]]</f>
        <v>2700</v>
      </c>
      <c r="Q60" t="str">
        <f>_xlfn.TEXTJOIN("-",0,Barcelona_Idealista4[[#This Row],[condition]],Barcelona_Idealista4[[#This Row],[prices]])</f>
        <v>good condition-135000</v>
      </c>
      <c r="R60" s="11" t="str" cm="1">
        <f t="array" ref="R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" spans="1:18" x14ac:dyDescent="0.2">
      <c r="A61" s="1">
        <v>42095</v>
      </c>
      <c r="B61" s="14">
        <f>YEAR(Barcelona_Idealista4[[#This Row],[Fecha]])</f>
        <v>2015</v>
      </c>
      <c r="C61" t="s">
        <v>182</v>
      </c>
      <c r="D61" t="s">
        <v>11</v>
      </c>
      <c r="E61" t="s">
        <v>34</v>
      </c>
      <c r="F61" t="s">
        <v>71</v>
      </c>
      <c r="G61" t="s">
        <v>14</v>
      </c>
      <c r="H61" t="s">
        <v>23</v>
      </c>
      <c r="I61">
        <v>3</v>
      </c>
      <c r="J61">
        <v>130</v>
      </c>
      <c r="K61" t="s">
        <v>16</v>
      </c>
      <c r="L61" t="s">
        <v>17</v>
      </c>
      <c r="M61" t="s">
        <v>65</v>
      </c>
      <c r="N61" s="18">
        <f>VLOOKUP(Barcelona_Idealista4[[#This Row],[lift]],Tabla5[],2,0)</f>
        <v>0</v>
      </c>
      <c r="O61" s="25">
        <v>530000</v>
      </c>
      <c r="P61" s="25">
        <f>Barcelona_Idealista4[[#This Row],[prices]]/Barcelona_Idealista4[[#This Row],[area_m2]]</f>
        <v>4076.9230769230771</v>
      </c>
      <c r="Q61" t="str">
        <f>_xlfn.TEXTJOIN("-",0,Barcelona_Idealista4[[#This Row],[condition]],Barcelona_Idealista4[[#This Row],[prices]])</f>
        <v>good condition-530000</v>
      </c>
      <c r="R61" s="11" t="str" cm="1">
        <f t="array" ref="R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" spans="1:18" x14ac:dyDescent="0.2">
      <c r="A62" s="1">
        <v>42096</v>
      </c>
      <c r="B62" s="14">
        <f>YEAR(Barcelona_Idealista4[[#This Row],[Fecha]])</f>
        <v>2015</v>
      </c>
      <c r="C62" t="s">
        <v>183</v>
      </c>
      <c r="D62" t="s">
        <v>11</v>
      </c>
      <c r="E62" t="s">
        <v>12</v>
      </c>
      <c r="F62" t="s">
        <v>13</v>
      </c>
      <c r="G62" t="s">
        <v>14</v>
      </c>
      <c r="H62" t="s">
        <v>32</v>
      </c>
      <c r="I62">
        <v>3</v>
      </c>
      <c r="J62">
        <v>223</v>
      </c>
      <c r="K62" t="s">
        <v>16</v>
      </c>
      <c r="L62" t="s">
        <v>17</v>
      </c>
      <c r="M62" t="s">
        <v>46</v>
      </c>
      <c r="N62" s="18">
        <f>VLOOKUP(Barcelona_Idealista4[[#This Row],[lift]],Tabla5[],2,0)</f>
        <v>0</v>
      </c>
      <c r="O62" s="25">
        <v>1995000</v>
      </c>
      <c r="P62" s="25">
        <f>Barcelona_Idealista4[[#This Row],[prices]]/Barcelona_Idealista4[[#This Row],[area_m2]]</f>
        <v>8946.1883408071753</v>
      </c>
      <c r="Q62" t="str">
        <f>_xlfn.TEXTJOIN("-",0,Barcelona_Idealista4[[#This Row],[condition]],Barcelona_Idealista4[[#This Row],[prices]])</f>
        <v>good condition-1995000</v>
      </c>
      <c r="R62" s="11" t="str" cm="1">
        <f t="array" ref="R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" spans="1:18" x14ac:dyDescent="0.2">
      <c r="A63" s="1">
        <v>42097</v>
      </c>
      <c r="B63" s="14">
        <f>YEAR(Barcelona_Idealista4[[#This Row],[Fecha]])</f>
        <v>2015</v>
      </c>
      <c r="C63" t="s">
        <v>184</v>
      </c>
      <c r="D63" t="s">
        <v>11</v>
      </c>
      <c r="E63" t="s">
        <v>12</v>
      </c>
      <c r="F63" t="s">
        <v>13</v>
      </c>
      <c r="G63" t="s">
        <v>14</v>
      </c>
      <c r="H63" t="s">
        <v>32</v>
      </c>
      <c r="I63">
        <v>3</v>
      </c>
      <c r="J63">
        <v>153</v>
      </c>
      <c r="K63" t="s">
        <v>16</v>
      </c>
      <c r="L63" t="s">
        <v>17</v>
      </c>
      <c r="M63" t="s">
        <v>46</v>
      </c>
      <c r="N63" s="18">
        <f>VLOOKUP(Barcelona_Idealista4[[#This Row],[lift]],Tabla5[],2,0)</f>
        <v>0</v>
      </c>
      <c r="O63" s="25">
        <v>1495000</v>
      </c>
      <c r="P63" s="25">
        <f>Barcelona_Idealista4[[#This Row],[prices]]/Barcelona_Idealista4[[#This Row],[area_m2]]</f>
        <v>9771.241830065359</v>
      </c>
      <c r="Q63" t="str">
        <f>_xlfn.TEXTJOIN("-",0,Barcelona_Idealista4[[#This Row],[condition]],Barcelona_Idealista4[[#This Row],[prices]])</f>
        <v>good condition-1495000</v>
      </c>
      <c r="R63" s="11" t="str" cm="1">
        <f t="array" ref="R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" spans="1:18" x14ac:dyDescent="0.2">
      <c r="A64" s="1">
        <v>42098</v>
      </c>
      <c r="B64" s="14">
        <f>YEAR(Barcelona_Idealista4[[#This Row],[Fecha]])</f>
        <v>2015</v>
      </c>
      <c r="C64" t="s">
        <v>185</v>
      </c>
      <c r="D64" t="s">
        <v>11</v>
      </c>
      <c r="E64" t="s">
        <v>12</v>
      </c>
      <c r="F64" t="s">
        <v>31</v>
      </c>
      <c r="G64" t="s">
        <v>14</v>
      </c>
      <c r="H64" t="s">
        <v>15</v>
      </c>
      <c r="I64">
        <v>3</v>
      </c>
      <c r="J64">
        <v>85</v>
      </c>
      <c r="K64" t="s">
        <v>16</v>
      </c>
      <c r="L64" t="s">
        <v>17</v>
      </c>
      <c r="M64" t="s">
        <v>40</v>
      </c>
      <c r="N64" s="18">
        <f>VLOOKUP(Barcelona_Idealista4[[#This Row],[lift]],Tabla5[],2,0)</f>
        <v>0</v>
      </c>
      <c r="O64" s="25">
        <v>339000</v>
      </c>
      <c r="P64" s="25">
        <f>Barcelona_Idealista4[[#This Row],[prices]]/Barcelona_Idealista4[[#This Row],[area_m2]]</f>
        <v>3988.2352941176468</v>
      </c>
      <c r="Q64" t="str">
        <f>_xlfn.TEXTJOIN("-",0,Barcelona_Idealista4[[#This Row],[condition]],Barcelona_Idealista4[[#This Row],[prices]])</f>
        <v>good condition-339000</v>
      </c>
      <c r="R64" s="11" t="str" cm="1">
        <f t="array" ref="R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" spans="1:18" x14ac:dyDescent="0.2">
      <c r="A65" s="1">
        <v>42099</v>
      </c>
      <c r="B65" s="14">
        <f>YEAR(Barcelona_Idealista4[[#This Row],[Fecha]])</f>
        <v>2015</v>
      </c>
      <c r="C65" t="s">
        <v>186</v>
      </c>
      <c r="D65" t="s">
        <v>11</v>
      </c>
      <c r="E65" t="s">
        <v>19</v>
      </c>
      <c r="F65" t="s">
        <v>20</v>
      </c>
      <c r="G65" t="s">
        <v>14</v>
      </c>
      <c r="H65" t="s">
        <v>15</v>
      </c>
      <c r="I65">
        <v>5</v>
      </c>
      <c r="J65">
        <v>160</v>
      </c>
      <c r="K65" t="s">
        <v>16</v>
      </c>
      <c r="L65" t="s">
        <v>17</v>
      </c>
      <c r="M65" t="s">
        <v>58</v>
      </c>
      <c r="N65" s="18">
        <f>VLOOKUP(Barcelona_Idealista4[[#This Row],[lift]],Tabla5[],2,0)</f>
        <v>0</v>
      </c>
      <c r="O65" s="25">
        <v>850000</v>
      </c>
      <c r="P65" s="25">
        <f>Barcelona_Idealista4[[#This Row],[prices]]/Barcelona_Idealista4[[#This Row],[area_m2]]</f>
        <v>5312.5</v>
      </c>
      <c r="Q65" t="str">
        <f>_xlfn.TEXTJOIN("-",0,Barcelona_Idealista4[[#This Row],[condition]],Barcelona_Idealista4[[#This Row],[prices]])</f>
        <v>good condition-850000</v>
      </c>
      <c r="R65" s="11" t="str" cm="1">
        <f t="array" ref="R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" spans="1:18" x14ac:dyDescent="0.2">
      <c r="A66" s="1">
        <v>42100</v>
      </c>
      <c r="B66" s="14">
        <f>YEAR(Barcelona_Idealista4[[#This Row],[Fecha]])</f>
        <v>2015</v>
      </c>
      <c r="C66" t="s">
        <v>187</v>
      </c>
      <c r="D66" t="s">
        <v>11</v>
      </c>
      <c r="E66" t="s">
        <v>12</v>
      </c>
      <c r="F66" t="s">
        <v>33</v>
      </c>
      <c r="G66" t="s">
        <v>14</v>
      </c>
      <c r="H66" t="s">
        <v>15</v>
      </c>
      <c r="I66">
        <v>2</v>
      </c>
      <c r="J66">
        <v>120</v>
      </c>
      <c r="K66" t="s">
        <v>16</v>
      </c>
      <c r="L66" t="s">
        <v>17</v>
      </c>
      <c r="M66" t="s">
        <v>21</v>
      </c>
      <c r="N66" s="18">
        <f>VLOOKUP(Barcelona_Idealista4[[#This Row],[lift]],Tabla5[],2,0)</f>
        <v>0</v>
      </c>
      <c r="O66" s="25">
        <v>575000</v>
      </c>
      <c r="P66" s="25">
        <f>Barcelona_Idealista4[[#This Row],[prices]]/Barcelona_Idealista4[[#This Row],[area_m2]]</f>
        <v>4791.666666666667</v>
      </c>
      <c r="Q66" t="str">
        <f>_xlfn.TEXTJOIN("-",0,Barcelona_Idealista4[[#This Row],[condition]],Barcelona_Idealista4[[#This Row],[prices]])</f>
        <v>good condition-575000</v>
      </c>
      <c r="R66" s="11" t="str" cm="1">
        <f t="array" ref="R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" spans="1:18" x14ac:dyDescent="0.2">
      <c r="A67" s="1">
        <v>42101</v>
      </c>
      <c r="B67" s="14">
        <f>YEAR(Barcelona_Idealista4[[#This Row],[Fecha]])</f>
        <v>2015</v>
      </c>
      <c r="C67" t="s">
        <v>188</v>
      </c>
      <c r="D67" t="s">
        <v>11</v>
      </c>
      <c r="E67" t="s">
        <v>34</v>
      </c>
      <c r="F67" t="s">
        <v>35</v>
      </c>
      <c r="G67" t="s">
        <v>14</v>
      </c>
      <c r="H67" t="s">
        <v>15</v>
      </c>
      <c r="I67">
        <v>4</v>
      </c>
      <c r="J67">
        <v>206</v>
      </c>
      <c r="K67" t="s">
        <v>16</v>
      </c>
      <c r="L67" t="s">
        <v>17</v>
      </c>
      <c r="M67" t="s">
        <v>72</v>
      </c>
      <c r="N67" s="18">
        <f>VLOOKUP(Barcelona_Idealista4[[#This Row],[lift]],Tabla5[],2,0)</f>
        <v>0</v>
      </c>
      <c r="O67" s="25">
        <v>1250000</v>
      </c>
      <c r="P67" s="25">
        <f>Barcelona_Idealista4[[#This Row],[prices]]/Barcelona_Idealista4[[#This Row],[area_m2]]</f>
        <v>6067.961165048544</v>
      </c>
      <c r="Q67" t="str">
        <f>_xlfn.TEXTJOIN("-",0,Barcelona_Idealista4[[#This Row],[condition]],Barcelona_Idealista4[[#This Row],[prices]])</f>
        <v>good condition-1250000</v>
      </c>
      <c r="R67" s="11" t="str" cm="1">
        <f t="array" ref="R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" spans="1:18" x14ac:dyDescent="0.2">
      <c r="A68" s="1">
        <v>42102</v>
      </c>
      <c r="B68" s="14">
        <f>YEAR(Barcelona_Idealista4[[#This Row],[Fecha]])</f>
        <v>2015</v>
      </c>
      <c r="C68" t="s">
        <v>189</v>
      </c>
      <c r="D68" t="s">
        <v>11</v>
      </c>
      <c r="E68" t="s">
        <v>19</v>
      </c>
      <c r="F68" t="s">
        <v>45</v>
      </c>
      <c r="G68" t="s">
        <v>14</v>
      </c>
      <c r="H68" t="s">
        <v>15</v>
      </c>
      <c r="I68">
        <v>4</v>
      </c>
      <c r="J68">
        <v>232</v>
      </c>
      <c r="K68" t="s">
        <v>16</v>
      </c>
      <c r="L68" t="s">
        <v>17</v>
      </c>
      <c r="M68" t="s">
        <v>40</v>
      </c>
      <c r="N68" s="18">
        <f>VLOOKUP(Barcelona_Idealista4[[#This Row],[lift]],Tabla5[],2,0)</f>
        <v>0</v>
      </c>
      <c r="O68" s="25">
        <v>1175000</v>
      </c>
      <c r="P68" s="25">
        <f>Barcelona_Idealista4[[#This Row],[prices]]/Barcelona_Idealista4[[#This Row],[area_m2]]</f>
        <v>5064.6551724137935</v>
      </c>
      <c r="Q68" t="str">
        <f>_xlfn.TEXTJOIN("-",0,Barcelona_Idealista4[[#This Row],[condition]],Barcelona_Idealista4[[#This Row],[prices]])</f>
        <v>good condition-1175000</v>
      </c>
      <c r="R68" s="11" t="str" cm="1">
        <f t="array" ref="R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" spans="1:18" x14ac:dyDescent="0.2">
      <c r="A69" s="1">
        <v>42103</v>
      </c>
      <c r="B69" s="14">
        <f>YEAR(Barcelona_Idealista4[[#This Row],[Fecha]])</f>
        <v>2015</v>
      </c>
      <c r="C69" t="s">
        <v>190</v>
      </c>
      <c r="D69" t="s">
        <v>11</v>
      </c>
      <c r="E69" t="s">
        <v>19</v>
      </c>
      <c r="F69" t="s">
        <v>20</v>
      </c>
      <c r="G69" t="s">
        <v>14</v>
      </c>
      <c r="H69" t="s">
        <v>15</v>
      </c>
      <c r="I69">
        <v>4</v>
      </c>
      <c r="J69">
        <v>203</v>
      </c>
      <c r="K69" t="s">
        <v>16</v>
      </c>
      <c r="L69" t="s">
        <v>17</v>
      </c>
      <c r="M69" t="s">
        <v>18</v>
      </c>
      <c r="N69" s="18">
        <f>VLOOKUP(Barcelona_Idealista4[[#This Row],[lift]],Tabla5[],2,0)</f>
        <v>0</v>
      </c>
      <c r="O69" s="25">
        <v>1095000</v>
      </c>
      <c r="P69" s="25">
        <f>Barcelona_Idealista4[[#This Row],[prices]]/Barcelona_Idealista4[[#This Row],[area_m2]]</f>
        <v>5394.0886699507391</v>
      </c>
      <c r="Q69" t="str">
        <f>_xlfn.TEXTJOIN("-",0,Barcelona_Idealista4[[#This Row],[condition]],Barcelona_Idealista4[[#This Row],[prices]])</f>
        <v>good condition-1095000</v>
      </c>
      <c r="R69" s="11" t="str" cm="1">
        <f t="array" ref="R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" spans="1:18" x14ac:dyDescent="0.2">
      <c r="A70" s="1">
        <v>42104</v>
      </c>
      <c r="B70" s="14">
        <f>YEAR(Barcelona_Idealista4[[#This Row],[Fecha]])</f>
        <v>2015</v>
      </c>
      <c r="C70" t="s">
        <v>191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>
        <v>1</v>
      </c>
      <c r="J70">
        <v>59</v>
      </c>
      <c r="K70" t="s">
        <v>16</v>
      </c>
      <c r="L70" t="s">
        <v>17</v>
      </c>
      <c r="M70" t="s">
        <v>58</v>
      </c>
      <c r="N70" s="18">
        <f>VLOOKUP(Barcelona_Idealista4[[#This Row],[lift]],Tabla5[],2,0)</f>
        <v>0</v>
      </c>
      <c r="O70" s="25">
        <v>480000</v>
      </c>
      <c r="P70" s="25">
        <f>Barcelona_Idealista4[[#This Row],[prices]]/Barcelona_Idealista4[[#This Row],[area_m2]]</f>
        <v>8135.593220338983</v>
      </c>
      <c r="Q70" t="str">
        <f>_xlfn.TEXTJOIN("-",0,Barcelona_Idealista4[[#This Row],[condition]],Barcelona_Idealista4[[#This Row],[prices]])</f>
        <v>good condition-480000</v>
      </c>
      <c r="R70" s="11" t="str" cm="1">
        <f t="array" ref="R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" spans="1:18" x14ac:dyDescent="0.2">
      <c r="A71" s="1">
        <v>42105</v>
      </c>
      <c r="B71" s="14">
        <f>YEAR(Barcelona_Idealista4[[#This Row],[Fecha]])</f>
        <v>2015</v>
      </c>
      <c r="C71" t="s">
        <v>192</v>
      </c>
      <c r="D71" t="s">
        <v>11</v>
      </c>
      <c r="E71" t="s">
        <v>12</v>
      </c>
      <c r="F71" t="s">
        <v>22</v>
      </c>
      <c r="G71" t="s">
        <v>14</v>
      </c>
      <c r="H71" t="s">
        <v>23</v>
      </c>
      <c r="I71">
        <v>4</v>
      </c>
      <c r="J71">
        <v>167</v>
      </c>
      <c r="K71" t="s">
        <v>16</v>
      </c>
      <c r="L71" t="s">
        <v>17</v>
      </c>
      <c r="M71" t="s">
        <v>60</v>
      </c>
      <c r="N71" s="18">
        <f>VLOOKUP(Barcelona_Idealista4[[#This Row],[lift]],Tabla5[],2,0)</f>
        <v>0</v>
      </c>
      <c r="O71" s="25">
        <v>695000</v>
      </c>
      <c r="P71" s="25">
        <f>Barcelona_Idealista4[[#This Row],[prices]]/Barcelona_Idealista4[[#This Row],[area_m2]]</f>
        <v>4161.6766467065872</v>
      </c>
      <c r="Q71" t="str">
        <f>_xlfn.TEXTJOIN("-",0,Barcelona_Idealista4[[#This Row],[condition]],Barcelona_Idealista4[[#This Row],[prices]])</f>
        <v>good condition-695000</v>
      </c>
      <c r="R71" s="11" t="str" cm="1">
        <f t="array" ref="R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" spans="1:18" x14ac:dyDescent="0.2">
      <c r="A72" s="1">
        <v>42106</v>
      </c>
      <c r="B72" s="14">
        <f>YEAR(Barcelona_Idealista4[[#This Row],[Fecha]])</f>
        <v>2015</v>
      </c>
      <c r="C72" t="s">
        <v>193</v>
      </c>
      <c r="D72" t="s">
        <v>11</v>
      </c>
      <c r="E72" t="s">
        <v>34</v>
      </c>
      <c r="F72" t="s">
        <v>35</v>
      </c>
      <c r="G72" t="s">
        <v>14</v>
      </c>
      <c r="H72" t="s">
        <v>15</v>
      </c>
      <c r="I72">
        <v>5</v>
      </c>
      <c r="J72">
        <v>232</v>
      </c>
      <c r="K72" t="s">
        <v>16</v>
      </c>
      <c r="L72" t="s">
        <v>17</v>
      </c>
      <c r="M72" t="s">
        <v>40</v>
      </c>
      <c r="N72" s="18">
        <f>VLOOKUP(Barcelona_Idealista4[[#This Row],[lift]],Tabla5[],2,0)</f>
        <v>0</v>
      </c>
      <c r="O72" s="25">
        <v>1660000</v>
      </c>
      <c r="P72" s="25">
        <f>Barcelona_Idealista4[[#This Row],[prices]]/Barcelona_Idealista4[[#This Row],[area_m2]]</f>
        <v>7155.1724137931033</v>
      </c>
      <c r="Q72" t="str">
        <f>_xlfn.TEXTJOIN("-",0,Barcelona_Idealista4[[#This Row],[condition]],Barcelona_Idealista4[[#This Row],[prices]])</f>
        <v>good condition-1660000</v>
      </c>
      <c r="R72" s="11" t="str" cm="1">
        <f t="array" ref="R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" spans="1:18" x14ac:dyDescent="0.2">
      <c r="A73" s="1">
        <v>42107</v>
      </c>
      <c r="B73" s="14">
        <f>YEAR(Barcelona_Idealista4[[#This Row],[Fecha]])</f>
        <v>2015</v>
      </c>
      <c r="C73" t="s">
        <v>194</v>
      </c>
      <c r="D73" t="s">
        <v>11</v>
      </c>
      <c r="E73" t="s">
        <v>12</v>
      </c>
      <c r="F73" t="s">
        <v>13</v>
      </c>
      <c r="G73" t="s">
        <v>14</v>
      </c>
      <c r="H73" t="s">
        <v>32</v>
      </c>
      <c r="I73">
        <v>4</v>
      </c>
      <c r="J73">
        <v>800</v>
      </c>
      <c r="K73" t="s">
        <v>16</v>
      </c>
      <c r="L73" t="s">
        <v>17</v>
      </c>
      <c r="M73" t="s">
        <v>52</v>
      </c>
      <c r="N73" s="18">
        <f>VLOOKUP(Barcelona_Idealista4[[#This Row],[lift]],Tabla5[],2,0)</f>
        <v>0</v>
      </c>
      <c r="O73" s="25">
        <v>1700000</v>
      </c>
      <c r="P73" s="25">
        <f>Barcelona_Idealista4[[#This Row],[prices]]/Barcelona_Idealista4[[#This Row],[area_m2]]</f>
        <v>2125</v>
      </c>
      <c r="Q73" t="str">
        <f>_xlfn.TEXTJOIN("-",0,Barcelona_Idealista4[[#This Row],[condition]],Barcelona_Idealista4[[#This Row],[prices]])</f>
        <v>good condition-1700000</v>
      </c>
      <c r="R73" s="11" t="str" cm="1">
        <f t="array" ref="R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" spans="1:18" x14ac:dyDescent="0.2">
      <c r="A74" s="1">
        <v>42108</v>
      </c>
      <c r="B74" s="14">
        <f>YEAR(Barcelona_Idealista4[[#This Row],[Fecha]])</f>
        <v>2015</v>
      </c>
      <c r="C74" t="s">
        <v>195</v>
      </c>
      <c r="D74" t="s">
        <v>11</v>
      </c>
      <c r="E74" t="s">
        <v>37</v>
      </c>
      <c r="F74" t="s">
        <v>38</v>
      </c>
      <c r="G74" t="s">
        <v>14</v>
      </c>
      <c r="H74" t="s">
        <v>15</v>
      </c>
      <c r="I74">
        <v>2</v>
      </c>
      <c r="J74">
        <v>86</v>
      </c>
      <c r="K74" t="s">
        <v>28</v>
      </c>
      <c r="L74" t="s">
        <v>17</v>
      </c>
      <c r="M74" t="s">
        <v>52</v>
      </c>
      <c r="N74" s="18">
        <f>VLOOKUP(Barcelona_Idealista4[[#This Row],[lift]],Tabla5[],2,0)</f>
        <v>0.02</v>
      </c>
      <c r="O74" s="25">
        <v>298000</v>
      </c>
      <c r="P74" s="25">
        <f>Barcelona_Idealista4[[#This Row],[prices]]/Barcelona_Idealista4[[#This Row],[area_m2]]</f>
        <v>3465.1162790697676</v>
      </c>
      <c r="Q74" t="str">
        <f>_xlfn.TEXTJOIN("-",0,Barcelona_Idealista4[[#This Row],[condition]],Barcelona_Idealista4[[#This Row],[prices]])</f>
        <v>good condition-298000</v>
      </c>
      <c r="R74" s="11" t="str" cm="1">
        <f t="array" ref="R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" spans="1:18" x14ac:dyDescent="0.2">
      <c r="A75" s="1">
        <v>42109</v>
      </c>
      <c r="B75" s="14">
        <f>YEAR(Barcelona_Idealista4[[#This Row],[Fecha]])</f>
        <v>2015</v>
      </c>
      <c r="C75" t="s">
        <v>196</v>
      </c>
      <c r="D75" t="s">
        <v>11</v>
      </c>
      <c r="E75" t="s">
        <v>19</v>
      </c>
      <c r="F75" t="s">
        <v>73</v>
      </c>
      <c r="G75" t="s">
        <v>14</v>
      </c>
      <c r="H75" t="s">
        <v>15</v>
      </c>
      <c r="I75">
        <v>4</v>
      </c>
      <c r="J75">
        <v>105</v>
      </c>
      <c r="K75" t="s">
        <v>16</v>
      </c>
      <c r="L75" t="s">
        <v>17</v>
      </c>
      <c r="M75" t="s">
        <v>40</v>
      </c>
      <c r="N75" s="18">
        <f>VLOOKUP(Barcelona_Idealista4[[#This Row],[lift]],Tabla5[],2,0)</f>
        <v>0</v>
      </c>
      <c r="O75" s="25">
        <v>425000</v>
      </c>
      <c r="P75" s="25">
        <f>Barcelona_Idealista4[[#This Row],[prices]]/Barcelona_Idealista4[[#This Row],[area_m2]]</f>
        <v>4047.6190476190477</v>
      </c>
      <c r="Q75" t="str">
        <f>_xlfn.TEXTJOIN("-",0,Barcelona_Idealista4[[#This Row],[condition]],Barcelona_Idealista4[[#This Row],[prices]])</f>
        <v>good condition-425000</v>
      </c>
      <c r="R75" s="11" t="str" cm="1">
        <f t="array" ref="R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" spans="1:18" x14ac:dyDescent="0.2">
      <c r="A76" s="1">
        <v>42110</v>
      </c>
      <c r="B76" s="14">
        <f>YEAR(Barcelona_Idealista4[[#This Row],[Fecha]])</f>
        <v>2015</v>
      </c>
      <c r="C76" t="s">
        <v>197</v>
      </c>
      <c r="D76" t="s">
        <v>11</v>
      </c>
      <c r="E76" t="s">
        <v>37</v>
      </c>
      <c r="F76" t="s">
        <v>74</v>
      </c>
      <c r="G76" t="s">
        <v>14</v>
      </c>
      <c r="H76" t="s">
        <v>15</v>
      </c>
      <c r="I76">
        <v>3</v>
      </c>
      <c r="J76">
        <v>145</v>
      </c>
      <c r="K76" t="s">
        <v>16</v>
      </c>
      <c r="L76" t="s">
        <v>17</v>
      </c>
      <c r="M76" t="s">
        <v>18</v>
      </c>
      <c r="N76" s="18">
        <f>VLOOKUP(Barcelona_Idealista4[[#This Row],[lift]],Tabla5[],2,0)</f>
        <v>0</v>
      </c>
      <c r="O76" s="25">
        <v>680000</v>
      </c>
      <c r="P76" s="25">
        <f>Barcelona_Idealista4[[#This Row],[prices]]/Barcelona_Idealista4[[#This Row],[area_m2]]</f>
        <v>4689.6551724137935</v>
      </c>
      <c r="Q76" t="str">
        <f>_xlfn.TEXTJOIN("-",0,Barcelona_Idealista4[[#This Row],[condition]],Barcelona_Idealista4[[#This Row],[prices]])</f>
        <v>good condition-680000</v>
      </c>
      <c r="R76" s="11" t="str" cm="1">
        <f t="array" ref="R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" spans="1:18" x14ac:dyDescent="0.2">
      <c r="A77" s="1">
        <v>42111</v>
      </c>
      <c r="B77" s="14">
        <f>YEAR(Barcelona_Idealista4[[#This Row],[Fecha]])</f>
        <v>2015</v>
      </c>
      <c r="C77" t="s">
        <v>198</v>
      </c>
      <c r="D77" t="s">
        <v>11</v>
      </c>
      <c r="E77" t="s">
        <v>19</v>
      </c>
      <c r="F77" t="s">
        <v>20</v>
      </c>
      <c r="G77" t="s">
        <v>14</v>
      </c>
      <c r="H77" t="s">
        <v>15</v>
      </c>
      <c r="I77">
        <v>5</v>
      </c>
      <c r="J77">
        <v>155</v>
      </c>
      <c r="K77" t="s">
        <v>16</v>
      </c>
      <c r="L77" t="s">
        <v>17</v>
      </c>
      <c r="M77" t="s">
        <v>58</v>
      </c>
      <c r="N77" s="18">
        <f>VLOOKUP(Barcelona_Idealista4[[#This Row],[lift]],Tabla5[],2,0)</f>
        <v>0</v>
      </c>
      <c r="O77" s="25">
        <v>875000</v>
      </c>
      <c r="P77" s="25">
        <f>Barcelona_Idealista4[[#This Row],[prices]]/Barcelona_Idealista4[[#This Row],[area_m2]]</f>
        <v>5645.1612903225805</v>
      </c>
      <c r="Q77" t="str">
        <f>_xlfn.TEXTJOIN("-",0,Barcelona_Idealista4[[#This Row],[condition]],Barcelona_Idealista4[[#This Row],[prices]])</f>
        <v>good condition-875000</v>
      </c>
      <c r="R77" s="11" t="str" cm="1">
        <f t="array" ref="R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" spans="1:18" x14ac:dyDescent="0.2">
      <c r="A78" s="1">
        <v>42112</v>
      </c>
      <c r="B78" s="14">
        <f>YEAR(Barcelona_Idealista4[[#This Row],[Fecha]])</f>
        <v>2015</v>
      </c>
      <c r="C78" t="s">
        <v>199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>
        <v>3</v>
      </c>
      <c r="J78">
        <v>148</v>
      </c>
      <c r="K78" t="s">
        <v>16</v>
      </c>
      <c r="L78" t="s">
        <v>17</v>
      </c>
      <c r="M78" t="s">
        <v>21</v>
      </c>
      <c r="N78" s="18">
        <f>VLOOKUP(Barcelona_Idealista4[[#This Row],[lift]],Tabla5[],2,0)</f>
        <v>0</v>
      </c>
      <c r="O78" s="25">
        <v>995000</v>
      </c>
      <c r="P78" s="25">
        <f>Barcelona_Idealista4[[#This Row],[prices]]/Barcelona_Idealista4[[#This Row],[area_m2]]</f>
        <v>6722.9729729729734</v>
      </c>
      <c r="Q78" t="str">
        <f>_xlfn.TEXTJOIN("-",0,Barcelona_Idealista4[[#This Row],[condition]],Barcelona_Idealista4[[#This Row],[prices]])</f>
        <v>good condition-995000</v>
      </c>
      <c r="R78" s="11" t="str" cm="1">
        <f t="array" ref="R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" spans="1:18" x14ac:dyDescent="0.2">
      <c r="A79" s="1">
        <v>42113</v>
      </c>
      <c r="B79" s="14">
        <f>YEAR(Barcelona_Idealista4[[#This Row],[Fecha]])</f>
        <v>2015</v>
      </c>
      <c r="C79" t="s">
        <v>200</v>
      </c>
      <c r="D79" t="s">
        <v>11</v>
      </c>
      <c r="E79" t="s">
        <v>12</v>
      </c>
      <c r="F79" t="s">
        <v>41</v>
      </c>
      <c r="G79" t="s">
        <v>14</v>
      </c>
      <c r="H79" t="s">
        <v>15</v>
      </c>
      <c r="I79">
        <v>4</v>
      </c>
      <c r="J79">
        <v>102</v>
      </c>
      <c r="K79" t="s">
        <v>16</v>
      </c>
      <c r="L79" t="s">
        <v>17</v>
      </c>
      <c r="M79" t="s">
        <v>21</v>
      </c>
      <c r="N79" s="18">
        <f>VLOOKUP(Barcelona_Idealista4[[#This Row],[lift]],Tabla5[],2,0)</f>
        <v>0</v>
      </c>
      <c r="O79" s="25">
        <v>440000</v>
      </c>
      <c r="P79" s="25">
        <f>Barcelona_Idealista4[[#This Row],[prices]]/Barcelona_Idealista4[[#This Row],[area_m2]]</f>
        <v>4313.7254901960787</v>
      </c>
      <c r="Q79" t="str">
        <f>_xlfn.TEXTJOIN("-",0,Barcelona_Idealista4[[#This Row],[condition]],Barcelona_Idealista4[[#This Row],[prices]])</f>
        <v>good condition-440000</v>
      </c>
      <c r="R79" s="11" t="str" cm="1">
        <f t="array" ref="R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" spans="1:18" x14ac:dyDescent="0.2">
      <c r="A80" s="1">
        <v>42114</v>
      </c>
      <c r="B80" s="14">
        <f>YEAR(Barcelona_Idealista4[[#This Row],[Fecha]])</f>
        <v>2015</v>
      </c>
      <c r="C80" t="s">
        <v>201</v>
      </c>
      <c r="D80" t="s">
        <v>11</v>
      </c>
      <c r="E80" t="s">
        <v>19</v>
      </c>
      <c r="F80" t="s">
        <v>20</v>
      </c>
      <c r="G80" t="s">
        <v>14</v>
      </c>
      <c r="H80" t="s">
        <v>15</v>
      </c>
      <c r="I80">
        <v>5</v>
      </c>
      <c r="J80">
        <v>250</v>
      </c>
      <c r="K80" t="s">
        <v>16</v>
      </c>
      <c r="L80" t="s">
        <v>17</v>
      </c>
      <c r="M80" t="s">
        <v>40</v>
      </c>
      <c r="N80" s="18">
        <f>VLOOKUP(Barcelona_Idealista4[[#This Row],[lift]],Tabla5[],2,0)</f>
        <v>0</v>
      </c>
      <c r="O80" s="25">
        <v>1100000</v>
      </c>
      <c r="P80" s="25">
        <f>Barcelona_Idealista4[[#This Row],[prices]]/Barcelona_Idealista4[[#This Row],[area_m2]]</f>
        <v>4400</v>
      </c>
      <c r="Q80" t="str">
        <f>_xlfn.TEXTJOIN("-",0,Barcelona_Idealista4[[#This Row],[condition]],Barcelona_Idealista4[[#This Row],[prices]])</f>
        <v>good condition-1100000</v>
      </c>
      <c r="R80" s="11" t="str" cm="1">
        <f t="array" ref="R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" spans="1:18" x14ac:dyDescent="0.2">
      <c r="A81" s="1">
        <v>42115</v>
      </c>
      <c r="B81" s="14">
        <f>YEAR(Barcelona_Idealista4[[#This Row],[Fecha]])</f>
        <v>2015</v>
      </c>
      <c r="C81" t="s">
        <v>202</v>
      </c>
      <c r="D81" t="s">
        <v>11</v>
      </c>
      <c r="E81" t="s">
        <v>12</v>
      </c>
      <c r="F81" t="s">
        <v>41</v>
      </c>
      <c r="G81" t="s">
        <v>14</v>
      </c>
      <c r="H81" t="s">
        <v>15</v>
      </c>
      <c r="I81">
        <v>2</v>
      </c>
      <c r="J81">
        <v>101</v>
      </c>
      <c r="K81" t="s">
        <v>16</v>
      </c>
      <c r="L81" t="s">
        <v>17</v>
      </c>
      <c r="M81" t="s">
        <v>21</v>
      </c>
      <c r="N81" s="18">
        <f>VLOOKUP(Barcelona_Idealista4[[#This Row],[lift]],Tabla5[],2,0)</f>
        <v>0</v>
      </c>
      <c r="O81" s="25">
        <v>625000</v>
      </c>
      <c r="P81" s="25">
        <f>Barcelona_Idealista4[[#This Row],[prices]]/Barcelona_Idealista4[[#This Row],[area_m2]]</f>
        <v>6188.1188118811879</v>
      </c>
      <c r="Q81" t="str">
        <f>_xlfn.TEXTJOIN("-",0,Barcelona_Idealista4[[#This Row],[condition]],Barcelona_Idealista4[[#This Row],[prices]])</f>
        <v>good condition-625000</v>
      </c>
      <c r="R81" s="11" t="str" cm="1">
        <f t="array" ref="R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" spans="1:18" x14ac:dyDescent="0.2">
      <c r="A82" s="1">
        <v>42116</v>
      </c>
      <c r="B82" s="14">
        <f>YEAR(Barcelona_Idealista4[[#This Row],[Fecha]])</f>
        <v>2015</v>
      </c>
      <c r="C82" t="s">
        <v>203</v>
      </c>
      <c r="D82" t="s">
        <v>11</v>
      </c>
      <c r="E82" t="s">
        <v>34</v>
      </c>
      <c r="F82" t="s">
        <v>71</v>
      </c>
      <c r="G82" t="s">
        <v>14</v>
      </c>
      <c r="H82" t="s">
        <v>15</v>
      </c>
      <c r="I82">
        <v>3</v>
      </c>
      <c r="J82">
        <v>100</v>
      </c>
      <c r="K82" t="s">
        <v>16</v>
      </c>
      <c r="L82" t="s">
        <v>17</v>
      </c>
      <c r="M82" t="s">
        <v>40</v>
      </c>
      <c r="N82" s="18">
        <f>VLOOKUP(Barcelona_Idealista4[[#This Row],[lift]],Tabla5[],2,0)</f>
        <v>0</v>
      </c>
      <c r="O82" s="25">
        <v>385000</v>
      </c>
      <c r="P82" s="25">
        <f>Barcelona_Idealista4[[#This Row],[prices]]/Barcelona_Idealista4[[#This Row],[area_m2]]</f>
        <v>3850</v>
      </c>
      <c r="Q82" t="str">
        <f>_xlfn.TEXTJOIN("-",0,Barcelona_Idealista4[[#This Row],[condition]],Barcelona_Idealista4[[#This Row],[prices]])</f>
        <v>good condition-385000</v>
      </c>
      <c r="R82" s="11" t="str" cm="1">
        <f t="array" ref="R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" spans="1:18" x14ac:dyDescent="0.2">
      <c r="A83" s="1">
        <v>42117</v>
      </c>
      <c r="B83" s="14">
        <f>YEAR(Barcelona_Idealista4[[#This Row],[Fecha]])</f>
        <v>2015</v>
      </c>
      <c r="C83" t="s">
        <v>204</v>
      </c>
      <c r="D83" t="s">
        <v>11</v>
      </c>
      <c r="E83" t="s">
        <v>37</v>
      </c>
      <c r="F83" t="s">
        <v>49</v>
      </c>
      <c r="G83" t="s">
        <v>14</v>
      </c>
      <c r="H83" t="s">
        <v>23</v>
      </c>
      <c r="I83">
        <v>2</v>
      </c>
      <c r="J83">
        <v>88</v>
      </c>
      <c r="K83" t="s">
        <v>16</v>
      </c>
      <c r="L83" t="s">
        <v>17</v>
      </c>
      <c r="M83" t="s">
        <v>58</v>
      </c>
      <c r="N83" s="18">
        <f>VLOOKUP(Barcelona_Idealista4[[#This Row],[lift]],Tabla5[],2,0)</f>
        <v>0</v>
      </c>
      <c r="O83" s="25">
        <v>710000</v>
      </c>
      <c r="P83" s="25">
        <f>Barcelona_Idealista4[[#This Row],[prices]]/Barcelona_Idealista4[[#This Row],[area_m2]]</f>
        <v>8068.181818181818</v>
      </c>
      <c r="Q83" t="str">
        <f>_xlfn.TEXTJOIN("-",0,Barcelona_Idealista4[[#This Row],[condition]],Barcelona_Idealista4[[#This Row],[prices]])</f>
        <v>good condition-710000</v>
      </c>
      <c r="R83" s="11" t="str" cm="1">
        <f t="array" ref="R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" spans="1:18" x14ac:dyDescent="0.2">
      <c r="A84" s="1">
        <v>42118</v>
      </c>
      <c r="B84" s="14">
        <f>YEAR(Barcelona_Idealista4[[#This Row],[Fecha]])</f>
        <v>2015</v>
      </c>
      <c r="C84" t="s">
        <v>205</v>
      </c>
      <c r="D84" t="s">
        <v>11</v>
      </c>
      <c r="E84" t="s">
        <v>12</v>
      </c>
      <c r="F84" t="s">
        <v>33</v>
      </c>
      <c r="G84" t="s">
        <v>14</v>
      </c>
      <c r="H84" t="s">
        <v>15</v>
      </c>
      <c r="I84">
        <v>1</v>
      </c>
      <c r="J84">
        <v>77</v>
      </c>
      <c r="K84" t="s">
        <v>16</v>
      </c>
      <c r="L84" t="s">
        <v>17</v>
      </c>
      <c r="M84" t="s">
        <v>18</v>
      </c>
      <c r="N84" s="18">
        <f>VLOOKUP(Barcelona_Idealista4[[#This Row],[lift]],Tabla5[],2,0)</f>
        <v>0</v>
      </c>
      <c r="O84" s="25">
        <v>260000</v>
      </c>
      <c r="P84" s="25">
        <f>Barcelona_Idealista4[[#This Row],[prices]]/Barcelona_Idealista4[[#This Row],[area_m2]]</f>
        <v>3376.6233766233768</v>
      </c>
      <c r="Q84" t="str">
        <f>_xlfn.TEXTJOIN("-",0,Barcelona_Idealista4[[#This Row],[condition]],Barcelona_Idealista4[[#This Row],[prices]])</f>
        <v>good condition-260000</v>
      </c>
      <c r="R84" s="11" t="str" cm="1">
        <f t="array" ref="R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" spans="1:18" x14ac:dyDescent="0.2">
      <c r="A85" s="1">
        <v>42119</v>
      </c>
      <c r="B85" s="14">
        <f>YEAR(Barcelona_Idealista4[[#This Row],[Fecha]])</f>
        <v>2015</v>
      </c>
      <c r="C85" t="s">
        <v>206</v>
      </c>
      <c r="D85" t="s">
        <v>11</v>
      </c>
      <c r="E85" t="s">
        <v>12</v>
      </c>
      <c r="F85" t="s">
        <v>33</v>
      </c>
      <c r="G85" t="s">
        <v>14</v>
      </c>
      <c r="H85" t="s">
        <v>15</v>
      </c>
      <c r="I85">
        <v>3</v>
      </c>
      <c r="J85">
        <v>87</v>
      </c>
      <c r="K85" t="s">
        <v>16</v>
      </c>
      <c r="L85" t="s">
        <v>17</v>
      </c>
      <c r="M85" t="s">
        <v>36</v>
      </c>
      <c r="N85" s="18">
        <f>VLOOKUP(Barcelona_Idealista4[[#This Row],[lift]],Tabla5[],2,0)</f>
        <v>0</v>
      </c>
      <c r="O85" s="25">
        <v>399000</v>
      </c>
      <c r="P85" s="25">
        <f>Barcelona_Idealista4[[#This Row],[prices]]/Barcelona_Idealista4[[#This Row],[area_m2]]</f>
        <v>4586.2068965517237</v>
      </c>
      <c r="Q85" t="str">
        <f>_xlfn.TEXTJOIN("-",0,Barcelona_Idealista4[[#This Row],[condition]],Barcelona_Idealista4[[#This Row],[prices]])</f>
        <v>good condition-399000</v>
      </c>
      <c r="R85" s="11" t="str" cm="1">
        <f t="array" ref="R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" spans="1:18" x14ac:dyDescent="0.2">
      <c r="A86" s="1">
        <v>42120</v>
      </c>
      <c r="B86" s="14">
        <f>YEAR(Barcelona_Idealista4[[#This Row],[Fecha]])</f>
        <v>2015</v>
      </c>
      <c r="C86" t="s">
        <v>207</v>
      </c>
      <c r="D86" t="s">
        <v>11</v>
      </c>
      <c r="E86" t="s">
        <v>42</v>
      </c>
      <c r="F86" t="s">
        <v>61</v>
      </c>
      <c r="G86" t="s">
        <v>14</v>
      </c>
      <c r="H86" t="s">
        <v>15</v>
      </c>
      <c r="I86">
        <v>1</v>
      </c>
      <c r="J86">
        <v>60</v>
      </c>
      <c r="K86" t="s">
        <v>16</v>
      </c>
      <c r="L86" t="s">
        <v>17</v>
      </c>
      <c r="M86" t="s">
        <v>18</v>
      </c>
      <c r="N86" s="18">
        <f>VLOOKUP(Barcelona_Idealista4[[#This Row],[lift]],Tabla5[],2,0)</f>
        <v>0</v>
      </c>
      <c r="O86" s="25">
        <v>179000</v>
      </c>
      <c r="P86" s="25">
        <f>Barcelona_Idealista4[[#This Row],[prices]]/Barcelona_Idealista4[[#This Row],[area_m2]]</f>
        <v>2983.3333333333335</v>
      </c>
      <c r="Q86" t="str">
        <f>_xlfn.TEXTJOIN("-",0,Barcelona_Idealista4[[#This Row],[condition]],Barcelona_Idealista4[[#This Row],[prices]])</f>
        <v>good condition-179000</v>
      </c>
      <c r="R86" s="11" t="str" cm="1">
        <f t="array" ref="R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7" spans="1:18" x14ac:dyDescent="0.2">
      <c r="A87" s="1">
        <v>42121</v>
      </c>
      <c r="B87" s="14">
        <f>YEAR(Barcelona_Idealista4[[#This Row],[Fecha]])</f>
        <v>2015</v>
      </c>
      <c r="C87" t="s">
        <v>208</v>
      </c>
      <c r="D87" t="s">
        <v>11</v>
      </c>
      <c r="E87" t="s">
        <v>19</v>
      </c>
      <c r="F87" t="s">
        <v>75</v>
      </c>
      <c r="G87" t="s">
        <v>14</v>
      </c>
      <c r="H87" t="s">
        <v>64</v>
      </c>
      <c r="I87">
        <v>4</v>
      </c>
      <c r="J87">
        <v>243</v>
      </c>
      <c r="K87" t="s">
        <v>28</v>
      </c>
      <c r="L87" t="s">
        <v>17</v>
      </c>
      <c r="M87" t="s">
        <v>29</v>
      </c>
      <c r="N87" s="18">
        <f>VLOOKUP(Barcelona_Idealista4[[#This Row],[lift]],Tabla5[],2,0)</f>
        <v>0.02</v>
      </c>
      <c r="O87" s="25">
        <v>650000</v>
      </c>
      <c r="P87" s="25">
        <f>Barcelona_Idealista4[[#This Row],[prices]]/Barcelona_Idealista4[[#This Row],[area_m2]]</f>
        <v>2674.8971193415637</v>
      </c>
      <c r="Q87" t="str">
        <f>_xlfn.TEXTJOIN("-",0,Barcelona_Idealista4[[#This Row],[condition]],Barcelona_Idealista4[[#This Row],[prices]])</f>
        <v>good condition-650000</v>
      </c>
      <c r="R87" s="11" t="str" cm="1">
        <f t="array" ref="R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" spans="1:18" x14ac:dyDescent="0.2">
      <c r="A88" s="1">
        <v>42122</v>
      </c>
      <c r="B88" s="14">
        <f>YEAR(Barcelona_Idealista4[[#This Row],[Fecha]])</f>
        <v>2015</v>
      </c>
      <c r="C88" t="s">
        <v>209</v>
      </c>
      <c r="D88" t="s">
        <v>11</v>
      </c>
      <c r="E88" t="s">
        <v>12</v>
      </c>
      <c r="F88" t="s">
        <v>30</v>
      </c>
      <c r="G88" t="s">
        <v>14</v>
      </c>
      <c r="H88" t="s">
        <v>15</v>
      </c>
      <c r="I88">
        <v>3</v>
      </c>
      <c r="J88">
        <v>118</v>
      </c>
      <c r="K88" t="s">
        <v>16</v>
      </c>
      <c r="L88" t="s">
        <v>17</v>
      </c>
      <c r="M88" t="s">
        <v>40</v>
      </c>
      <c r="N88" s="18">
        <f>VLOOKUP(Barcelona_Idealista4[[#This Row],[lift]],Tabla5[],2,0)</f>
        <v>0</v>
      </c>
      <c r="O88" s="25">
        <v>445000</v>
      </c>
      <c r="P88" s="25">
        <f>Barcelona_Idealista4[[#This Row],[prices]]/Barcelona_Idealista4[[#This Row],[area_m2]]</f>
        <v>3771.1864406779659</v>
      </c>
      <c r="Q88" t="str">
        <f>_xlfn.TEXTJOIN("-",0,Barcelona_Idealista4[[#This Row],[condition]],Barcelona_Idealista4[[#This Row],[prices]])</f>
        <v>good condition-445000</v>
      </c>
      <c r="R88" s="11" t="str" cm="1">
        <f t="array" ref="R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" spans="1:18" x14ac:dyDescent="0.2">
      <c r="A89" s="1">
        <v>42123</v>
      </c>
      <c r="B89" s="14">
        <f>YEAR(Barcelona_Idealista4[[#This Row],[Fecha]])</f>
        <v>2015</v>
      </c>
      <c r="C89" t="s">
        <v>210</v>
      </c>
      <c r="D89" t="s">
        <v>11</v>
      </c>
      <c r="E89" t="s">
        <v>19</v>
      </c>
      <c r="F89" t="s">
        <v>73</v>
      </c>
      <c r="G89" t="s">
        <v>14</v>
      </c>
      <c r="H89" t="s">
        <v>76</v>
      </c>
      <c r="I89">
        <v>5</v>
      </c>
      <c r="J89">
        <v>311</v>
      </c>
      <c r="K89" t="s">
        <v>28</v>
      </c>
      <c r="L89" t="s">
        <v>17</v>
      </c>
      <c r="M89" t="s">
        <v>29</v>
      </c>
      <c r="N89" s="18">
        <f>VLOOKUP(Barcelona_Idealista4[[#This Row],[lift]],Tabla5[],2,0)</f>
        <v>0.02</v>
      </c>
      <c r="O89" s="25">
        <v>960000</v>
      </c>
      <c r="P89" s="25">
        <f>Barcelona_Idealista4[[#This Row],[prices]]/Barcelona_Idealista4[[#This Row],[area_m2]]</f>
        <v>3086.8167202572349</v>
      </c>
      <c r="Q89" t="str">
        <f>_xlfn.TEXTJOIN("-",0,Barcelona_Idealista4[[#This Row],[condition]],Barcelona_Idealista4[[#This Row],[prices]])</f>
        <v>good condition-960000</v>
      </c>
      <c r="R89" s="11" t="str" cm="1">
        <f t="array" ref="R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" spans="1:18" x14ac:dyDescent="0.2">
      <c r="A90" s="1">
        <v>42124</v>
      </c>
      <c r="B90" s="14">
        <f>YEAR(Barcelona_Idealista4[[#This Row],[Fecha]])</f>
        <v>2015</v>
      </c>
      <c r="C90" t="s">
        <v>211</v>
      </c>
      <c r="D90" t="s">
        <v>11</v>
      </c>
      <c r="E90" t="s">
        <v>19</v>
      </c>
      <c r="F90" t="s">
        <v>77</v>
      </c>
      <c r="G90" t="s">
        <v>14</v>
      </c>
      <c r="H90" t="s">
        <v>15</v>
      </c>
      <c r="I90">
        <v>3</v>
      </c>
      <c r="J90">
        <v>118</v>
      </c>
      <c r="K90" t="s">
        <v>16</v>
      </c>
      <c r="L90" t="s">
        <v>17</v>
      </c>
      <c r="M90" t="s">
        <v>40</v>
      </c>
      <c r="N90" s="18">
        <f>VLOOKUP(Barcelona_Idealista4[[#This Row],[lift]],Tabla5[],2,0)</f>
        <v>0</v>
      </c>
      <c r="O90" s="25">
        <v>795000</v>
      </c>
      <c r="P90" s="25">
        <f>Barcelona_Idealista4[[#This Row],[prices]]/Barcelona_Idealista4[[#This Row],[area_m2]]</f>
        <v>6737.2881355932204</v>
      </c>
      <c r="Q90" t="str">
        <f>_xlfn.TEXTJOIN("-",0,Barcelona_Idealista4[[#This Row],[condition]],Barcelona_Idealista4[[#This Row],[prices]])</f>
        <v>good condition-795000</v>
      </c>
      <c r="R90" s="11" t="str" cm="1">
        <f t="array" ref="R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" spans="1:18" x14ac:dyDescent="0.2">
      <c r="A91" s="1">
        <v>42125</v>
      </c>
      <c r="B91" s="14">
        <f>YEAR(Barcelona_Idealista4[[#This Row],[Fecha]])</f>
        <v>2015</v>
      </c>
      <c r="C91" t="s">
        <v>212</v>
      </c>
      <c r="D91" t="s">
        <v>11</v>
      </c>
      <c r="E91" t="s">
        <v>12</v>
      </c>
      <c r="F91" t="s">
        <v>41</v>
      </c>
      <c r="G91" t="s">
        <v>14</v>
      </c>
      <c r="H91" t="s">
        <v>15</v>
      </c>
      <c r="I91">
        <v>3</v>
      </c>
      <c r="J91">
        <v>72</v>
      </c>
      <c r="K91" t="s">
        <v>16</v>
      </c>
      <c r="L91" t="s">
        <v>17</v>
      </c>
      <c r="M91" t="s">
        <v>36</v>
      </c>
      <c r="N91" s="18">
        <f>VLOOKUP(Barcelona_Idealista4[[#This Row],[lift]],Tabla5[],2,0)</f>
        <v>0</v>
      </c>
      <c r="O91" s="25">
        <v>450000</v>
      </c>
      <c r="P91" s="25">
        <f>Barcelona_Idealista4[[#This Row],[prices]]/Barcelona_Idealista4[[#This Row],[area_m2]]</f>
        <v>6250</v>
      </c>
      <c r="Q91" t="str">
        <f>_xlfn.TEXTJOIN("-",0,Barcelona_Idealista4[[#This Row],[condition]],Barcelona_Idealista4[[#This Row],[prices]])</f>
        <v>good condition-450000</v>
      </c>
      <c r="R91" s="11" t="str" cm="1">
        <f t="array" ref="R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" spans="1:18" x14ac:dyDescent="0.2">
      <c r="A92" s="1">
        <v>42126</v>
      </c>
      <c r="B92" s="14">
        <f>YEAR(Barcelona_Idealista4[[#This Row],[Fecha]])</f>
        <v>2015</v>
      </c>
      <c r="C92" t="s">
        <v>213</v>
      </c>
      <c r="D92" t="s">
        <v>11</v>
      </c>
      <c r="E92" t="s">
        <v>37</v>
      </c>
      <c r="F92" t="s">
        <v>38</v>
      </c>
      <c r="G92" t="s">
        <v>14</v>
      </c>
      <c r="H92" t="s">
        <v>15</v>
      </c>
      <c r="I92">
        <v>3</v>
      </c>
      <c r="J92">
        <v>68</v>
      </c>
      <c r="K92" t="s">
        <v>28</v>
      </c>
      <c r="L92" t="s">
        <v>17</v>
      </c>
      <c r="M92" t="s">
        <v>21</v>
      </c>
      <c r="N92" s="18">
        <f>VLOOKUP(Barcelona_Idealista4[[#This Row],[lift]],Tabla5[],2,0)</f>
        <v>0.02</v>
      </c>
      <c r="O92" s="25">
        <v>233150</v>
      </c>
      <c r="P92" s="25">
        <f>Barcelona_Idealista4[[#This Row],[prices]]/Barcelona_Idealista4[[#This Row],[area_m2]]</f>
        <v>3428.6764705882351</v>
      </c>
      <c r="Q92" t="str">
        <f>_xlfn.TEXTJOIN("-",0,Barcelona_Idealista4[[#This Row],[condition]],Barcelona_Idealista4[[#This Row],[prices]])</f>
        <v>good condition-233150</v>
      </c>
      <c r="R92" s="11" t="str" cm="1">
        <f t="array" ref="R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" spans="1:18" x14ac:dyDescent="0.2">
      <c r="A93" s="1">
        <v>42127</v>
      </c>
      <c r="B93" s="14">
        <f>YEAR(Barcelona_Idealista4[[#This Row],[Fecha]])</f>
        <v>2015</v>
      </c>
      <c r="C93" t="s">
        <v>214</v>
      </c>
      <c r="D93" t="s">
        <v>11</v>
      </c>
      <c r="E93" t="s">
        <v>12</v>
      </c>
      <c r="F93" t="s">
        <v>33</v>
      </c>
      <c r="G93" t="s">
        <v>14</v>
      </c>
      <c r="H93" t="s">
        <v>15</v>
      </c>
      <c r="I93">
        <v>3</v>
      </c>
      <c r="J93">
        <v>87</v>
      </c>
      <c r="K93" t="s">
        <v>16</v>
      </c>
      <c r="L93" t="s">
        <v>17</v>
      </c>
      <c r="M93" t="s">
        <v>36</v>
      </c>
      <c r="N93" s="18">
        <f>VLOOKUP(Barcelona_Idealista4[[#This Row],[lift]],Tabla5[],2,0)</f>
        <v>0</v>
      </c>
      <c r="O93" s="25">
        <v>365000</v>
      </c>
      <c r="P93" s="25">
        <f>Barcelona_Idealista4[[#This Row],[prices]]/Barcelona_Idealista4[[#This Row],[area_m2]]</f>
        <v>4195.4022988505749</v>
      </c>
      <c r="Q93" t="str">
        <f>_xlfn.TEXTJOIN("-",0,Barcelona_Idealista4[[#This Row],[condition]],Barcelona_Idealista4[[#This Row],[prices]])</f>
        <v>good condition-365000</v>
      </c>
      <c r="R93" s="11" t="str" cm="1">
        <f t="array" ref="R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" spans="1:18" x14ac:dyDescent="0.2">
      <c r="A94" s="1">
        <v>42128</v>
      </c>
      <c r="B94" s="14">
        <f>YEAR(Barcelona_Idealista4[[#This Row],[Fecha]])</f>
        <v>2015</v>
      </c>
      <c r="C94" t="s">
        <v>215</v>
      </c>
      <c r="D94" t="s">
        <v>11</v>
      </c>
      <c r="E94" t="s">
        <v>12</v>
      </c>
      <c r="F94" t="s">
        <v>41</v>
      </c>
      <c r="G94" t="s">
        <v>14</v>
      </c>
      <c r="H94" t="s">
        <v>15</v>
      </c>
      <c r="I94">
        <v>2</v>
      </c>
      <c r="J94">
        <v>90</v>
      </c>
      <c r="K94" t="s">
        <v>16</v>
      </c>
      <c r="L94" t="s">
        <v>17</v>
      </c>
      <c r="M94" t="s">
        <v>18</v>
      </c>
      <c r="N94" s="18">
        <f>VLOOKUP(Barcelona_Idealista4[[#This Row],[lift]],Tabla5[],2,0)</f>
        <v>0</v>
      </c>
      <c r="O94" s="25">
        <v>690000</v>
      </c>
      <c r="P94" s="25">
        <f>Barcelona_Idealista4[[#This Row],[prices]]/Barcelona_Idealista4[[#This Row],[area_m2]]</f>
        <v>7666.666666666667</v>
      </c>
      <c r="Q94" t="str">
        <f>_xlfn.TEXTJOIN("-",0,Barcelona_Idealista4[[#This Row],[condition]],Barcelona_Idealista4[[#This Row],[prices]])</f>
        <v>good condition-690000</v>
      </c>
      <c r="R94" s="11" t="str" cm="1">
        <f t="array" ref="R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" spans="1:18" x14ac:dyDescent="0.2">
      <c r="A95" s="1">
        <v>42129</v>
      </c>
      <c r="B95" s="14">
        <f>YEAR(Barcelona_Idealista4[[#This Row],[Fecha]])</f>
        <v>2015</v>
      </c>
      <c r="C95" t="s">
        <v>216</v>
      </c>
      <c r="D95" t="s">
        <v>11</v>
      </c>
      <c r="E95" t="s">
        <v>19</v>
      </c>
      <c r="F95" t="s">
        <v>75</v>
      </c>
      <c r="G95" t="s">
        <v>14</v>
      </c>
      <c r="H95" t="s">
        <v>64</v>
      </c>
      <c r="I95">
        <v>5</v>
      </c>
      <c r="J95">
        <v>380</v>
      </c>
      <c r="K95" t="s">
        <v>28</v>
      </c>
      <c r="L95" t="s">
        <v>17</v>
      </c>
      <c r="M95" t="s">
        <v>29</v>
      </c>
      <c r="N95" s="18">
        <f>VLOOKUP(Barcelona_Idealista4[[#This Row],[lift]],Tabla5[],2,0)</f>
        <v>0.02</v>
      </c>
      <c r="O95" s="25">
        <v>830000</v>
      </c>
      <c r="P95" s="25">
        <f>Barcelona_Idealista4[[#This Row],[prices]]/Barcelona_Idealista4[[#This Row],[area_m2]]</f>
        <v>2184.2105263157896</v>
      </c>
      <c r="Q95" t="str">
        <f>_xlfn.TEXTJOIN("-",0,Barcelona_Idealista4[[#This Row],[condition]],Barcelona_Idealista4[[#This Row],[prices]])</f>
        <v>good condition-830000</v>
      </c>
      <c r="R95" s="11" t="str" cm="1">
        <f t="array" ref="R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6" spans="1:18" x14ac:dyDescent="0.2">
      <c r="A96" s="1">
        <v>42130</v>
      </c>
      <c r="B96" s="14">
        <f>YEAR(Barcelona_Idealista4[[#This Row],[Fecha]])</f>
        <v>2015</v>
      </c>
      <c r="C96" t="s">
        <v>217</v>
      </c>
      <c r="D96" t="s">
        <v>11</v>
      </c>
      <c r="E96" t="s">
        <v>19</v>
      </c>
      <c r="F96" t="s">
        <v>20</v>
      </c>
      <c r="G96" t="s">
        <v>14</v>
      </c>
      <c r="H96" t="s">
        <v>15</v>
      </c>
      <c r="I96">
        <v>4</v>
      </c>
      <c r="J96">
        <v>225</v>
      </c>
      <c r="K96" t="s">
        <v>16</v>
      </c>
      <c r="L96" t="s">
        <v>17</v>
      </c>
      <c r="M96" t="s">
        <v>60</v>
      </c>
      <c r="N96" s="18">
        <f>VLOOKUP(Barcelona_Idealista4[[#This Row],[lift]],Tabla5[],2,0)</f>
        <v>0</v>
      </c>
      <c r="O96" s="25">
        <v>1100000</v>
      </c>
      <c r="P96" s="25">
        <f>Barcelona_Idealista4[[#This Row],[prices]]/Barcelona_Idealista4[[#This Row],[area_m2]]</f>
        <v>4888.8888888888887</v>
      </c>
      <c r="Q96" t="str">
        <f>_xlfn.TEXTJOIN("-",0,Barcelona_Idealista4[[#This Row],[condition]],Barcelona_Idealista4[[#This Row],[prices]])</f>
        <v>good condition-1100000</v>
      </c>
      <c r="R96" s="11" t="str" cm="1">
        <f t="array" ref="R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" spans="1:18" x14ac:dyDescent="0.2">
      <c r="A97" s="1">
        <v>42131</v>
      </c>
      <c r="B97" s="14">
        <f>YEAR(Barcelona_Idealista4[[#This Row],[Fecha]])</f>
        <v>2015</v>
      </c>
      <c r="C97" t="s">
        <v>218</v>
      </c>
      <c r="D97" t="s">
        <v>11</v>
      </c>
      <c r="E97" t="s">
        <v>42</v>
      </c>
      <c r="F97" t="s">
        <v>78</v>
      </c>
      <c r="G97" t="s">
        <v>14</v>
      </c>
      <c r="H97" t="s">
        <v>15</v>
      </c>
      <c r="I97">
        <v>3</v>
      </c>
      <c r="J97">
        <v>94</v>
      </c>
      <c r="K97" t="s">
        <v>16</v>
      </c>
      <c r="L97" t="s">
        <v>17</v>
      </c>
      <c r="M97" t="s">
        <v>24</v>
      </c>
      <c r="N97" s="18">
        <f>VLOOKUP(Barcelona_Idealista4[[#This Row],[lift]],Tabla5[],2,0)</f>
        <v>0</v>
      </c>
      <c r="O97" s="25">
        <v>359000</v>
      </c>
      <c r="P97" s="25">
        <f>Barcelona_Idealista4[[#This Row],[prices]]/Barcelona_Idealista4[[#This Row],[area_m2]]</f>
        <v>3819.1489361702129</v>
      </c>
      <c r="Q97" t="str">
        <f>_xlfn.TEXTJOIN("-",0,Barcelona_Idealista4[[#This Row],[condition]],Barcelona_Idealista4[[#This Row],[prices]])</f>
        <v>good condition-359000</v>
      </c>
      <c r="R97" s="11" t="str" cm="1">
        <f t="array" ref="R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" spans="1:18" x14ac:dyDescent="0.2">
      <c r="A98" s="1">
        <v>42132</v>
      </c>
      <c r="B98" s="14">
        <f>YEAR(Barcelona_Idealista4[[#This Row],[Fecha]])</f>
        <v>2015</v>
      </c>
      <c r="C98" t="s">
        <v>219</v>
      </c>
      <c r="D98" t="s">
        <v>11</v>
      </c>
      <c r="E98" t="s">
        <v>19</v>
      </c>
      <c r="F98" t="s">
        <v>68</v>
      </c>
      <c r="G98" t="s">
        <v>14</v>
      </c>
      <c r="H98" t="s">
        <v>69</v>
      </c>
      <c r="I98">
        <v>6</v>
      </c>
      <c r="J98">
        <v>296</v>
      </c>
      <c r="K98" t="s">
        <v>28</v>
      </c>
      <c r="L98" t="s">
        <v>17</v>
      </c>
      <c r="M98" t="s">
        <v>29</v>
      </c>
      <c r="N98" s="18">
        <f>VLOOKUP(Barcelona_Idealista4[[#This Row],[lift]],Tabla5[],2,0)</f>
        <v>0.02</v>
      </c>
      <c r="O98" s="25">
        <v>1350000</v>
      </c>
      <c r="P98" s="25">
        <f>Barcelona_Idealista4[[#This Row],[prices]]/Barcelona_Idealista4[[#This Row],[area_m2]]</f>
        <v>4560.8108108108108</v>
      </c>
      <c r="Q98" t="str">
        <f>_xlfn.TEXTJOIN("-",0,Barcelona_Idealista4[[#This Row],[condition]],Barcelona_Idealista4[[#This Row],[prices]])</f>
        <v>good condition-1350000</v>
      </c>
      <c r="R98" s="11" t="str" cm="1">
        <f t="array" ref="R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" spans="1:18" x14ac:dyDescent="0.2">
      <c r="A99" s="1">
        <v>42133</v>
      </c>
      <c r="B99" s="14">
        <f>YEAR(Barcelona_Idealista4[[#This Row],[Fecha]])</f>
        <v>2015</v>
      </c>
      <c r="C99" t="s">
        <v>220</v>
      </c>
      <c r="D99" t="s">
        <v>11</v>
      </c>
      <c r="E99" t="s">
        <v>37</v>
      </c>
      <c r="F99" t="s">
        <v>49</v>
      </c>
      <c r="G99" t="s">
        <v>14</v>
      </c>
      <c r="H99" t="s">
        <v>15</v>
      </c>
      <c r="I99">
        <v>1</v>
      </c>
      <c r="J99">
        <v>81</v>
      </c>
      <c r="K99" t="s">
        <v>28</v>
      </c>
      <c r="L99" t="s">
        <v>17</v>
      </c>
      <c r="M99" t="s">
        <v>57</v>
      </c>
      <c r="N99" s="18">
        <f>VLOOKUP(Barcelona_Idealista4[[#This Row],[lift]],Tabla5[],2,0)</f>
        <v>0.02</v>
      </c>
      <c r="O99" s="25">
        <v>430000</v>
      </c>
      <c r="P99" s="25">
        <f>Barcelona_Idealista4[[#This Row],[prices]]/Barcelona_Idealista4[[#This Row],[area_m2]]</f>
        <v>5308.641975308642</v>
      </c>
      <c r="Q99" t="str">
        <f>_xlfn.TEXTJOIN("-",0,Barcelona_Idealista4[[#This Row],[condition]],Barcelona_Idealista4[[#This Row],[prices]])</f>
        <v>good condition-430000</v>
      </c>
      <c r="R99" s="11" t="str" cm="1">
        <f t="array" ref="R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" spans="1:18" x14ac:dyDescent="0.2">
      <c r="A100" s="1">
        <v>42134</v>
      </c>
      <c r="B100" s="14">
        <f>YEAR(Barcelona_Idealista4[[#This Row],[Fecha]])</f>
        <v>2015</v>
      </c>
      <c r="C100" t="s">
        <v>221</v>
      </c>
      <c r="D100" t="s">
        <v>11</v>
      </c>
      <c r="E100" t="s">
        <v>25</v>
      </c>
      <c r="F100" t="s">
        <v>79</v>
      </c>
      <c r="G100" t="s">
        <v>14</v>
      </c>
      <c r="H100" t="s">
        <v>80</v>
      </c>
      <c r="I100">
        <v>5</v>
      </c>
      <c r="J100">
        <v>161</v>
      </c>
      <c r="K100" t="s">
        <v>28</v>
      </c>
      <c r="L100" t="s">
        <v>17</v>
      </c>
      <c r="M100" t="s">
        <v>29</v>
      </c>
      <c r="N100" s="18">
        <f>VLOOKUP(Barcelona_Idealista4[[#This Row],[lift]],Tabla5[],2,0)</f>
        <v>0.02</v>
      </c>
      <c r="O100" s="25">
        <v>490000</v>
      </c>
      <c r="P100" s="25">
        <f>Barcelona_Idealista4[[#This Row],[prices]]/Barcelona_Idealista4[[#This Row],[area_m2]]</f>
        <v>3043.478260869565</v>
      </c>
      <c r="Q100" t="str">
        <f>_xlfn.TEXTJOIN("-",0,Barcelona_Idealista4[[#This Row],[condition]],Barcelona_Idealista4[[#This Row],[prices]])</f>
        <v>good condition-490000</v>
      </c>
      <c r="R100" s="11" t="str" cm="1">
        <f t="array" ref="R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" spans="1:18" x14ac:dyDescent="0.2">
      <c r="A101" s="1">
        <v>42135</v>
      </c>
      <c r="B101" s="14">
        <f>YEAR(Barcelona_Idealista4[[#This Row],[Fecha]])</f>
        <v>2015</v>
      </c>
      <c r="C101" t="s">
        <v>222</v>
      </c>
      <c r="D101" t="s">
        <v>11</v>
      </c>
      <c r="E101" t="s">
        <v>19</v>
      </c>
      <c r="F101" t="s">
        <v>20</v>
      </c>
      <c r="G101" t="s">
        <v>14</v>
      </c>
      <c r="H101" t="s">
        <v>23</v>
      </c>
      <c r="I101">
        <v>3</v>
      </c>
      <c r="J101">
        <v>140</v>
      </c>
      <c r="K101" t="s">
        <v>16</v>
      </c>
      <c r="L101" t="s">
        <v>17</v>
      </c>
      <c r="M101" t="s">
        <v>36</v>
      </c>
      <c r="N101" s="18">
        <f>VLOOKUP(Barcelona_Idealista4[[#This Row],[lift]],Tabla5[],2,0)</f>
        <v>0</v>
      </c>
      <c r="O101" s="25">
        <v>1050000</v>
      </c>
      <c r="P101" s="25">
        <f>Barcelona_Idealista4[[#This Row],[prices]]/Barcelona_Idealista4[[#This Row],[area_m2]]</f>
        <v>7500</v>
      </c>
      <c r="Q101" t="str">
        <f>_xlfn.TEXTJOIN("-",0,Barcelona_Idealista4[[#This Row],[condition]],Barcelona_Idealista4[[#This Row],[prices]])</f>
        <v>good condition-1050000</v>
      </c>
      <c r="R101" s="11" t="str" cm="1">
        <f t="array" ref="R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" spans="1:18" x14ac:dyDescent="0.2">
      <c r="A102" s="1">
        <v>42136</v>
      </c>
      <c r="B102" s="14">
        <f>YEAR(Barcelona_Idealista4[[#This Row],[Fecha]])</f>
        <v>2015</v>
      </c>
      <c r="C102" t="s">
        <v>223</v>
      </c>
      <c r="D102" t="s">
        <v>11</v>
      </c>
      <c r="E102" t="s">
        <v>19</v>
      </c>
      <c r="F102" t="s">
        <v>20</v>
      </c>
      <c r="G102" t="s">
        <v>14</v>
      </c>
      <c r="H102" t="s">
        <v>15</v>
      </c>
      <c r="I102">
        <v>4</v>
      </c>
      <c r="J102">
        <v>134</v>
      </c>
      <c r="K102" t="s">
        <v>16</v>
      </c>
      <c r="L102" t="s">
        <v>17</v>
      </c>
      <c r="M102" t="s">
        <v>58</v>
      </c>
      <c r="N102" s="18">
        <f>VLOOKUP(Barcelona_Idealista4[[#This Row],[lift]],Tabla5[],2,0)</f>
        <v>0</v>
      </c>
      <c r="O102" s="25">
        <v>595000</v>
      </c>
      <c r="P102" s="25">
        <f>Barcelona_Idealista4[[#This Row],[prices]]/Barcelona_Idealista4[[#This Row],[area_m2]]</f>
        <v>4440.2985074626868</v>
      </c>
      <c r="Q102" t="str">
        <f>_xlfn.TEXTJOIN("-",0,Barcelona_Idealista4[[#This Row],[condition]],Barcelona_Idealista4[[#This Row],[prices]])</f>
        <v>good condition-595000</v>
      </c>
      <c r="R102" s="11" t="str" cm="1">
        <f t="array" ref="R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" spans="1:18" x14ac:dyDescent="0.2">
      <c r="A103" s="1">
        <v>42137</v>
      </c>
      <c r="B103" s="14">
        <f>YEAR(Barcelona_Idealista4[[#This Row],[Fecha]])</f>
        <v>2015</v>
      </c>
      <c r="C103" t="s">
        <v>224</v>
      </c>
      <c r="D103" t="s">
        <v>11</v>
      </c>
      <c r="E103" t="s">
        <v>37</v>
      </c>
      <c r="F103" t="s">
        <v>38</v>
      </c>
      <c r="G103" t="s">
        <v>14</v>
      </c>
      <c r="H103" t="s">
        <v>15</v>
      </c>
      <c r="I103">
        <v>1</v>
      </c>
      <c r="J103">
        <v>86</v>
      </c>
      <c r="K103" t="s">
        <v>16</v>
      </c>
      <c r="L103" t="s">
        <v>17</v>
      </c>
      <c r="M103" t="s">
        <v>58</v>
      </c>
      <c r="N103" s="18">
        <f>VLOOKUP(Barcelona_Idealista4[[#This Row],[lift]],Tabla5[],2,0)</f>
        <v>0</v>
      </c>
      <c r="O103" s="25">
        <v>390000</v>
      </c>
      <c r="P103" s="25">
        <f>Barcelona_Idealista4[[#This Row],[prices]]/Barcelona_Idealista4[[#This Row],[area_m2]]</f>
        <v>4534.8837209302328</v>
      </c>
      <c r="Q103" t="str">
        <f>_xlfn.TEXTJOIN("-",0,Barcelona_Idealista4[[#This Row],[condition]],Barcelona_Idealista4[[#This Row],[prices]])</f>
        <v>good condition-390000</v>
      </c>
      <c r="R103" s="11" t="str" cm="1">
        <f t="array" ref="R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" spans="1:18" x14ac:dyDescent="0.2">
      <c r="A104" s="1">
        <v>42138</v>
      </c>
      <c r="B104" s="14">
        <f>YEAR(Barcelona_Idealista4[[#This Row],[Fecha]])</f>
        <v>2015</v>
      </c>
      <c r="C104" t="s">
        <v>225</v>
      </c>
      <c r="D104" t="s">
        <v>11</v>
      </c>
      <c r="E104" t="s">
        <v>34</v>
      </c>
      <c r="F104" t="s">
        <v>44</v>
      </c>
      <c r="G104" t="s">
        <v>14</v>
      </c>
      <c r="H104" t="s">
        <v>15</v>
      </c>
      <c r="I104">
        <v>4</v>
      </c>
      <c r="J104">
        <v>170</v>
      </c>
      <c r="K104" t="s">
        <v>16</v>
      </c>
      <c r="L104" t="s">
        <v>17</v>
      </c>
      <c r="M104" t="s">
        <v>18</v>
      </c>
      <c r="N104" s="18">
        <f>VLOOKUP(Barcelona_Idealista4[[#This Row],[lift]],Tabla5[],2,0)</f>
        <v>0</v>
      </c>
      <c r="O104" s="25">
        <v>668000</v>
      </c>
      <c r="P104" s="25">
        <f>Barcelona_Idealista4[[#This Row],[prices]]/Barcelona_Idealista4[[#This Row],[area_m2]]</f>
        <v>3929.4117647058824</v>
      </c>
      <c r="Q104" t="str">
        <f>_xlfn.TEXTJOIN("-",0,Barcelona_Idealista4[[#This Row],[condition]],Barcelona_Idealista4[[#This Row],[prices]])</f>
        <v>good condition-668000</v>
      </c>
      <c r="R104" s="11" t="str" cm="1">
        <f t="array" ref="R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" spans="1:18" x14ac:dyDescent="0.2">
      <c r="A105" s="1">
        <v>42139</v>
      </c>
      <c r="B105" s="14">
        <f>YEAR(Barcelona_Idealista4[[#This Row],[Fecha]])</f>
        <v>2015</v>
      </c>
      <c r="C105" t="s">
        <v>226</v>
      </c>
      <c r="D105" t="s">
        <v>11</v>
      </c>
      <c r="E105" t="s">
        <v>19</v>
      </c>
      <c r="F105" t="s">
        <v>73</v>
      </c>
      <c r="G105" t="s">
        <v>14</v>
      </c>
      <c r="H105" t="s">
        <v>32</v>
      </c>
      <c r="I105">
        <v>3</v>
      </c>
      <c r="J105">
        <v>197</v>
      </c>
      <c r="K105" t="s">
        <v>16</v>
      </c>
      <c r="L105" t="s">
        <v>17</v>
      </c>
      <c r="M105" t="s">
        <v>40</v>
      </c>
      <c r="N105" s="18">
        <f>VLOOKUP(Barcelona_Idealista4[[#This Row],[lift]],Tabla5[],2,0)</f>
        <v>0</v>
      </c>
      <c r="O105" s="25">
        <v>800000</v>
      </c>
      <c r="P105" s="25">
        <f>Barcelona_Idealista4[[#This Row],[prices]]/Barcelona_Idealista4[[#This Row],[area_m2]]</f>
        <v>4060.9137055837564</v>
      </c>
      <c r="Q105" t="str">
        <f>_xlfn.TEXTJOIN("-",0,Barcelona_Idealista4[[#This Row],[condition]],Barcelona_Idealista4[[#This Row],[prices]])</f>
        <v>good condition-800000</v>
      </c>
      <c r="R105" s="11" t="str" cm="1">
        <f t="array" ref="R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" spans="1:18" x14ac:dyDescent="0.2">
      <c r="A106" s="1">
        <v>42140</v>
      </c>
      <c r="B106" s="14">
        <f>YEAR(Barcelona_Idealista4[[#This Row],[Fecha]])</f>
        <v>2015</v>
      </c>
      <c r="C106" t="s">
        <v>227</v>
      </c>
      <c r="D106" t="s">
        <v>11</v>
      </c>
      <c r="E106" t="s">
        <v>19</v>
      </c>
      <c r="F106" t="s">
        <v>20</v>
      </c>
      <c r="G106" t="s">
        <v>14</v>
      </c>
      <c r="H106" t="s">
        <v>23</v>
      </c>
      <c r="I106">
        <v>4</v>
      </c>
      <c r="J106">
        <v>145</v>
      </c>
      <c r="K106" t="s">
        <v>16</v>
      </c>
      <c r="L106" t="s">
        <v>17</v>
      </c>
      <c r="M106" t="s">
        <v>36</v>
      </c>
      <c r="N106" s="18">
        <f>VLOOKUP(Barcelona_Idealista4[[#This Row],[lift]],Tabla5[],2,0)</f>
        <v>0</v>
      </c>
      <c r="O106" s="25">
        <v>760000</v>
      </c>
      <c r="P106" s="25">
        <f>Barcelona_Idealista4[[#This Row],[prices]]/Barcelona_Idealista4[[#This Row],[area_m2]]</f>
        <v>5241.3793103448279</v>
      </c>
      <c r="Q106" t="str">
        <f>_xlfn.TEXTJOIN("-",0,Barcelona_Idealista4[[#This Row],[condition]],Barcelona_Idealista4[[#This Row],[prices]])</f>
        <v>good condition-760000</v>
      </c>
      <c r="R106" s="11" t="str" cm="1">
        <f t="array" ref="R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" spans="1:18" x14ac:dyDescent="0.2">
      <c r="A107" s="1">
        <v>42141</v>
      </c>
      <c r="B107" s="14">
        <f>YEAR(Barcelona_Idealista4[[#This Row],[Fecha]])</f>
        <v>2015</v>
      </c>
      <c r="C107" t="s">
        <v>228</v>
      </c>
      <c r="D107" t="s">
        <v>11</v>
      </c>
      <c r="E107" t="s">
        <v>34</v>
      </c>
      <c r="F107" t="s">
        <v>71</v>
      </c>
      <c r="G107" t="s">
        <v>14</v>
      </c>
      <c r="H107" t="s">
        <v>32</v>
      </c>
      <c r="I107">
        <v>3</v>
      </c>
      <c r="J107">
        <v>170</v>
      </c>
      <c r="K107" t="s">
        <v>16</v>
      </c>
      <c r="L107" t="s">
        <v>17</v>
      </c>
      <c r="M107" t="s">
        <v>52</v>
      </c>
      <c r="N107" s="18">
        <f>VLOOKUP(Barcelona_Idealista4[[#This Row],[lift]],Tabla5[],2,0)</f>
        <v>0</v>
      </c>
      <c r="O107" s="25">
        <v>490000</v>
      </c>
      <c r="P107" s="25">
        <f>Barcelona_Idealista4[[#This Row],[prices]]/Barcelona_Idealista4[[#This Row],[area_m2]]</f>
        <v>2882.3529411764707</v>
      </c>
      <c r="Q107" t="str">
        <f>_xlfn.TEXTJOIN("-",0,Barcelona_Idealista4[[#This Row],[condition]],Barcelona_Idealista4[[#This Row],[prices]])</f>
        <v>good condition-490000</v>
      </c>
      <c r="R107" s="11" t="str" cm="1">
        <f t="array" ref="R1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" spans="1:18" x14ac:dyDescent="0.2">
      <c r="A108" s="1">
        <v>42142</v>
      </c>
      <c r="B108" s="14">
        <f>YEAR(Barcelona_Idealista4[[#This Row],[Fecha]])</f>
        <v>2015</v>
      </c>
      <c r="C108" t="s">
        <v>229</v>
      </c>
      <c r="D108" t="s">
        <v>11</v>
      </c>
      <c r="E108" t="s">
        <v>12</v>
      </c>
      <c r="F108" t="s">
        <v>31</v>
      </c>
      <c r="G108" t="s">
        <v>14</v>
      </c>
      <c r="H108" t="s">
        <v>15</v>
      </c>
      <c r="I108">
        <v>4</v>
      </c>
      <c r="J108">
        <v>101</v>
      </c>
      <c r="K108" t="s">
        <v>16</v>
      </c>
      <c r="L108" t="s">
        <v>67</v>
      </c>
      <c r="M108" t="s">
        <v>21</v>
      </c>
      <c r="N108" s="18">
        <f>VLOOKUP(Barcelona_Idealista4[[#This Row],[lift]],Tabla5[],2,0)</f>
        <v>0</v>
      </c>
      <c r="O108" s="25">
        <v>309000</v>
      </c>
      <c r="P108" s="25">
        <f>Barcelona_Idealista4[[#This Row],[prices]]/Barcelona_Idealista4[[#This Row],[area_m2]]</f>
        <v>3059.4059405940593</v>
      </c>
      <c r="Q108" t="str">
        <f>_xlfn.TEXTJOIN("-",0,Barcelona_Idealista4[[#This Row],[condition]],Barcelona_Idealista4[[#This Row],[prices]])</f>
        <v>good condition-309000</v>
      </c>
      <c r="R108" s="11" t="str" cm="1">
        <f t="array" ref="R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" spans="1:18" x14ac:dyDescent="0.2">
      <c r="A109" s="1">
        <v>42143</v>
      </c>
      <c r="B109" s="14">
        <f>YEAR(Barcelona_Idealista4[[#This Row],[Fecha]])</f>
        <v>2015</v>
      </c>
      <c r="C109" t="s">
        <v>230</v>
      </c>
      <c r="D109" t="s">
        <v>11</v>
      </c>
      <c r="E109" t="s">
        <v>25</v>
      </c>
      <c r="F109" t="s">
        <v>79</v>
      </c>
      <c r="G109" t="s">
        <v>14</v>
      </c>
      <c r="H109" t="s">
        <v>15</v>
      </c>
      <c r="I109">
        <v>4</v>
      </c>
      <c r="J109">
        <v>122</v>
      </c>
      <c r="K109" t="s">
        <v>28</v>
      </c>
      <c r="L109" t="s">
        <v>17</v>
      </c>
      <c r="M109" t="s">
        <v>40</v>
      </c>
      <c r="N109" s="18">
        <f>VLOOKUP(Barcelona_Idealista4[[#This Row],[lift]],Tabla5[],2,0)</f>
        <v>0.02</v>
      </c>
      <c r="O109" s="25">
        <v>449000</v>
      </c>
      <c r="P109" s="25">
        <f>Barcelona_Idealista4[[#This Row],[prices]]/Barcelona_Idealista4[[#This Row],[area_m2]]</f>
        <v>3680.3278688524592</v>
      </c>
      <c r="Q109" t="str">
        <f>_xlfn.TEXTJOIN("-",0,Barcelona_Idealista4[[#This Row],[condition]],Barcelona_Idealista4[[#This Row],[prices]])</f>
        <v>good condition-449000</v>
      </c>
      <c r="R109" s="11" t="str" cm="1">
        <f t="array" ref="R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" spans="1:18" x14ac:dyDescent="0.2">
      <c r="A110" s="1">
        <v>42144</v>
      </c>
      <c r="B110" s="14">
        <f>YEAR(Barcelona_Idealista4[[#This Row],[Fecha]])</f>
        <v>2015</v>
      </c>
      <c r="C110" t="s">
        <v>231</v>
      </c>
      <c r="D110" t="s">
        <v>11</v>
      </c>
      <c r="E110" t="s">
        <v>12</v>
      </c>
      <c r="F110" t="s">
        <v>13</v>
      </c>
      <c r="G110" t="s">
        <v>14</v>
      </c>
      <c r="H110" t="s">
        <v>23</v>
      </c>
      <c r="I110">
        <v>2</v>
      </c>
      <c r="J110">
        <v>213</v>
      </c>
      <c r="K110" t="s">
        <v>16</v>
      </c>
      <c r="L110" t="s">
        <v>17</v>
      </c>
      <c r="M110" t="s">
        <v>24</v>
      </c>
      <c r="N110" s="18">
        <f>VLOOKUP(Barcelona_Idealista4[[#This Row],[lift]],Tabla5[],2,0)</f>
        <v>0</v>
      </c>
      <c r="O110" s="25">
        <v>1500000</v>
      </c>
      <c r="P110" s="25">
        <f>Barcelona_Idealista4[[#This Row],[prices]]/Barcelona_Idealista4[[#This Row],[area_m2]]</f>
        <v>7042.2535211267605</v>
      </c>
      <c r="Q110" t="str">
        <f>_xlfn.TEXTJOIN("-",0,Barcelona_Idealista4[[#This Row],[condition]],Barcelona_Idealista4[[#This Row],[prices]])</f>
        <v>good condition-1500000</v>
      </c>
      <c r="R110" s="11" t="str" cm="1">
        <f t="array" ref="R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" spans="1:18" x14ac:dyDescent="0.2">
      <c r="A111" s="1">
        <v>42145</v>
      </c>
      <c r="B111" s="14">
        <f>YEAR(Barcelona_Idealista4[[#This Row],[Fecha]])</f>
        <v>2015</v>
      </c>
      <c r="C111" t="s">
        <v>232</v>
      </c>
      <c r="D111" t="s">
        <v>11</v>
      </c>
      <c r="E111" t="s">
        <v>19</v>
      </c>
      <c r="F111" t="s">
        <v>20</v>
      </c>
      <c r="G111" t="s">
        <v>14</v>
      </c>
      <c r="H111" t="s">
        <v>15</v>
      </c>
      <c r="I111">
        <v>4</v>
      </c>
      <c r="J111">
        <v>105</v>
      </c>
      <c r="K111" t="s">
        <v>16</v>
      </c>
      <c r="L111" t="s">
        <v>17</v>
      </c>
      <c r="M111" t="s">
        <v>40</v>
      </c>
      <c r="N111" s="18">
        <f>VLOOKUP(Barcelona_Idealista4[[#This Row],[lift]],Tabla5[],2,0)</f>
        <v>0</v>
      </c>
      <c r="O111" s="25">
        <v>630000</v>
      </c>
      <c r="P111" s="25">
        <f>Barcelona_Idealista4[[#This Row],[prices]]/Barcelona_Idealista4[[#This Row],[area_m2]]</f>
        <v>6000</v>
      </c>
      <c r="Q111" t="str">
        <f>_xlfn.TEXTJOIN("-",0,Barcelona_Idealista4[[#This Row],[condition]],Barcelona_Idealista4[[#This Row],[prices]])</f>
        <v>good condition-630000</v>
      </c>
      <c r="R111" s="11" t="str" cm="1">
        <f t="array" ref="R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" spans="1:18" x14ac:dyDescent="0.2">
      <c r="A112" s="1">
        <v>42146</v>
      </c>
      <c r="B112" s="14">
        <f>YEAR(Barcelona_Idealista4[[#This Row],[Fecha]])</f>
        <v>2015</v>
      </c>
      <c r="C112" t="s">
        <v>233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>
        <v>3</v>
      </c>
      <c r="J112">
        <v>318</v>
      </c>
      <c r="K112" t="s">
        <v>16</v>
      </c>
      <c r="L112" t="s">
        <v>17</v>
      </c>
      <c r="M112" t="s">
        <v>58</v>
      </c>
      <c r="N112" s="18">
        <f>VLOOKUP(Barcelona_Idealista4[[#This Row],[lift]],Tabla5[],2,0)</f>
        <v>0</v>
      </c>
      <c r="O112" s="25">
        <v>2500000</v>
      </c>
      <c r="P112" s="25">
        <f>Barcelona_Idealista4[[#This Row],[prices]]/Barcelona_Idealista4[[#This Row],[area_m2]]</f>
        <v>7861.635220125786</v>
      </c>
      <c r="Q112" t="str">
        <f>_xlfn.TEXTJOIN("-",0,Barcelona_Idealista4[[#This Row],[condition]],Barcelona_Idealista4[[#This Row],[prices]])</f>
        <v>good condition-2500000</v>
      </c>
      <c r="R112" s="11" t="str" cm="1">
        <f t="array" ref="R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" spans="1:18" x14ac:dyDescent="0.2">
      <c r="A113" s="1">
        <v>42147</v>
      </c>
      <c r="B113" s="14">
        <f>YEAR(Barcelona_Idealista4[[#This Row],[Fecha]])</f>
        <v>2015</v>
      </c>
      <c r="C113" t="s">
        <v>234</v>
      </c>
      <c r="D113" t="s">
        <v>11</v>
      </c>
      <c r="E113" t="s">
        <v>12</v>
      </c>
      <c r="F113" t="s">
        <v>22</v>
      </c>
      <c r="G113" t="s">
        <v>14</v>
      </c>
      <c r="H113" t="s">
        <v>15</v>
      </c>
      <c r="I113">
        <v>3</v>
      </c>
      <c r="J113">
        <v>80</v>
      </c>
      <c r="K113" t="s">
        <v>16</v>
      </c>
      <c r="L113" t="s">
        <v>17</v>
      </c>
      <c r="M113" t="s">
        <v>40</v>
      </c>
      <c r="N113" s="18">
        <f>VLOOKUP(Barcelona_Idealista4[[#This Row],[lift]],Tabla5[],2,0)</f>
        <v>0</v>
      </c>
      <c r="O113" s="25">
        <v>365000</v>
      </c>
      <c r="P113" s="25">
        <f>Barcelona_Idealista4[[#This Row],[prices]]/Barcelona_Idealista4[[#This Row],[area_m2]]</f>
        <v>4562.5</v>
      </c>
      <c r="Q113" t="str">
        <f>_xlfn.TEXTJOIN("-",0,Barcelona_Idealista4[[#This Row],[condition]],Barcelona_Idealista4[[#This Row],[prices]])</f>
        <v>good condition-365000</v>
      </c>
      <c r="R113" s="11" t="str" cm="1">
        <f t="array" ref="R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" spans="1:18" x14ac:dyDescent="0.2">
      <c r="A114" s="1">
        <v>42148</v>
      </c>
      <c r="B114" s="14">
        <f>YEAR(Barcelona_Idealista4[[#This Row],[Fecha]])</f>
        <v>2015</v>
      </c>
      <c r="C114" t="s">
        <v>235</v>
      </c>
      <c r="D114" t="s">
        <v>11</v>
      </c>
      <c r="E114" t="s">
        <v>42</v>
      </c>
      <c r="F114" t="s">
        <v>81</v>
      </c>
      <c r="G114" t="s">
        <v>14</v>
      </c>
      <c r="H114" t="s">
        <v>15</v>
      </c>
      <c r="I114">
        <v>4</v>
      </c>
      <c r="J114">
        <v>90</v>
      </c>
      <c r="K114" t="s">
        <v>16</v>
      </c>
      <c r="L114" t="s">
        <v>17</v>
      </c>
      <c r="M114" t="s">
        <v>58</v>
      </c>
      <c r="N114" s="18">
        <f>VLOOKUP(Barcelona_Idealista4[[#This Row],[lift]],Tabla5[],2,0)</f>
        <v>0</v>
      </c>
      <c r="O114" s="25">
        <v>370000</v>
      </c>
      <c r="P114" s="25">
        <f>Barcelona_Idealista4[[#This Row],[prices]]/Barcelona_Idealista4[[#This Row],[area_m2]]</f>
        <v>4111.1111111111113</v>
      </c>
      <c r="Q114" t="str">
        <f>_xlfn.TEXTJOIN("-",0,Barcelona_Idealista4[[#This Row],[condition]],Barcelona_Idealista4[[#This Row],[prices]])</f>
        <v>good condition-370000</v>
      </c>
      <c r="R114" s="11" t="str" cm="1">
        <f t="array" ref="R1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" spans="1:18" x14ac:dyDescent="0.2">
      <c r="A115" s="1">
        <v>42149</v>
      </c>
      <c r="B115" s="14">
        <f>YEAR(Barcelona_Idealista4[[#This Row],[Fecha]])</f>
        <v>2015</v>
      </c>
      <c r="C115" t="s">
        <v>236</v>
      </c>
      <c r="D115" t="s">
        <v>11</v>
      </c>
      <c r="E115" t="s">
        <v>12</v>
      </c>
      <c r="F115" t="s">
        <v>33</v>
      </c>
      <c r="G115" t="s">
        <v>14</v>
      </c>
      <c r="H115" t="s">
        <v>15</v>
      </c>
      <c r="I115">
        <v>4</v>
      </c>
      <c r="J115">
        <v>109</v>
      </c>
      <c r="K115" t="s">
        <v>16</v>
      </c>
      <c r="L115" t="s">
        <v>17</v>
      </c>
      <c r="M115" t="s">
        <v>24</v>
      </c>
      <c r="N115" s="18">
        <f>VLOOKUP(Barcelona_Idealista4[[#This Row],[lift]],Tabla5[],2,0)</f>
        <v>0</v>
      </c>
      <c r="O115" s="25">
        <v>475000</v>
      </c>
      <c r="P115" s="25">
        <f>Barcelona_Idealista4[[#This Row],[prices]]/Barcelona_Idealista4[[#This Row],[area_m2]]</f>
        <v>4357.7981651376149</v>
      </c>
      <c r="Q115" t="str">
        <f>_xlfn.TEXTJOIN("-",0,Barcelona_Idealista4[[#This Row],[condition]],Barcelona_Idealista4[[#This Row],[prices]])</f>
        <v>good condition-475000</v>
      </c>
      <c r="R115" s="11" t="str" cm="1">
        <f t="array" ref="R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" spans="1:18" x14ac:dyDescent="0.2">
      <c r="A116" s="1">
        <v>42150</v>
      </c>
      <c r="B116" s="14">
        <f>YEAR(Barcelona_Idealista4[[#This Row],[Fecha]])</f>
        <v>2015</v>
      </c>
      <c r="C116" t="s">
        <v>237</v>
      </c>
      <c r="D116" t="s">
        <v>11</v>
      </c>
      <c r="E116" t="s">
        <v>12</v>
      </c>
      <c r="F116" t="s">
        <v>41</v>
      </c>
      <c r="G116" t="s">
        <v>14</v>
      </c>
      <c r="H116" t="s">
        <v>15</v>
      </c>
      <c r="I116">
        <v>3</v>
      </c>
      <c r="J116">
        <v>110</v>
      </c>
      <c r="K116" t="s">
        <v>16</v>
      </c>
      <c r="L116" t="s">
        <v>17</v>
      </c>
      <c r="M116" t="s">
        <v>21</v>
      </c>
      <c r="N116" s="18">
        <f>VLOOKUP(Barcelona_Idealista4[[#This Row],[lift]],Tabla5[],2,0)</f>
        <v>0</v>
      </c>
      <c r="O116" s="25">
        <v>645000</v>
      </c>
      <c r="P116" s="25">
        <f>Barcelona_Idealista4[[#This Row],[prices]]/Barcelona_Idealista4[[#This Row],[area_m2]]</f>
        <v>5863.636363636364</v>
      </c>
      <c r="Q116" t="str">
        <f>_xlfn.TEXTJOIN("-",0,Barcelona_Idealista4[[#This Row],[condition]],Barcelona_Idealista4[[#This Row],[prices]])</f>
        <v>good condition-645000</v>
      </c>
      <c r="R116" s="11" t="str" cm="1">
        <f t="array" ref="R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" spans="1:18" x14ac:dyDescent="0.2">
      <c r="A117" s="1">
        <v>42151</v>
      </c>
      <c r="B117" s="14">
        <f>YEAR(Barcelona_Idealista4[[#This Row],[Fecha]])</f>
        <v>2015</v>
      </c>
      <c r="C117" t="s">
        <v>238</v>
      </c>
      <c r="D117" t="s">
        <v>11</v>
      </c>
      <c r="E117" t="s">
        <v>12</v>
      </c>
      <c r="F117" t="s">
        <v>30</v>
      </c>
      <c r="G117" t="s">
        <v>14</v>
      </c>
      <c r="H117" t="s">
        <v>15</v>
      </c>
      <c r="I117">
        <v>4</v>
      </c>
      <c r="J117">
        <v>97</v>
      </c>
      <c r="K117" t="s">
        <v>16</v>
      </c>
      <c r="L117" t="s">
        <v>17</v>
      </c>
      <c r="M117" t="s">
        <v>40</v>
      </c>
      <c r="N117" s="18">
        <f>VLOOKUP(Barcelona_Idealista4[[#This Row],[lift]],Tabla5[],2,0)</f>
        <v>0</v>
      </c>
      <c r="O117" s="25">
        <v>495000</v>
      </c>
      <c r="P117" s="25">
        <f>Barcelona_Idealista4[[#This Row],[prices]]/Barcelona_Idealista4[[#This Row],[area_m2]]</f>
        <v>5103.0927835051543</v>
      </c>
      <c r="Q117" t="str">
        <f>_xlfn.TEXTJOIN("-",0,Barcelona_Idealista4[[#This Row],[condition]],Barcelona_Idealista4[[#This Row],[prices]])</f>
        <v>good condition-495000</v>
      </c>
      <c r="R117" s="11" t="str" cm="1">
        <f t="array" ref="R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" spans="1:18" x14ac:dyDescent="0.2">
      <c r="A118" s="1">
        <v>42152</v>
      </c>
      <c r="B118" s="14">
        <f>YEAR(Barcelona_Idealista4[[#This Row],[Fecha]])</f>
        <v>2015</v>
      </c>
      <c r="C118" t="s">
        <v>239</v>
      </c>
      <c r="D118" t="s">
        <v>11</v>
      </c>
      <c r="E118" t="s">
        <v>12</v>
      </c>
      <c r="F118" t="s">
        <v>22</v>
      </c>
      <c r="G118" t="s">
        <v>14</v>
      </c>
      <c r="H118" t="s">
        <v>23</v>
      </c>
      <c r="I118">
        <v>3</v>
      </c>
      <c r="J118">
        <v>101</v>
      </c>
      <c r="K118" t="s">
        <v>16</v>
      </c>
      <c r="L118" t="s">
        <v>17</v>
      </c>
      <c r="M118" t="s">
        <v>36</v>
      </c>
      <c r="N118" s="18">
        <f>VLOOKUP(Barcelona_Idealista4[[#This Row],[lift]],Tabla5[],2,0)</f>
        <v>0</v>
      </c>
      <c r="O118" s="25">
        <v>480000</v>
      </c>
      <c r="P118" s="25">
        <f>Barcelona_Idealista4[[#This Row],[prices]]/Barcelona_Idealista4[[#This Row],[area_m2]]</f>
        <v>4752.4752475247524</v>
      </c>
      <c r="Q118" t="str">
        <f>_xlfn.TEXTJOIN("-",0,Barcelona_Idealista4[[#This Row],[condition]],Barcelona_Idealista4[[#This Row],[prices]])</f>
        <v>good condition-480000</v>
      </c>
      <c r="R118" s="11" t="str" cm="1">
        <f t="array" ref="R1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" spans="1:18" x14ac:dyDescent="0.2">
      <c r="A119" s="1">
        <v>42153</v>
      </c>
      <c r="B119" s="14">
        <f>YEAR(Barcelona_Idealista4[[#This Row],[Fecha]])</f>
        <v>2015</v>
      </c>
      <c r="C119" t="s">
        <v>240</v>
      </c>
      <c r="D119" t="s">
        <v>11</v>
      </c>
      <c r="E119" t="s">
        <v>50</v>
      </c>
      <c r="F119" t="s">
        <v>66</v>
      </c>
      <c r="G119" t="s">
        <v>14</v>
      </c>
      <c r="H119" t="s">
        <v>15</v>
      </c>
      <c r="I119">
        <v>3</v>
      </c>
      <c r="J119">
        <v>130</v>
      </c>
      <c r="K119" t="s">
        <v>16</v>
      </c>
      <c r="L119" t="s">
        <v>17</v>
      </c>
      <c r="M119" t="s">
        <v>57</v>
      </c>
      <c r="N119" s="18">
        <f>VLOOKUP(Barcelona_Idealista4[[#This Row],[lift]],Tabla5[],2,0)</f>
        <v>0</v>
      </c>
      <c r="O119" s="25">
        <v>630000</v>
      </c>
      <c r="P119" s="25">
        <f>Barcelona_Idealista4[[#This Row],[prices]]/Barcelona_Idealista4[[#This Row],[area_m2]]</f>
        <v>4846.1538461538457</v>
      </c>
      <c r="Q119" t="str">
        <f>_xlfn.TEXTJOIN("-",0,Barcelona_Idealista4[[#This Row],[condition]],Barcelona_Idealista4[[#This Row],[prices]])</f>
        <v>good condition-630000</v>
      </c>
      <c r="R119" s="11" t="str" cm="1">
        <f t="array" ref="R1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" spans="1:18" x14ac:dyDescent="0.2">
      <c r="A120" s="1">
        <v>42154</v>
      </c>
      <c r="B120" s="14">
        <f>YEAR(Barcelona_Idealista4[[#This Row],[Fecha]])</f>
        <v>2015</v>
      </c>
      <c r="C120" t="s">
        <v>241</v>
      </c>
      <c r="D120" t="s">
        <v>11</v>
      </c>
      <c r="E120" t="s">
        <v>50</v>
      </c>
      <c r="F120" t="s">
        <v>82</v>
      </c>
      <c r="G120" t="s">
        <v>14</v>
      </c>
      <c r="H120" t="s">
        <v>76</v>
      </c>
      <c r="I120">
        <v>4</v>
      </c>
      <c r="J120">
        <v>364</v>
      </c>
      <c r="K120" t="s">
        <v>28</v>
      </c>
      <c r="L120" t="s">
        <v>17</v>
      </c>
      <c r="M120" t="s">
        <v>29</v>
      </c>
      <c r="N120" s="18">
        <f>VLOOKUP(Barcelona_Idealista4[[#This Row],[lift]],Tabla5[],2,0)</f>
        <v>0.02</v>
      </c>
      <c r="O120" s="25">
        <v>1149000</v>
      </c>
      <c r="P120" s="25">
        <f>Barcelona_Idealista4[[#This Row],[prices]]/Barcelona_Idealista4[[#This Row],[area_m2]]</f>
        <v>3156.5934065934066</v>
      </c>
      <c r="Q120" t="str">
        <f>_xlfn.TEXTJOIN("-",0,Barcelona_Idealista4[[#This Row],[condition]],Barcelona_Idealista4[[#This Row],[prices]])</f>
        <v>good condition-1149000</v>
      </c>
      <c r="R120" s="11" t="str" cm="1">
        <f t="array" ref="R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" spans="1:18" x14ac:dyDescent="0.2">
      <c r="A121" s="1">
        <v>42155</v>
      </c>
      <c r="B121" s="14">
        <f>YEAR(Barcelona_Idealista4[[#This Row],[Fecha]])</f>
        <v>2015</v>
      </c>
      <c r="C121" t="s">
        <v>242</v>
      </c>
      <c r="D121" t="s">
        <v>11</v>
      </c>
      <c r="E121" t="s">
        <v>19</v>
      </c>
      <c r="F121" t="s">
        <v>68</v>
      </c>
      <c r="G121" t="s">
        <v>14</v>
      </c>
      <c r="H121" t="s">
        <v>76</v>
      </c>
      <c r="I121">
        <v>5</v>
      </c>
      <c r="J121">
        <v>465</v>
      </c>
      <c r="K121" t="s">
        <v>28</v>
      </c>
      <c r="L121" t="s">
        <v>17</v>
      </c>
      <c r="M121" t="s">
        <v>29</v>
      </c>
      <c r="N121" s="18">
        <f>VLOOKUP(Barcelona_Idealista4[[#This Row],[lift]],Tabla5[],2,0)</f>
        <v>0.02</v>
      </c>
      <c r="O121" s="25">
        <v>3370000</v>
      </c>
      <c r="P121" s="25">
        <f>Barcelona_Idealista4[[#This Row],[prices]]/Barcelona_Idealista4[[#This Row],[area_m2]]</f>
        <v>7247.311827956989</v>
      </c>
      <c r="Q121" t="str">
        <f>_xlfn.TEXTJOIN("-",0,Barcelona_Idealista4[[#This Row],[condition]],Barcelona_Idealista4[[#This Row],[prices]])</f>
        <v>good condition-3370000</v>
      </c>
      <c r="R121" s="11" t="str" cm="1">
        <f t="array" ref="R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" spans="1:18" x14ac:dyDescent="0.2">
      <c r="A122" s="1">
        <v>42156</v>
      </c>
      <c r="B122" s="14">
        <f>YEAR(Barcelona_Idealista4[[#This Row],[Fecha]])</f>
        <v>2015</v>
      </c>
      <c r="C122" t="s">
        <v>243</v>
      </c>
      <c r="D122" t="s">
        <v>11</v>
      </c>
      <c r="E122" t="s">
        <v>34</v>
      </c>
      <c r="F122" t="s">
        <v>44</v>
      </c>
      <c r="G122" t="s">
        <v>14</v>
      </c>
      <c r="H122" t="s">
        <v>15</v>
      </c>
      <c r="I122">
        <v>3</v>
      </c>
      <c r="J122">
        <v>88</v>
      </c>
      <c r="K122" t="s">
        <v>16</v>
      </c>
      <c r="L122" t="s">
        <v>17</v>
      </c>
      <c r="M122" t="s">
        <v>40</v>
      </c>
      <c r="N122" s="18">
        <f>VLOOKUP(Barcelona_Idealista4[[#This Row],[lift]],Tabla5[],2,0)</f>
        <v>0</v>
      </c>
      <c r="O122" s="25">
        <v>389000</v>
      </c>
      <c r="P122" s="25">
        <f>Barcelona_Idealista4[[#This Row],[prices]]/Barcelona_Idealista4[[#This Row],[area_m2]]</f>
        <v>4420.454545454545</v>
      </c>
      <c r="Q122" t="str">
        <f>_xlfn.TEXTJOIN("-",0,Barcelona_Idealista4[[#This Row],[condition]],Barcelona_Idealista4[[#This Row],[prices]])</f>
        <v>good condition-389000</v>
      </c>
      <c r="R122" s="11" t="str" cm="1">
        <f t="array" ref="R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" spans="1:18" x14ac:dyDescent="0.2">
      <c r="A123" s="1">
        <v>42157</v>
      </c>
      <c r="B123" s="14">
        <f>YEAR(Barcelona_Idealista4[[#This Row],[Fecha]])</f>
        <v>2015</v>
      </c>
      <c r="C123" t="s">
        <v>244</v>
      </c>
      <c r="D123" t="s">
        <v>11</v>
      </c>
      <c r="E123" t="s">
        <v>50</v>
      </c>
      <c r="F123" t="s">
        <v>66</v>
      </c>
      <c r="G123" t="s">
        <v>14</v>
      </c>
      <c r="H123" t="s">
        <v>15</v>
      </c>
      <c r="I123">
        <v>4</v>
      </c>
      <c r="J123">
        <v>85</v>
      </c>
      <c r="K123" t="s">
        <v>16</v>
      </c>
      <c r="L123" t="s">
        <v>17</v>
      </c>
      <c r="M123" t="s">
        <v>60</v>
      </c>
      <c r="N123" s="18">
        <f>VLOOKUP(Barcelona_Idealista4[[#This Row],[lift]],Tabla5[],2,0)</f>
        <v>0</v>
      </c>
      <c r="O123" s="25">
        <v>375000</v>
      </c>
      <c r="P123" s="25">
        <f>Barcelona_Idealista4[[#This Row],[prices]]/Barcelona_Idealista4[[#This Row],[area_m2]]</f>
        <v>4411.7647058823532</v>
      </c>
      <c r="Q123" t="str">
        <f>_xlfn.TEXTJOIN("-",0,Barcelona_Idealista4[[#This Row],[condition]],Barcelona_Idealista4[[#This Row],[prices]])</f>
        <v>good condition-375000</v>
      </c>
      <c r="R123" s="11" t="str" cm="1">
        <f t="array" ref="R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" spans="1:18" x14ac:dyDescent="0.2">
      <c r="A124" s="1">
        <v>42158</v>
      </c>
      <c r="B124" s="14">
        <f>YEAR(Barcelona_Idealista4[[#This Row],[Fecha]])</f>
        <v>2015</v>
      </c>
      <c r="C124" t="s">
        <v>245</v>
      </c>
      <c r="D124" t="s">
        <v>11</v>
      </c>
      <c r="E124" t="s">
        <v>12</v>
      </c>
      <c r="F124" t="s">
        <v>33</v>
      </c>
      <c r="G124" t="s">
        <v>14</v>
      </c>
      <c r="H124" t="s">
        <v>15</v>
      </c>
      <c r="I124">
        <v>3</v>
      </c>
      <c r="J124">
        <v>113</v>
      </c>
      <c r="K124" t="s">
        <v>16</v>
      </c>
      <c r="L124" t="s">
        <v>17</v>
      </c>
      <c r="M124" t="s">
        <v>57</v>
      </c>
      <c r="N124" s="18">
        <f>VLOOKUP(Barcelona_Idealista4[[#This Row],[lift]],Tabla5[],2,0)</f>
        <v>0</v>
      </c>
      <c r="O124" s="25">
        <v>378000</v>
      </c>
      <c r="P124" s="25">
        <f>Barcelona_Idealista4[[#This Row],[prices]]/Barcelona_Idealista4[[#This Row],[area_m2]]</f>
        <v>3345.1327433628317</v>
      </c>
      <c r="Q124" t="str">
        <f>_xlfn.TEXTJOIN("-",0,Barcelona_Idealista4[[#This Row],[condition]],Barcelona_Idealista4[[#This Row],[prices]])</f>
        <v>good condition-378000</v>
      </c>
      <c r="R124" s="11" t="str" cm="1">
        <f t="array" ref="R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" spans="1:18" x14ac:dyDescent="0.2">
      <c r="A125" s="1">
        <v>42159</v>
      </c>
      <c r="B125" s="14">
        <f>YEAR(Barcelona_Idealista4[[#This Row],[Fecha]])</f>
        <v>2015</v>
      </c>
      <c r="C125" t="s">
        <v>246</v>
      </c>
      <c r="D125" t="s">
        <v>11</v>
      </c>
      <c r="E125" t="s">
        <v>12</v>
      </c>
      <c r="F125" t="s">
        <v>33</v>
      </c>
      <c r="G125" t="s">
        <v>14</v>
      </c>
      <c r="H125" t="s">
        <v>15</v>
      </c>
      <c r="I125">
        <v>3</v>
      </c>
      <c r="J125">
        <v>108</v>
      </c>
      <c r="K125" t="s">
        <v>16</v>
      </c>
      <c r="L125" t="s">
        <v>17</v>
      </c>
      <c r="M125" t="s">
        <v>57</v>
      </c>
      <c r="N125" s="18">
        <f>VLOOKUP(Barcelona_Idealista4[[#This Row],[lift]],Tabla5[],2,0)</f>
        <v>0</v>
      </c>
      <c r="O125" s="25">
        <v>375000</v>
      </c>
      <c r="P125" s="25">
        <f>Barcelona_Idealista4[[#This Row],[prices]]/Barcelona_Idealista4[[#This Row],[area_m2]]</f>
        <v>3472.2222222222222</v>
      </c>
      <c r="Q125" t="str">
        <f>_xlfn.TEXTJOIN("-",0,Barcelona_Idealista4[[#This Row],[condition]],Barcelona_Idealista4[[#This Row],[prices]])</f>
        <v>good condition-375000</v>
      </c>
      <c r="R125" s="11" t="str" cm="1">
        <f t="array" ref="R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" spans="1:18" x14ac:dyDescent="0.2">
      <c r="A126" s="1">
        <v>42160</v>
      </c>
      <c r="B126" s="14">
        <f>YEAR(Barcelona_Idealista4[[#This Row],[Fecha]])</f>
        <v>2015</v>
      </c>
      <c r="C126" t="s">
        <v>247</v>
      </c>
      <c r="D126" t="s">
        <v>11</v>
      </c>
      <c r="E126" t="s">
        <v>47</v>
      </c>
      <c r="F126" t="s">
        <v>63</v>
      </c>
      <c r="G126" t="s">
        <v>14</v>
      </c>
      <c r="H126" t="s">
        <v>15</v>
      </c>
      <c r="I126">
        <v>4</v>
      </c>
      <c r="J126">
        <v>90</v>
      </c>
      <c r="K126" t="s">
        <v>16</v>
      </c>
      <c r="L126" t="s">
        <v>17</v>
      </c>
      <c r="M126" t="s">
        <v>21</v>
      </c>
      <c r="N126" s="18">
        <f>VLOOKUP(Barcelona_Idealista4[[#This Row],[lift]],Tabla5[],2,0)</f>
        <v>0</v>
      </c>
      <c r="O126" s="25">
        <v>279500</v>
      </c>
      <c r="P126" s="25">
        <f>Barcelona_Idealista4[[#This Row],[prices]]/Barcelona_Idealista4[[#This Row],[area_m2]]</f>
        <v>3105.5555555555557</v>
      </c>
      <c r="Q126" t="str">
        <f>_xlfn.TEXTJOIN("-",0,Barcelona_Idealista4[[#This Row],[condition]],Barcelona_Idealista4[[#This Row],[prices]])</f>
        <v>good condition-279500</v>
      </c>
      <c r="R126" s="11" t="str" cm="1">
        <f t="array" ref="R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" spans="1:18" x14ac:dyDescent="0.2">
      <c r="A127" s="1">
        <v>42161</v>
      </c>
      <c r="B127" s="14">
        <f>YEAR(Barcelona_Idealista4[[#This Row],[Fecha]])</f>
        <v>2015</v>
      </c>
      <c r="C127" t="s">
        <v>248</v>
      </c>
      <c r="D127" t="s">
        <v>11</v>
      </c>
      <c r="E127" t="s">
        <v>34</v>
      </c>
      <c r="F127" t="s">
        <v>44</v>
      </c>
      <c r="G127" t="s">
        <v>14</v>
      </c>
      <c r="H127" t="s">
        <v>15</v>
      </c>
      <c r="I127">
        <v>2</v>
      </c>
      <c r="J127">
        <v>134</v>
      </c>
      <c r="K127" t="s">
        <v>16</v>
      </c>
      <c r="L127" t="s">
        <v>17</v>
      </c>
      <c r="M127" t="s">
        <v>18</v>
      </c>
      <c r="N127" s="18">
        <f>VLOOKUP(Barcelona_Idealista4[[#This Row],[lift]],Tabla5[],2,0)</f>
        <v>0</v>
      </c>
      <c r="O127" s="25">
        <v>670000</v>
      </c>
      <c r="P127" s="25">
        <f>Barcelona_Idealista4[[#This Row],[prices]]/Barcelona_Idealista4[[#This Row],[area_m2]]</f>
        <v>5000</v>
      </c>
      <c r="Q127" t="str">
        <f>_xlfn.TEXTJOIN("-",0,Barcelona_Idealista4[[#This Row],[condition]],Barcelona_Idealista4[[#This Row],[prices]])</f>
        <v>good condition-670000</v>
      </c>
      <c r="R127" s="11" t="str" cm="1">
        <f t="array" ref="R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" spans="1:18" x14ac:dyDescent="0.2">
      <c r="A128" s="1">
        <v>42162</v>
      </c>
      <c r="B128" s="14">
        <f>YEAR(Barcelona_Idealista4[[#This Row],[Fecha]])</f>
        <v>2015</v>
      </c>
      <c r="C128" t="s">
        <v>249</v>
      </c>
      <c r="D128" t="s">
        <v>11</v>
      </c>
      <c r="E128" t="s">
        <v>19</v>
      </c>
      <c r="F128" t="s">
        <v>68</v>
      </c>
      <c r="G128" t="s">
        <v>14</v>
      </c>
      <c r="H128" t="s">
        <v>15</v>
      </c>
      <c r="I128">
        <v>4</v>
      </c>
      <c r="J128">
        <v>217</v>
      </c>
      <c r="K128" t="s">
        <v>16</v>
      </c>
      <c r="L128" t="s">
        <v>17</v>
      </c>
      <c r="M128" t="s">
        <v>58</v>
      </c>
      <c r="N128" s="18">
        <f>VLOOKUP(Barcelona_Idealista4[[#This Row],[lift]],Tabla5[],2,0)</f>
        <v>0</v>
      </c>
      <c r="O128" s="25">
        <v>1150000</v>
      </c>
      <c r="P128" s="25">
        <f>Barcelona_Idealista4[[#This Row],[prices]]/Barcelona_Idealista4[[#This Row],[area_m2]]</f>
        <v>5299.5391705069123</v>
      </c>
      <c r="Q128" t="str">
        <f>_xlfn.TEXTJOIN("-",0,Barcelona_Idealista4[[#This Row],[condition]],Barcelona_Idealista4[[#This Row],[prices]])</f>
        <v>good condition-1150000</v>
      </c>
      <c r="R128" s="11" t="str" cm="1">
        <f t="array" ref="R1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" spans="1:18" x14ac:dyDescent="0.2">
      <c r="A129" s="1">
        <v>42163</v>
      </c>
      <c r="B129" s="14">
        <f>YEAR(Barcelona_Idealista4[[#This Row],[Fecha]])</f>
        <v>2015</v>
      </c>
      <c r="C129" t="s">
        <v>250</v>
      </c>
      <c r="D129" t="s">
        <v>11</v>
      </c>
      <c r="E129" t="s">
        <v>34</v>
      </c>
      <c r="F129" t="s">
        <v>44</v>
      </c>
      <c r="G129" t="s">
        <v>14</v>
      </c>
      <c r="H129" t="s">
        <v>15</v>
      </c>
      <c r="I129">
        <v>3</v>
      </c>
      <c r="J129">
        <v>121</v>
      </c>
      <c r="K129" t="s">
        <v>16</v>
      </c>
      <c r="L129" t="s">
        <v>17</v>
      </c>
      <c r="M129" t="s">
        <v>60</v>
      </c>
      <c r="N129" s="18">
        <f>VLOOKUP(Barcelona_Idealista4[[#This Row],[lift]],Tabla5[],2,0)</f>
        <v>0</v>
      </c>
      <c r="O129" s="25">
        <v>1454000</v>
      </c>
      <c r="P129" s="25">
        <f>Barcelona_Idealista4[[#This Row],[prices]]/Barcelona_Idealista4[[#This Row],[area_m2]]</f>
        <v>12016.528925619834</v>
      </c>
      <c r="Q129" t="str">
        <f>_xlfn.TEXTJOIN("-",0,Barcelona_Idealista4[[#This Row],[condition]],Barcelona_Idealista4[[#This Row],[prices]])</f>
        <v>good condition-1454000</v>
      </c>
      <c r="R129" s="11" t="str" cm="1">
        <f t="array" ref="R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" spans="1:18" x14ac:dyDescent="0.2">
      <c r="A130" s="1">
        <v>42164</v>
      </c>
      <c r="B130" s="14">
        <f>YEAR(Barcelona_Idealista4[[#This Row],[Fecha]])</f>
        <v>2015</v>
      </c>
      <c r="C130" t="s">
        <v>251</v>
      </c>
      <c r="D130" t="s">
        <v>11</v>
      </c>
      <c r="E130" t="s">
        <v>34</v>
      </c>
      <c r="F130" t="s">
        <v>44</v>
      </c>
      <c r="G130" t="s">
        <v>14</v>
      </c>
      <c r="H130" t="s">
        <v>15</v>
      </c>
      <c r="I130">
        <v>3</v>
      </c>
      <c r="J130">
        <v>95</v>
      </c>
      <c r="K130" t="s">
        <v>16</v>
      </c>
      <c r="L130" t="s">
        <v>17</v>
      </c>
      <c r="M130" t="s">
        <v>36</v>
      </c>
      <c r="N130" s="18">
        <f>VLOOKUP(Barcelona_Idealista4[[#This Row],[lift]],Tabla5[],2,0)</f>
        <v>0</v>
      </c>
      <c r="O130" s="25">
        <v>1082000</v>
      </c>
      <c r="P130" s="25">
        <f>Barcelona_Idealista4[[#This Row],[prices]]/Barcelona_Idealista4[[#This Row],[area_m2]]</f>
        <v>11389.473684210527</v>
      </c>
      <c r="Q130" t="str">
        <f>_xlfn.TEXTJOIN("-",0,Barcelona_Idealista4[[#This Row],[condition]],Barcelona_Idealista4[[#This Row],[prices]])</f>
        <v>good condition-1082000</v>
      </c>
      <c r="R130" s="11" t="str" cm="1">
        <f t="array" ref="R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" spans="1:18" x14ac:dyDescent="0.2">
      <c r="A131" s="1">
        <v>42165</v>
      </c>
      <c r="B131" s="14">
        <f>YEAR(Barcelona_Idealista4[[#This Row],[Fecha]])</f>
        <v>2015</v>
      </c>
      <c r="C131" t="s">
        <v>252</v>
      </c>
      <c r="D131" t="s">
        <v>11</v>
      </c>
      <c r="E131" t="s">
        <v>12</v>
      </c>
      <c r="F131" t="s">
        <v>41</v>
      </c>
      <c r="G131" t="s">
        <v>14</v>
      </c>
      <c r="H131" t="s">
        <v>15</v>
      </c>
      <c r="I131">
        <v>3</v>
      </c>
      <c r="J131">
        <v>125</v>
      </c>
      <c r="K131" t="s">
        <v>16</v>
      </c>
      <c r="L131" t="s">
        <v>17</v>
      </c>
      <c r="M131" t="s">
        <v>36</v>
      </c>
      <c r="N131" s="18">
        <f>VLOOKUP(Barcelona_Idealista4[[#This Row],[lift]],Tabla5[],2,0)</f>
        <v>0</v>
      </c>
      <c r="O131" s="25">
        <v>690000</v>
      </c>
      <c r="P131" s="25">
        <f>Barcelona_Idealista4[[#This Row],[prices]]/Barcelona_Idealista4[[#This Row],[area_m2]]</f>
        <v>5520</v>
      </c>
      <c r="Q131" t="str">
        <f>_xlfn.TEXTJOIN("-",0,Barcelona_Idealista4[[#This Row],[condition]],Barcelona_Idealista4[[#This Row],[prices]])</f>
        <v>good condition-690000</v>
      </c>
      <c r="R131" s="11" t="str" cm="1">
        <f t="array" ref="R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" spans="1:18" x14ac:dyDescent="0.2">
      <c r="A132" s="1">
        <v>42166</v>
      </c>
      <c r="B132" s="14">
        <f>YEAR(Barcelona_Idealista4[[#This Row],[Fecha]])</f>
        <v>2015</v>
      </c>
      <c r="C132" t="s">
        <v>253</v>
      </c>
      <c r="D132" t="s">
        <v>11</v>
      </c>
      <c r="E132" t="s">
        <v>12</v>
      </c>
      <c r="F132" t="s">
        <v>33</v>
      </c>
      <c r="G132" t="s">
        <v>14</v>
      </c>
      <c r="H132" t="s">
        <v>15</v>
      </c>
      <c r="I132">
        <v>2</v>
      </c>
      <c r="J132">
        <v>71</v>
      </c>
      <c r="K132" t="s">
        <v>16</v>
      </c>
      <c r="L132" t="s">
        <v>17</v>
      </c>
      <c r="M132" t="s">
        <v>21</v>
      </c>
      <c r="N132" s="18">
        <f>VLOOKUP(Barcelona_Idealista4[[#This Row],[lift]],Tabla5[],2,0)</f>
        <v>0</v>
      </c>
      <c r="O132" s="25">
        <v>348000</v>
      </c>
      <c r="P132" s="25">
        <f>Barcelona_Idealista4[[#This Row],[prices]]/Barcelona_Idealista4[[#This Row],[area_m2]]</f>
        <v>4901.4084507042253</v>
      </c>
      <c r="Q132" t="str">
        <f>_xlfn.TEXTJOIN("-",0,Barcelona_Idealista4[[#This Row],[condition]],Barcelona_Idealista4[[#This Row],[prices]])</f>
        <v>good condition-348000</v>
      </c>
      <c r="R132" s="11" t="str" cm="1">
        <f t="array" ref="R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" spans="1:18" x14ac:dyDescent="0.2">
      <c r="A133" s="1">
        <v>42167</v>
      </c>
      <c r="B133" s="14">
        <f>YEAR(Barcelona_Idealista4[[#This Row],[Fecha]])</f>
        <v>2015</v>
      </c>
      <c r="C133" t="s">
        <v>254</v>
      </c>
      <c r="D133" t="s">
        <v>11</v>
      </c>
      <c r="E133" t="s">
        <v>19</v>
      </c>
      <c r="F133" t="s">
        <v>73</v>
      </c>
      <c r="G133" t="s">
        <v>14</v>
      </c>
      <c r="H133" t="s">
        <v>15</v>
      </c>
      <c r="I133">
        <v>3</v>
      </c>
      <c r="J133">
        <v>90</v>
      </c>
      <c r="K133" t="s">
        <v>28</v>
      </c>
      <c r="L133" t="s">
        <v>17</v>
      </c>
      <c r="M133" t="s">
        <v>52</v>
      </c>
      <c r="N133" s="18">
        <f>VLOOKUP(Barcelona_Idealista4[[#This Row],[lift]],Tabla5[],2,0)</f>
        <v>0.02</v>
      </c>
      <c r="O133" s="25">
        <v>490000</v>
      </c>
      <c r="P133" s="25">
        <f>Barcelona_Idealista4[[#This Row],[prices]]/Barcelona_Idealista4[[#This Row],[area_m2]]</f>
        <v>5444.4444444444443</v>
      </c>
      <c r="Q133" t="str">
        <f>_xlfn.TEXTJOIN("-",0,Barcelona_Idealista4[[#This Row],[condition]],Barcelona_Idealista4[[#This Row],[prices]])</f>
        <v>good condition-490000</v>
      </c>
      <c r="R133" s="11" t="str" cm="1">
        <f t="array" ref="R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" spans="1:18" x14ac:dyDescent="0.2">
      <c r="A134" s="1">
        <v>42168</v>
      </c>
      <c r="B134" s="14">
        <f>YEAR(Barcelona_Idealista4[[#This Row],[Fecha]])</f>
        <v>2015</v>
      </c>
      <c r="C134" t="s">
        <v>255</v>
      </c>
      <c r="D134" t="s">
        <v>11</v>
      </c>
      <c r="E134" t="s">
        <v>12</v>
      </c>
      <c r="F134" t="s">
        <v>41</v>
      </c>
      <c r="G134" t="s">
        <v>14</v>
      </c>
      <c r="H134" t="s">
        <v>15</v>
      </c>
      <c r="I134">
        <v>3</v>
      </c>
      <c r="J134">
        <v>90</v>
      </c>
      <c r="K134" t="s">
        <v>16</v>
      </c>
      <c r="L134" t="s">
        <v>17</v>
      </c>
      <c r="M134" t="s">
        <v>21</v>
      </c>
      <c r="N134" s="18">
        <f>VLOOKUP(Barcelona_Idealista4[[#This Row],[lift]],Tabla5[],2,0)</f>
        <v>0</v>
      </c>
      <c r="O134" s="25">
        <v>760000</v>
      </c>
      <c r="P134" s="25">
        <f>Barcelona_Idealista4[[#This Row],[prices]]/Barcelona_Idealista4[[#This Row],[area_m2]]</f>
        <v>8444.4444444444453</v>
      </c>
      <c r="Q134" t="str">
        <f>_xlfn.TEXTJOIN("-",0,Barcelona_Idealista4[[#This Row],[condition]],Barcelona_Idealista4[[#This Row],[prices]])</f>
        <v>good condition-760000</v>
      </c>
      <c r="R134" s="11" t="str" cm="1">
        <f t="array" ref="R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" spans="1:18" x14ac:dyDescent="0.2">
      <c r="A135" s="1">
        <v>42169</v>
      </c>
      <c r="B135" s="14">
        <f>YEAR(Barcelona_Idealista4[[#This Row],[Fecha]])</f>
        <v>2015</v>
      </c>
      <c r="C135" t="s">
        <v>256</v>
      </c>
      <c r="D135" t="s">
        <v>11</v>
      </c>
      <c r="E135" t="s">
        <v>12</v>
      </c>
      <c r="F135" t="s">
        <v>41</v>
      </c>
      <c r="G135" t="s">
        <v>14</v>
      </c>
      <c r="H135" t="s">
        <v>15</v>
      </c>
      <c r="I135">
        <v>2</v>
      </c>
      <c r="J135">
        <v>148</v>
      </c>
      <c r="K135" t="s">
        <v>16</v>
      </c>
      <c r="L135" t="s">
        <v>17</v>
      </c>
      <c r="M135" t="s">
        <v>57</v>
      </c>
      <c r="N135" s="18">
        <f>VLOOKUP(Barcelona_Idealista4[[#This Row],[lift]],Tabla5[],2,0)</f>
        <v>0</v>
      </c>
      <c r="O135" s="25">
        <v>1325000</v>
      </c>
      <c r="P135" s="25">
        <f>Barcelona_Idealista4[[#This Row],[prices]]/Barcelona_Idealista4[[#This Row],[area_m2]]</f>
        <v>8952.7027027027034</v>
      </c>
      <c r="Q135" t="str">
        <f>_xlfn.TEXTJOIN("-",0,Barcelona_Idealista4[[#This Row],[condition]],Barcelona_Idealista4[[#This Row],[prices]])</f>
        <v>good condition-1325000</v>
      </c>
      <c r="R135" s="11" t="str" cm="1">
        <f t="array" ref="R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" spans="1:18" x14ac:dyDescent="0.2">
      <c r="A136" s="1">
        <v>42170</v>
      </c>
      <c r="B136" s="14">
        <f>YEAR(Barcelona_Idealista4[[#This Row],[Fecha]])</f>
        <v>2015</v>
      </c>
      <c r="C136" t="s">
        <v>257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>
        <v>5</v>
      </c>
      <c r="J136">
        <v>206</v>
      </c>
      <c r="K136" t="s">
        <v>16</v>
      </c>
      <c r="L136" t="s">
        <v>17</v>
      </c>
      <c r="M136" t="s">
        <v>58</v>
      </c>
      <c r="N136" s="18">
        <f>VLOOKUP(Barcelona_Idealista4[[#This Row],[lift]],Tabla5[],2,0)</f>
        <v>0</v>
      </c>
      <c r="O136" s="25">
        <v>1095000</v>
      </c>
      <c r="P136" s="25">
        <f>Barcelona_Idealista4[[#This Row],[prices]]/Barcelona_Idealista4[[#This Row],[area_m2]]</f>
        <v>5315.5339805825242</v>
      </c>
      <c r="Q136" t="str">
        <f>_xlfn.TEXTJOIN("-",0,Barcelona_Idealista4[[#This Row],[condition]],Barcelona_Idealista4[[#This Row],[prices]])</f>
        <v>good condition-1095000</v>
      </c>
      <c r="R136" s="11" t="str" cm="1">
        <f t="array" ref="R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" spans="1:18" x14ac:dyDescent="0.2">
      <c r="A137" s="1">
        <v>42171</v>
      </c>
      <c r="B137" s="14">
        <f>YEAR(Barcelona_Idealista4[[#This Row],[Fecha]])</f>
        <v>2015</v>
      </c>
      <c r="C137" t="s">
        <v>258</v>
      </c>
      <c r="D137" t="s">
        <v>11</v>
      </c>
      <c r="E137" t="s">
        <v>42</v>
      </c>
      <c r="F137" t="s">
        <v>83</v>
      </c>
      <c r="G137" t="s">
        <v>14</v>
      </c>
      <c r="H137" t="s">
        <v>23</v>
      </c>
      <c r="I137">
        <v>4</v>
      </c>
      <c r="J137">
        <v>147</v>
      </c>
      <c r="K137" t="s">
        <v>16</v>
      </c>
      <c r="L137" t="s">
        <v>17</v>
      </c>
      <c r="M137" t="s">
        <v>36</v>
      </c>
      <c r="N137" s="18">
        <f>VLOOKUP(Barcelona_Idealista4[[#This Row],[lift]],Tabla5[],2,0)</f>
        <v>0</v>
      </c>
      <c r="O137" s="25">
        <v>790000</v>
      </c>
      <c r="P137" s="25">
        <f>Barcelona_Idealista4[[#This Row],[prices]]/Barcelona_Idealista4[[#This Row],[area_m2]]</f>
        <v>5374.149659863946</v>
      </c>
      <c r="Q137" t="str">
        <f>_xlfn.TEXTJOIN("-",0,Barcelona_Idealista4[[#This Row],[condition]],Barcelona_Idealista4[[#This Row],[prices]])</f>
        <v>good condition-790000</v>
      </c>
      <c r="R137" s="11" t="str" cm="1">
        <f t="array" ref="R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" spans="1:18" x14ac:dyDescent="0.2">
      <c r="A138" s="1">
        <v>42172</v>
      </c>
      <c r="B138" s="14">
        <f>YEAR(Barcelona_Idealista4[[#This Row],[Fecha]])</f>
        <v>2015</v>
      </c>
      <c r="C138" t="s">
        <v>259</v>
      </c>
      <c r="D138" t="s">
        <v>11</v>
      </c>
      <c r="E138" t="s">
        <v>12</v>
      </c>
      <c r="F138" t="s">
        <v>41</v>
      </c>
      <c r="G138" t="s">
        <v>14</v>
      </c>
      <c r="H138" t="s">
        <v>15</v>
      </c>
      <c r="I138">
        <v>3</v>
      </c>
      <c r="J138">
        <v>118</v>
      </c>
      <c r="K138" t="s">
        <v>16</v>
      </c>
      <c r="L138" t="s">
        <v>17</v>
      </c>
      <c r="M138" t="s">
        <v>21</v>
      </c>
      <c r="N138" s="18">
        <f>VLOOKUP(Barcelona_Idealista4[[#This Row],[lift]],Tabla5[],2,0)</f>
        <v>0</v>
      </c>
      <c r="O138" s="25">
        <v>975000</v>
      </c>
      <c r="P138" s="25">
        <f>Barcelona_Idealista4[[#This Row],[prices]]/Barcelona_Idealista4[[#This Row],[area_m2]]</f>
        <v>8262.7118644067796</v>
      </c>
      <c r="Q138" t="str">
        <f>_xlfn.TEXTJOIN("-",0,Barcelona_Idealista4[[#This Row],[condition]],Barcelona_Idealista4[[#This Row],[prices]])</f>
        <v>good condition-975000</v>
      </c>
      <c r="R138" s="11" t="str" cm="1">
        <f t="array" ref="R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" spans="1:18" x14ac:dyDescent="0.2">
      <c r="A139" s="1">
        <v>42173</v>
      </c>
      <c r="B139" s="14">
        <f>YEAR(Barcelona_Idealista4[[#This Row],[Fecha]])</f>
        <v>2015</v>
      </c>
      <c r="C139" t="s">
        <v>260</v>
      </c>
      <c r="D139" t="s">
        <v>11</v>
      </c>
      <c r="E139" t="s">
        <v>12</v>
      </c>
      <c r="F139" t="s">
        <v>31</v>
      </c>
      <c r="G139" t="s">
        <v>14</v>
      </c>
      <c r="H139" t="s">
        <v>15</v>
      </c>
      <c r="I139">
        <v>3</v>
      </c>
      <c r="J139">
        <v>121</v>
      </c>
      <c r="K139" t="s">
        <v>16</v>
      </c>
      <c r="L139" t="s">
        <v>17</v>
      </c>
      <c r="M139" t="s">
        <v>18</v>
      </c>
      <c r="N139" s="18">
        <f>VLOOKUP(Barcelona_Idealista4[[#This Row],[lift]],Tabla5[],2,0)</f>
        <v>0</v>
      </c>
      <c r="O139" s="25">
        <v>465000</v>
      </c>
      <c r="P139" s="25">
        <f>Barcelona_Idealista4[[#This Row],[prices]]/Barcelona_Idealista4[[#This Row],[area_m2]]</f>
        <v>3842.9752066115702</v>
      </c>
      <c r="Q139" t="str">
        <f>_xlfn.TEXTJOIN("-",0,Barcelona_Idealista4[[#This Row],[condition]],Barcelona_Idealista4[[#This Row],[prices]])</f>
        <v>good condition-465000</v>
      </c>
      <c r="R139" s="11" t="str" cm="1">
        <f t="array" ref="R1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" spans="1:18" x14ac:dyDescent="0.2">
      <c r="A140" s="1">
        <v>42174</v>
      </c>
      <c r="B140" s="14">
        <f>YEAR(Barcelona_Idealista4[[#This Row],[Fecha]])</f>
        <v>2015</v>
      </c>
      <c r="C140" t="s">
        <v>261</v>
      </c>
      <c r="D140" t="s">
        <v>11</v>
      </c>
      <c r="E140" t="s">
        <v>50</v>
      </c>
      <c r="F140" t="s">
        <v>84</v>
      </c>
      <c r="G140" t="s">
        <v>14</v>
      </c>
      <c r="H140" t="s">
        <v>15</v>
      </c>
      <c r="I140">
        <v>3</v>
      </c>
      <c r="J140">
        <v>91</v>
      </c>
      <c r="K140" t="s">
        <v>16</v>
      </c>
      <c r="L140" t="s">
        <v>17</v>
      </c>
      <c r="M140" t="s">
        <v>18</v>
      </c>
      <c r="N140" s="18">
        <f>VLOOKUP(Barcelona_Idealista4[[#This Row],[lift]],Tabla5[],2,0)</f>
        <v>0</v>
      </c>
      <c r="O140" s="25">
        <v>499000</v>
      </c>
      <c r="P140" s="25">
        <f>Barcelona_Idealista4[[#This Row],[prices]]/Barcelona_Idealista4[[#This Row],[area_m2]]</f>
        <v>5483.5164835164833</v>
      </c>
      <c r="Q140" t="str">
        <f>_xlfn.TEXTJOIN("-",0,Barcelona_Idealista4[[#This Row],[condition]],Barcelona_Idealista4[[#This Row],[prices]])</f>
        <v>good condition-499000</v>
      </c>
      <c r="R140" s="11" t="str" cm="1">
        <f t="array" ref="R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" spans="1:18" x14ac:dyDescent="0.2">
      <c r="A141" s="1">
        <v>42175</v>
      </c>
      <c r="B141" s="14">
        <f>YEAR(Barcelona_Idealista4[[#This Row],[Fecha]])</f>
        <v>2015</v>
      </c>
      <c r="C141" t="s">
        <v>262</v>
      </c>
      <c r="D141" t="s">
        <v>11</v>
      </c>
      <c r="E141" t="s">
        <v>12</v>
      </c>
      <c r="F141" t="s">
        <v>33</v>
      </c>
      <c r="G141" t="s">
        <v>14</v>
      </c>
      <c r="H141" t="s">
        <v>15</v>
      </c>
      <c r="I141">
        <v>3</v>
      </c>
      <c r="J141">
        <v>93</v>
      </c>
      <c r="K141" t="s">
        <v>16</v>
      </c>
      <c r="L141" t="s">
        <v>17</v>
      </c>
      <c r="M141" t="s">
        <v>46</v>
      </c>
      <c r="N141" s="18">
        <f>VLOOKUP(Barcelona_Idealista4[[#This Row],[lift]],Tabla5[],2,0)</f>
        <v>0</v>
      </c>
      <c r="O141" s="25">
        <v>405000</v>
      </c>
      <c r="P141" s="25">
        <f>Barcelona_Idealista4[[#This Row],[prices]]/Barcelona_Idealista4[[#This Row],[area_m2]]</f>
        <v>4354.8387096774195</v>
      </c>
      <c r="Q141" t="str">
        <f>_xlfn.TEXTJOIN("-",0,Barcelona_Idealista4[[#This Row],[condition]],Barcelona_Idealista4[[#This Row],[prices]])</f>
        <v>good condition-405000</v>
      </c>
      <c r="R141" s="11" t="str" cm="1">
        <f t="array" ref="R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" spans="1:18" x14ac:dyDescent="0.2">
      <c r="A142" s="1">
        <v>42176</v>
      </c>
      <c r="B142" s="14">
        <f>YEAR(Barcelona_Idealista4[[#This Row],[Fecha]])</f>
        <v>2015</v>
      </c>
      <c r="C142" t="s">
        <v>263</v>
      </c>
      <c r="D142" t="s">
        <v>11</v>
      </c>
      <c r="E142" t="s">
        <v>25</v>
      </c>
      <c r="F142" t="s">
        <v>79</v>
      </c>
      <c r="G142" t="s">
        <v>14</v>
      </c>
      <c r="H142" t="s">
        <v>15</v>
      </c>
      <c r="I142">
        <v>2</v>
      </c>
      <c r="J142">
        <v>64</v>
      </c>
      <c r="K142" t="s">
        <v>28</v>
      </c>
      <c r="L142" t="s">
        <v>17</v>
      </c>
      <c r="M142" t="s">
        <v>52</v>
      </c>
      <c r="N142" s="18">
        <f>VLOOKUP(Barcelona_Idealista4[[#This Row],[lift]],Tabla5[],2,0)</f>
        <v>0.02</v>
      </c>
      <c r="O142" s="25">
        <v>149000</v>
      </c>
      <c r="P142" s="25">
        <f>Barcelona_Idealista4[[#This Row],[prices]]/Barcelona_Idealista4[[#This Row],[area_m2]]</f>
        <v>2328.125</v>
      </c>
      <c r="Q142" t="str">
        <f>_xlfn.TEXTJOIN("-",0,Barcelona_Idealista4[[#This Row],[condition]],Barcelona_Idealista4[[#This Row],[prices]])</f>
        <v>good condition-149000</v>
      </c>
      <c r="R142" s="11" t="str" cm="1">
        <f t="array" ref="R1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43" spans="1:18" x14ac:dyDescent="0.2">
      <c r="A143" s="1">
        <v>42177</v>
      </c>
      <c r="B143" s="14">
        <f>YEAR(Barcelona_Idealista4[[#This Row],[Fecha]])</f>
        <v>2015</v>
      </c>
      <c r="C143" t="s">
        <v>264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>
        <v>3</v>
      </c>
      <c r="J143">
        <v>138</v>
      </c>
      <c r="K143" t="s">
        <v>16</v>
      </c>
      <c r="L143" t="s">
        <v>17</v>
      </c>
      <c r="M143" t="s">
        <v>40</v>
      </c>
      <c r="N143" s="18">
        <f>VLOOKUP(Barcelona_Idealista4[[#This Row],[lift]],Tabla5[],2,0)</f>
        <v>0</v>
      </c>
      <c r="O143" s="25">
        <v>850000</v>
      </c>
      <c r="P143" s="25">
        <f>Barcelona_Idealista4[[#This Row],[prices]]/Barcelona_Idealista4[[#This Row],[area_m2]]</f>
        <v>6159.420289855072</v>
      </c>
      <c r="Q143" t="str">
        <f>_xlfn.TEXTJOIN("-",0,Barcelona_Idealista4[[#This Row],[condition]],Barcelona_Idealista4[[#This Row],[prices]])</f>
        <v>good condition-850000</v>
      </c>
      <c r="R143" s="11" t="str" cm="1">
        <f t="array" ref="R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" spans="1:18" x14ac:dyDescent="0.2">
      <c r="A144" s="1">
        <v>42178</v>
      </c>
      <c r="B144" s="14">
        <f>YEAR(Barcelona_Idealista4[[#This Row],[Fecha]])</f>
        <v>2015</v>
      </c>
      <c r="C144" t="s">
        <v>265</v>
      </c>
      <c r="D144" t="s">
        <v>11</v>
      </c>
      <c r="E144" t="s">
        <v>19</v>
      </c>
      <c r="F144" t="s">
        <v>20</v>
      </c>
      <c r="G144" t="s">
        <v>14</v>
      </c>
      <c r="H144" t="s">
        <v>15</v>
      </c>
      <c r="I144">
        <v>3</v>
      </c>
      <c r="J144">
        <v>126</v>
      </c>
      <c r="K144" t="s">
        <v>16</v>
      </c>
      <c r="L144" t="s">
        <v>17</v>
      </c>
      <c r="M144" t="s">
        <v>18</v>
      </c>
      <c r="N144" s="18">
        <f>VLOOKUP(Barcelona_Idealista4[[#This Row],[lift]],Tabla5[],2,0)</f>
        <v>0</v>
      </c>
      <c r="O144" s="25">
        <v>735000</v>
      </c>
      <c r="P144" s="25">
        <f>Barcelona_Idealista4[[#This Row],[prices]]/Barcelona_Idealista4[[#This Row],[area_m2]]</f>
        <v>5833.333333333333</v>
      </c>
      <c r="Q144" t="str">
        <f>_xlfn.TEXTJOIN("-",0,Barcelona_Idealista4[[#This Row],[condition]],Barcelona_Idealista4[[#This Row],[prices]])</f>
        <v>good condition-735000</v>
      </c>
      <c r="R144" s="11" t="str" cm="1">
        <f t="array" ref="R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" spans="1:18" x14ac:dyDescent="0.2">
      <c r="A145" s="1">
        <v>42179</v>
      </c>
      <c r="B145" s="14">
        <f>YEAR(Barcelona_Idealista4[[#This Row],[Fecha]])</f>
        <v>2015</v>
      </c>
      <c r="C145" t="s">
        <v>266</v>
      </c>
      <c r="D145" t="s">
        <v>11</v>
      </c>
      <c r="E145" t="s">
        <v>19</v>
      </c>
      <c r="F145" t="s">
        <v>20</v>
      </c>
      <c r="G145" t="s">
        <v>14</v>
      </c>
      <c r="H145" t="s">
        <v>15</v>
      </c>
      <c r="I145">
        <v>3</v>
      </c>
      <c r="J145">
        <v>130</v>
      </c>
      <c r="K145" t="s">
        <v>16</v>
      </c>
      <c r="L145" t="s">
        <v>17</v>
      </c>
      <c r="M145" t="s">
        <v>18</v>
      </c>
      <c r="N145" s="18">
        <f>VLOOKUP(Barcelona_Idealista4[[#This Row],[lift]],Tabla5[],2,0)</f>
        <v>0</v>
      </c>
      <c r="O145" s="25">
        <v>795000</v>
      </c>
      <c r="P145" s="25">
        <f>Barcelona_Idealista4[[#This Row],[prices]]/Barcelona_Idealista4[[#This Row],[area_m2]]</f>
        <v>6115.3846153846152</v>
      </c>
      <c r="Q145" t="str">
        <f>_xlfn.TEXTJOIN("-",0,Barcelona_Idealista4[[#This Row],[condition]],Barcelona_Idealista4[[#This Row],[prices]])</f>
        <v>good condition-795000</v>
      </c>
      <c r="R145" s="11" t="str" cm="1">
        <f t="array" ref="R1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" spans="1:18" x14ac:dyDescent="0.2">
      <c r="A146" s="1">
        <v>42180</v>
      </c>
      <c r="B146" s="14">
        <f>YEAR(Barcelona_Idealista4[[#This Row],[Fecha]])</f>
        <v>2015</v>
      </c>
      <c r="C146" t="s">
        <v>267</v>
      </c>
      <c r="D146" t="s">
        <v>11</v>
      </c>
      <c r="E146" t="s">
        <v>12</v>
      </c>
      <c r="F146" t="s">
        <v>41</v>
      </c>
      <c r="G146" t="s">
        <v>14</v>
      </c>
      <c r="H146" t="s">
        <v>15</v>
      </c>
      <c r="I146">
        <v>2</v>
      </c>
      <c r="J146">
        <v>132</v>
      </c>
      <c r="K146" t="s">
        <v>16</v>
      </c>
      <c r="L146" t="s">
        <v>17</v>
      </c>
      <c r="M146" t="s">
        <v>57</v>
      </c>
      <c r="N146" s="18">
        <f>VLOOKUP(Barcelona_Idealista4[[#This Row],[lift]],Tabla5[],2,0)</f>
        <v>0</v>
      </c>
      <c r="O146" s="25">
        <v>599000</v>
      </c>
      <c r="P146" s="25">
        <f>Barcelona_Idealista4[[#This Row],[prices]]/Barcelona_Idealista4[[#This Row],[area_m2]]</f>
        <v>4537.878787878788</v>
      </c>
      <c r="Q146" t="str">
        <f>_xlfn.TEXTJOIN("-",0,Barcelona_Idealista4[[#This Row],[condition]],Barcelona_Idealista4[[#This Row],[prices]])</f>
        <v>good condition-599000</v>
      </c>
      <c r="R146" s="11" t="str" cm="1">
        <f t="array" ref="R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" spans="1:18" x14ac:dyDescent="0.2">
      <c r="A147" s="1">
        <v>42181</v>
      </c>
      <c r="B147" s="14">
        <f>YEAR(Barcelona_Idealista4[[#This Row],[Fecha]])</f>
        <v>2015</v>
      </c>
      <c r="C147" t="s">
        <v>268</v>
      </c>
      <c r="D147" t="s">
        <v>11</v>
      </c>
      <c r="E147" t="s">
        <v>12</v>
      </c>
      <c r="F147" t="s">
        <v>41</v>
      </c>
      <c r="G147" t="s">
        <v>14</v>
      </c>
      <c r="H147" t="s">
        <v>15</v>
      </c>
      <c r="I147">
        <v>3</v>
      </c>
      <c r="J147">
        <v>135</v>
      </c>
      <c r="K147" t="s">
        <v>16</v>
      </c>
      <c r="L147" t="s">
        <v>17</v>
      </c>
      <c r="M147" t="s">
        <v>58</v>
      </c>
      <c r="N147" s="18">
        <f>VLOOKUP(Barcelona_Idealista4[[#This Row],[lift]],Tabla5[],2,0)</f>
        <v>0</v>
      </c>
      <c r="O147" s="25">
        <v>895000</v>
      </c>
      <c r="P147" s="25">
        <f>Barcelona_Idealista4[[#This Row],[prices]]/Barcelona_Idealista4[[#This Row],[area_m2]]</f>
        <v>6629.6296296296296</v>
      </c>
      <c r="Q147" t="str">
        <f>_xlfn.TEXTJOIN("-",0,Barcelona_Idealista4[[#This Row],[condition]],Barcelona_Idealista4[[#This Row],[prices]])</f>
        <v>good condition-895000</v>
      </c>
      <c r="R147" s="11" t="str" cm="1">
        <f t="array" ref="R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" spans="1:18" x14ac:dyDescent="0.2">
      <c r="A148" s="1">
        <v>42182</v>
      </c>
      <c r="B148" s="14">
        <f>YEAR(Barcelona_Idealista4[[#This Row],[Fecha]])</f>
        <v>2015</v>
      </c>
      <c r="C148" t="s">
        <v>269</v>
      </c>
      <c r="D148" t="s">
        <v>11</v>
      </c>
      <c r="E148" t="s">
        <v>19</v>
      </c>
      <c r="F148" t="s">
        <v>20</v>
      </c>
      <c r="G148" t="s">
        <v>14</v>
      </c>
      <c r="H148" t="s">
        <v>15</v>
      </c>
      <c r="I148">
        <v>3</v>
      </c>
      <c r="J148">
        <v>115</v>
      </c>
      <c r="K148" t="s">
        <v>16</v>
      </c>
      <c r="L148" t="s">
        <v>17</v>
      </c>
      <c r="M148" t="s">
        <v>58</v>
      </c>
      <c r="N148" s="18">
        <f>VLOOKUP(Barcelona_Idealista4[[#This Row],[lift]],Tabla5[],2,0)</f>
        <v>0</v>
      </c>
      <c r="O148" s="25">
        <v>615000</v>
      </c>
      <c r="P148" s="25">
        <f>Barcelona_Idealista4[[#This Row],[prices]]/Barcelona_Idealista4[[#This Row],[area_m2]]</f>
        <v>5347.826086956522</v>
      </c>
      <c r="Q148" t="str">
        <f>_xlfn.TEXTJOIN("-",0,Barcelona_Idealista4[[#This Row],[condition]],Barcelona_Idealista4[[#This Row],[prices]])</f>
        <v>good condition-615000</v>
      </c>
      <c r="R148" s="11" t="str" cm="1">
        <f t="array" ref="R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" spans="1:18" x14ac:dyDescent="0.2">
      <c r="A149" s="1">
        <v>42183</v>
      </c>
      <c r="B149" s="14">
        <f>YEAR(Barcelona_Idealista4[[#This Row],[Fecha]])</f>
        <v>2015</v>
      </c>
      <c r="C149" t="s">
        <v>270</v>
      </c>
      <c r="D149" t="s">
        <v>11</v>
      </c>
      <c r="E149" t="s">
        <v>19</v>
      </c>
      <c r="F149" t="s">
        <v>20</v>
      </c>
      <c r="G149" t="s">
        <v>14</v>
      </c>
      <c r="H149" t="s">
        <v>15</v>
      </c>
      <c r="I149">
        <v>4</v>
      </c>
      <c r="J149">
        <v>144</v>
      </c>
      <c r="K149" t="s">
        <v>16</v>
      </c>
      <c r="L149" t="s">
        <v>17</v>
      </c>
      <c r="M149" t="s">
        <v>58</v>
      </c>
      <c r="N149" s="18">
        <f>VLOOKUP(Barcelona_Idealista4[[#This Row],[lift]],Tabla5[],2,0)</f>
        <v>0</v>
      </c>
      <c r="O149" s="25">
        <v>630000</v>
      </c>
      <c r="P149" s="25">
        <f>Barcelona_Idealista4[[#This Row],[prices]]/Barcelona_Idealista4[[#This Row],[area_m2]]</f>
        <v>4375</v>
      </c>
      <c r="Q149" t="str">
        <f>_xlfn.TEXTJOIN("-",0,Barcelona_Idealista4[[#This Row],[condition]],Barcelona_Idealista4[[#This Row],[prices]])</f>
        <v>good condition-630000</v>
      </c>
      <c r="R149" s="11" t="str" cm="1">
        <f t="array" ref="R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" spans="1:18" x14ac:dyDescent="0.2">
      <c r="A150" s="1">
        <v>42184</v>
      </c>
      <c r="B150" s="14">
        <f>YEAR(Barcelona_Idealista4[[#This Row],[Fecha]])</f>
        <v>2015</v>
      </c>
      <c r="C150" t="s">
        <v>271</v>
      </c>
      <c r="D150" t="s">
        <v>11</v>
      </c>
      <c r="E150" t="s">
        <v>12</v>
      </c>
      <c r="F150" t="s">
        <v>41</v>
      </c>
      <c r="G150" t="s">
        <v>14</v>
      </c>
      <c r="H150" t="s">
        <v>15</v>
      </c>
      <c r="I150">
        <v>3</v>
      </c>
      <c r="J150">
        <v>141</v>
      </c>
      <c r="K150" t="s">
        <v>16</v>
      </c>
      <c r="L150" t="s">
        <v>17</v>
      </c>
      <c r="M150" t="s">
        <v>21</v>
      </c>
      <c r="N150" s="18">
        <f>VLOOKUP(Barcelona_Idealista4[[#This Row],[lift]],Tabla5[],2,0)</f>
        <v>0</v>
      </c>
      <c r="O150" s="25">
        <v>825000</v>
      </c>
      <c r="P150" s="25">
        <f>Barcelona_Idealista4[[#This Row],[prices]]/Barcelona_Idealista4[[#This Row],[area_m2]]</f>
        <v>5851.0638297872338</v>
      </c>
      <c r="Q150" t="str">
        <f>_xlfn.TEXTJOIN("-",0,Barcelona_Idealista4[[#This Row],[condition]],Barcelona_Idealista4[[#This Row],[prices]])</f>
        <v>good condition-825000</v>
      </c>
      <c r="R150" s="11" t="str" cm="1">
        <f t="array" ref="R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" spans="1:18" x14ac:dyDescent="0.2">
      <c r="A151" s="1">
        <v>42185</v>
      </c>
      <c r="B151" s="14">
        <f>YEAR(Barcelona_Idealista4[[#This Row],[Fecha]])</f>
        <v>2015</v>
      </c>
      <c r="C151" t="s">
        <v>272</v>
      </c>
      <c r="D151" t="s">
        <v>11</v>
      </c>
      <c r="E151" t="s">
        <v>19</v>
      </c>
      <c r="F151" t="s">
        <v>20</v>
      </c>
      <c r="G151" t="s">
        <v>14</v>
      </c>
      <c r="H151" t="s">
        <v>15</v>
      </c>
      <c r="I151">
        <v>3</v>
      </c>
      <c r="J151">
        <v>128</v>
      </c>
      <c r="K151" t="s">
        <v>16</v>
      </c>
      <c r="L151" t="s">
        <v>17</v>
      </c>
      <c r="M151" t="s">
        <v>58</v>
      </c>
      <c r="N151" s="18">
        <f>VLOOKUP(Barcelona_Idealista4[[#This Row],[lift]],Tabla5[],2,0)</f>
        <v>0</v>
      </c>
      <c r="O151" s="25">
        <v>749000</v>
      </c>
      <c r="P151" s="25">
        <f>Barcelona_Idealista4[[#This Row],[prices]]/Barcelona_Idealista4[[#This Row],[area_m2]]</f>
        <v>5851.5625</v>
      </c>
      <c r="Q151" t="str">
        <f>_xlfn.TEXTJOIN("-",0,Barcelona_Idealista4[[#This Row],[condition]],Barcelona_Idealista4[[#This Row],[prices]])</f>
        <v>good condition-749000</v>
      </c>
      <c r="R151" s="11" t="str" cm="1">
        <f t="array" ref="R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" spans="1:18" x14ac:dyDescent="0.2">
      <c r="A152" s="1">
        <v>42186</v>
      </c>
      <c r="B152" s="14">
        <f>YEAR(Barcelona_Idealista4[[#This Row],[Fecha]])</f>
        <v>2015</v>
      </c>
      <c r="C152" t="s">
        <v>273</v>
      </c>
      <c r="D152" t="s">
        <v>11</v>
      </c>
      <c r="E152" t="s">
        <v>34</v>
      </c>
      <c r="F152" t="s">
        <v>35</v>
      </c>
      <c r="G152" t="s">
        <v>14</v>
      </c>
      <c r="H152" t="s">
        <v>15</v>
      </c>
      <c r="I152">
        <v>4</v>
      </c>
      <c r="J152">
        <v>225</v>
      </c>
      <c r="K152" t="s">
        <v>16</v>
      </c>
      <c r="L152" t="s">
        <v>17</v>
      </c>
      <c r="M152" t="s">
        <v>18</v>
      </c>
      <c r="N152" s="18">
        <f>VLOOKUP(Barcelona_Idealista4[[#This Row],[lift]],Tabla5[],2,0)</f>
        <v>0</v>
      </c>
      <c r="O152" s="25">
        <v>1350000</v>
      </c>
      <c r="P152" s="25">
        <f>Barcelona_Idealista4[[#This Row],[prices]]/Barcelona_Idealista4[[#This Row],[area_m2]]</f>
        <v>6000</v>
      </c>
      <c r="Q152" t="str">
        <f>_xlfn.TEXTJOIN("-",0,Barcelona_Idealista4[[#This Row],[condition]],Barcelona_Idealista4[[#This Row],[prices]])</f>
        <v>good condition-1350000</v>
      </c>
      <c r="R152" s="11" t="str" cm="1">
        <f t="array" ref="R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" spans="1:18" x14ac:dyDescent="0.2">
      <c r="A153" s="1">
        <v>42187</v>
      </c>
      <c r="B153" s="14">
        <f>YEAR(Barcelona_Idealista4[[#This Row],[Fecha]])</f>
        <v>2015</v>
      </c>
      <c r="C153" t="s">
        <v>274</v>
      </c>
      <c r="D153" t="s">
        <v>11</v>
      </c>
      <c r="E153" t="s">
        <v>12</v>
      </c>
      <c r="F153" t="s">
        <v>30</v>
      </c>
      <c r="G153" t="s">
        <v>14</v>
      </c>
      <c r="H153" t="s">
        <v>15</v>
      </c>
      <c r="I153">
        <v>3</v>
      </c>
      <c r="J153">
        <v>158</v>
      </c>
      <c r="K153" t="s">
        <v>16</v>
      </c>
      <c r="L153" t="s">
        <v>17</v>
      </c>
      <c r="M153" t="s">
        <v>58</v>
      </c>
      <c r="N153" s="18">
        <f>VLOOKUP(Barcelona_Idealista4[[#This Row],[lift]],Tabla5[],2,0)</f>
        <v>0</v>
      </c>
      <c r="O153" s="25">
        <v>599000</v>
      </c>
      <c r="P153" s="25">
        <f>Barcelona_Idealista4[[#This Row],[prices]]/Barcelona_Idealista4[[#This Row],[area_m2]]</f>
        <v>3791.1392405063293</v>
      </c>
      <c r="Q153" t="str">
        <f>_xlfn.TEXTJOIN("-",0,Barcelona_Idealista4[[#This Row],[condition]],Barcelona_Idealista4[[#This Row],[prices]])</f>
        <v>good condition-599000</v>
      </c>
      <c r="R153" s="11" t="str" cm="1">
        <f t="array" ref="R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" spans="1:18" x14ac:dyDescent="0.2">
      <c r="A154" s="1">
        <v>42188</v>
      </c>
      <c r="B154" s="14">
        <f>YEAR(Barcelona_Idealista4[[#This Row],[Fecha]])</f>
        <v>2015</v>
      </c>
      <c r="C154" t="s">
        <v>275</v>
      </c>
      <c r="D154" t="s">
        <v>11</v>
      </c>
      <c r="E154" t="s">
        <v>19</v>
      </c>
      <c r="F154" t="s">
        <v>20</v>
      </c>
      <c r="G154" t="s">
        <v>14</v>
      </c>
      <c r="H154" t="s">
        <v>15</v>
      </c>
      <c r="I154">
        <v>2</v>
      </c>
      <c r="J154">
        <v>102</v>
      </c>
      <c r="K154" t="s">
        <v>16</v>
      </c>
      <c r="L154" t="s">
        <v>17</v>
      </c>
      <c r="M154" t="s">
        <v>58</v>
      </c>
      <c r="N154" s="18">
        <f>VLOOKUP(Barcelona_Idealista4[[#This Row],[lift]],Tabla5[],2,0)</f>
        <v>0</v>
      </c>
      <c r="O154" s="25">
        <v>595000</v>
      </c>
      <c r="P154" s="25">
        <f>Barcelona_Idealista4[[#This Row],[prices]]/Barcelona_Idealista4[[#This Row],[area_m2]]</f>
        <v>5833.333333333333</v>
      </c>
      <c r="Q154" t="str">
        <f>_xlfn.TEXTJOIN("-",0,Barcelona_Idealista4[[#This Row],[condition]],Barcelona_Idealista4[[#This Row],[prices]])</f>
        <v>good condition-595000</v>
      </c>
      <c r="R154" s="11" t="str" cm="1">
        <f t="array" ref="R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" spans="1:18" x14ac:dyDescent="0.2">
      <c r="A155" s="1">
        <v>42189</v>
      </c>
      <c r="B155" s="14">
        <f>YEAR(Barcelona_Idealista4[[#This Row],[Fecha]])</f>
        <v>2015</v>
      </c>
      <c r="C155" t="s">
        <v>276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>
        <v>3</v>
      </c>
      <c r="J155">
        <v>173</v>
      </c>
      <c r="K155" t="s">
        <v>16</v>
      </c>
      <c r="L155" t="s">
        <v>17</v>
      </c>
      <c r="M155" t="s">
        <v>58</v>
      </c>
      <c r="N155" s="18">
        <f>VLOOKUP(Barcelona_Idealista4[[#This Row],[lift]],Tabla5[],2,0)</f>
        <v>0</v>
      </c>
      <c r="O155" s="25">
        <v>1600000</v>
      </c>
      <c r="P155" s="25">
        <f>Barcelona_Idealista4[[#This Row],[prices]]/Barcelona_Idealista4[[#This Row],[area_m2]]</f>
        <v>9248.5549132947981</v>
      </c>
      <c r="Q155" t="str">
        <f>_xlfn.TEXTJOIN("-",0,Barcelona_Idealista4[[#This Row],[condition]],Barcelona_Idealista4[[#This Row],[prices]])</f>
        <v>good condition-1600000</v>
      </c>
      <c r="R155" s="11" t="str" cm="1">
        <f t="array" ref="R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" spans="1:18" x14ac:dyDescent="0.2">
      <c r="A156" s="1">
        <v>42190</v>
      </c>
      <c r="B156" s="14">
        <f>YEAR(Barcelona_Idealista4[[#This Row],[Fecha]])</f>
        <v>2015</v>
      </c>
      <c r="C156" t="s">
        <v>277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>
        <v>4</v>
      </c>
      <c r="J156">
        <v>136</v>
      </c>
      <c r="K156" t="s">
        <v>16</v>
      </c>
      <c r="L156" t="s">
        <v>17</v>
      </c>
      <c r="M156" t="s">
        <v>57</v>
      </c>
      <c r="N156" s="18">
        <f>VLOOKUP(Barcelona_Idealista4[[#This Row],[lift]],Tabla5[],2,0)</f>
        <v>0</v>
      </c>
      <c r="O156" s="25">
        <v>745000</v>
      </c>
      <c r="P156" s="25">
        <f>Barcelona_Idealista4[[#This Row],[prices]]/Barcelona_Idealista4[[#This Row],[area_m2]]</f>
        <v>5477.9411764705883</v>
      </c>
      <c r="Q156" t="str">
        <f>_xlfn.TEXTJOIN("-",0,Barcelona_Idealista4[[#This Row],[condition]],Barcelona_Idealista4[[#This Row],[prices]])</f>
        <v>good condition-745000</v>
      </c>
      <c r="R156" s="11" t="str" cm="1">
        <f t="array" ref="R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" spans="1:18" x14ac:dyDescent="0.2">
      <c r="A157" s="1">
        <v>42191</v>
      </c>
      <c r="B157" s="14">
        <f>YEAR(Barcelona_Idealista4[[#This Row],[Fecha]])</f>
        <v>2015</v>
      </c>
      <c r="C157" t="s">
        <v>278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>
        <v>6</v>
      </c>
      <c r="J157">
        <v>235</v>
      </c>
      <c r="K157" t="s">
        <v>16</v>
      </c>
      <c r="L157" t="s">
        <v>17</v>
      </c>
      <c r="M157" t="s">
        <v>58</v>
      </c>
      <c r="N157" s="18">
        <f>VLOOKUP(Barcelona_Idealista4[[#This Row],[lift]],Tabla5[],2,0)</f>
        <v>0</v>
      </c>
      <c r="O157" s="25">
        <v>1220000</v>
      </c>
      <c r="P157" s="25">
        <f>Barcelona_Idealista4[[#This Row],[prices]]/Barcelona_Idealista4[[#This Row],[area_m2]]</f>
        <v>5191.489361702128</v>
      </c>
      <c r="Q157" t="str">
        <f>_xlfn.TEXTJOIN("-",0,Barcelona_Idealista4[[#This Row],[condition]],Barcelona_Idealista4[[#This Row],[prices]])</f>
        <v>good condition-1220000</v>
      </c>
      <c r="R157" s="11" t="str" cm="1">
        <f t="array" ref="R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" spans="1:18" x14ac:dyDescent="0.2">
      <c r="A158" s="1">
        <v>42192</v>
      </c>
      <c r="B158" s="14">
        <f>YEAR(Barcelona_Idealista4[[#This Row],[Fecha]])</f>
        <v>2015</v>
      </c>
      <c r="C158" t="s">
        <v>279</v>
      </c>
      <c r="D158" t="s">
        <v>11</v>
      </c>
      <c r="E158" t="s">
        <v>37</v>
      </c>
      <c r="F158" t="s">
        <v>85</v>
      </c>
      <c r="G158" t="s">
        <v>14</v>
      </c>
      <c r="H158" t="s">
        <v>15</v>
      </c>
      <c r="I158">
        <v>3</v>
      </c>
      <c r="J158">
        <v>76</v>
      </c>
      <c r="K158" t="s">
        <v>28</v>
      </c>
      <c r="L158" t="s">
        <v>17</v>
      </c>
      <c r="M158" t="s">
        <v>21</v>
      </c>
      <c r="N158" s="18">
        <f>VLOOKUP(Barcelona_Idealista4[[#This Row],[lift]],Tabla5[],2,0)</f>
        <v>0.02</v>
      </c>
      <c r="O158" s="25">
        <v>395000</v>
      </c>
      <c r="P158" s="25">
        <f>Barcelona_Idealista4[[#This Row],[prices]]/Barcelona_Idealista4[[#This Row],[area_m2]]</f>
        <v>5197.3684210526317</v>
      </c>
      <c r="Q158" t="str">
        <f>_xlfn.TEXTJOIN("-",0,Barcelona_Idealista4[[#This Row],[condition]],Barcelona_Idealista4[[#This Row],[prices]])</f>
        <v>good condition-395000</v>
      </c>
      <c r="R158" s="11" t="str" cm="1">
        <f t="array" ref="R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" spans="1:18" x14ac:dyDescent="0.2">
      <c r="A159" s="1">
        <v>42193</v>
      </c>
      <c r="B159" s="14">
        <f>YEAR(Barcelona_Idealista4[[#This Row],[Fecha]])</f>
        <v>2015</v>
      </c>
      <c r="C159" t="s">
        <v>280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>
        <v>3</v>
      </c>
      <c r="J159">
        <v>122</v>
      </c>
      <c r="K159" t="s">
        <v>16</v>
      </c>
      <c r="L159" t="s">
        <v>17</v>
      </c>
      <c r="M159" t="s">
        <v>18</v>
      </c>
      <c r="N159" s="18">
        <f>VLOOKUP(Barcelona_Idealista4[[#This Row],[lift]],Tabla5[],2,0)</f>
        <v>0</v>
      </c>
      <c r="O159" s="25">
        <v>620000</v>
      </c>
      <c r="P159" s="25">
        <f>Barcelona_Idealista4[[#This Row],[prices]]/Barcelona_Idealista4[[#This Row],[area_m2]]</f>
        <v>5081.9672131147545</v>
      </c>
      <c r="Q159" t="str">
        <f>_xlfn.TEXTJOIN("-",0,Barcelona_Idealista4[[#This Row],[condition]],Barcelona_Idealista4[[#This Row],[prices]])</f>
        <v>good condition-620000</v>
      </c>
      <c r="R159" s="11" t="str" cm="1">
        <f t="array" ref="R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" spans="1:18" x14ac:dyDescent="0.2">
      <c r="A160" s="1">
        <v>42194</v>
      </c>
      <c r="B160" s="14">
        <f>YEAR(Barcelona_Idealista4[[#This Row],[Fecha]])</f>
        <v>2015</v>
      </c>
      <c r="C160" t="s">
        <v>281</v>
      </c>
      <c r="D160" t="s">
        <v>11</v>
      </c>
      <c r="E160" t="s">
        <v>47</v>
      </c>
      <c r="F160" t="s">
        <v>86</v>
      </c>
      <c r="G160" t="s">
        <v>14</v>
      </c>
      <c r="H160" t="s">
        <v>15</v>
      </c>
      <c r="I160">
        <v>3</v>
      </c>
      <c r="J160">
        <v>78</v>
      </c>
      <c r="K160" t="s">
        <v>16</v>
      </c>
      <c r="L160" t="s">
        <v>17</v>
      </c>
      <c r="M160" t="s">
        <v>21</v>
      </c>
      <c r="N160" s="18">
        <f>VLOOKUP(Barcelona_Idealista4[[#This Row],[lift]],Tabla5[],2,0)</f>
        <v>0</v>
      </c>
      <c r="O160" s="25">
        <v>390000</v>
      </c>
      <c r="P160" s="25">
        <f>Barcelona_Idealista4[[#This Row],[prices]]/Barcelona_Idealista4[[#This Row],[area_m2]]</f>
        <v>5000</v>
      </c>
      <c r="Q160" t="str">
        <f>_xlfn.TEXTJOIN("-",0,Barcelona_Idealista4[[#This Row],[condition]],Barcelona_Idealista4[[#This Row],[prices]])</f>
        <v>good condition-390000</v>
      </c>
      <c r="R160" s="11" t="str" cm="1">
        <f t="array" ref="R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" spans="1:18" x14ac:dyDescent="0.2">
      <c r="A161" s="1">
        <v>42195</v>
      </c>
      <c r="B161" s="14">
        <f>YEAR(Barcelona_Idealista4[[#This Row],[Fecha]])</f>
        <v>2015</v>
      </c>
      <c r="C161" t="s">
        <v>282</v>
      </c>
      <c r="D161" t="s">
        <v>11</v>
      </c>
      <c r="E161" t="s">
        <v>42</v>
      </c>
      <c r="F161" t="s">
        <v>87</v>
      </c>
      <c r="G161" t="s">
        <v>14</v>
      </c>
      <c r="H161" t="s">
        <v>15</v>
      </c>
      <c r="I161">
        <v>3</v>
      </c>
      <c r="J161">
        <v>79</v>
      </c>
      <c r="K161" t="s">
        <v>28</v>
      </c>
      <c r="L161" t="s">
        <v>17</v>
      </c>
      <c r="M161" t="s">
        <v>18</v>
      </c>
      <c r="N161" s="18">
        <f>VLOOKUP(Barcelona_Idealista4[[#This Row],[lift]],Tabla5[],2,0)</f>
        <v>0.02</v>
      </c>
      <c r="O161" s="25">
        <v>150000</v>
      </c>
      <c r="P161" s="25">
        <f>Barcelona_Idealista4[[#This Row],[prices]]/Barcelona_Idealista4[[#This Row],[area_m2]]</f>
        <v>1898.7341772151899</v>
      </c>
      <c r="Q161" t="str">
        <f>_xlfn.TEXTJOIN("-",0,Barcelona_Idealista4[[#This Row],[condition]],Barcelona_Idealista4[[#This Row],[prices]])</f>
        <v>good condition-150000</v>
      </c>
      <c r="R161" s="11" t="str" cm="1">
        <f t="array" ref="R1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2" spans="1:18" x14ac:dyDescent="0.2">
      <c r="A162" s="1">
        <v>42196</v>
      </c>
      <c r="B162" s="14">
        <f>YEAR(Barcelona_Idealista4[[#This Row],[Fecha]])</f>
        <v>2015</v>
      </c>
      <c r="C162" t="s">
        <v>283</v>
      </c>
      <c r="D162" t="s">
        <v>11</v>
      </c>
      <c r="E162" t="s">
        <v>37</v>
      </c>
      <c r="F162" t="s">
        <v>74</v>
      </c>
      <c r="G162" t="s">
        <v>14</v>
      </c>
      <c r="H162" t="s">
        <v>15</v>
      </c>
      <c r="I162">
        <v>3</v>
      </c>
      <c r="J162">
        <v>108</v>
      </c>
      <c r="K162" t="s">
        <v>28</v>
      </c>
      <c r="L162" t="s">
        <v>17</v>
      </c>
      <c r="M162" t="s">
        <v>40</v>
      </c>
      <c r="N162" s="18">
        <f>VLOOKUP(Barcelona_Idealista4[[#This Row],[lift]],Tabla5[],2,0)</f>
        <v>0.02</v>
      </c>
      <c r="O162" s="25">
        <v>298000</v>
      </c>
      <c r="P162" s="25">
        <f>Barcelona_Idealista4[[#This Row],[prices]]/Barcelona_Idealista4[[#This Row],[area_m2]]</f>
        <v>2759.2592592592591</v>
      </c>
      <c r="Q162" t="str">
        <f>_xlfn.TEXTJOIN("-",0,Barcelona_Idealista4[[#This Row],[condition]],Barcelona_Idealista4[[#This Row],[prices]])</f>
        <v>good condition-298000</v>
      </c>
      <c r="R162" s="11" t="str" cm="1">
        <f t="array" ref="R1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3" spans="1:18" x14ac:dyDescent="0.2">
      <c r="A163" s="1">
        <v>42197</v>
      </c>
      <c r="B163" s="14">
        <f>YEAR(Barcelona_Idealista4[[#This Row],[Fecha]])</f>
        <v>2015</v>
      </c>
      <c r="C163" t="s">
        <v>284</v>
      </c>
      <c r="D163" t="s">
        <v>11</v>
      </c>
      <c r="E163" t="s">
        <v>19</v>
      </c>
      <c r="F163" t="s">
        <v>20</v>
      </c>
      <c r="G163" t="s">
        <v>14</v>
      </c>
      <c r="H163" t="s">
        <v>15</v>
      </c>
      <c r="I163">
        <v>3</v>
      </c>
      <c r="J163">
        <v>109</v>
      </c>
      <c r="K163" t="s">
        <v>16</v>
      </c>
      <c r="L163" t="s">
        <v>17</v>
      </c>
      <c r="M163" t="s">
        <v>18</v>
      </c>
      <c r="N163" s="18">
        <f>VLOOKUP(Barcelona_Idealista4[[#This Row],[lift]],Tabla5[],2,0)</f>
        <v>0</v>
      </c>
      <c r="O163" s="25">
        <v>380000</v>
      </c>
      <c r="P163" s="25">
        <f>Barcelona_Idealista4[[#This Row],[prices]]/Barcelona_Idealista4[[#This Row],[area_m2]]</f>
        <v>3486.2385321100919</v>
      </c>
      <c r="Q163" t="str">
        <f>_xlfn.TEXTJOIN("-",0,Barcelona_Idealista4[[#This Row],[condition]],Barcelona_Idealista4[[#This Row],[prices]])</f>
        <v>good condition-380000</v>
      </c>
      <c r="R163" s="11" t="str" cm="1">
        <f t="array" ref="R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" spans="1:18" x14ac:dyDescent="0.2">
      <c r="A164" s="1">
        <v>42198</v>
      </c>
      <c r="B164" s="14">
        <f>YEAR(Barcelona_Idealista4[[#This Row],[Fecha]])</f>
        <v>2015</v>
      </c>
      <c r="C164" t="s">
        <v>285</v>
      </c>
      <c r="D164" t="s">
        <v>11</v>
      </c>
      <c r="E164" t="s">
        <v>42</v>
      </c>
      <c r="F164" t="s">
        <v>88</v>
      </c>
      <c r="G164" t="s">
        <v>14</v>
      </c>
      <c r="H164" t="s">
        <v>15</v>
      </c>
      <c r="I164">
        <v>3</v>
      </c>
      <c r="J164">
        <v>73</v>
      </c>
      <c r="K164" t="s">
        <v>16</v>
      </c>
      <c r="L164" t="s">
        <v>17</v>
      </c>
      <c r="M164" t="s">
        <v>52</v>
      </c>
      <c r="N164" s="18">
        <f>VLOOKUP(Barcelona_Idealista4[[#This Row],[lift]],Tabla5[],2,0)</f>
        <v>0</v>
      </c>
      <c r="O164" s="25">
        <v>283000</v>
      </c>
      <c r="P164" s="25">
        <f>Barcelona_Idealista4[[#This Row],[prices]]/Barcelona_Idealista4[[#This Row],[area_m2]]</f>
        <v>3876.7123287671234</v>
      </c>
      <c r="Q164" t="str">
        <f>_xlfn.TEXTJOIN("-",0,Barcelona_Idealista4[[#This Row],[condition]],Barcelona_Idealista4[[#This Row],[prices]])</f>
        <v>good condition-283000</v>
      </c>
      <c r="R164" s="11" t="str" cm="1">
        <f t="array" ref="R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" spans="1:18" x14ac:dyDescent="0.2">
      <c r="A165" s="1">
        <v>42199</v>
      </c>
      <c r="B165" s="14">
        <f>YEAR(Barcelona_Idealista4[[#This Row],[Fecha]])</f>
        <v>2015</v>
      </c>
      <c r="C165" t="s">
        <v>286</v>
      </c>
      <c r="D165" t="s">
        <v>11</v>
      </c>
      <c r="E165" t="s">
        <v>89</v>
      </c>
      <c r="F165" t="s">
        <v>90</v>
      </c>
      <c r="G165" t="s">
        <v>14</v>
      </c>
      <c r="H165" t="s">
        <v>15</v>
      </c>
      <c r="I165">
        <v>3</v>
      </c>
      <c r="J165">
        <v>105</v>
      </c>
      <c r="K165" t="s">
        <v>28</v>
      </c>
      <c r="L165" t="s">
        <v>17</v>
      </c>
      <c r="M165" t="s">
        <v>18</v>
      </c>
      <c r="N165" s="18">
        <f>VLOOKUP(Barcelona_Idealista4[[#This Row],[lift]],Tabla5[],2,0)</f>
        <v>0.02</v>
      </c>
      <c r="O165" s="25">
        <v>240000</v>
      </c>
      <c r="P165" s="25">
        <f>Barcelona_Idealista4[[#This Row],[prices]]/Barcelona_Idealista4[[#This Row],[area_m2]]</f>
        <v>2285.7142857142858</v>
      </c>
      <c r="Q165" t="str">
        <f>_xlfn.TEXTJOIN("-",0,Barcelona_Idealista4[[#This Row],[condition]],Barcelona_Idealista4[[#This Row],[prices]])</f>
        <v>good condition-240000</v>
      </c>
      <c r="R165" s="11" t="str" cm="1">
        <f t="array" ref="R1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6" spans="1:18" x14ac:dyDescent="0.2">
      <c r="A166" s="1">
        <v>42200</v>
      </c>
      <c r="B166" s="14">
        <f>YEAR(Barcelona_Idealista4[[#This Row],[Fecha]])</f>
        <v>2015</v>
      </c>
      <c r="C166" t="s">
        <v>287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>
        <v>4</v>
      </c>
      <c r="J166">
        <v>154</v>
      </c>
      <c r="K166" t="s">
        <v>16</v>
      </c>
      <c r="L166" t="s">
        <v>17</v>
      </c>
      <c r="M166" t="s">
        <v>21</v>
      </c>
      <c r="N166" s="18">
        <f>VLOOKUP(Barcelona_Idealista4[[#This Row],[lift]],Tabla5[],2,0)</f>
        <v>0</v>
      </c>
      <c r="O166" s="25">
        <v>590000</v>
      </c>
      <c r="P166" s="25">
        <f>Barcelona_Idealista4[[#This Row],[prices]]/Barcelona_Idealista4[[#This Row],[area_m2]]</f>
        <v>3831.1688311688313</v>
      </c>
      <c r="Q166" t="str">
        <f>_xlfn.TEXTJOIN("-",0,Barcelona_Idealista4[[#This Row],[condition]],Barcelona_Idealista4[[#This Row],[prices]])</f>
        <v>good condition-590000</v>
      </c>
      <c r="R166" s="11" t="str" cm="1">
        <f t="array" ref="R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" spans="1:18" x14ac:dyDescent="0.2">
      <c r="A167" s="1">
        <v>42201</v>
      </c>
      <c r="B167" s="14">
        <f>YEAR(Barcelona_Idealista4[[#This Row],[Fecha]])</f>
        <v>2015</v>
      </c>
      <c r="C167" t="s">
        <v>288</v>
      </c>
      <c r="D167" t="s">
        <v>11</v>
      </c>
      <c r="E167" t="s">
        <v>50</v>
      </c>
      <c r="F167" t="s">
        <v>66</v>
      </c>
      <c r="G167" t="s">
        <v>14</v>
      </c>
      <c r="H167" t="s">
        <v>15</v>
      </c>
      <c r="I167">
        <v>2</v>
      </c>
      <c r="J167">
        <v>65</v>
      </c>
      <c r="K167" t="s">
        <v>16</v>
      </c>
      <c r="L167" t="s">
        <v>67</v>
      </c>
      <c r="M167" t="s">
        <v>58</v>
      </c>
      <c r="N167" s="18">
        <f>VLOOKUP(Barcelona_Idealista4[[#This Row],[lift]],Tabla5[],2,0)</f>
        <v>0</v>
      </c>
      <c r="O167" s="25">
        <v>290000</v>
      </c>
      <c r="P167" s="25">
        <f>Barcelona_Idealista4[[#This Row],[prices]]/Barcelona_Idealista4[[#This Row],[area_m2]]</f>
        <v>4461.5384615384619</v>
      </c>
      <c r="Q167" t="str">
        <f>_xlfn.TEXTJOIN("-",0,Barcelona_Idealista4[[#This Row],[condition]],Barcelona_Idealista4[[#This Row],[prices]])</f>
        <v>good condition-290000</v>
      </c>
      <c r="R167" s="11" t="str" cm="1">
        <f t="array" ref="R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" spans="1:18" x14ac:dyDescent="0.2">
      <c r="A168" s="1">
        <v>42202</v>
      </c>
      <c r="B168" s="14">
        <f>YEAR(Barcelona_Idealista4[[#This Row],[Fecha]])</f>
        <v>2015</v>
      </c>
      <c r="C168" t="s">
        <v>289</v>
      </c>
      <c r="D168" t="s">
        <v>11</v>
      </c>
      <c r="E168" t="s">
        <v>25</v>
      </c>
      <c r="F168" t="s">
        <v>91</v>
      </c>
      <c r="G168" t="s">
        <v>14</v>
      </c>
      <c r="H168" t="s">
        <v>15</v>
      </c>
      <c r="I168">
        <v>3</v>
      </c>
      <c r="J168">
        <v>122</v>
      </c>
      <c r="K168" t="s">
        <v>16</v>
      </c>
      <c r="L168" t="s">
        <v>17</v>
      </c>
      <c r="M168" t="s">
        <v>21</v>
      </c>
      <c r="N168" s="18">
        <f>VLOOKUP(Barcelona_Idealista4[[#This Row],[lift]],Tabla5[],2,0)</f>
        <v>0</v>
      </c>
      <c r="O168" s="25">
        <v>450000</v>
      </c>
      <c r="P168" s="25">
        <f>Barcelona_Idealista4[[#This Row],[prices]]/Barcelona_Idealista4[[#This Row],[area_m2]]</f>
        <v>3688.5245901639346</v>
      </c>
      <c r="Q168" t="str">
        <f>_xlfn.TEXTJOIN("-",0,Barcelona_Idealista4[[#This Row],[condition]],Barcelona_Idealista4[[#This Row],[prices]])</f>
        <v>good condition-450000</v>
      </c>
      <c r="R168" s="11" t="str" cm="1">
        <f t="array" ref="R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" spans="1:18" x14ac:dyDescent="0.2">
      <c r="A169" s="1">
        <v>42203</v>
      </c>
      <c r="B169" s="14">
        <f>YEAR(Barcelona_Idealista4[[#This Row],[Fecha]])</f>
        <v>2015</v>
      </c>
      <c r="C169" t="s">
        <v>290</v>
      </c>
      <c r="D169" t="s">
        <v>11</v>
      </c>
      <c r="E169" t="s">
        <v>89</v>
      </c>
      <c r="F169" t="s">
        <v>92</v>
      </c>
      <c r="G169" t="s">
        <v>14</v>
      </c>
      <c r="H169" t="s">
        <v>23</v>
      </c>
      <c r="I169">
        <v>2</v>
      </c>
      <c r="J169">
        <v>60</v>
      </c>
      <c r="K169" t="s">
        <v>16</v>
      </c>
      <c r="L169" t="s">
        <v>17</v>
      </c>
      <c r="M169" t="s">
        <v>58</v>
      </c>
      <c r="N169" s="18">
        <f>VLOOKUP(Barcelona_Idealista4[[#This Row],[lift]],Tabla5[],2,0)</f>
        <v>0</v>
      </c>
      <c r="O169" s="25">
        <v>254900</v>
      </c>
      <c r="P169" s="25">
        <f>Barcelona_Idealista4[[#This Row],[prices]]/Barcelona_Idealista4[[#This Row],[area_m2]]</f>
        <v>4248.333333333333</v>
      </c>
      <c r="Q169" t="str">
        <f>_xlfn.TEXTJOIN("-",0,Barcelona_Idealista4[[#This Row],[condition]],Barcelona_Idealista4[[#This Row],[prices]])</f>
        <v>good condition-254900</v>
      </c>
      <c r="R169" s="11" t="str" cm="1">
        <f t="array" ref="R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" spans="1:18" x14ac:dyDescent="0.2">
      <c r="A170" s="1">
        <v>42204</v>
      </c>
      <c r="B170" s="14">
        <f>YEAR(Barcelona_Idealista4[[#This Row],[Fecha]])</f>
        <v>2015</v>
      </c>
      <c r="C170" t="s">
        <v>291</v>
      </c>
      <c r="D170" t="s">
        <v>11</v>
      </c>
      <c r="E170" t="s">
        <v>12</v>
      </c>
      <c r="F170" t="s">
        <v>31</v>
      </c>
      <c r="G170" t="s">
        <v>14</v>
      </c>
      <c r="H170" t="s">
        <v>15</v>
      </c>
      <c r="I170">
        <v>4</v>
      </c>
      <c r="J170">
        <v>87</v>
      </c>
      <c r="K170" t="s">
        <v>16</v>
      </c>
      <c r="L170" t="s">
        <v>17</v>
      </c>
      <c r="M170" t="s">
        <v>58</v>
      </c>
      <c r="N170" s="18">
        <f>VLOOKUP(Barcelona_Idealista4[[#This Row],[lift]],Tabla5[],2,0)</f>
        <v>0</v>
      </c>
      <c r="O170" s="25">
        <v>354000</v>
      </c>
      <c r="P170" s="25">
        <f>Barcelona_Idealista4[[#This Row],[prices]]/Barcelona_Idealista4[[#This Row],[area_m2]]</f>
        <v>4068.9655172413795</v>
      </c>
      <c r="Q170" t="str">
        <f>_xlfn.TEXTJOIN("-",0,Barcelona_Idealista4[[#This Row],[condition]],Barcelona_Idealista4[[#This Row],[prices]])</f>
        <v>good condition-354000</v>
      </c>
      <c r="R170" s="11" t="str" cm="1">
        <f t="array" ref="R1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" spans="1:18" x14ac:dyDescent="0.2">
      <c r="A171" s="1">
        <v>42205</v>
      </c>
      <c r="B171" s="14">
        <f>YEAR(Barcelona_Idealista4[[#This Row],[Fecha]])</f>
        <v>2015</v>
      </c>
      <c r="C171" t="s">
        <v>292</v>
      </c>
      <c r="D171" t="s">
        <v>11</v>
      </c>
      <c r="E171" t="s">
        <v>19</v>
      </c>
      <c r="F171" t="s">
        <v>45</v>
      </c>
      <c r="G171" t="s">
        <v>14</v>
      </c>
      <c r="H171" t="s">
        <v>15</v>
      </c>
      <c r="I171">
        <v>3</v>
      </c>
      <c r="J171">
        <v>116</v>
      </c>
      <c r="K171" t="s">
        <v>16</v>
      </c>
      <c r="L171" t="s">
        <v>17</v>
      </c>
      <c r="M171" t="s">
        <v>57</v>
      </c>
      <c r="N171" s="18">
        <f>VLOOKUP(Barcelona_Idealista4[[#This Row],[lift]],Tabla5[],2,0)</f>
        <v>0</v>
      </c>
      <c r="O171" s="25">
        <v>845000</v>
      </c>
      <c r="P171" s="25">
        <f>Barcelona_Idealista4[[#This Row],[prices]]/Barcelona_Idealista4[[#This Row],[area_m2]]</f>
        <v>7284.4827586206893</v>
      </c>
      <c r="Q171" t="str">
        <f>_xlfn.TEXTJOIN("-",0,Barcelona_Idealista4[[#This Row],[condition]],Barcelona_Idealista4[[#This Row],[prices]])</f>
        <v>good condition-845000</v>
      </c>
      <c r="R171" s="11" t="str" cm="1">
        <f t="array" ref="R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" spans="1:18" x14ac:dyDescent="0.2">
      <c r="A172" s="1">
        <v>42206</v>
      </c>
      <c r="B172" s="14">
        <f>YEAR(Barcelona_Idealista4[[#This Row],[Fecha]])</f>
        <v>2015</v>
      </c>
      <c r="C172" t="s">
        <v>293</v>
      </c>
      <c r="D172" t="s">
        <v>11</v>
      </c>
      <c r="E172" t="s">
        <v>19</v>
      </c>
      <c r="F172" t="s">
        <v>20</v>
      </c>
      <c r="G172" t="s">
        <v>14</v>
      </c>
      <c r="H172" t="s">
        <v>15</v>
      </c>
      <c r="I172">
        <v>4</v>
      </c>
      <c r="J172">
        <v>240</v>
      </c>
      <c r="K172" t="s">
        <v>16</v>
      </c>
      <c r="L172" t="s">
        <v>17</v>
      </c>
      <c r="M172" t="s">
        <v>60</v>
      </c>
      <c r="N172" s="18">
        <f>VLOOKUP(Barcelona_Idealista4[[#This Row],[lift]],Tabla5[],2,0)</f>
        <v>0</v>
      </c>
      <c r="O172" s="25">
        <v>960000</v>
      </c>
      <c r="P172" s="25">
        <f>Barcelona_Idealista4[[#This Row],[prices]]/Barcelona_Idealista4[[#This Row],[area_m2]]</f>
        <v>4000</v>
      </c>
      <c r="Q172" t="str">
        <f>_xlfn.TEXTJOIN("-",0,Barcelona_Idealista4[[#This Row],[condition]],Barcelona_Idealista4[[#This Row],[prices]])</f>
        <v>good condition-960000</v>
      </c>
      <c r="R172" s="11" t="str" cm="1">
        <f t="array" ref="R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" spans="1:18" x14ac:dyDescent="0.2">
      <c r="A173" s="1">
        <v>42207</v>
      </c>
      <c r="B173" s="14">
        <f>YEAR(Barcelona_Idealista4[[#This Row],[Fecha]])</f>
        <v>2015</v>
      </c>
      <c r="C173" t="s">
        <v>294</v>
      </c>
      <c r="D173" t="s">
        <v>11</v>
      </c>
      <c r="E173" t="s">
        <v>34</v>
      </c>
      <c r="F173" t="s">
        <v>44</v>
      </c>
      <c r="G173" t="s">
        <v>14</v>
      </c>
      <c r="H173" t="s">
        <v>15</v>
      </c>
      <c r="I173">
        <v>4</v>
      </c>
      <c r="J173">
        <v>96</v>
      </c>
      <c r="K173" t="s">
        <v>16</v>
      </c>
      <c r="L173" t="s">
        <v>17</v>
      </c>
      <c r="M173" t="s">
        <v>58</v>
      </c>
      <c r="N173" s="18">
        <f>VLOOKUP(Barcelona_Idealista4[[#This Row],[lift]],Tabla5[],2,0)</f>
        <v>0</v>
      </c>
      <c r="O173" s="25">
        <v>385000</v>
      </c>
      <c r="P173" s="25">
        <f>Barcelona_Idealista4[[#This Row],[prices]]/Barcelona_Idealista4[[#This Row],[area_m2]]</f>
        <v>4010.4166666666665</v>
      </c>
      <c r="Q173" t="str">
        <f>_xlfn.TEXTJOIN("-",0,Barcelona_Idealista4[[#This Row],[condition]],Barcelona_Idealista4[[#This Row],[prices]])</f>
        <v>good condition-385000</v>
      </c>
      <c r="R173" s="11" t="str" cm="1">
        <f t="array" ref="R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" spans="1:18" x14ac:dyDescent="0.2">
      <c r="A174" s="1">
        <v>42208</v>
      </c>
      <c r="B174" s="14">
        <f>YEAR(Barcelona_Idealista4[[#This Row],[Fecha]])</f>
        <v>2015</v>
      </c>
      <c r="C174" t="s">
        <v>295</v>
      </c>
      <c r="D174" t="s">
        <v>11</v>
      </c>
      <c r="E174" t="s">
        <v>25</v>
      </c>
      <c r="F174" t="s">
        <v>39</v>
      </c>
      <c r="G174" t="s">
        <v>14</v>
      </c>
      <c r="H174" t="s">
        <v>15</v>
      </c>
      <c r="I174">
        <v>3</v>
      </c>
      <c r="J174">
        <v>88</v>
      </c>
      <c r="K174" t="s">
        <v>16</v>
      </c>
      <c r="L174" t="s">
        <v>17</v>
      </c>
      <c r="M174" t="s">
        <v>18</v>
      </c>
      <c r="N174" s="18">
        <f>VLOOKUP(Barcelona_Idealista4[[#This Row],[lift]],Tabla5[],2,0)</f>
        <v>0</v>
      </c>
      <c r="O174" s="25">
        <v>340000</v>
      </c>
      <c r="P174" s="25">
        <f>Barcelona_Idealista4[[#This Row],[prices]]/Barcelona_Idealista4[[#This Row],[area_m2]]</f>
        <v>3863.6363636363635</v>
      </c>
      <c r="Q174" t="str">
        <f>_xlfn.TEXTJOIN("-",0,Barcelona_Idealista4[[#This Row],[condition]],Barcelona_Idealista4[[#This Row],[prices]])</f>
        <v>good condition-340000</v>
      </c>
      <c r="R174" s="11" t="str" cm="1">
        <f t="array" ref="R1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" spans="1:18" x14ac:dyDescent="0.2">
      <c r="A175" s="1">
        <v>42209</v>
      </c>
      <c r="B175" s="14">
        <f>YEAR(Barcelona_Idealista4[[#This Row],[Fecha]])</f>
        <v>2015</v>
      </c>
      <c r="C175" t="s">
        <v>296</v>
      </c>
      <c r="D175" t="s">
        <v>11</v>
      </c>
      <c r="E175" t="s">
        <v>42</v>
      </c>
      <c r="F175" t="s">
        <v>61</v>
      </c>
      <c r="G175" t="s">
        <v>14</v>
      </c>
      <c r="H175" t="s">
        <v>23</v>
      </c>
      <c r="I175">
        <v>3</v>
      </c>
      <c r="J175">
        <v>114</v>
      </c>
      <c r="K175" t="s">
        <v>16</v>
      </c>
      <c r="L175" t="s">
        <v>17</v>
      </c>
      <c r="M175" t="s">
        <v>36</v>
      </c>
      <c r="N175" s="18">
        <f>VLOOKUP(Barcelona_Idealista4[[#This Row],[lift]],Tabla5[],2,0)</f>
        <v>0</v>
      </c>
      <c r="O175" s="25">
        <v>465000</v>
      </c>
      <c r="P175" s="25">
        <f>Barcelona_Idealista4[[#This Row],[prices]]/Barcelona_Idealista4[[#This Row],[area_m2]]</f>
        <v>4078.9473684210525</v>
      </c>
      <c r="Q175" t="str">
        <f>_xlfn.TEXTJOIN("-",0,Barcelona_Idealista4[[#This Row],[condition]],Barcelona_Idealista4[[#This Row],[prices]])</f>
        <v>good condition-465000</v>
      </c>
      <c r="R175" s="11" t="str" cm="1">
        <f t="array" ref="R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" spans="1:18" x14ac:dyDescent="0.2">
      <c r="A176" s="1">
        <v>42210</v>
      </c>
      <c r="B176" s="14">
        <f>YEAR(Barcelona_Idealista4[[#This Row],[Fecha]])</f>
        <v>2015</v>
      </c>
      <c r="C176" t="s">
        <v>297</v>
      </c>
      <c r="D176" t="s">
        <v>11</v>
      </c>
      <c r="E176" t="s">
        <v>19</v>
      </c>
      <c r="F176" t="s">
        <v>20</v>
      </c>
      <c r="G176" t="s">
        <v>14</v>
      </c>
      <c r="H176" t="s">
        <v>15</v>
      </c>
      <c r="I176">
        <v>5</v>
      </c>
      <c r="J176">
        <v>152</v>
      </c>
      <c r="K176" t="s">
        <v>16</v>
      </c>
      <c r="L176" t="s">
        <v>17</v>
      </c>
      <c r="M176" t="s">
        <v>58</v>
      </c>
      <c r="N176" s="18">
        <f>VLOOKUP(Barcelona_Idealista4[[#This Row],[lift]],Tabla5[],2,0)</f>
        <v>0</v>
      </c>
      <c r="O176" s="25">
        <v>750000</v>
      </c>
      <c r="P176" s="25">
        <f>Barcelona_Idealista4[[#This Row],[prices]]/Barcelona_Idealista4[[#This Row],[area_m2]]</f>
        <v>4934.2105263157891</v>
      </c>
      <c r="Q176" t="str">
        <f>_xlfn.TEXTJOIN("-",0,Barcelona_Idealista4[[#This Row],[condition]],Barcelona_Idealista4[[#This Row],[prices]])</f>
        <v>good condition-750000</v>
      </c>
      <c r="R176" s="11" t="str" cm="1">
        <f t="array" ref="R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" spans="1:18" x14ac:dyDescent="0.2">
      <c r="A177" s="1">
        <v>42211</v>
      </c>
      <c r="B177" s="14">
        <f>YEAR(Barcelona_Idealista4[[#This Row],[Fecha]])</f>
        <v>2015</v>
      </c>
      <c r="C177" t="s">
        <v>298</v>
      </c>
      <c r="D177" t="s">
        <v>11</v>
      </c>
      <c r="E177" t="s">
        <v>42</v>
      </c>
      <c r="F177" t="s">
        <v>81</v>
      </c>
      <c r="G177" t="s">
        <v>14</v>
      </c>
      <c r="H177" t="s">
        <v>32</v>
      </c>
      <c r="I177">
        <v>2</v>
      </c>
      <c r="J177">
        <v>107</v>
      </c>
      <c r="K177" t="s">
        <v>16</v>
      </c>
      <c r="L177" t="s">
        <v>17</v>
      </c>
      <c r="M177" t="s">
        <v>52</v>
      </c>
      <c r="N177" s="18">
        <f>VLOOKUP(Barcelona_Idealista4[[#This Row],[lift]],Tabla5[],2,0)</f>
        <v>0</v>
      </c>
      <c r="O177" s="25">
        <v>698000</v>
      </c>
      <c r="P177" s="25">
        <f>Barcelona_Idealista4[[#This Row],[prices]]/Barcelona_Idealista4[[#This Row],[area_m2]]</f>
        <v>6523.3644859813085</v>
      </c>
      <c r="Q177" t="str">
        <f>_xlfn.TEXTJOIN("-",0,Barcelona_Idealista4[[#This Row],[condition]],Barcelona_Idealista4[[#This Row],[prices]])</f>
        <v>good condition-698000</v>
      </c>
      <c r="R177" s="11" t="str" cm="1">
        <f t="array" ref="R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" spans="1:18" x14ac:dyDescent="0.2">
      <c r="A178" s="1">
        <v>42212</v>
      </c>
      <c r="B178" s="14">
        <f>YEAR(Barcelona_Idealista4[[#This Row],[Fecha]])</f>
        <v>2015</v>
      </c>
      <c r="C178" t="s">
        <v>299</v>
      </c>
      <c r="D178" t="s">
        <v>11</v>
      </c>
      <c r="E178" t="s">
        <v>19</v>
      </c>
      <c r="F178" t="s">
        <v>68</v>
      </c>
      <c r="G178" t="s">
        <v>14</v>
      </c>
      <c r="H178" t="s">
        <v>15</v>
      </c>
      <c r="I178">
        <v>3</v>
      </c>
      <c r="J178">
        <v>148</v>
      </c>
      <c r="K178" t="s">
        <v>16</v>
      </c>
      <c r="L178" t="s">
        <v>17</v>
      </c>
      <c r="M178" t="s">
        <v>40</v>
      </c>
      <c r="N178" s="18">
        <f>VLOOKUP(Barcelona_Idealista4[[#This Row],[lift]],Tabla5[],2,0)</f>
        <v>0</v>
      </c>
      <c r="O178" s="25">
        <v>1300000</v>
      </c>
      <c r="P178" s="25">
        <f>Barcelona_Idealista4[[#This Row],[prices]]/Barcelona_Idealista4[[#This Row],[area_m2]]</f>
        <v>8783.7837837837833</v>
      </c>
      <c r="Q178" t="str">
        <f>_xlfn.TEXTJOIN("-",0,Barcelona_Idealista4[[#This Row],[condition]],Barcelona_Idealista4[[#This Row],[prices]])</f>
        <v>good condition-1300000</v>
      </c>
      <c r="R178" s="11" t="str" cm="1">
        <f t="array" ref="R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" spans="1:18" x14ac:dyDescent="0.2">
      <c r="A179" s="1">
        <v>42213</v>
      </c>
      <c r="B179" s="14">
        <f>YEAR(Barcelona_Idealista4[[#This Row],[Fecha]])</f>
        <v>2015</v>
      </c>
      <c r="C179" t="s">
        <v>300</v>
      </c>
      <c r="D179" t="s">
        <v>11</v>
      </c>
      <c r="E179" t="s">
        <v>12</v>
      </c>
      <c r="F179" t="s">
        <v>22</v>
      </c>
      <c r="G179" t="s">
        <v>14</v>
      </c>
      <c r="H179" t="s">
        <v>15</v>
      </c>
      <c r="I179">
        <v>3</v>
      </c>
      <c r="J179">
        <v>140</v>
      </c>
      <c r="K179" t="s">
        <v>16</v>
      </c>
      <c r="L179" t="s">
        <v>17</v>
      </c>
      <c r="M179" t="s">
        <v>46</v>
      </c>
      <c r="N179" s="18">
        <f>VLOOKUP(Barcelona_Idealista4[[#This Row],[lift]],Tabla5[],2,0)</f>
        <v>0</v>
      </c>
      <c r="O179" s="25">
        <v>635000</v>
      </c>
      <c r="P179" s="25">
        <f>Barcelona_Idealista4[[#This Row],[prices]]/Barcelona_Idealista4[[#This Row],[area_m2]]</f>
        <v>4535.7142857142853</v>
      </c>
      <c r="Q179" t="str">
        <f>_xlfn.TEXTJOIN("-",0,Barcelona_Idealista4[[#This Row],[condition]],Barcelona_Idealista4[[#This Row],[prices]])</f>
        <v>good condition-635000</v>
      </c>
      <c r="R179" s="11" t="str" cm="1">
        <f t="array" ref="R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" spans="1:18" x14ac:dyDescent="0.2">
      <c r="A180" s="1">
        <v>42214</v>
      </c>
      <c r="B180" s="14">
        <f>YEAR(Barcelona_Idealista4[[#This Row],[Fecha]])</f>
        <v>2015</v>
      </c>
      <c r="C180" t="s">
        <v>301</v>
      </c>
      <c r="D180" t="s">
        <v>11</v>
      </c>
      <c r="E180" t="s">
        <v>89</v>
      </c>
      <c r="F180" t="s">
        <v>93</v>
      </c>
      <c r="G180" t="s">
        <v>14</v>
      </c>
      <c r="H180" t="s">
        <v>23</v>
      </c>
      <c r="I180">
        <v>2</v>
      </c>
      <c r="J180">
        <v>42</v>
      </c>
      <c r="K180" t="s">
        <v>16</v>
      </c>
      <c r="L180" t="s">
        <v>17</v>
      </c>
      <c r="M180" t="s">
        <v>60</v>
      </c>
      <c r="N180" s="18">
        <f>VLOOKUP(Barcelona_Idealista4[[#This Row],[lift]],Tabla5[],2,0)</f>
        <v>0</v>
      </c>
      <c r="O180" s="25">
        <v>192100</v>
      </c>
      <c r="P180" s="25">
        <f>Barcelona_Idealista4[[#This Row],[prices]]/Barcelona_Idealista4[[#This Row],[area_m2]]</f>
        <v>4573.8095238095239</v>
      </c>
      <c r="Q180" t="str">
        <f>_xlfn.TEXTJOIN("-",0,Barcelona_Idealista4[[#This Row],[condition]],Barcelona_Idealista4[[#This Row],[prices]])</f>
        <v>good condition-192100</v>
      </c>
      <c r="R180" s="11" t="str" cm="1">
        <f t="array" ref="R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" spans="1:18" x14ac:dyDescent="0.2">
      <c r="A181" s="1">
        <v>42215</v>
      </c>
      <c r="B181" s="14">
        <f>YEAR(Barcelona_Idealista4[[#This Row],[Fecha]])</f>
        <v>2015</v>
      </c>
      <c r="C181" t="s">
        <v>302</v>
      </c>
      <c r="D181" t="s">
        <v>11</v>
      </c>
      <c r="E181" t="s">
        <v>19</v>
      </c>
      <c r="F181" t="s">
        <v>20</v>
      </c>
      <c r="G181" t="s">
        <v>14</v>
      </c>
      <c r="H181" t="s">
        <v>15</v>
      </c>
      <c r="I181">
        <v>4</v>
      </c>
      <c r="J181">
        <v>180</v>
      </c>
      <c r="K181" t="s">
        <v>16</v>
      </c>
      <c r="L181" t="s">
        <v>17</v>
      </c>
      <c r="M181" t="s">
        <v>18</v>
      </c>
      <c r="N181" s="18">
        <f>VLOOKUP(Barcelona_Idealista4[[#This Row],[lift]],Tabla5[],2,0)</f>
        <v>0</v>
      </c>
      <c r="O181" s="25">
        <v>1095000</v>
      </c>
      <c r="P181" s="25">
        <f>Barcelona_Idealista4[[#This Row],[prices]]/Barcelona_Idealista4[[#This Row],[area_m2]]</f>
        <v>6083.333333333333</v>
      </c>
      <c r="Q181" t="str">
        <f>_xlfn.TEXTJOIN("-",0,Barcelona_Idealista4[[#This Row],[condition]],Barcelona_Idealista4[[#This Row],[prices]])</f>
        <v>good condition-1095000</v>
      </c>
      <c r="R181" s="11" t="str" cm="1">
        <f t="array" ref="R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" spans="1:18" x14ac:dyDescent="0.2">
      <c r="A182" s="1">
        <v>42216</v>
      </c>
      <c r="B182" s="14">
        <f>YEAR(Barcelona_Idealista4[[#This Row],[Fecha]])</f>
        <v>2015</v>
      </c>
      <c r="C182" t="s">
        <v>303</v>
      </c>
      <c r="D182" t="s">
        <v>11</v>
      </c>
      <c r="E182" t="s">
        <v>25</v>
      </c>
      <c r="F182" t="s">
        <v>91</v>
      </c>
      <c r="G182" t="s">
        <v>14</v>
      </c>
      <c r="H182" t="s">
        <v>15</v>
      </c>
      <c r="I182">
        <v>3</v>
      </c>
      <c r="J182">
        <v>87</v>
      </c>
      <c r="K182" t="s">
        <v>16</v>
      </c>
      <c r="L182" t="s">
        <v>17</v>
      </c>
      <c r="M182" t="s">
        <v>36</v>
      </c>
      <c r="N182" s="18">
        <f>VLOOKUP(Barcelona_Idealista4[[#This Row],[lift]],Tabla5[],2,0)</f>
        <v>0</v>
      </c>
      <c r="O182" s="25">
        <v>625000</v>
      </c>
      <c r="P182" s="25">
        <f>Barcelona_Idealista4[[#This Row],[prices]]/Barcelona_Idealista4[[#This Row],[area_m2]]</f>
        <v>7183.9080459770112</v>
      </c>
      <c r="Q182" t="str">
        <f>_xlfn.TEXTJOIN("-",0,Barcelona_Idealista4[[#This Row],[condition]],Barcelona_Idealista4[[#This Row],[prices]])</f>
        <v>good condition-625000</v>
      </c>
      <c r="R182" s="11" t="str" cm="1">
        <f t="array" ref="R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" spans="1:18" x14ac:dyDescent="0.2">
      <c r="A183" s="1">
        <v>42217</v>
      </c>
      <c r="B183" s="14">
        <f>YEAR(Barcelona_Idealista4[[#This Row],[Fecha]])</f>
        <v>2015</v>
      </c>
      <c r="C183" t="s">
        <v>304</v>
      </c>
      <c r="D183" t="s">
        <v>11</v>
      </c>
      <c r="E183" t="s">
        <v>19</v>
      </c>
      <c r="F183" t="s">
        <v>68</v>
      </c>
      <c r="G183" t="s">
        <v>14</v>
      </c>
      <c r="H183" t="s">
        <v>15</v>
      </c>
      <c r="I183">
        <v>4</v>
      </c>
      <c r="J183">
        <v>139</v>
      </c>
      <c r="K183" t="s">
        <v>16</v>
      </c>
      <c r="L183" t="s">
        <v>17</v>
      </c>
      <c r="M183" t="s">
        <v>21</v>
      </c>
      <c r="N183" s="18">
        <f>VLOOKUP(Barcelona_Idealista4[[#This Row],[lift]],Tabla5[],2,0)</f>
        <v>0</v>
      </c>
      <c r="O183" s="25">
        <v>1100000</v>
      </c>
      <c r="P183" s="25">
        <f>Barcelona_Idealista4[[#This Row],[prices]]/Barcelona_Idealista4[[#This Row],[area_m2]]</f>
        <v>7913.6690647482019</v>
      </c>
      <c r="Q183" t="str">
        <f>_xlfn.TEXTJOIN("-",0,Barcelona_Idealista4[[#This Row],[condition]],Barcelona_Idealista4[[#This Row],[prices]])</f>
        <v>good condition-1100000</v>
      </c>
      <c r="R183" s="11" t="str" cm="1">
        <f t="array" ref="R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" spans="1:18" x14ac:dyDescent="0.2">
      <c r="A184" s="1">
        <v>42218</v>
      </c>
      <c r="B184" s="14">
        <f>YEAR(Barcelona_Idealista4[[#This Row],[Fecha]])</f>
        <v>2015</v>
      </c>
      <c r="C184" t="s">
        <v>305</v>
      </c>
      <c r="D184" t="s">
        <v>11</v>
      </c>
      <c r="E184" t="s">
        <v>19</v>
      </c>
      <c r="F184" t="s">
        <v>77</v>
      </c>
      <c r="G184" t="s">
        <v>14</v>
      </c>
      <c r="H184" t="s">
        <v>23</v>
      </c>
      <c r="I184">
        <v>4</v>
      </c>
      <c r="J184">
        <v>365</v>
      </c>
      <c r="K184" t="s">
        <v>16</v>
      </c>
      <c r="L184" t="s">
        <v>17</v>
      </c>
      <c r="M184" t="s">
        <v>36</v>
      </c>
      <c r="N184" s="18">
        <f>VLOOKUP(Barcelona_Idealista4[[#This Row],[lift]],Tabla5[],2,0)</f>
        <v>0</v>
      </c>
      <c r="O184" s="25">
        <v>2150000</v>
      </c>
      <c r="P184" s="25">
        <f>Barcelona_Idealista4[[#This Row],[prices]]/Barcelona_Idealista4[[#This Row],[area_m2]]</f>
        <v>5890.41095890411</v>
      </c>
      <c r="Q184" t="str">
        <f>_xlfn.TEXTJOIN("-",0,Barcelona_Idealista4[[#This Row],[condition]],Barcelona_Idealista4[[#This Row],[prices]])</f>
        <v>good condition-2150000</v>
      </c>
      <c r="R184" s="11" t="str" cm="1">
        <f t="array" ref="R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" spans="1:18" x14ac:dyDescent="0.2">
      <c r="A185" s="1">
        <v>42219</v>
      </c>
      <c r="B185" s="14">
        <f>YEAR(Barcelona_Idealista4[[#This Row],[Fecha]])</f>
        <v>2015</v>
      </c>
      <c r="C185" t="s">
        <v>306</v>
      </c>
      <c r="D185" t="s">
        <v>11</v>
      </c>
      <c r="E185" t="s">
        <v>50</v>
      </c>
      <c r="F185" t="s">
        <v>82</v>
      </c>
      <c r="G185" t="s">
        <v>14</v>
      </c>
      <c r="H185" t="s">
        <v>23</v>
      </c>
      <c r="I185">
        <v>2</v>
      </c>
      <c r="J185">
        <v>80</v>
      </c>
      <c r="K185" t="s">
        <v>16</v>
      </c>
      <c r="L185" t="s">
        <v>17</v>
      </c>
      <c r="M185" t="s">
        <v>58</v>
      </c>
      <c r="N185" s="18">
        <f>VLOOKUP(Barcelona_Idealista4[[#This Row],[lift]],Tabla5[],2,0)</f>
        <v>0</v>
      </c>
      <c r="O185" s="25">
        <v>429000</v>
      </c>
      <c r="P185" s="25">
        <f>Barcelona_Idealista4[[#This Row],[prices]]/Barcelona_Idealista4[[#This Row],[area_m2]]</f>
        <v>5362.5</v>
      </c>
      <c r="Q185" t="str">
        <f>_xlfn.TEXTJOIN("-",0,Barcelona_Idealista4[[#This Row],[condition]],Barcelona_Idealista4[[#This Row],[prices]])</f>
        <v>good condition-429000</v>
      </c>
      <c r="R185" s="11" t="str" cm="1">
        <f t="array" ref="R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" spans="1:18" x14ac:dyDescent="0.2">
      <c r="A186" s="1">
        <v>42220</v>
      </c>
      <c r="B186" s="14">
        <f>YEAR(Barcelona_Idealista4[[#This Row],[Fecha]])</f>
        <v>2015</v>
      </c>
      <c r="C186" t="s">
        <v>307</v>
      </c>
      <c r="D186" t="s">
        <v>11</v>
      </c>
      <c r="E186" t="s">
        <v>42</v>
      </c>
      <c r="F186" t="s">
        <v>43</v>
      </c>
      <c r="G186" t="s">
        <v>14</v>
      </c>
      <c r="H186" t="s">
        <v>23</v>
      </c>
      <c r="I186">
        <v>2</v>
      </c>
      <c r="J186">
        <v>93</v>
      </c>
      <c r="K186" t="s">
        <v>28</v>
      </c>
      <c r="L186" t="s">
        <v>17</v>
      </c>
      <c r="M186" t="s">
        <v>40</v>
      </c>
      <c r="N186" s="18">
        <f>VLOOKUP(Barcelona_Idealista4[[#This Row],[lift]],Tabla5[],2,0)</f>
        <v>0.02</v>
      </c>
      <c r="O186" s="25">
        <v>455000</v>
      </c>
      <c r="P186" s="25">
        <f>Barcelona_Idealista4[[#This Row],[prices]]/Barcelona_Idealista4[[#This Row],[area_m2]]</f>
        <v>4892.4731182795695</v>
      </c>
      <c r="Q186" t="str">
        <f>_xlfn.TEXTJOIN("-",0,Barcelona_Idealista4[[#This Row],[condition]],Barcelona_Idealista4[[#This Row],[prices]])</f>
        <v>good condition-455000</v>
      </c>
      <c r="R186" s="11" t="str" cm="1">
        <f t="array" ref="R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" spans="1:18" x14ac:dyDescent="0.2">
      <c r="A187" s="1">
        <v>42221</v>
      </c>
      <c r="B187" s="14">
        <f>YEAR(Barcelona_Idealista4[[#This Row],[Fecha]])</f>
        <v>2015</v>
      </c>
      <c r="C187" t="s">
        <v>308</v>
      </c>
      <c r="D187" t="s">
        <v>11</v>
      </c>
      <c r="E187" t="s">
        <v>89</v>
      </c>
      <c r="F187" t="s">
        <v>93</v>
      </c>
      <c r="G187" t="s">
        <v>14</v>
      </c>
      <c r="H187" t="s">
        <v>23</v>
      </c>
      <c r="I187">
        <v>3</v>
      </c>
      <c r="J187">
        <v>125</v>
      </c>
      <c r="K187" t="s">
        <v>16</v>
      </c>
      <c r="L187" t="s">
        <v>17</v>
      </c>
      <c r="M187" t="s">
        <v>36</v>
      </c>
      <c r="N187" s="18">
        <f>VLOOKUP(Barcelona_Idealista4[[#This Row],[lift]],Tabla5[],2,0)</f>
        <v>0</v>
      </c>
      <c r="O187" s="25">
        <v>460000</v>
      </c>
      <c r="P187" s="25">
        <f>Barcelona_Idealista4[[#This Row],[prices]]/Barcelona_Idealista4[[#This Row],[area_m2]]</f>
        <v>3680</v>
      </c>
      <c r="Q187" t="str">
        <f>_xlfn.TEXTJOIN("-",0,Barcelona_Idealista4[[#This Row],[condition]],Barcelona_Idealista4[[#This Row],[prices]])</f>
        <v>good condition-460000</v>
      </c>
      <c r="R187" s="11" t="str" cm="1">
        <f t="array" ref="R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" spans="1:18" x14ac:dyDescent="0.2">
      <c r="A188" s="1">
        <v>42222</v>
      </c>
      <c r="B188" s="14">
        <f>YEAR(Barcelona_Idealista4[[#This Row],[Fecha]])</f>
        <v>2015</v>
      </c>
      <c r="C188" t="s">
        <v>309</v>
      </c>
      <c r="D188" t="s">
        <v>11</v>
      </c>
      <c r="E188" t="s">
        <v>12</v>
      </c>
      <c r="F188" t="s">
        <v>33</v>
      </c>
      <c r="G188" t="s">
        <v>14</v>
      </c>
      <c r="H188" t="s">
        <v>23</v>
      </c>
      <c r="I188">
        <v>5</v>
      </c>
      <c r="J188">
        <v>155</v>
      </c>
      <c r="K188" t="s">
        <v>16</v>
      </c>
      <c r="L188" t="s">
        <v>17</v>
      </c>
      <c r="M188" t="s">
        <v>65</v>
      </c>
      <c r="N188" s="18">
        <f>VLOOKUP(Barcelona_Idealista4[[#This Row],[lift]],Tabla5[],2,0)</f>
        <v>0</v>
      </c>
      <c r="O188" s="25">
        <v>890000</v>
      </c>
      <c r="P188" s="25">
        <f>Barcelona_Idealista4[[#This Row],[prices]]/Barcelona_Idealista4[[#This Row],[area_m2]]</f>
        <v>5741.9354838709678</v>
      </c>
      <c r="Q188" t="str">
        <f>_xlfn.TEXTJOIN("-",0,Barcelona_Idealista4[[#This Row],[condition]],Barcelona_Idealista4[[#This Row],[prices]])</f>
        <v>good condition-890000</v>
      </c>
      <c r="R188" s="11" t="str" cm="1">
        <f t="array" ref="R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" spans="1:18" x14ac:dyDescent="0.2">
      <c r="A189" s="1">
        <v>42223</v>
      </c>
      <c r="B189" s="14">
        <f>YEAR(Barcelona_Idealista4[[#This Row],[Fecha]])</f>
        <v>2015</v>
      </c>
      <c r="C189" t="s">
        <v>310</v>
      </c>
      <c r="D189" t="s">
        <v>11</v>
      </c>
      <c r="E189" t="s">
        <v>37</v>
      </c>
      <c r="F189" t="s">
        <v>49</v>
      </c>
      <c r="G189" t="s">
        <v>14</v>
      </c>
      <c r="H189" t="s">
        <v>15</v>
      </c>
      <c r="I189">
        <v>3</v>
      </c>
      <c r="J189">
        <v>134</v>
      </c>
      <c r="K189" t="s">
        <v>16</v>
      </c>
      <c r="L189" t="s">
        <v>17</v>
      </c>
      <c r="M189" t="s">
        <v>18</v>
      </c>
      <c r="N189" s="18">
        <f>VLOOKUP(Barcelona_Idealista4[[#This Row],[lift]],Tabla5[],2,0)</f>
        <v>0</v>
      </c>
      <c r="O189" s="25">
        <v>790000</v>
      </c>
      <c r="P189" s="25">
        <f>Barcelona_Idealista4[[#This Row],[prices]]/Barcelona_Idealista4[[#This Row],[area_m2]]</f>
        <v>5895.5223880597014</v>
      </c>
      <c r="Q189" t="str">
        <f>_xlfn.TEXTJOIN("-",0,Barcelona_Idealista4[[#This Row],[condition]],Barcelona_Idealista4[[#This Row],[prices]])</f>
        <v>good condition-790000</v>
      </c>
      <c r="R189" s="11" t="str" cm="1">
        <f t="array" ref="R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" spans="1:18" x14ac:dyDescent="0.2">
      <c r="A190" s="1">
        <v>42224</v>
      </c>
      <c r="B190" s="14">
        <f>YEAR(Barcelona_Idealista4[[#This Row],[Fecha]])</f>
        <v>2015</v>
      </c>
      <c r="C190" t="s">
        <v>311</v>
      </c>
      <c r="D190" t="s">
        <v>11</v>
      </c>
      <c r="E190" t="s">
        <v>12</v>
      </c>
      <c r="F190" t="s">
        <v>33</v>
      </c>
      <c r="G190" t="s">
        <v>14</v>
      </c>
      <c r="H190" t="s">
        <v>15</v>
      </c>
      <c r="I190">
        <v>2</v>
      </c>
      <c r="J190">
        <v>112</v>
      </c>
      <c r="K190" t="s">
        <v>16</v>
      </c>
      <c r="L190" t="s">
        <v>17</v>
      </c>
      <c r="M190" t="s">
        <v>57</v>
      </c>
      <c r="N190" s="18">
        <f>VLOOKUP(Barcelona_Idealista4[[#This Row],[lift]],Tabla5[],2,0)</f>
        <v>0</v>
      </c>
      <c r="O190" s="25">
        <v>550000</v>
      </c>
      <c r="P190" s="25">
        <f>Barcelona_Idealista4[[#This Row],[prices]]/Barcelona_Idealista4[[#This Row],[area_m2]]</f>
        <v>4910.7142857142853</v>
      </c>
      <c r="Q190" t="str">
        <f>_xlfn.TEXTJOIN("-",0,Barcelona_Idealista4[[#This Row],[condition]],Barcelona_Idealista4[[#This Row],[prices]])</f>
        <v>good condition-550000</v>
      </c>
      <c r="R190" s="11" t="str" cm="1">
        <f t="array" ref="R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" spans="1:18" x14ac:dyDescent="0.2">
      <c r="A191" s="1">
        <v>42225</v>
      </c>
      <c r="B191" s="14">
        <f>YEAR(Barcelona_Idealista4[[#This Row],[Fecha]])</f>
        <v>2015</v>
      </c>
      <c r="C191" t="s">
        <v>312</v>
      </c>
      <c r="D191" t="s">
        <v>11</v>
      </c>
      <c r="E191" t="s">
        <v>34</v>
      </c>
      <c r="F191" t="s">
        <v>44</v>
      </c>
      <c r="G191" t="s">
        <v>14</v>
      </c>
      <c r="H191" t="s">
        <v>15</v>
      </c>
      <c r="I191">
        <v>4</v>
      </c>
      <c r="J191">
        <v>95</v>
      </c>
      <c r="K191" t="s">
        <v>16</v>
      </c>
      <c r="L191" t="s">
        <v>17</v>
      </c>
      <c r="M191" t="s">
        <v>46</v>
      </c>
      <c r="N191" s="18">
        <f>VLOOKUP(Barcelona_Idealista4[[#This Row],[lift]],Tabla5[],2,0)</f>
        <v>0</v>
      </c>
      <c r="O191" s="25">
        <v>560000</v>
      </c>
      <c r="P191" s="25">
        <f>Barcelona_Idealista4[[#This Row],[prices]]/Barcelona_Idealista4[[#This Row],[area_m2]]</f>
        <v>5894.7368421052633</v>
      </c>
      <c r="Q191" t="str">
        <f>_xlfn.TEXTJOIN("-",0,Barcelona_Idealista4[[#This Row],[condition]],Barcelona_Idealista4[[#This Row],[prices]])</f>
        <v>good condition-560000</v>
      </c>
      <c r="R191" s="11" t="str" cm="1">
        <f t="array" ref="R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" spans="1:18" x14ac:dyDescent="0.2">
      <c r="A192" s="1">
        <v>42226</v>
      </c>
      <c r="B192" s="14">
        <f>YEAR(Barcelona_Idealista4[[#This Row],[Fecha]])</f>
        <v>2015</v>
      </c>
      <c r="C192" t="s">
        <v>313</v>
      </c>
      <c r="D192" t="s">
        <v>11</v>
      </c>
      <c r="E192" t="s">
        <v>54</v>
      </c>
      <c r="F192" t="s">
        <v>54</v>
      </c>
      <c r="G192" t="s">
        <v>14</v>
      </c>
      <c r="H192" t="s">
        <v>27</v>
      </c>
      <c r="I192">
        <v>3</v>
      </c>
      <c r="J192">
        <v>75</v>
      </c>
      <c r="K192" t="s">
        <v>28</v>
      </c>
      <c r="L192" t="s">
        <v>17</v>
      </c>
      <c r="M192" t="s">
        <v>29</v>
      </c>
      <c r="N192" s="18">
        <f>VLOOKUP(Barcelona_Idealista4[[#This Row],[lift]],Tabla5[],2,0)</f>
        <v>0.02</v>
      </c>
      <c r="O192" s="25">
        <v>298000</v>
      </c>
      <c r="P192" s="25">
        <f>Barcelona_Idealista4[[#This Row],[prices]]/Barcelona_Idealista4[[#This Row],[area_m2]]</f>
        <v>3973.3333333333335</v>
      </c>
      <c r="Q192" t="str">
        <f>_xlfn.TEXTJOIN("-",0,Barcelona_Idealista4[[#This Row],[condition]],Barcelona_Idealista4[[#This Row],[prices]])</f>
        <v>good condition-298000</v>
      </c>
      <c r="R192" s="11" t="str" cm="1">
        <f t="array" ref="R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" spans="1:18" x14ac:dyDescent="0.2">
      <c r="A193" s="1">
        <v>42227</v>
      </c>
      <c r="B193" s="14">
        <f>YEAR(Barcelona_Idealista4[[#This Row],[Fecha]])</f>
        <v>2015</v>
      </c>
      <c r="C193" t="s">
        <v>314</v>
      </c>
      <c r="D193" t="s">
        <v>11</v>
      </c>
      <c r="E193" t="s">
        <v>12</v>
      </c>
      <c r="F193" t="s">
        <v>41</v>
      </c>
      <c r="G193" t="s">
        <v>14</v>
      </c>
      <c r="H193" t="s">
        <v>15</v>
      </c>
      <c r="I193">
        <v>1</v>
      </c>
      <c r="J193">
        <v>52</v>
      </c>
      <c r="K193" t="s">
        <v>16</v>
      </c>
      <c r="L193" t="s">
        <v>17</v>
      </c>
      <c r="M193" t="s">
        <v>36</v>
      </c>
      <c r="N193" s="18">
        <f>VLOOKUP(Barcelona_Idealista4[[#This Row],[lift]],Tabla5[],2,0)</f>
        <v>0</v>
      </c>
      <c r="O193" s="25">
        <v>370000</v>
      </c>
      <c r="P193" s="25">
        <f>Barcelona_Idealista4[[#This Row],[prices]]/Barcelona_Idealista4[[#This Row],[area_m2]]</f>
        <v>7115.3846153846152</v>
      </c>
      <c r="Q193" t="str">
        <f>_xlfn.TEXTJOIN("-",0,Barcelona_Idealista4[[#This Row],[condition]],Barcelona_Idealista4[[#This Row],[prices]])</f>
        <v>good condition-370000</v>
      </c>
      <c r="R193" s="11" t="str" cm="1">
        <f t="array" ref="R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" spans="1:18" x14ac:dyDescent="0.2">
      <c r="A194" s="1">
        <v>42228</v>
      </c>
      <c r="B194" s="14">
        <f>YEAR(Barcelona_Idealista4[[#This Row],[Fecha]])</f>
        <v>2015</v>
      </c>
      <c r="C194" t="s">
        <v>315</v>
      </c>
      <c r="D194" t="s">
        <v>11</v>
      </c>
      <c r="E194" t="s">
        <v>34</v>
      </c>
      <c r="F194" t="s">
        <v>44</v>
      </c>
      <c r="G194" t="s">
        <v>14</v>
      </c>
      <c r="H194" t="s">
        <v>15</v>
      </c>
      <c r="I194">
        <v>2</v>
      </c>
      <c r="J194">
        <v>105</v>
      </c>
      <c r="K194" t="s">
        <v>16</v>
      </c>
      <c r="L194" t="s">
        <v>17</v>
      </c>
      <c r="M194" t="s">
        <v>52</v>
      </c>
      <c r="N194" s="18">
        <f>VLOOKUP(Barcelona_Idealista4[[#This Row],[lift]],Tabla5[],2,0)</f>
        <v>0</v>
      </c>
      <c r="O194" s="25">
        <v>573000</v>
      </c>
      <c r="P194" s="25">
        <f>Barcelona_Idealista4[[#This Row],[prices]]/Barcelona_Idealista4[[#This Row],[area_m2]]</f>
        <v>5457.1428571428569</v>
      </c>
      <c r="Q194" t="str">
        <f>_xlfn.TEXTJOIN("-",0,Barcelona_Idealista4[[#This Row],[condition]],Barcelona_Idealista4[[#This Row],[prices]])</f>
        <v>good condition-573000</v>
      </c>
      <c r="R194" s="11" t="str" cm="1">
        <f t="array" ref="R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" spans="1:18" x14ac:dyDescent="0.2">
      <c r="A195" s="1">
        <v>42229</v>
      </c>
      <c r="B195" s="14">
        <f>YEAR(Barcelona_Idealista4[[#This Row],[Fecha]])</f>
        <v>2015</v>
      </c>
      <c r="C195" t="s">
        <v>316</v>
      </c>
      <c r="D195" t="s">
        <v>11</v>
      </c>
      <c r="E195" t="s">
        <v>34</v>
      </c>
      <c r="F195" t="s">
        <v>44</v>
      </c>
      <c r="G195" t="s">
        <v>14</v>
      </c>
      <c r="H195" t="s">
        <v>15</v>
      </c>
      <c r="I195">
        <v>3</v>
      </c>
      <c r="J195">
        <v>76</v>
      </c>
      <c r="K195" t="s">
        <v>16</v>
      </c>
      <c r="L195" t="s">
        <v>17</v>
      </c>
      <c r="M195" t="s">
        <v>21</v>
      </c>
      <c r="N195" s="18">
        <f>VLOOKUP(Barcelona_Idealista4[[#This Row],[lift]],Tabla5[],2,0)</f>
        <v>0</v>
      </c>
      <c r="O195" s="25">
        <v>339500</v>
      </c>
      <c r="P195" s="25">
        <f>Barcelona_Idealista4[[#This Row],[prices]]/Barcelona_Idealista4[[#This Row],[area_m2]]</f>
        <v>4467.105263157895</v>
      </c>
      <c r="Q195" t="str">
        <f>_xlfn.TEXTJOIN("-",0,Barcelona_Idealista4[[#This Row],[condition]],Barcelona_Idealista4[[#This Row],[prices]])</f>
        <v>good condition-339500</v>
      </c>
      <c r="R195" s="11" t="str" cm="1">
        <f t="array" ref="R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" spans="1:18" x14ac:dyDescent="0.2">
      <c r="A196" s="1">
        <v>42230</v>
      </c>
      <c r="B196" s="14">
        <f>YEAR(Barcelona_Idealista4[[#This Row],[Fecha]])</f>
        <v>2015</v>
      </c>
      <c r="C196" t="s">
        <v>317</v>
      </c>
      <c r="D196" t="s">
        <v>11</v>
      </c>
      <c r="E196" t="s">
        <v>34</v>
      </c>
      <c r="F196" t="s">
        <v>71</v>
      </c>
      <c r="G196" t="s">
        <v>14</v>
      </c>
      <c r="H196" t="s">
        <v>15</v>
      </c>
      <c r="I196">
        <v>4</v>
      </c>
      <c r="J196">
        <v>101</v>
      </c>
      <c r="K196" t="s">
        <v>16</v>
      </c>
      <c r="L196" t="s">
        <v>67</v>
      </c>
      <c r="M196" t="s">
        <v>21</v>
      </c>
      <c r="N196" s="18">
        <f>VLOOKUP(Barcelona_Idealista4[[#This Row],[lift]],Tabla5[],2,0)</f>
        <v>0</v>
      </c>
      <c r="O196" s="25">
        <v>437500</v>
      </c>
      <c r="P196" s="25">
        <f>Barcelona_Idealista4[[#This Row],[prices]]/Barcelona_Idealista4[[#This Row],[area_m2]]</f>
        <v>4331.6831683168321</v>
      </c>
      <c r="Q196" t="str">
        <f>_xlfn.TEXTJOIN("-",0,Barcelona_Idealista4[[#This Row],[condition]],Barcelona_Idealista4[[#This Row],[prices]])</f>
        <v>good condition-437500</v>
      </c>
      <c r="R196" s="11" t="str" cm="1">
        <f t="array" ref="R1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" spans="1:18" x14ac:dyDescent="0.2">
      <c r="A197" s="1">
        <v>42231</v>
      </c>
      <c r="B197" s="14">
        <f>YEAR(Barcelona_Idealista4[[#This Row],[Fecha]])</f>
        <v>2015</v>
      </c>
      <c r="C197" t="s">
        <v>318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I197">
        <v>3</v>
      </c>
      <c r="J197">
        <v>146</v>
      </c>
      <c r="K197" t="s">
        <v>16</v>
      </c>
      <c r="L197" t="s">
        <v>17</v>
      </c>
      <c r="M197" t="s">
        <v>18</v>
      </c>
      <c r="N197" s="18">
        <f>VLOOKUP(Barcelona_Idealista4[[#This Row],[lift]],Tabla5[],2,0)</f>
        <v>0</v>
      </c>
      <c r="O197" s="25">
        <v>1430000</v>
      </c>
      <c r="P197" s="25">
        <f>Barcelona_Idealista4[[#This Row],[prices]]/Barcelona_Idealista4[[#This Row],[area_m2]]</f>
        <v>9794.5205479452052</v>
      </c>
      <c r="Q197" t="str">
        <f>_xlfn.TEXTJOIN("-",0,Barcelona_Idealista4[[#This Row],[condition]],Barcelona_Idealista4[[#This Row],[prices]])</f>
        <v>good condition-1430000</v>
      </c>
      <c r="R197" s="11" t="str" cm="1">
        <f t="array" ref="R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" spans="1:18" x14ac:dyDescent="0.2">
      <c r="A198" s="1">
        <v>42232</v>
      </c>
      <c r="B198" s="14">
        <f>YEAR(Barcelona_Idealista4[[#This Row],[Fecha]])</f>
        <v>2015</v>
      </c>
      <c r="C198" t="s">
        <v>319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>
        <v>3</v>
      </c>
      <c r="J198">
        <v>169</v>
      </c>
      <c r="K198" t="s">
        <v>16</v>
      </c>
      <c r="L198" t="s">
        <v>17</v>
      </c>
      <c r="M198" t="s">
        <v>60</v>
      </c>
      <c r="N198" s="18">
        <f>VLOOKUP(Barcelona_Idealista4[[#This Row],[lift]],Tabla5[],2,0)</f>
        <v>0</v>
      </c>
      <c r="O198" s="25">
        <v>1650000</v>
      </c>
      <c r="P198" s="25">
        <f>Barcelona_Idealista4[[#This Row],[prices]]/Barcelona_Idealista4[[#This Row],[area_m2]]</f>
        <v>9763.3136094674555</v>
      </c>
      <c r="Q198" t="str">
        <f>_xlfn.TEXTJOIN("-",0,Barcelona_Idealista4[[#This Row],[condition]],Barcelona_Idealista4[[#This Row],[prices]])</f>
        <v>good condition-1650000</v>
      </c>
      <c r="R198" s="11" t="str" cm="1">
        <f t="array" ref="R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" spans="1:18" x14ac:dyDescent="0.2">
      <c r="A199" s="1">
        <v>42233</v>
      </c>
      <c r="B199" s="14">
        <f>YEAR(Barcelona_Idealista4[[#This Row],[Fecha]])</f>
        <v>2015</v>
      </c>
      <c r="C199" t="s">
        <v>320</v>
      </c>
      <c r="D199" t="s">
        <v>11</v>
      </c>
      <c r="E199" t="s">
        <v>47</v>
      </c>
      <c r="F199" t="s">
        <v>86</v>
      </c>
      <c r="G199" t="s">
        <v>14</v>
      </c>
      <c r="H199" t="s">
        <v>15</v>
      </c>
      <c r="I199">
        <v>2</v>
      </c>
      <c r="J199">
        <v>82</v>
      </c>
      <c r="K199" t="s">
        <v>16</v>
      </c>
      <c r="L199" t="s">
        <v>17</v>
      </c>
      <c r="M199" t="s">
        <v>21</v>
      </c>
      <c r="N199" s="18">
        <f>VLOOKUP(Barcelona_Idealista4[[#This Row],[lift]],Tabla5[],2,0)</f>
        <v>0</v>
      </c>
      <c r="O199" s="25">
        <v>379000</v>
      </c>
      <c r="P199" s="25">
        <f>Barcelona_Idealista4[[#This Row],[prices]]/Barcelona_Idealista4[[#This Row],[area_m2]]</f>
        <v>4621.9512195121952</v>
      </c>
      <c r="Q199" t="str">
        <f>_xlfn.TEXTJOIN("-",0,Barcelona_Idealista4[[#This Row],[condition]],Barcelona_Idealista4[[#This Row],[prices]])</f>
        <v>good condition-379000</v>
      </c>
      <c r="R199" s="11" t="str" cm="1">
        <f t="array" ref="R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" spans="1:18" x14ac:dyDescent="0.2">
      <c r="A200" s="1">
        <v>42234</v>
      </c>
      <c r="B200" s="14">
        <f>YEAR(Barcelona_Idealista4[[#This Row],[Fecha]])</f>
        <v>2015</v>
      </c>
      <c r="C200" t="s">
        <v>321</v>
      </c>
      <c r="D200" t="s">
        <v>11</v>
      </c>
      <c r="E200" t="s">
        <v>12</v>
      </c>
      <c r="F200" t="s">
        <v>31</v>
      </c>
      <c r="G200" t="s">
        <v>14</v>
      </c>
      <c r="H200" t="s">
        <v>15</v>
      </c>
      <c r="I200">
        <v>4</v>
      </c>
      <c r="J200">
        <v>84</v>
      </c>
      <c r="K200" t="s">
        <v>16</v>
      </c>
      <c r="L200" t="s">
        <v>17</v>
      </c>
      <c r="M200" t="s">
        <v>58</v>
      </c>
      <c r="N200" s="18">
        <f>VLOOKUP(Barcelona_Idealista4[[#This Row],[lift]],Tabla5[],2,0)</f>
        <v>0</v>
      </c>
      <c r="O200" s="25">
        <v>320000</v>
      </c>
      <c r="P200" s="25">
        <f>Barcelona_Idealista4[[#This Row],[prices]]/Barcelona_Idealista4[[#This Row],[area_m2]]</f>
        <v>3809.5238095238096</v>
      </c>
      <c r="Q200" t="str">
        <f>_xlfn.TEXTJOIN("-",0,Barcelona_Idealista4[[#This Row],[condition]],Barcelona_Idealista4[[#This Row],[prices]])</f>
        <v>good condition-320000</v>
      </c>
      <c r="R200" s="11" t="str" cm="1">
        <f t="array" ref="R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" spans="1:18" x14ac:dyDescent="0.2">
      <c r="A201" s="1">
        <v>42235</v>
      </c>
      <c r="B201" s="14">
        <f>YEAR(Barcelona_Idealista4[[#This Row],[Fecha]])</f>
        <v>2015</v>
      </c>
      <c r="C201" t="s">
        <v>322</v>
      </c>
      <c r="D201" t="s">
        <v>11</v>
      </c>
      <c r="E201" t="s">
        <v>37</v>
      </c>
      <c r="F201" t="s">
        <v>38</v>
      </c>
      <c r="G201" t="s">
        <v>14</v>
      </c>
      <c r="H201" t="s">
        <v>15</v>
      </c>
      <c r="I201">
        <v>2</v>
      </c>
      <c r="J201">
        <v>74</v>
      </c>
      <c r="K201" t="s">
        <v>28</v>
      </c>
      <c r="L201" t="s">
        <v>17</v>
      </c>
      <c r="M201" t="s">
        <v>40</v>
      </c>
      <c r="N201" s="18">
        <f>VLOOKUP(Barcelona_Idealista4[[#This Row],[lift]],Tabla5[],2,0)</f>
        <v>0.02</v>
      </c>
      <c r="O201" s="25">
        <v>315000</v>
      </c>
      <c r="P201" s="25">
        <f>Barcelona_Idealista4[[#This Row],[prices]]/Barcelona_Idealista4[[#This Row],[area_m2]]</f>
        <v>4256.7567567567567</v>
      </c>
      <c r="Q201" t="str">
        <f>_xlfn.TEXTJOIN("-",0,Barcelona_Idealista4[[#This Row],[condition]],Barcelona_Idealista4[[#This Row],[prices]])</f>
        <v>good condition-315000</v>
      </c>
      <c r="R201" s="11" t="str" cm="1">
        <f t="array" ref="R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" spans="1:18" x14ac:dyDescent="0.2">
      <c r="A202" s="1">
        <v>42236</v>
      </c>
      <c r="B202" s="14">
        <f>YEAR(Barcelona_Idealista4[[#This Row],[Fecha]])</f>
        <v>2015</v>
      </c>
      <c r="C202" t="s">
        <v>323</v>
      </c>
      <c r="D202" t="s">
        <v>11</v>
      </c>
      <c r="E202" t="s">
        <v>12</v>
      </c>
      <c r="F202" t="s">
        <v>41</v>
      </c>
      <c r="G202" t="s">
        <v>14</v>
      </c>
      <c r="H202" t="s">
        <v>15</v>
      </c>
      <c r="I202">
        <v>3</v>
      </c>
      <c r="J202">
        <v>75</v>
      </c>
      <c r="K202" t="s">
        <v>16</v>
      </c>
      <c r="L202" t="s">
        <v>17</v>
      </c>
      <c r="M202" t="s">
        <v>40</v>
      </c>
      <c r="N202" s="18">
        <f>VLOOKUP(Barcelona_Idealista4[[#This Row],[lift]],Tabla5[],2,0)</f>
        <v>0</v>
      </c>
      <c r="O202" s="25">
        <v>540000</v>
      </c>
      <c r="P202" s="25">
        <f>Barcelona_Idealista4[[#This Row],[prices]]/Barcelona_Idealista4[[#This Row],[area_m2]]</f>
        <v>7200</v>
      </c>
      <c r="Q202" t="str">
        <f>_xlfn.TEXTJOIN("-",0,Barcelona_Idealista4[[#This Row],[condition]],Barcelona_Idealista4[[#This Row],[prices]])</f>
        <v>good condition-540000</v>
      </c>
      <c r="R202" s="11" t="str" cm="1">
        <f t="array" ref="R2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" spans="1:18" x14ac:dyDescent="0.2">
      <c r="A203" s="1">
        <v>42237</v>
      </c>
      <c r="B203" s="14">
        <f>YEAR(Barcelona_Idealista4[[#This Row],[Fecha]])</f>
        <v>2015</v>
      </c>
      <c r="C203" t="s">
        <v>324</v>
      </c>
      <c r="D203" t="s">
        <v>11</v>
      </c>
      <c r="E203" t="s">
        <v>12</v>
      </c>
      <c r="F203" t="s">
        <v>22</v>
      </c>
      <c r="G203" t="s">
        <v>14</v>
      </c>
      <c r="H203" t="s">
        <v>15</v>
      </c>
      <c r="I203">
        <v>4</v>
      </c>
      <c r="J203">
        <v>136</v>
      </c>
      <c r="K203" t="s">
        <v>16</v>
      </c>
      <c r="L203" t="s">
        <v>17</v>
      </c>
      <c r="M203" t="s">
        <v>58</v>
      </c>
      <c r="N203" s="18">
        <f>VLOOKUP(Barcelona_Idealista4[[#This Row],[lift]],Tabla5[],2,0)</f>
        <v>0</v>
      </c>
      <c r="O203" s="25">
        <v>820000</v>
      </c>
      <c r="P203" s="25">
        <f>Barcelona_Idealista4[[#This Row],[prices]]/Barcelona_Idealista4[[#This Row],[area_m2]]</f>
        <v>6029.411764705882</v>
      </c>
      <c r="Q203" t="str">
        <f>_xlfn.TEXTJOIN("-",0,Barcelona_Idealista4[[#This Row],[condition]],Barcelona_Idealista4[[#This Row],[prices]])</f>
        <v>good condition-820000</v>
      </c>
      <c r="R203" s="11" t="str" cm="1">
        <f t="array" ref="R2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" spans="1:18" x14ac:dyDescent="0.2">
      <c r="A204" s="1">
        <v>42238</v>
      </c>
      <c r="B204" s="14">
        <f>YEAR(Barcelona_Idealista4[[#This Row],[Fecha]])</f>
        <v>2015</v>
      </c>
      <c r="C204" t="s">
        <v>325</v>
      </c>
      <c r="D204" t="s">
        <v>11</v>
      </c>
      <c r="E204" t="s">
        <v>19</v>
      </c>
      <c r="F204" t="s">
        <v>73</v>
      </c>
      <c r="G204" t="s">
        <v>14</v>
      </c>
      <c r="H204" t="s">
        <v>15</v>
      </c>
      <c r="I204">
        <v>4</v>
      </c>
      <c r="J204">
        <v>130</v>
      </c>
      <c r="K204" t="s">
        <v>16</v>
      </c>
      <c r="L204" t="s">
        <v>17</v>
      </c>
      <c r="M204" t="s">
        <v>18</v>
      </c>
      <c r="N204" s="18">
        <f>VLOOKUP(Barcelona_Idealista4[[#This Row],[lift]],Tabla5[],2,0)</f>
        <v>0</v>
      </c>
      <c r="O204" s="25">
        <v>720000</v>
      </c>
      <c r="P204" s="25">
        <f>Barcelona_Idealista4[[#This Row],[prices]]/Barcelona_Idealista4[[#This Row],[area_m2]]</f>
        <v>5538.4615384615381</v>
      </c>
      <c r="Q204" t="str">
        <f>_xlfn.TEXTJOIN("-",0,Barcelona_Idealista4[[#This Row],[condition]],Barcelona_Idealista4[[#This Row],[prices]])</f>
        <v>good condition-720000</v>
      </c>
      <c r="R204" s="11" t="str" cm="1">
        <f t="array" ref="R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" spans="1:18" x14ac:dyDescent="0.2">
      <c r="A205" s="1">
        <v>42239</v>
      </c>
      <c r="B205" s="14">
        <f>YEAR(Barcelona_Idealista4[[#This Row],[Fecha]])</f>
        <v>2015</v>
      </c>
      <c r="C205" t="s">
        <v>326</v>
      </c>
      <c r="D205" t="s">
        <v>11</v>
      </c>
      <c r="E205" t="s">
        <v>19</v>
      </c>
      <c r="F205" t="s">
        <v>68</v>
      </c>
      <c r="G205" t="s">
        <v>14</v>
      </c>
      <c r="H205" t="s">
        <v>15</v>
      </c>
      <c r="I205">
        <v>3</v>
      </c>
      <c r="J205">
        <v>126</v>
      </c>
      <c r="K205" t="s">
        <v>16</v>
      </c>
      <c r="L205" t="s">
        <v>17</v>
      </c>
      <c r="M205" t="s">
        <v>18</v>
      </c>
      <c r="N205" s="18">
        <f>VLOOKUP(Barcelona_Idealista4[[#This Row],[lift]],Tabla5[],2,0)</f>
        <v>0</v>
      </c>
      <c r="O205" s="25">
        <v>790000</v>
      </c>
      <c r="P205" s="25">
        <f>Barcelona_Idealista4[[#This Row],[prices]]/Barcelona_Idealista4[[#This Row],[area_m2]]</f>
        <v>6269.8412698412694</v>
      </c>
      <c r="Q205" t="str">
        <f>_xlfn.TEXTJOIN("-",0,Barcelona_Idealista4[[#This Row],[condition]],Barcelona_Idealista4[[#This Row],[prices]])</f>
        <v>good condition-790000</v>
      </c>
      <c r="R205" s="11" t="str" cm="1">
        <f t="array" ref="R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" spans="1:18" x14ac:dyDescent="0.2">
      <c r="A206" s="1">
        <v>42240</v>
      </c>
      <c r="B206" s="14">
        <f>YEAR(Barcelona_Idealista4[[#This Row],[Fecha]])</f>
        <v>2015</v>
      </c>
      <c r="C206" t="s">
        <v>327</v>
      </c>
      <c r="D206" t="s">
        <v>11</v>
      </c>
      <c r="E206" t="s">
        <v>47</v>
      </c>
      <c r="F206" t="s">
        <v>86</v>
      </c>
      <c r="G206" t="s">
        <v>14</v>
      </c>
      <c r="H206" t="s">
        <v>15</v>
      </c>
      <c r="I206">
        <v>3</v>
      </c>
      <c r="J206">
        <v>93</v>
      </c>
      <c r="K206" t="s">
        <v>16</v>
      </c>
      <c r="L206" t="s">
        <v>17</v>
      </c>
      <c r="M206" t="s">
        <v>46</v>
      </c>
      <c r="N206" s="18">
        <f>VLOOKUP(Barcelona_Idealista4[[#This Row],[lift]],Tabla5[],2,0)</f>
        <v>0</v>
      </c>
      <c r="O206" s="25">
        <v>405000</v>
      </c>
      <c r="P206" s="25">
        <f>Barcelona_Idealista4[[#This Row],[prices]]/Barcelona_Idealista4[[#This Row],[area_m2]]</f>
        <v>4354.8387096774195</v>
      </c>
      <c r="Q206" t="str">
        <f>_xlfn.TEXTJOIN("-",0,Barcelona_Idealista4[[#This Row],[condition]],Barcelona_Idealista4[[#This Row],[prices]])</f>
        <v>good condition-405000</v>
      </c>
      <c r="R206" s="11" t="str" cm="1">
        <f t="array" ref="R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" spans="1:18" x14ac:dyDescent="0.2">
      <c r="A207" s="1">
        <v>42241</v>
      </c>
      <c r="B207" s="14">
        <f>YEAR(Barcelona_Idealista4[[#This Row],[Fecha]])</f>
        <v>2015</v>
      </c>
      <c r="C207" t="s">
        <v>328</v>
      </c>
      <c r="D207" t="s">
        <v>11</v>
      </c>
      <c r="E207" t="s">
        <v>19</v>
      </c>
      <c r="F207" t="s">
        <v>73</v>
      </c>
      <c r="G207" t="s">
        <v>14</v>
      </c>
      <c r="H207" t="s">
        <v>69</v>
      </c>
      <c r="I207">
        <v>5</v>
      </c>
      <c r="J207">
        <v>311</v>
      </c>
      <c r="K207" t="s">
        <v>28</v>
      </c>
      <c r="L207" t="s">
        <v>17</v>
      </c>
      <c r="M207" t="s">
        <v>29</v>
      </c>
      <c r="N207" s="18">
        <f>VLOOKUP(Barcelona_Idealista4[[#This Row],[lift]],Tabla5[],2,0)</f>
        <v>0.02</v>
      </c>
      <c r="O207" s="25">
        <v>990000</v>
      </c>
      <c r="P207" s="25">
        <f>Barcelona_Idealista4[[#This Row],[prices]]/Barcelona_Idealista4[[#This Row],[area_m2]]</f>
        <v>3183.2797427652731</v>
      </c>
      <c r="Q207" t="str">
        <f>_xlfn.TEXTJOIN("-",0,Barcelona_Idealista4[[#This Row],[condition]],Barcelona_Idealista4[[#This Row],[prices]])</f>
        <v>good condition-990000</v>
      </c>
      <c r="R207" s="11" t="str" cm="1">
        <f t="array" ref="R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" spans="1:18" x14ac:dyDescent="0.2">
      <c r="A208" s="1">
        <v>42242</v>
      </c>
      <c r="B208" s="14">
        <f>YEAR(Barcelona_Idealista4[[#This Row],[Fecha]])</f>
        <v>2015</v>
      </c>
      <c r="C208" t="s">
        <v>329</v>
      </c>
      <c r="D208" t="s">
        <v>11</v>
      </c>
      <c r="E208" t="s">
        <v>42</v>
      </c>
      <c r="F208" t="s">
        <v>43</v>
      </c>
      <c r="G208" t="s">
        <v>14</v>
      </c>
      <c r="H208" t="s">
        <v>15</v>
      </c>
      <c r="I208">
        <v>3</v>
      </c>
      <c r="J208">
        <v>90</v>
      </c>
      <c r="K208" t="s">
        <v>16</v>
      </c>
      <c r="L208" t="s">
        <v>67</v>
      </c>
      <c r="M208" t="s">
        <v>52</v>
      </c>
      <c r="N208" s="18">
        <f>VLOOKUP(Barcelona_Idealista4[[#This Row],[lift]],Tabla5[],2,0)</f>
        <v>0</v>
      </c>
      <c r="O208" s="25">
        <v>330000</v>
      </c>
      <c r="P208" s="25">
        <f>Barcelona_Idealista4[[#This Row],[prices]]/Barcelona_Idealista4[[#This Row],[area_m2]]</f>
        <v>3666.6666666666665</v>
      </c>
      <c r="Q208" t="str">
        <f>_xlfn.TEXTJOIN("-",0,Barcelona_Idealista4[[#This Row],[condition]],Barcelona_Idealista4[[#This Row],[prices]])</f>
        <v>good condition-330000</v>
      </c>
      <c r="R208" s="11" t="str" cm="1">
        <f t="array" ref="R2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" spans="1:18" x14ac:dyDescent="0.2">
      <c r="A209" s="1">
        <v>42243</v>
      </c>
      <c r="B209" s="14">
        <f>YEAR(Barcelona_Idealista4[[#This Row],[Fecha]])</f>
        <v>2015</v>
      </c>
      <c r="C209" t="s">
        <v>330</v>
      </c>
      <c r="D209" t="s">
        <v>11</v>
      </c>
      <c r="E209" t="s">
        <v>12</v>
      </c>
      <c r="F209" t="s">
        <v>33</v>
      </c>
      <c r="G209" t="s">
        <v>14</v>
      </c>
      <c r="H209" t="s">
        <v>15</v>
      </c>
      <c r="I209">
        <v>3</v>
      </c>
      <c r="J209">
        <v>93</v>
      </c>
      <c r="K209" t="s">
        <v>16</v>
      </c>
      <c r="L209" t="s">
        <v>17</v>
      </c>
      <c r="M209" t="s">
        <v>46</v>
      </c>
      <c r="N209" s="18">
        <f>VLOOKUP(Barcelona_Idealista4[[#This Row],[lift]],Tabla5[],2,0)</f>
        <v>0</v>
      </c>
      <c r="O209" s="25">
        <v>415000</v>
      </c>
      <c r="P209" s="25">
        <f>Barcelona_Idealista4[[#This Row],[prices]]/Barcelona_Idealista4[[#This Row],[area_m2]]</f>
        <v>4462.3655913978491</v>
      </c>
      <c r="Q209" t="str">
        <f>_xlfn.TEXTJOIN("-",0,Barcelona_Idealista4[[#This Row],[condition]],Barcelona_Idealista4[[#This Row],[prices]])</f>
        <v>good condition-415000</v>
      </c>
      <c r="R209" s="11" t="str" cm="1">
        <f t="array" ref="R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" spans="1:18" x14ac:dyDescent="0.2">
      <c r="A210" s="1">
        <v>42244</v>
      </c>
      <c r="B210" s="14">
        <f>YEAR(Barcelona_Idealista4[[#This Row],[Fecha]])</f>
        <v>2015</v>
      </c>
      <c r="C210" t="s">
        <v>331</v>
      </c>
      <c r="D210" t="s">
        <v>11</v>
      </c>
      <c r="E210" t="s">
        <v>42</v>
      </c>
      <c r="F210" t="s">
        <v>81</v>
      </c>
      <c r="G210" t="s">
        <v>14</v>
      </c>
      <c r="H210" t="s">
        <v>15</v>
      </c>
      <c r="I210">
        <v>4</v>
      </c>
      <c r="J210">
        <v>91</v>
      </c>
      <c r="K210" t="s">
        <v>16</v>
      </c>
      <c r="L210" t="s">
        <v>17</v>
      </c>
      <c r="M210" t="s">
        <v>36</v>
      </c>
      <c r="N210" s="18">
        <f>VLOOKUP(Barcelona_Idealista4[[#This Row],[lift]],Tabla5[],2,0)</f>
        <v>0</v>
      </c>
      <c r="O210" s="25">
        <v>260000</v>
      </c>
      <c r="P210" s="25">
        <f>Barcelona_Idealista4[[#This Row],[prices]]/Barcelona_Idealista4[[#This Row],[area_m2]]</f>
        <v>2857.1428571428573</v>
      </c>
      <c r="Q210" t="str">
        <f>_xlfn.TEXTJOIN("-",0,Barcelona_Idealista4[[#This Row],[condition]],Barcelona_Idealista4[[#This Row],[prices]])</f>
        <v>good condition-260000</v>
      </c>
      <c r="R210" s="11" t="str" cm="1">
        <f t="array" ref="R2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1" spans="1:18" x14ac:dyDescent="0.2">
      <c r="A211" s="1">
        <v>42245</v>
      </c>
      <c r="B211" s="14">
        <f>YEAR(Barcelona_Idealista4[[#This Row],[Fecha]])</f>
        <v>2015</v>
      </c>
      <c r="C211" t="s">
        <v>332</v>
      </c>
      <c r="D211" t="s">
        <v>11</v>
      </c>
      <c r="E211" t="s">
        <v>47</v>
      </c>
      <c r="F211" t="s">
        <v>86</v>
      </c>
      <c r="G211" t="s">
        <v>14</v>
      </c>
      <c r="H211" t="s">
        <v>15</v>
      </c>
      <c r="I211">
        <v>4</v>
      </c>
      <c r="J211">
        <v>86</v>
      </c>
      <c r="K211" t="s">
        <v>16</v>
      </c>
      <c r="L211" t="s">
        <v>17</v>
      </c>
      <c r="M211" t="s">
        <v>18</v>
      </c>
      <c r="N211" s="18">
        <f>VLOOKUP(Barcelona_Idealista4[[#This Row],[lift]],Tabla5[],2,0)</f>
        <v>0</v>
      </c>
      <c r="O211" s="25">
        <v>320000</v>
      </c>
      <c r="P211" s="25">
        <f>Barcelona_Idealista4[[#This Row],[prices]]/Barcelona_Idealista4[[#This Row],[area_m2]]</f>
        <v>3720.9302325581393</v>
      </c>
      <c r="Q211" t="str">
        <f>_xlfn.TEXTJOIN("-",0,Barcelona_Idealista4[[#This Row],[condition]],Barcelona_Idealista4[[#This Row],[prices]])</f>
        <v>good condition-320000</v>
      </c>
      <c r="R211" s="11" t="str" cm="1">
        <f t="array" ref="R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" spans="1:18" x14ac:dyDescent="0.2">
      <c r="A212" s="1">
        <v>42246</v>
      </c>
      <c r="B212" s="14">
        <f>YEAR(Barcelona_Idealista4[[#This Row],[Fecha]])</f>
        <v>2015</v>
      </c>
      <c r="C212" t="s">
        <v>333</v>
      </c>
      <c r="D212" t="s">
        <v>11</v>
      </c>
      <c r="E212" t="s">
        <v>42</v>
      </c>
      <c r="F212" t="s">
        <v>87</v>
      </c>
      <c r="G212" t="s">
        <v>14</v>
      </c>
      <c r="H212" t="s">
        <v>15</v>
      </c>
      <c r="I212">
        <v>4</v>
      </c>
      <c r="J212">
        <v>81</v>
      </c>
      <c r="K212" t="s">
        <v>16</v>
      </c>
      <c r="L212" t="s">
        <v>17</v>
      </c>
      <c r="M212" t="s">
        <v>60</v>
      </c>
      <c r="N212" s="18">
        <f>VLOOKUP(Barcelona_Idealista4[[#This Row],[lift]],Tabla5[],2,0)</f>
        <v>0</v>
      </c>
      <c r="O212" s="25">
        <v>270000</v>
      </c>
      <c r="P212" s="25">
        <f>Barcelona_Idealista4[[#This Row],[prices]]/Barcelona_Idealista4[[#This Row],[area_m2]]</f>
        <v>3333.3333333333335</v>
      </c>
      <c r="Q212" t="str">
        <f>_xlfn.TEXTJOIN("-",0,Barcelona_Idealista4[[#This Row],[condition]],Barcelona_Idealista4[[#This Row],[prices]])</f>
        <v>good condition-270000</v>
      </c>
      <c r="R212" s="11" t="str" cm="1">
        <f t="array" ref="R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" spans="1:18" x14ac:dyDescent="0.2">
      <c r="A213" s="1">
        <v>42247</v>
      </c>
      <c r="B213" s="14">
        <f>YEAR(Barcelona_Idealista4[[#This Row],[Fecha]])</f>
        <v>2015</v>
      </c>
      <c r="C213" t="s">
        <v>334</v>
      </c>
      <c r="D213" t="s">
        <v>11</v>
      </c>
      <c r="E213" t="s">
        <v>37</v>
      </c>
      <c r="F213" t="s">
        <v>74</v>
      </c>
      <c r="G213" t="s">
        <v>14</v>
      </c>
      <c r="H213" t="s">
        <v>23</v>
      </c>
      <c r="I213">
        <v>2</v>
      </c>
      <c r="J213">
        <v>63</v>
      </c>
      <c r="K213" t="s">
        <v>16</v>
      </c>
      <c r="L213" t="s">
        <v>17</v>
      </c>
      <c r="M213" t="s">
        <v>36</v>
      </c>
      <c r="N213" s="18">
        <f>VLOOKUP(Barcelona_Idealista4[[#This Row],[lift]],Tabla5[],2,0)</f>
        <v>0</v>
      </c>
      <c r="O213" s="25">
        <v>349000</v>
      </c>
      <c r="P213" s="25">
        <f>Barcelona_Idealista4[[#This Row],[prices]]/Barcelona_Idealista4[[#This Row],[area_m2]]</f>
        <v>5539.6825396825398</v>
      </c>
      <c r="Q213" t="str">
        <f>_xlfn.TEXTJOIN("-",0,Barcelona_Idealista4[[#This Row],[condition]],Barcelona_Idealista4[[#This Row],[prices]])</f>
        <v>good condition-349000</v>
      </c>
      <c r="R213" s="11" t="str" cm="1">
        <f t="array" ref="R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" spans="1:18" x14ac:dyDescent="0.2">
      <c r="A214" s="1">
        <v>42248</v>
      </c>
      <c r="B214" s="14">
        <f>YEAR(Barcelona_Idealista4[[#This Row],[Fecha]])</f>
        <v>2015</v>
      </c>
      <c r="C214" t="s">
        <v>335</v>
      </c>
      <c r="D214" t="s">
        <v>11</v>
      </c>
      <c r="E214" t="s">
        <v>19</v>
      </c>
      <c r="F214" t="s">
        <v>20</v>
      </c>
      <c r="G214" t="s">
        <v>14</v>
      </c>
      <c r="H214" t="s">
        <v>15</v>
      </c>
      <c r="I214">
        <v>3</v>
      </c>
      <c r="J214">
        <v>104</v>
      </c>
      <c r="K214" t="s">
        <v>16</v>
      </c>
      <c r="L214" t="s">
        <v>17</v>
      </c>
      <c r="M214" t="s">
        <v>40</v>
      </c>
      <c r="N214" s="18">
        <f>VLOOKUP(Barcelona_Idealista4[[#This Row],[lift]],Tabla5[],2,0)</f>
        <v>0</v>
      </c>
      <c r="O214" s="25">
        <v>660000</v>
      </c>
      <c r="P214" s="25">
        <f>Barcelona_Idealista4[[#This Row],[prices]]/Barcelona_Idealista4[[#This Row],[area_m2]]</f>
        <v>6346.1538461538457</v>
      </c>
      <c r="Q214" t="str">
        <f>_xlfn.TEXTJOIN("-",0,Barcelona_Idealista4[[#This Row],[condition]],Barcelona_Idealista4[[#This Row],[prices]])</f>
        <v>good condition-660000</v>
      </c>
      <c r="R214" s="11" t="str" cm="1">
        <f t="array" ref="R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" spans="1:18" x14ac:dyDescent="0.2">
      <c r="A215" s="1">
        <v>42249</v>
      </c>
      <c r="B215" s="14">
        <f>YEAR(Barcelona_Idealista4[[#This Row],[Fecha]])</f>
        <v>2015</v>
      </c>
      <c r="C215" t="s">
        <v>336</v>
      </c>
      <c r="D215" t="s">
        <v>11</v>
      </c>
      <c r="E215" t="s">
        <v>34</v>
      </c>
      <c r="F215" t="s">
        <v>35</v>
      </c>
      <c r="G215" t="s">
        <v>14</v>
      </c>
      <c r="H215" t="s">
        <v>69</v>
      </c>
      <c r="I215">
        <v>9</v>
      </c>
      <c r="J215">
        <v>605</v>
      </c>
      <c r="K215" t="s">
        <v>28</v>
      </c>
      <c r="L215" t="s">
        <v>17</v>
      </c>
      <c r="M215" t="s">
        <v>29</v>
      </c>
      <c r="N215" s="18">
        <f>VLOOKUP(Barcelona_Idealista4[[#This Row],[lift]],Tabla5[],2,0)</f>
        <v>0.02</v>
      </c>
      <c r="O215" s="25">
        <v>4500000</v>
      </c>
      <c r="P215" s="25">
        <f>Barcelona_Idealista4[[#This Row],[prices]]/Barcelona_Idealista4[[#This Row],[area_m2]]</f>
        <v>7438.0165289256202</v>
      </c>
      <c r="Q215" t="str">
        <f>_xlfn.TEXTJOIN("-",0,Barcelona_Idealista4[[#This Row],[condition]],Barcelona_Idealista4[[#This Row],[prices]])</f>
        <v>good condition-4500000</v>
      </c>
      <c r="R215" s="11" t="str" cm="1">
        <f t="array" ref="R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" spans="1:18" x14ac:dyDescent="0.2">
      <c r="A216" s="1">
        <v>42250</v>
      </c>
      <c r="B216" s="14">
        <f>YEAR(Barcelona_Idealista4[[#This Row],[Fecha]])</f>
        <v>2015</v>
      </c>
      <c r="C216" t="s">
        <v>337</v>
      </c>
      <c r="D216" t="s">
        <v>11</v>
      </c>
      <c r="E216" t="s">
        <v>34</v>
      </c>
      <c r="F216" t="s">
        <v>35</v>
      </c>
      <c r="G216" t="s">
        <v>14</v>
      </c>
      <c r="H216" t="s">
        <v>69</v>
      </c>
      <c r="I216">
        <v>7</v>
      </c>
      <c r="J216">
        <v>900</v>
      </c>
      <c r="K216" t="s">
        <v>28</v>
      </c>
      <c r="L216" t="s">
        <v>17</v>
      </c>
      <c r="M216" t="s">
        <v>29</v>
      </c>
      <c r="N216" s="18">
        <f>VLOOKUP(Barcelona_Idealista4[[#This Row],[lift]],Tabla5[],2,0)</f>
        <v>0.02</v>
      </c>
      <c r="O216" s="25">
        <v>10000000</v>
      </c>
      <c r="P216" s="25">
        <f>Barcelona_Idealista4[[#This Row],[prices]]/Barcelona_Idealista4[[#This Row],[area_m2]]</f>
        <v>11111.111111111111</v>
      </c>
      <c r="Q216" t="str">
        <f>_xlfn.TEXTJOIN("-",0,Barcelona_Idealista4[[#This Row],[condition]],Barcelona_Idealista4[[#This Row],[prices]])</f>
        <v>good condition-10000000</v>
      </c>
      <c r="R216" s="11" t="str" cm="1">
        <f t="array" ref="R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" spans="1:18" x14ac:dyDescent="0.2">
      <c r="A217" s="1">
        <v>42251</v>
      </c>
      <c r="B217" s="14">
        <f>YEAR(Barcelona_Idealista4[[#This Row],[Fecha]])</f>
        <v>2015</v>
      </c>
      <c r="C217" t="s">
        <v>338</v>
      </c>
      <c r="D217" t="s">
        <v>11</v>
      </c>
      <c r="E217" t="s">
        <v>19</v>
      </c>
      <c r="F217" t="s">
        <v>77</v>
      </c>
      <c r="G217" t="s">
        <v>14</v>
      </c>
      <c r="H217" t="s">
        <v>69</v>
      </c>
      <c r="I217">
        <v>2</v>
      </c>
      <c r="J217">
        <v>224</v>
      </c>
      <c r="K217" t="s">
        <v>28</v>
      </c>
      <c r="L217" t="s">
        <v>17</v>
      </c>
      <c r="M217" t="s">
        <v>29</v>
      </c>
      <c r="N217" s="18">
        <f>VLOOKUP(Barcelona_Idealista4[[#This Row],[lift]],Tabla5[],2,0)</f>
        <v>0.02</v>
      </c>
      <c r="O217" s="25">
        <v>2750000</v>
      </c>
      <c r="P217" s="25">
        <f>Barcelona_Idealista4[[#This Row],[prices]]/Barcelona_Idealista4[[#This Row],[area_m2]]</f>
        <v>12276.785714285714</v>
      </c>
      <c r="Q217" t="str">
        <f>_xlfn.TEXTJOIN("-",0,Barcelona_Idealista4[[#This Row],[condition]],Barcelona_Idealista4[[#This Row],[prices]])</f>
        <v>good condition-2750000</v>
      </c>
      <c r="R217" s="11" t="str" cm="1">
        <f t="array" ref="R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" spans="1:18" x14ac:dyDescent="0.2">
      <c r="A218" s="1">
        <v>42252</v>
      </c>
      <c r="B218" s="14">
        <f>YEAR(Barcelona_Idealista4[[#This Row],[Fecha]])</f>
        <v>2015</v>
      </c>
      <c r="C218" t="s">
        <v>339</v>
      </c>
      <c r="D218" t="s">
        <v>11</v>
      </c>
      <c r="E218" t="s">
        <v>50</v>
      </c>
      <c r="F218" t="s">
        <v>66</v>
      </c>
      <c r="G218" t="s">
        <v>14</v>
      </c>
      <c r="H218" t="s">
        <v>69</v>
      </c>
      <c r="I218">
        <v>3</v>
      </c>
      <c r="J218">
        <v>134</v>
      </c>
      <c r="K218" t="s">
        <v>28</v>
      </c>
      <c r="L218" t="s">
        <v>17</v>
      </c>
      <c r="M218" t="s">
        <v>29</v>
      </c>
      <c r="N218" s="18">
        <f>VLOOKUP(Barcelona_Idealista4[[#This Row],[lift]],Tabla5[],2,0)</f>
        <v>0.02</v>
      </c>
      <c r="O218" s="25">
        <v>780000</v>
      </c>
      <c r="P218" s="25">
        <f>Barcelona_Idealista4[[#This Row],[prices]]/Barcelona_Idealista4[[#This Row],[area_m2]]</f>
        <v>5820.8955223880594</v>
      </c>
      <c r="Q218" t="str">
        <f>_xlfn.TEXTJOIN("-",0,Barcelona_Idealista4[[#This Row],[condition]],Barcelona_Idealista4[[#This Row],[prices]])</f>
        <v>good condition-780000</v>
      </c>
      <c r="R218" s="11" t="str" cm="1">
        <f t="array" ref="R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" spans="1:18" x14ac:dyDescent="0.2">
      <c r="A219" s="1">
        <v>42253</v>
      </c>
      <c r="B219" s="14">
        <f>YEAR(Barcelona_Idealista4[[#This Row],[Fecha]])</f>
        <v>2015</v>
      </c>
      <c r="C219" t="s">
        <v>340</v>
      </c>
      <c r="D219" t="s">
        <v>11</v>
      </c>
      <c r="E219" t="s">
        <v>25</v>
      </c>
      <c r="F219" t="s">
        <v>94</v>
      </c>
      <c r="G219" t="s">
        <v>14</v>
      </c>
      <c r="H219" t="s">
        <v>69</v>
      </c>
      <c r="I219">
        <v>3</v>
      </c>
      <c r="J219">
        <v>79</v>
      </c>
      <c r="K219" t="s">
        <v>28</v>
      </c>
      <c r="L219" t="s">
        <v>17</v>
      </c>
      <c r="M219" t="s">
        <v>29</v>
      </c>
      <c r="N219" s="18">
        <f>VLOOKUP(Barcelona_Idealista4[[#This Row],[lift]],Tabla5[],2,0)</f>
        <v>0.02</v>
      </c>
      <c r="O219" s="25">
        <v>199520</v>
      </c>
      <c r="P219" s="25">
        <f>Barcelona_Idealista4[[#This Row],[prices]]/Barcelona_Idealista4[[#This Row],[area_m2]]</f>
        <v>2525.5696202531644</v>
      </c>
      <c r="Q219" t="str">
        <f>_xlfn.TEXTJOIN("-",0,Barcelona_Idealista4[[#This Row],[condition]],Barcelona_Idealista4[[#This Row],[prices]])</f>
        <v>good condition-199520</v>
      </c>
      <c r="R219" s="11" t="str" cm="1">
        <f t="array" ref="R2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" spans="1:18" x14ac:dyDescent="0.2">
      <c r="A220" s="1">
        <v>42254</v>
      </c>
      <c r="B220" s="14">
        <f>YEAR(Barcelona_Idealista4[[#This Row],[Fecha]])</f>
        <v>2015</v>
      </c>
      <c r="C220" t="s">
        <v>341</v>
      </c>
      <c r="D220" t="s">
        <v>11</v>
      </c>
      <c r="E220" t="s">
        <v>34</v>
      </c>
      <c r="F220" t="s">
        <v>35</v>
      </c>
      <c r="G220" t="s">
        <v>14</v>
      </c>
      <c r="H220" t="s">
        <v>69</v>
      </c>
      <c r="I220">
        <v>5</v>
      </c>
      <c r="J220">
        <v>340</v>
      </c>
      <c r="K220" t="s">
        <v>28</v>
      </c>
      <c r="L220" t="s">
        <v>17</v>
      </c>
      <c r="M220" t="s">
        <v>29</v>
      </c>
      <c r="N220" s="18">
        <f>VLOOKUP(Barcelona_Idealista4[[#This Row],[lift]],Tabla5[],2,0)</f>
        <v>0.02</v>
      </c>
      <c r="O220" s="25">
        <v>2060000</v>
      </c>
      <c r="P220" s="25">
        <f>Barcelona_Idealista4[[#This Row],[prices]]/Barcelona_Idealista4[[#This Row],[area_m2]]</f>
        <v>6058.8235294117649</v>
      </c>
      <c r="Q220" t="str">
        <f>_xlfn.TEXTJOIN("-",0,Barcelona_Idealista4[[#This Row],[condition]],Barcelona_Idealista4[[#This Row],[prices]])</f>
        <v>good condition-2060000</v>
      </c>
      <c r="R220" s="11" t="str" cm="1">
        <f t="array" ref="R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" spans="1:18" x14ac:dyDescent="0.2">
      <c r="A221" s="1">
        <v>42255</v>
      </c>
      <c r="B221" s="14">
        <f>YEAR(Barcelona_Idealista4[[#This Row],[Fecha]])</f>
        <v>2015</v>
      </c>
      <c r="C221" t="s">
        <v>342</v>
      </c>
      <c r="D221" t="s">
        <v>11</v>
      </c>
      <c r="E221" t="s">
        <v>19</v>
      </c>
      <c r="F221" t="s">
        <v>73</v>
      </c>
      <c r="G221" t="s">
        <v>14</v>
      </c>
      <c r="H221" t="s">
        <v>69</v>
      </c>
      <c r="I221">
        <v>5</v>
      </c>
      <c r="J221">
        <v>248</v>
      </c>
      <c r="K221" t="s">
        <v>28</v>
      </c>
      <c r="L221" t="s">
        <v>17</v>
      </c>
      <c r="M221" t="s">
        <v>29</v>
      </c>
      <c r="N221" s="18">
        <f>VLOOKUP(Barcelona_Idealista4[[#This Row],[lift]],Tabla5[],2,0)</f>
        <v>0.02</v>
      </c>
      <c r="O221" s="25">
        <v>1950000</v>
      </c>
      <c r="P221" s="25">
        <f>Barcelona_Idealista4[[#This Row],[prices]]/Barcelona_Idealista4[[#This Row],[area_m2]]</f>
        <v>7862.9032258064517</v>
      </c>
      <c r="Q221" t="str">
        <f>_xlfn.TEXTJOIN("-",0,Barcelona_Idealista4[[#This Row],[condition]],Barcelona_Idealista4[[#This Row],[prices]])</f>
        <v>good condition-1950000</v>
      </c>
      <c r="R221" s="11" t="str" cm="1">
        <f t="array" ref="R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" spans="1:18" x14ac:dyDescent="0.2">
      <c r="A222" s="1">
        <v>42256</v>
      </c>
      <c r="B222" s="14">
        <f>YEAR(Barcelona_Idealista4[[#This Row],[Fecha]])</f>
        <v>2015</v>
      </c>
      <c r="C222" t="s">
        <v>343</v>
      </c>
      <c r="D222" t="s">
        <v>11</v>
      </c>
      <c r="E222" t="s">
        <v>19</v>
      </c>
      <c r="F222" t="s">
        <v>45</v>
      </c>
      <c r="G222" t="s">
        <v>14</v>
      </c>
      <c r="H222" t="s">
        <v>69</v>
      </c>
      <c r="I222">
        <v>6</v>
      </c>
      <c r="J222">
        <v>474</v>
      </c>
      <c r="K222" t="s">
        <v>28</v>
      </c>
      <c r="L222" t="s">
        <v>17</v>
      </c>
      <c r="M222" t="s">
        <v>29</v>
      </c>
      <c r="N222" s="18">
        <f>VLOOKUP(Barcelona_Idealista4[[#This Row],[lift]],Tabla5[],2,0)</f>
        <v>0.02</v>
      </c>
      <c r="O222" s="25">
        <v>2350000</v>
      </c>
      <c r="P222" s="25">
        <f>Barcelona_Idealista4[[#This Row],[prices]]/Barcelona_Idealista4[[#This Row],[area_m2]]</f>
        <v>4957.8059071729958</v>
      </c>
      <c r="Q222" t="str">
        <f>_xlfn.TEXTJOIN("-",0,Barcelona_Idealista4[[#This Row],[condition]],Barcelona_Idealista4[[#This Row],[prices]])</f>
        <v>good condition-2350000</v>
      </c>
      <c r="R222" s="11" t="str" cm="1">
        <f t="array" ref="R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" spans="1:18" x14ac:dyDescent="0.2">
      <c r="A223" s="1">
        <v>42257</v>
      </c>
      <c r="B223" s="14">
        <f>YEAR(Barcelona_Idealista4[[#This Row],[Fecha]])</f>
        <v>2015</v>
      </c>
      <c r="C223" t="s">
        <v>344</v>
      </c>
      <c r="D223" t="s">
        <v>11</v>
      </c>
      <c r="E223" t="s">
        <v>89</v>
      </c>
      <c r="F223" t="s">
        <v>95</v>
      </c>
      <c r="G223" t="s">
        <v>14</v>
      </c>
      <c r="H223" t="s">
        <v>15</v>
      </c>
      <c r="I223">
        <v>3</v>
      </c>
      <c r="J223">
        <v>104</v>
      </c>
      <c r="K223" t="s">
        <v>28</v>
      </c>
      <c r="L223" t="s">
        <v>17</v>
      </c>
      <c r="M223" t="s">
        <v>21</v>
      </c>
      <c r="N223" s="18">
        <f>VLOOKUP(Barcelona_Idealista4[[#This Row],[lift]],Tabla5[],2,0)</f>
        <v>0.02</v>
      </c>
      <c r="O223" s="25">
        <v>176000</v>
      </c>
      <c r="P223" s="25">
        <f>Barcelona_Idealista4[[#This Row],[prices]]/Barcelona_Idealista4[[#This Row],[area_m2]]</f>
        <v>1692.3076923076924</v>
      </c>
      <c r="Q223" t="str">
        <f>_xlfn.TEXTJOIN("-",0,Barcelona_Idealista4[[#This Row],[condition]],Barcelona_Idealista4[[#This Row],[prices]])</f>
        <v>good condition-176000</v>
      </c>
      <c r="R223" s="11" t="str" cm="1">
        <f t="array" ref="R2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" spans="1:18" x14ac:dyDescent="0.2">
      <c r="A224" s="1">
        <v>42258</v>
      </c>
      <c r="B224" s="14">
        <f>YEAR(Barcelona_Idealista4[[#This Row],[Fecha]])</f>
        <v>2015</v>
      </c>
      <c r="C224" t="s">
        <v>345</v>
      </c>
      <c r="D224" t="s">
        <v>11</v>
      </c>
      <c r="E224" t="s">
        <v>12</v>
      </c>
      <c r="F224" t="s">
        <v>30</v>
      </c>
      <c r="G224" t="s">
        <v>14</v>
      </c>
      <c r="H224" t="s">
        <v>15</v>
      </c>
      <c r="I224">
        <v>3</v>
      </c>
      <c r="J224">
        <v>78</v>
      </c>
      <c r="K224" t="s">
        <v>16</v>
      </c>
      <c r="L224" t="s">
        <v>17</v>
      </c>
      <c r="M224" t="s">
        <v>40</v>
      </c>
      <c r="N224" s="18">
        <f>VLOOKUP(Barcelona_Idealista4[[#This Row],[lift]],Tabla5[],2,0)</f>
        <v>0</v>
      </c>
      <c r="O224" s="25">
        <v>499000</v>
      </c>
      <c r="P224" s="25">
        <f>Barcelona_Idealista4[[#This Row],[prices]]/Barcelona_Idealista4[[#This Row],[area_m2]]</f>
        <v>6397.4358974358975</v>
      </c>
      <c r="Q224" t="str">
        <f>_xlfn.TEXTJOIN("-",0,Barcelona_Idealista4[[#This Row],[condition]],Barcelona_Idealista4[[#This Row],[prices]])</f>
        <v>good condition-499000</v>
      </c>
      <c r="R224" s="11" t="str" cm="1">
        <f t="array" ref="R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" spans="1:18" x14ac:dyDescent="0.2">
      <c r="A225" s="1">
        <v>42259</v>
      </c>
      <c r="B225" s="14">
        <f>YEAR(Barcelona_Idealista4[[#This Row],[Fecha]])</f>
        <v>2015</v>
      </c>
      <c r="C225" t="s">
        <v>346</v>
      </c>
      <c r="D225" t="s">
        <v>11</v>
      </c>
      <c r="E225" t="s">
        <v>50</v>
      </c>
      <c r="F225" t="s">
        <v>66</v>
      </c>
      <c r="G225" t="s">
        <v>14</v>
      </c>
      <c r="H225" t="s">
        <v>15</v>
      </c>
      <c r="I225">
        <v>3</v>
      </c>
      <c r="J225">
        <v>97</v>
      </c>
      <c r="K225" t="s">
        <v>16</v>
      </c>
      <c r="L225" t="s">
        <v>17</v>
      </c>
      <c r="M225" t="s">
        <v>36</v>
      </c>
      <c r="N225" s="18">
        <f>VLOOKUP(Barcelona_Idealista4[[#This Row],[lift]],Tabla5[],2,0)</f>
        <v>0</v>
      </c>
      <c r="O225" s="25">
        <v>339000</v>
      </c>
      <c r="P225" s="25">
        <f>Barcelona_Idealista4[[#This Row],[prices]]/Barcelona_Idealista4[[#This Row],[area_m2]]</f>
        <v>3494.8453608247423</v>
      </c>
      <c r="Q225" t="str">
        <f>_xlfn.TEXTJOIN("-",0,Barcelona_Idealista4[[#This Row],[condition]],Barcelona_Idealista4[[#This Row],[prices]])</f>
        <v>good condition-339000</v>
      </c>
      <c r="R225" s="11" t="str" cm="1">
        <f t="array" ref="R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" spans="1:18" x14ac:dyDescent="0.2">
      <c r="A226" s="1">
        <v>42260</v>
      </c>
      <c r="B226" s="14">
        <f>YEAR(Barcelona_Idealista4[[#This Row],[Fecha]])</f>
        <v>2015</v>
      </c>
      <c r="C226" t="s">
        <v>347</v>
      </c>
      <c r="D226" t="s">
        <v>11</v>
      </c>
      <c r="E226" t="s">
        <v>34</v>
      </c>
      <c r="F226" t="s">
        <v>35</v>
      </c>
      <c r="G226" t="s">
        <v>14</v>
      </c>
      <c r="H226" t="s">
        <v>69</v>
      </c>
      <c r="I226">
        <v>4</v>
      </c>
      <c r="J226">
        <v>185</v>
      </c>
      <c r="K226" t="s">
        <v>28</v>
      </c>
      <c r="L226" t="s">
        <v>17</v>
      </c>
      <c r="M226" t="s">
        <v>29</v>
      </c>
      <c r="N226" s="18">
        <f>VLOOKUP(Barcelona_Idealista4[[#This Row],[lift]],Tabla5[],2,0)</f>
        <v>0.02</v>
      </c>
      <c r="O226" s="25">
        <v>860000</v>
      </c>
      <c r="P226" s="25">
        <f>Barcelona_Idealista4[[#This Row],[prices]]/Barcelona_Idealista4[[#This Row],[area_m2]]</f>
        <v>4648.6486486486483</v>
      </c>
      <c r="Q226" t="str">
        <f>_xlfn.TEXTJOIN("-",0,Barcelona_Idealista4[[#This Row],[condition]],Barcelona_Idealista4[[#This Row],[prices]])</f>
        <v>good condition-860000</v>
      </c>
      <c r="R226" s="11" t="str" cm="1">
        <f t="array" ref="R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" spans="1:18" x14ac:dyDescent="0.2">
      <c r="A227" s="1">
        <v>42261</v>
      </c>
      <c r="B227" s="14">
        <f>YEAR(Barcelona_Idealista4[[#This Row],[Fecha]])</f>
        <v>2015</v>
      </c>
      <c r="C227" t="s">
        <v>348</v>
      </c>
      <c r="D227" t="s">
        <v>11</v>
      </c>
      <c r="E227" t="s">
        <v>19</v>
      </c>
      <c r="F227" t="s">
        <v>73</v>
      </c>
      <c r="G227" t="s">
        <v>14</v>
      </c>
      <c r="H227" t="s">
        <v>15</v>
      </c>
      <c r="I227">
        <v>4</v>
      </c>
      <c r="J227">
        <v>107</v>
      </c>
      <c r="K227" t="s">
        <v>16</v>
      </c>
      <c r="L227" t="s">
        <v>17</v>
      </c>
      <c r="M227" t="s">
        <v>58</v>
      </c>
      <c r="N227" s="18">
        <f>VLOOKUP(Barcelona_Idealista4[[#This Row],[lift]],Tabla5[],2,0)</f>
        <v>0</v>
      </c>
      <c r="O227" s="25">
        <v>460000</v>
      </c>
      <c r="P227" s="25">
        <f>Barcelona_Idealista4[[#This Row],[prices]]/Barcelona_Idealista4[[#This Row],[area_m2]]</f>
        <v>4299.065420560748</v>
      </c>
      <c r="Q227" t="str">
        <f>_xlfn.TEXTJOIN("-",0,Barcelona_Idealista4[[#This Row],[condition]],Barcelona_Idealista4[[#This Row],[prices]])</f>
        <v>good condition-460000</v>
      </c>
      <c r="R227" s="11" t="str" cm="1">
        <f t="array" ref="R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" spans="1:18" x14ac:dyDescent="0.2">
      <c r="A228" s="1">
        <v>42262</v>
      </c>
      <c r="B228" s="14">
        <f>YEAR(Barcelona_Idealista4[[#This Row],[Fecha]])</f>
        <v>2015</v>
      </c>
      <c r="C228" t="s">
        <v>349</v>
      </c>
      <c r="D228" t="s">
        <v>11</v>
      </c>
      <c r="E228" t="s">
        <v>50</v>
      </c>
      <c r="F228" t="s">
        <v>51</v>
      </c>
      <c r="G228" t="s">
        <v>14</v>
      </c>
      <c r="H228" t="s">
        <v>15</v>
      </c>
      <c r="I228">
        <v>2</v>
      </c>
      <c r="J228">
        <v>65</v>
      </c>
      <c r="K228" t="s">
        <v>16</v>
      </c>
      <c r="L228" t="s">
        <v>17</v>
      </c>
      <c r="M228" t="s">
        <v>40</v>
      </c>
      <c r="N228" s="18">
        <f>VLOOKUP(Barcelona_Idealista4[[#This Row],[lift]],Tabla5[],2,0)</f>
        <v>0</v>
      </c>
      <c r="O228" s="25">
        <v>245000</v>
      </c>
      <c r="P228" s="25">
        <f>Barcelona_Idealista4[[#This Row],[prices]]/Barcelona_Idealista4[[#This Row],[area_m2]]</f>
        <v>3769.2307692307691</v>
      </c>
      <c r="Q228" t="str">
        <f>_xlfn.TEXTJOIN("-",0,Barcelona_Idealista4[[#This Row],[condition]],Barcelona_Idealista4[[#This Row],[prices]])</f>
        <v>good condition-245000</v>
      </c>
      <c r="R228" s="11" t="str" cm="1">
        <f t="array" ref="R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" spans="1:18" x14ac:dyDescent="0.2">
      <c r="A229" s="1">
        <v>42263</v>
      </c>
      <c r="B229" s="14">
        <f>YEAR(Barcelona_Idealista4[[#This Row],[Fecha]])</f>
        <v>2015</v>
      </c>
      <c r="C229" t="s">
        <v>350</v>
      </c>
      <c r="D229" t="s">
        <v>11</v>
      </c>
      <c r="E229" t="s">
        <v>34</v>
      </c>
      <c r="F229" t="s">
        <v>71</v>
      </c>
      <c r="G229" t="s">
        <v>14</v>
      </c>
      <c r="H229" t="s">
        <v>15</v>
      </c>
      <c r="I229">
        <v>4</v>
      </c>
      <c r="J229">
        <v>101</v>
      </c>
      <c r="K229" t="s">
        <v>16</v>
      </c>
      <c r="L229" t="s">
        <v>17</v>
      </c>
      <c r="M229" t="s">
        <v>21</v>
      </c>
      <c r="N229" s="18">
        <f>VLOOKUP(Barcelona_Idealista4[[#This Row],[lift]],Tabla5[],2,0)</f>
        <v>0</v>
      </c>
      <c r="O229" s="25">
        <v>437000</v>
      </c>
      <c r="P229" s="25">
        <f>Barcelona_Idealista4[[#This Row],[prices]]/Barcelona_Idealista4[[#This Row],[area_m2]]</f>
        <v>4326.7326732673264</v>
      </c>
      <c r="Q229" t="str">
        <f>_xlfn.TEXTJOIN("-",0,Barcelona_Idealista4[[#This Row],[condition]],Barcelona_Idealista4[[#This Row],[prices]])</f>
        <v>good condition-437000</v>
      </c>
      <c r="R229" s="11" t="str" cm="1">
        <f t="array" ref="R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" spans="1:18" x14ac:dyDescent="0.2">
      <c r="A230" s="1">
        <v>42264</v>
      </c>
      <c r="B230" s="14">
        <f>YEAR(Barcelona_Idealista4[[#This Row],[Fecha]])</f>
        <v>2015</v>
      </c>
      <c r="C230" t="s">
        <v>351</v>
      </c>
      <c r="D230" t="s">
        <v>11</v>
      </c>
      <c r="E230" t="s">
        <v>25</v>
      </c>
      <c r="F230" t="s">
        <v>39</v>
      </c>
      <c r="G230" t="s">
        <v>14</v>
      </c>
      <c r="H230" t="s">
        <v>15</v>
      </c>
      <c r="I230">
        <v>1</v>
      </c>
      <c r="J230">
        <v>56</v>
      </c>
      <c r="K230" t="s">
        <v>16</v>
      </c>
      <c r="L230" t="s">
        <v>67</v>
      </c>
      <c r="M230" t="s">
        <v>58</v>
      </c>
      <c r="N230" s="18">
        <f>VLOOKUP(Barcelona_Idealista4[[#This Row],[lift]],Tabla5[],2,0)</f>
        <v>0</v>
      </c>
      <c r="O230" s="25">
        <v>169000</v>
      </c>
      <c r="P230" s="25">
        <f>Barcelona_Idealista4[[#This Row],[prices]]/Barcelona_Idealista4[[#This Row],[area_m2]]</f>
        <v>3017.8571428571427</v>
      </c>
      <c r="Q230" t="str">
        <f>_xlfn.TEXTJOIN("-",0,Barcelona_Idealista4[[#This Row],[condition]],Barcelona_Idealista4[[#This Row],[prices]])</f>
        <v>good condition-169000</v>
      </c>
      <c r="R230" s="11" t="str" cm="1">
        <f t="array" ref="R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" spans="1:18" x14ac:dyDescent="0.2">
      <c r="A231" s="1">
        <v>42265</v>
      </c>
      <c r="B231" s="14">
        <f>YEAR(Barcelona_Idealista4[[#This Row],[Fecha]])</f>
        <v>2015</v>
      </c>
      <c r="C231" t="s">
        <v>352</v>
      </c>
      <c r="D231" t="s">
        <v>11</v>
      </c>
      <c r="E231" t="s">
        <v>19</v>
      </c>
      <c r="F231" t="s">
        <v>73</v>
      </c>
      <c r="G231" t="s">
        <v>14</v>
      </c>
      <c r="H231" t="s">
        <v>15</v>
      </c>
      <c r="I231">
        <v>2</v>
      </c>
      <c r="J231">
        <v>70</v>
      </c>
      <c r="K231" t="s">
        <v>16</v>
      </c>
      <c r="L231" t="s">
        <v>17</v>
      </c>
      <c r="M231" t="s">
        <v>18</v>
      </c>
      <c r="N231" s="18">
        <f>VLOOKUP(Barcelona_Idealista4[[#This Row],[lift]],Tabla5[],2,0)</f>
        <v>0</v>
      </c>
      <c r="O231" s="25">
        <v>385000</v>
      </c>
      <c r="P231" s="25">
        <f>Barcelona_Idealista4[[#This Row],[prices]]/Barcelona_Idealista4[[#This Row],[area_m2]]</f>
        <v>5500</v>
      </c>
      <c r="Q231" t="str">
        <f>_xlfn.TEXTJOIN("-",0,Barcelona_Idealista4[[#This Row],[condition]],Barcelona_Idealista4[[#This Row],[prices]])</f>
        <v>good condition-385000</v>
      </c>
      <c r="R231" s="11" t="str" cm="1">
        <f t="array" ref="R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" spans="1:18" x14ac:dyDescent="0.2">
      <c r="A232" s="1">
        <v>42266</v>
      </c>
      <c r="B232" s="14">
        <f>YEAR(Barcelona_Idealista4[[#This Row],[Fecha]])</f>
        <v>2015</v>
      </c>
      <c r="C232" t="s">
        <v>353</v>
      </c>
      <c r="D232" t="s">
        <v>11</v>
      </c>
      <c r="E232" t="s">
        <v>42</v>
      </c>
      <c r="F232" t="s">
        <v>61</v>
      </c>
      <c r="G232" t="s">
        <v>14</v>
      </c>
      <c r="H232" t="s">
        <v>23</v>
      </c>
      <c r="I232">
        <v>3</v>
      </c>
      <c r="J232">
        <v>99</v>
      </c>
      <c r="K232" t="s">
        <v>16</v>
      </c>
      <c r="L232" t="s">
        <v>17</v>
      </c>
      <c r="M232" t="s">
        <v>65</v>
      </c>
      <c r="N232" s="18">
        <f>VLOOKUP(Barcelona_Idealista4[[#This Row],[lift]],Tabla5[],2,0)</f>
        <v>0</v>
      </c>
      <c r="O232" s="25">
        <v>430000</v>
      </c>
      <c r="P232" s="25">
        <f>Barcelona_Idealista4[[#This Row],[prices]]/Barcelona_Idealista4[[#This Row],[area_m2]]</f>
        <v>4343.4343434343436</v>
      </c>
      <c r="Q232" t="str">
        <f>_xlfn.TEXTJOIN("-",0,Barcelona_Idealista4[[#This Row],[condition]],Barcelona_Idealista4[[#This Row],[prices]])</f>
        <v>good condition-430000</v>
      </c>
      <c r="R232" s="11" t="str" cm="1">
        <f t="array" ref="R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" spans="1:18" x14ac:dyDescent="0.2">
      <c r="A233" s="1">
        <v>42267</v>
      </c>
      <c r="B233" s="14">
        <f>YEAR(Barcelona_Idealista4[[#This Row],[Fecha]])</f>
        <v>2015</v>
      </c>
      <c r="C233" t="s">
        <v>354</v>
      </c>
      <c r="D233" t="s">
        <v>11</v>
      </c>
      <c r="E233" t="s">
        <v>19</v>
      </c>
      <c r="F233" t="s">
        <v>45</v>
      </c>
      <c r="G233" t="s">
        <v>14</v>
      </c>
      <c r="H233" t="s">
        <v>15</v>
      </c>
      <c r="I233">
        <v>3</v>
      </c>
      <c r="J233">
        <v>125</v>
      </c>
      <c r="K233" t="s">
        <v>16</v>
      </c>
      <c r="L233" t="s">
        <v>17</v>
      </c>
      <c r="M233" t="s">
        <v>18</v>
      </c>
      <c r="N233" s="18">
        <f>VLOOKUP(Barcelona_Idealista4[[#This Row],[lift]],Tabla5[],2,0)</f>
        <v>0</v>
      </c>
      <c r="O233" s="25">
        <v>590000</v>
      </c>
      <c r="P233" s="25">
        <f>Barcelona_Idealista4[[#This Row],[prices]]/Barcelona_Idealista4[[#This Row],[area_m2]]</f>
        <v>4720</v>
      </c>
      <c r="Q233" t="str">
        <f>_xlfn.TEXTJOIN("-",0,Barcelona_Idealista4[[#This Row],[condition]],Barcelona_Idealista4[[#This Row],[prices]])</f>
        <v>good condition-590000</v>
      </c>
      <c r="R233" s="11" t="str" cm="1">
        <f t="array" ref="R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" spans="1:18" x14ac:dyDescent="0.2">
      <c r="A234" s="1">
        <v>42268</v>
      </c>
      <c r="B234" s="14">
        <f>YEAR(Barcelona_Idealista4[[#This Row],[Fecha]])</f>
        <v>2015</v>
      </c>
      <c r="C234" t="s">
        <v>355</v>
      </c>
      <c r="D234" t="s">
        <v>11</v>
      </c>
      <c r="E234" t="s">
        <v>12</v>
      </c>
      <c r="F234" t="s">
        <v>30</v>
      </c>
      <c r="G234" t="s">
        <v>14</v>
      </c>
      <c r="H234" t="s">
        <v>15</v>
      </c>
      <c r="I234">
        <v>1</v>
      </c>
      <c r="J234">
        <v>77</v>
      </c>
      <c r="K234" t="s">
        <v>16</v>
      </c>
      <c r="L234" t="s">
        <v>17</v>
      </c>
      <c r="M234" t="s">
        <v>57</v>
      </c>
      <c r="N234" s="18">
        <f>VLOOKUP(Barcelona_Idealista4[[#This Row],[lift]],Tabla5[],2,0)</f>
        <v>0</v>
      </c>
      <c r="O234" s="25">
        <v>350000</v>
      </c>
      <c r="P234" s="25">
        <f>Barcelona_Idealista4[[#This Row],[prices]]/Barcelona_Idealista4[[#This Row],[area_m2]]</f>
        <v>4545.454545454545</v>
      </c>
      <c r="Q234" t="str">
        <f>_xlfn.TEXTJOIN("-",0,Barcelona_Idealista4[[#This Row],[condition]],Barcelona_Idealista4[[#This Row],[prices]])</f>
        <v>good condition-350000</v>
      </c>
      <c r="R234" s="11" t="str" cm="1">
        <f t="array" ref="R2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" spans="1:18" x14ac:dyDescent="0.2">
      <c r="A235" s="1">
        <v>42269</v>
      </c>
      <c r="B235" s="14">
        <f>YEAR(Barcelona_Idealista4[[#This Row],[Fecha]])</f>
        <v>2015</v>
      </c>
      <c r="C235" t="s">
        <v>356</v>
      </c>
      <c r="D235" t="s">
        <v>11</v>
      </c>
      <c r="E235" t="s">
        <v>19</v>
      </c>
      <c r="F235" t="s">
        <v>20</v>
      </c>
      <c r="G235" t="s">
        <v>14</v>
      </c>
      <c r="H235" t="s">
        <v>15</v>
      </c>
      <c r="I235">
        <v>3</v>
      </c>
      <c r="J235">
        <v>120</v>
      </c>
      <c r="K235" t="s">
        <v>16</v>
      </c>
      <c r="L235" t="s">
        <v>17</v>
      </c>
      <c r="M235" t="s">
        <v>40</v>
      </c>
      <c r="N235" s="18">
        <f>VLOOKUP(Barcelona_Idealista4[[#This Row],[lift]],Tabla5[],2,0)</f>
        <v>0</v>
      </c>
      <c r="O235" s="25">
        <v>1200000</v>
      </c>
      <c r="P235" s="25">
        <f>Barcelona_Idealista4[[#This Row],[prices]]/Barcelona_Idealista4[[#This Row],[area_m2]]</f>
        <v>10000</v>
      </c>
      <c r="Q235" t="str">
        <f>_xlfn.TEXTJOIN("-",0,Barcelona_Idealista4[[#This Row],[condition]],Barcelona_Idealista4[[#This Row],[prices]])</f>
        <v>good condition-1200000</v>
      </c>
      <c r="R235" s="11" t="str" cm="1">
        <f t="array" ref="R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" spans="1:18" x14ac:dyDescent="0.2">
      <c r="A236" s="1">
        <v>42270</v>
      </c>
      <c r="B236" s="14">
        <f>YEAR(Barcelona_Idealista4[[#This Row],[Fecha]])</f>
        <v>2015</v>
      </c>
      <c r="C236" t="s">
        <v>357</v>
      </c>
      <c r="D236" t="s">
        <v>11</v>
      </c>
      <c r="E236" t="s">
        <v>37</v>
      </c>
      <c r="F236" t="s">
        <v>74</v>
      </c>
      <c r="G236" t="s">
        <v>14</v>
      </c>
      <c r="H236" t="s">
        <v>15</v>
      </c>
      <c r="I236">
        <v>3</v>
      </c>
      <c r="J236">
        <v>117</v>
      </c>
      <c r="K236" t="s">
        <v>16</v>
      </c>
      <c r="L236" t="s">
        <v>17</v>
      </c>
      <c r="M236" t="s">
        <v>40</v>
      </c>
      <c r="N236" s="18">
        <f>VLOOKUP(Barcelona_Idealista4[[#This Row],[lift]],Tabla5[],2,0)</f>
        <v>0</v>
      </c>
      <c r="O236" s="25">
        <v>540000</v>
      </c>
      <c r="P236" s="25">
        <f>Barcelona_Idealista4[[#This Row],[prices]]/Barcelona_Idealista4[[#This Row],[area_m2]]</f>
        <v>4615.3846153846152</v>
      </c>
      <c r="Q236" t="str">
        <f>_xlfn.TEXTJOIN("-",0,Barcelona_Idealista4[[#This Row],[condition]],Barcelona_Idealista4[[#This Row],[prices]])</f>
        <v>good condition-540000</v>
      </c>
      <c r="R236" s="11" t="str" cm="1">
        <f t="array" ref="R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" spans="1:18" x14ac:dyDescent="0.2">
      <c r="A237" s="1">
        <v>42271</v>
      </c>
      <c r="B237" s="14">
        <f>YEAR(Barcelona_Idealista4[[#This Row],[Fecha]])</f>
        <v>2015</v>
      </c>
      <c r="C237" t="s">
        <v>358</v>
      </c>
      <c r="D237" t="s">
        <v>11</v>
      </c>
      <c r="E237" t="s">
        <v>19</v>
      </c>
      <c r="F237" t="s">
        <v>45</v>
      </c>
      <c r="G237" t="s">
        <v>14</v>
      </c>
      <c r="H237" t="s">
        <v>15</v>
      </c>
      <c r="I237">
        <v>5</v>
      </c>
      <c r="J237">
        <v>242</v>
      </c>
      <c r="K237" t="s">
        <v>16</v>
      </c>
      <c r="L237" t="s">
        <v>17</v>
      </c>
      <c r="M237" t="s">
        <v>36</v>
      </c>
      <c r="N237" s="18">
        <f>VLOOKUP(Barcelona_Idealista4[[#This Row],[lift]],Tabla5[],2,0)</f>
        <v>0</v>
      </c>
      <c r="O237" s="25">
        <v>980000</v>
      </c>
      <c r="P237" s="25">
        <f>Barcelona_Idealista4[[#This Row],[prices]]/Barcelona_Idealista4[[#This Row],[area_m2]]</f>
        <v>4049.586776859504</v>
      </c>
      <c r="Q237" t="str">
        <f>_xlfn.TEXTJOIN("-",0,Barcelona_Idealista4[[#This Row],[condition]],Barcelona_Idealista4[[#This Row],[prices]])</f>
        <v>good condition-980000</v>
      </c>
      <c r="R237" s="11" t="str" cm="1">
        <f t="array" ref="R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" spans="1:18" x14ac:dyDescent="0.2">
      <c r="A238" s="1">
        <v>42272</v>
      </c>
      <c r="B238" s="14">
        <f>YEAR(Barcelona_Idealista4[[#This Row],[Fecha]])</f>
        <v>2015</v>
      </c>
      <c r="C238" t="s">
        <v>359</v>
      </c>
      <c r="D238" t="s">
        <v>11</v>
      </c>
      <c r="E238" t="s">
        <v>19</v>
      </c>
      <c r="F238" t="s">
        <v>20</v>
      </c>
      <c r="G238" t="s">
        <v>14</v>
      </c>
      <c r="H238" t="s">
        <v>15</v>
      </c>
      <c r="I238">
        <v>4</v>
      </c>
      <c r="J238">
        <v>180</v>
      </c>
      <c r="K238" t="s">
        <v>16</v>
      </c>
      <c r="L238" t="s">
        <v>17</v>
      </c>
      <c r="M238" t="s">
        <v>58</v>
      </c>
      <c r="N238" s="18">
        <f>VLOOKUP(Barcelona_Idealista4[[#This Row],[lift]],Tabla5[],2,0)</f>
        <v>0</v>
      </c>
      <c r="O238" s="25">
        <v>860000</v>
      </c>
      <c r="P238" s="25">
        <f>Barcelona_Idealista4[[#This Row],[prices]]/Barcelona_Idealista4[[#This Row],[area_m2]]</f>
        <v>4777.7777777777774</v>
      </c>
      <c r="Q238" t="str">
        <f>_xlfn.TEXTJOIN("-",0,Barcelona_Idealista4[[#This Row],[condition]],Barcelona_Idealista4[[#This Row],[prices]])</f>
        <v>good condition-860000</v>
      </c>
      <c r="R238" s="11" t="str" cm="1">
        <f t="array" ref="R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" spans="1:18" x14ac:dyDescent="0.2">
      <c r="A239" s="1">
        <v>42273</v>
      </c>
      <c r="B239" s="14">
        <f>YEAR(Barcelona_Idealista4[[#This Row],[Fecha]])</f>
        <v>2015</v>
      </c>
      <c r="C239" t="s">
        <v>360</v>
      </c>
      <c r="D239" t="s">
        <v>11</v>
      </c>
      <c r="E239" t="s">
        <v>19</v>
      </c>
      <c r="F239" t="s">
        <v>45</v>
      </c>
      <c r="G239" t="s">
        <v>14</v>
      </c>
      <c r="H239" t="s">
        <v>23</v>
      </c>
      <c r="I239">
        <v>3</v>
      </c>
      <c r="J239">
        <v>151</v>
      </c>
      <c r="K239" t="s">
        <v>16</v>
      </c>
      <c r="L239" t="s">
        <v>17</v>
      </c>
      <c r="M239" t="s">
        <v>24</v>
      </c>
      <c r="N239" s="18">
        <f>VLOOKUP(Barcelona_Idealista4[[#This Row],[lift]],Tabla5[],2,0)</f>
        <v>0</v>
      </c>
      <c r="O239" s="25">
        <v>690000</v>
      </c>
      <c r="P239" s="25">
        <f>Barcelona_Idealista4[[#This Row],[prices]]/Barcelona_Idealista4[[#This Row],[area_m2]]</f>
        <v>4569.5364238410593</v>
      </c>
      <c r="Q239" t="str">
        <f>_xlfn.TEXTJOIN("-",0,Barcelona_Idealista4[[#This Row],[condition]],Barcelona_Idealista4[[#This Row],[prices]])</f>
        <v>good condition-690000</v>
      </c>
      <c r="R239" s="11" t="str" cm="1">
        <f t="array" ref="R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" spans="1:18" x14ac:dyDescent="0.2">
      <c r="A240" s="1">
        <v>42274</v>
      </c>
      <c r="B240" s="14">
        <f>YEAR(Barcelona_Idealista4[[#This Row],[Fecha]])</f>
        <v>2015</v>
      </c>
      <c r="C240" t="s">
        <v>361</v>
      </c>
      <c r="D240" t="s">
        <v>11</v>
      </c>
      <c r="E240" t="s">
        <v>19</v>
      </c>
      <c r="F240" t="s">
        <v>73</v>
      </c>
      <c r="G240" t="s">
        <v>14</v>
      </c>
      <c r="H240" t="s">
        <v>23</v>
      </c>
      <c r="I240">
        <v>2</v>
      </c>
      <c r="J240">
        <v>151</v>
      </c>
      <c r="K240" t="s">
        <v>16</v>
      </c>
      <c r="L240" t="s">
        <v>17</v>
      </c>
      <c r="M240" t="s">
        <v>24</v>
      </c>
      <c r="N240" s="18">
        <f>VLOOKUP(Barcelona_Idealista4[[#This Row],[lift]],Tabla5[],2,0)</f>
        <v>0</v>
      </c>
      <c r="O240" s="25">
        <v>690000</v>
      </c>
      <c r="P240" s="25">
        <f>Barcelona_Idealista4[[#This Row],[prices]]/Barcelona_Idealista4[[#This Row],[area_m2]]</f>
        <v>4569.5364238410593</v>
      </c>
      <c r="Q240" t="str">
        <f>_xlfn.TEXTJOIN("-",0,Barcelona_Idealista4[[#This Row],[condition]],Barcelona_Idealista4[[#This Row],[prices]])</f>
        <v>good condition-690000</v>
      </c>
      <c r="R240" s="11" t="str" cm="1">
        <f t="array" ref="R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" spans="1:18" x14ac:dyDescent="0.2">
      <c r="A241" s="1">
        <v>42275</v>
      </c>
      <c r="B241" s="14">
        <f>YEAR(Barcelona_Idealista4[[#This Row],[Fecha]])</f>
        <v>2015</v>
      </c>
      <c r="C241" t="s">
        <v>362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>
        <v>2</v>
      </c>
      <c r="J241">
        <v>100</v>
      </c>
      <c r="K241" t="s">
        <v>16</v>
      </c>
      <c r="L241" t="s">
        <v>17</v>
      </c>
      <c r="M241" t="s">
        <v>58</v>
      </c>
      <c r="N241" s="18">
        <f>VLOOKUP(Barcelona_Idealista4[[#This Row],[lift]],Tabla5[],2,0)</f>
        <v>0</v>
      </c>
      <c r="O241" s="25">
        <v>640000</v>
      </c>
      <c r="P241" s="25">
        <f>Barcelona_Idealista4[[#This Row],[prices]]/Barcelona_Idealista4[[#This Row],[area_m2]]</f>
        <v>6400</v>
      </c>
      <c r="Q241" t="str">
        <f>_xlfn.TEXTJOIN("-",0,Barcelona_Idealista4[[#This Row],[condition]],Barcelona_Idealista4[[#This Row],[prices]])</f>
        <v>good condition-640000</v>
      </c>
      <c r="R241" s="11" t="str" cm="1">
        <f t="array" ref="R2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" spans="1:18" x14ac:dyDescent="0.2">
      <c r="A242" s="1">
        <v>42276</v>
      </c>
      <c r="B242" s="14">
        <f>YEAR(Barcelona_Idealista4[[#This Row],[Fecha]])</f>
        <v>2015</v>
      </c>
      <c r="C242" t="s">
        <v>363</v>
      </c>
      <c r="D242" t="s">
        <v>11</v>
      </c>
      <c r="E242" t="s">
        <v>12</v>
      </c>
      <c r="F242" t="s">
        <v>13</v>
      </c>
      <c r="G242" t="s">
        <v>14</v>
      </c>
      <c r="H242" t="s">
        <v>23</v>
      </c>
      <c r="I242">
        <v>3</v>
      </c>
      <c r="J242">
        <v>95</v>
      </c>
      <c r="K242" t="s">
        <v>16</v>
      </c>
      <c r="L242" t="s">
        <v>17</v>
      </c>
      <c r="M242" t="s">
        <v>60</v>
      </c>
      <c r="N242" s="18">
        <f>VLOOKUP(Barcelona_Idealista4[[#This Row],[lift]],Tabla5[],2,0)</f>
        <v>0</v>
      </c>
      <c r="O242" s="25">
        <v>790000</v>
      </c>
      <c r="P242" s="25">
        <f>Barcelona_Idealista4[[#This Row],[prices]]/Barcelona_Idealista4[[#This Row],[area_m2]]</f>
        <v>8315.78947368421</v>
      </c>
      <c r="Q242" t="str">
        <f>_xlfn.TEXTJOIN("-",0,Barcelona_Idealista4[[#This Row],[condition]],Barcelona_Idealista4[[#This Row],[prices]])</f>
        <v>good condition-790000</v>
      </c>
      <c r="R242" s="11" t="str" cm="1">
        <f t="array" ref="R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" spans="1:18" x14ac:dyDescent="0.2">
      <c r="A243" s="1">
        <v>42277</v>
      </c>
      <c r="B243" s="14">
        <f>YEAR(Barcelona_Idealista4[[#This Row],[Fecha]])</f>
        <v>2015</v>
      </c>
      <c r="C243" t="s">
        <v>364</v>
      </c>
      <c r="D243" t="s">
        <v>11</v>
      </c>
      <c r="E243" t="s">
        <v>37</v>
      </c>
      <c r="F243" t="s">
        <v>49</v>
      </c>
      <c r="G243" t="s">
        <v>14</v>
      </c>
      <c r="H243" t="s">
        <v>15</v>
      </c>
      <c r="I243">
        <v>3</v>
      </c>
      <c r="J243">
        <v>145</v>
      </c>
      <c r="K243" t="s">
        <v>28</v>
      </c>
      <c r="L243" t="s">
        <v>17</v>
      </c>
      <c r="M243" t="s">
        <v>40</v>
      </c>
      <c r="N243" s="18">
        <f>VLOOKUP(Barcelona_Idealista4[[#This Row],[lift]],Tabla5[],2,0)</f>
        <v>0.02</v>
      </c>
      <c r="O243" s="25">
        <v>560000</v>
      </c>
      <c r="P243" s="25">
        <f>Barcelona_Idealista4[[#This Row],[prices]]/Barcelona_Idealista4[[#This Row],[area_m2]]</f>
        <v>3862.0689655172414</v>
      </c>
      <c r="Q243" t="str">
        <f>_xlfn.TEXTJOIN("-",0,Barcelona_Idealista4[[#This Row],[condition]],Barcelona_Idealista4[[#This Row],[prices]])</f>
        <v>good condition-560000</v>
      </c>
      <c r="R243" s="11" t="str" cm="1">
        <f t="array" ref="R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" spans="1:18" x14ac:dyDescent="0.2">
      <c r="A244" s="1">
        <v>42278</v>
      </c>
      <c r="B244" s="14">
        <f>YEAR(Barcelona_Idealista4[[#This Row],[Fecha]])</f>
        <v>2015</v>
      </c>
      <c r="C244" t="s">
        <v>365</v>
      </c>
      <c r="D244" t="s">
        <v>11</v>
      </c>
      <c r="E244" t="s">
        <v>50</v>
      </c>
      <c r="F244" t="s">
        <v>82</v>
      </c>
      <c r="G244" t="s">
        <v>14</v>
      </c>
      <c r="H244" t="s">
        <v>23</v>
      </c>
      <c r="I244">
        <v>2</v>
      </c>
      <c r="J244">
        <v>108</v>
      </c>
      <c r="K244" t="s">
        <v>16</v>
      </c>
      <c r="L244" t="s">
        <v>17</v>
      </c>
      <c r="M244" t="s">
        <v>21</v>
      </c>
      <c r="N244" s="18">
        <f>VLOOKUP(Barcelona_Idealista4[[#This Row],[lift]],Tabla5[],2,0)</f>
        <v>0</v>
      </c>
      <c r="O244" s="25">
        <v>530000</v>
      </c>
      <c r="P244" s="25">
        <f>Barcelona_Idealista4[[#This Row],[prices]]/Barcelona_Idealista4[[#This Row],[area_m2]]</f>
        <v>4907.4074074074078</v>
      </c>
      <c r="Q244" t="str">
        <f>_xlfn.TEXTJOIN("-",0,Barcelona_Idealista4[[#This Row],[condition]],Barcelona_Idealista4[[#This Row],[prices]])</f>
        <v>good condition-530000</v>
      </c>
      <c r="R244" s="11" t="str" cm="1">
        <f t="array" ref="R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" spans="1:18" x14ac:dyDescent="0.2">
      <c r="A245" s="1">
        <v>42279</v>
      </c>
      <c r="B245" s="14">
        <f>YEAR(Barcelona_Idealista4[[#This Row],[Fecha]])</f>
        <v>2015</v>
      </c>
      <c r="C245" t="s">
        <v>366</v>
      </c>
      <c r="D245" t="s">
        <v>11</v>
      </c>
      <c r="E245" t="s">
        <v>34</v>
      </c>
      <c r="F245" t="s">
        <v>44</v>
      </c>
      <c r="G245" t="s">
        <v>14</v>
      </c>
      <c r="H245" t="s">
        <v>15</v>
      </c>
      <c r="I245">
        <v>2</v>
      </c>
      <c r="J245">
        <v>82</v>
      </c>
      <c r="K245" t="s">
        <v>16</v>
      </c>
      <c r="L245" t="s">
        <v>17</v>
      </c>
      <c r="M245" t="s">
        <v>58</v>
      </c>
      <c r="N245" s="18">
        <f>VLOOKUP(Barcelona_Idealista4[[#This Row],[lift]],Tabla5[],2,0)</f>
        <v>0</v>
      </c>
      <c r="O245" s="25">
        <v>862000</v>
      </c>
      <c r="P245" s="25">
        <f>Barcelona_Idealista4[[#This Row],[prices]]/Barcelona_Idealista4[[#This Row],[area_m2]]</f>
        <v>10512.195121951219</v>
      </c>
      <c r="Q245" t="str">
        <f>_xlfn.TEXTJOIN("-",0,Barcelona_Idealista4[[#This Row],[condition]],Barcelona_Idealista4[[#This Row],[prices]])</f>
        <v>good condition-862000</v>
      </c>
      <c r="R245" s="11" t="str" cm="1">
        <f t="array" ref="R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" spans="1:18" x14ac:dyDescent="0.2">
      <c r="A246" s="1">
        <v>42280</v>
      </c>
      <c r="B246" s="14">
        <f>YEAR(Barcelona_Idealista4[[#This Row],[Fecha]])</f>
        <v>2015</v>
      </c>
      <c r="C246" t="s">
        <v>367</v>
      </c>
      <c r="D246" t="s">
        <v>11</v>
      </c>
      <c r="E246" t="s">
        <v>34</v>
      </c>
      <c r="F246" t="s">
        <v>44</v>
      </c>
      <c r="G246" t="s">
        <v>14</v>
      </c>
      <c r="H246" t="s">
        <v>15</v>
      </c>
      <c r="I246">
        <v>2</v>
      </c>
      <c r="J246">
        <v>98</v>
      </c>
      <c r="K246" t="s">
        <v>16</v>
      </c>
      <c r="L246" t="s">
        <v>17</v>
      </c>
      <c r="M246" t="s">
        <v>40</v>
      </c>
      <c r="N246" s="18">
        <f>VLOOKUP(Barcelona_Idealista4[[#This Row],[lift]],Tabla5[],2,0)</f>
        <v>0</v>
      </c>
      <c r="O246" s="25">
        <v>595000</v>
      </c>
      <c r="P246" s="25">
        <f>Barcelona_Idealista4[[#This Row],[prices]]/Barcelona_Idealista4[[#This Row],[area_m2]]</f>
        <v>6071.4285714285716</v>
      </c>
      <c r="Q246" t="str">
        <f>_xlfn.TEXTJOIN("-",0,Barcelona_Idealista4[[#This Row],[condition]],Barcelona_Idealista4[[#This Row],[prices]])</f>
        <v>good condition-595000</v>
      </c>
      <c r="R246" s="11" t="str" cm="1">
        <f t="array" ref="R2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" spans="1:18" x14ac:dyDescent="0.2">
      <c r="A247" s="1">
        <v>42281</v>
      </c>
      <c r="B247" s="14">
        <f>YEAR(Barcelona_Idealista4[[#This Row],[Fecha]])</f>
        <v>2015</v>
      </c>
      <c r="C247" t="s">
        <v>368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>
        <v>2</v>
      </c>
      <c r="J247">
        <v>125</v>
      </c>
      <c r="K247" t="s">
        <v>16</v>
      </c>
      <c r="L247" t="s">
        <v>67</v>
      </c>
      <c r="M247" t="s">
        <v>57</v>
      </c>
      <c r="N247" s="18">
        <f>VLOOKUP(Barcelona_Idealista4[[#This Row],[lift]],Tabla5[],2,0)</f>
        <v>0</v>
      </c>
      <c r="O247" s="25">
        <v>890000</v>
      </c>
      <c r="P247" s="25">
        <f>Barcelona_Idealista4[[#This Row],[prices]]/Barcelona_Idealista4[[#This Row],[area_m2]]</f>
        <v>7120</v>
      </c>
      <c r="Q247" t="str">
        <f>_xlfn.TEXTJOIN("-",0,Barcelona_Idealista4[[#This Row],[condition]],Barcelona_Idealista4[[#This Row],[prices]])</f>
        <v>good condition-890000</v>
      </c>
      <c r="R247" s="11" t="str" cm="1">
        <f t="array" ref="R2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" spans="1:18" x14ac:dyDescent="0.2">
      <c r="A248" s="1">
        <v>42282</v>
      </c>
      <c r="B248" s="14">
        <f>YEAR(Barcelona_Idealista4[[#This Row],[Fecha]])</f>
        <v>2015</v>
      </c>
      <c r="C248" t="s">
        <v>369</v>
      </c>
      <c r="D248" t="s">
        <v>11</v>
      </c>
      <c r="E248" t="s">
        <v>34</v>
      </c>
      <c r="F248" t="s">
        <v>44</v>
      </c>
      <c r="G248" t="s">
        <v>14</v>
      </c>
      <c r="H248" t="s">
        <v>15</v>
      </c>
      <c r="I248">
        <v>2</v>
      </c>
      <c r="J248">
        <v>67</v>
      </c>
      <c r="K248" t="s">
        <v>16</v>
      </c>
      <c r="L248" t="s">
        <v>17</v>
      </c>
      <c r="M248" t="s">
        <v>40</v>
      </c>
      <c r="N248" s="18">
        <f>VLOOKUP(Barcelona_Idealista4[[#This Row],[lift]],Tabla5[],2,0)</f>
        <v>0</v>
      </c>
      <c r="O248" s="25">
        <v>365000</v>
      </c>
      <c r="P248" s="25">
        <f>Barcelona_Idealista4[[#This Row],[prices]]/Barcelona_Idealista4[[#This Row],[area_m2]]</f>
        <v>5447.7611940298511</v>
      </c>
      <c r="Q248" t="str">
        <f>_xlfn.TEXTJOIN("-",0,Barcelona_Idealista4[[#This Row],[condition]],Barcelona_Idealista4[[#This Row],[prices]])</f>
        <v>good condition-365000</v>
      </c>
      <c r="R248" s="11" t="str" cm="1">
        <f t="array" ref="R2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" spans="1:18" x14ac:dyDescent="0.2">
      <c r="A249" s="1">
        <v>42283</v>
      </c>
      <c r="B249" s="14">
        <f>YEAR(Barcelona_Idealista4[[#This Row],[Fecha]])</f>
        <v>2015</v>
      </c>
      <c r="C249" t="s">
        <v>370</v>
      </c>
      <c r="D249" t="s">
        <v>11</v>
      </c>
      <c r="E249" t="s">
        <v>12</v>
      </c>
      <c r="F249" t="s">
        <v>33</v>
      </c>
      <c r="G249" t="s">
        <v>14</v>
      </c>
      <c r="H249" t="s">
        <v>23</v>
      </c>
      <c r="I249">
        <v>4</v>
      </c>
      <c r="J249">
        <v>118</v>
      </c>
      <c r="K249" t="s">
        <v>16</v>
      </c>
      <c r="L249" t="s">
        <v>17</v>
      </c>
      <c r="M249" t="s">
        <v>46</v>
      </c>
      <c r="N249" s="18">
        <f>VLOOKUP(Barcelona_Idealista4[[#This Row],[lift]],Tabla5[],2,0)</f>
        <v>0</v>
      </c>
      <c r="O249" s="25">
        <v>650000</v>
      </c>
      <c r="P249" s="25">
        <f>Barcelona_Idealista4[[#This Row],[prices]]/Barcelona_Idealista4[[#This Row],[area_m2]]</f>
        <v>5508.4745762711864</v>
      </c>
      <c r="Q249" t="str">
        <f>_xlfn.TEXTJOIN("-",0,Barcelona_Idealista4[[#This Row],[condition]],Barcelona_Idealista4[[#This Row],[prices]])</f>
        <v>good condition-650000</v>
      </c>
      <c r="R249" s="11" t="str" cm="1">
        <f t="array" ref="R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" spans="1:18" x14ac:dyDescent="0.2">
      <c r="A250" s="1">
        <v>42284</v>
      </c>
      <c r="B250" s="14">
        <f>YEAR(Barcelona_Idealista4[[#This Row],[Fecha]])</f>
        <v>2015</v>
      </c>
      <c r="C250" t="s">
        <v>371</v>
      </c>
      <c r="D250" t="s">
        <v>11</v>
      </c>
      <c r="E250" t="s">
        <v>37</v>
      </c>
      <c r="F250" t="s">
        <v>38</v>
      </c>
      <c r="G250" t="s">
        <v>14</v>
      </c>
      <c r="H250" t="s">
        <v>15</v>
      </c>
      <c r="I250">
        <v>4</v>
      </c>
      <c r="J250">
        <v>140</v>
      </c>
      <c r="K250" t="s">
        <v>16</v>
      </c>
      <c r="L250" t="s">
        <v>17</v>
      </c>
      <c r="M250" t="s">
        <v>57</v>
      </c>
      <c r="N250" s="18">
        <f>VLOOKUP(Barcelona_Idealista4[[#This Row],[lift]],Tabla5[],2,0)</f>
        <v>0</v>
      </c>
      <c r="O250" s="25">
        <v>795000</v>
      </c>
      <c r="P250" s="25">
        <f>Barcelona_Idealista4[[#This Row],[prices]]/Barcelona_Idealista4[[#This Row],[area_m2]]</f>
        <v>5678.5714285714284</v>
      </c>
      <c r="Q250" t="str">
        <f>_xlfn.TEXTJOIN("-",0,Barcelona_Idealista4[[#This Row],[condition]],Barcelona_Idealista4[[#This Row],[prices]])</f>
        <v>good condition-795000</v>
      </c>
      <c r="R250" s="11" t="str" cm="1">
        <f t="array" ref="R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" spans="1:18" x14ac:dyDescent="0.2">
      <c r="A251" s="1">
        <v>42285</v>
      </c>
      <c r="B251" s="14">
        <f>YEAR(Barcelona_Idealista4[[#This Row],[Fecha]])</f>
        <v>2015</v>
      </c>
      <c r="C251" t="s">
        <v>372</v>
      </c>
      <c r="D251" t="s">
        <v>11</v>
      </c>
      <c r="E251" t="s">
        <v>12</v>
      </c>
      <c r="F251" t="s">
        <v>41</v>
      </c>
      <c r="G251" t="s">
        <v>14</v>
      </c>
      <c r="H251" t="s">
        <v>15</v>
      </c>
      <c r="I251">
        <v>4</v>
      </c>
      <c r="J251">
        <v>85</v>
      </c>
      <c r="K251" t="s">
        <v>16</v>
      </c>
      <c r="L251" t="s">
        <v>17</v>
      </c>
      <c r="M251" t="s">
        <v>40</v>
      </c>
      <c r="N251" s="18">
        <f>VLOOKUP(Barcelona_Idealista4[[#This Row],[lift]],Tabla5[],2,0)</f>
        <v>0</v>
      </c>
      <c r="O251" s="25">
        <v>420000</v>
      </c>
      <c r="P251" s="25">
        <f>Barcelona_Idealista4[[#This Row],[prices]]/Barcelona_Idealista4[[#This Row],[area_m2]]</f>
        <v>4941.1764705882351</v>
      </c>
      <c r="Q251" t="str">
        <f>_xlfn.TEXTJOIN("-",0,Barcelona_Idealista4[[#This Row],[condition]],Barcelona_Idealista4[[#This Row],[prices]])</f>
        <v>good condition-420000</v>
      </c>
      <c r="R251" s="11" t="str" cm="1">
        <f t="array" ref="R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" spans="1:18" x14ac:dyDescent="0.2">
      <c r="A252" s="1">
        <v>42286</v>
      </c>
      <c r="B252" s="14">
        <f>YEAR(Barcelona_Idealista4[[#This Row],[Fecha]])</f>
        <v>2015</v>
      </c>
      <c r="C252" t="s">
        <v>373</v>
      </c>
      <c r="D252" t="s">
        <v>11</v>
      </c>
      <c r="E252" t="s">
        <v>19</v>
      </c>
      <c r="F252" t="s">
        <v>20</v>
      </c>
      <c r="G252" t="s">
        <v>14</v>
      </c>
      <c r="H252" t="s">
        <v>15</v>
      </c>
      <c r="I252">
        <v>5</v>
      </c>
      <c r="J252">
        <v>200</v>
      </c>
      <c r="K252" t="s">
        <v>16</v>
      </c>
      <c r="L252" t="s">
        <v>17</v>
      </c>
      <c r="M252" t="s">
        <v>40</v>
      </c>
      <c r="N252" s="18">
        <f>VLOOKUP(Barcelona_Idealista4[[#This Row],[lift]],Tabla5[],2,0)</f>
        <v>0</v>
      </c>
      <c r="O252" s="25">
        <v>1400000</v>
      </c>
      <c r="P252" s="25">
        <f>Barcelona_Idealista4[[#This Row],[prices]]/Barcelona_Idealista4[[#This Row],[area_m2]]</f>
        <v>7000</v>
      </c>
      <c r="Q252" t="str">
        <f>_xlfn.TEXTJOIN("-",0,Barcelona_Idealista4[[#This Row],[condition]],Barcelona_Idealista4[[#This Row],[prices]])</f>
        <v>good condition-1400000</v>
      </c>
      <c r="R252" s="11" t="str" cm="1">
        <f t="array" ref="R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" spans="1:18" x14ac:dyDescent="0.2">
      <c r="A253" s="1">
        <v>42287</v>
      </c>
      <c r="B253" s="14">
        <f>YEAR(Barcelona_Idealista4[[#This Row],[Fecha]])</f>
        <v>2015</v>
      </c>
      <c r="C253" t="s">
        <v>374</v>
      </c>
      <c r="D253" t="s">
        <v>11</v>
      </c>
      <c r="E253" t="s">
        <v>47</v>
      </c>
      <c r="F253" t="s">
        <v>86</v>
      </c>
      <c r="G253" t="s">
        <v>14</v>
      </c>
      <c r="H253" t="s">
        <v>15</v>
      </c>
      <c r="I253">
        <v>3</v>
      </c>
      <c r="J253">
        <v>88</v>
      </c>
      <c r="K253" t="s">
        <v>16</v>
      </c>
      <c r="L253" t="s">
        <v>17</v>
      </c>
      <c r="M253" t="s">
        <v>58</v>
      </c>
      <c r="N253" s="18">
        <f>VLOOKUP(Barcelona_Idealista4[[#This Row],[lift]],Tabla5[],2,0)</f>
        <v>0</v>
      </c>
      <c r="O253" s="25">
        <v>365000</v>
      </c>
      <c r="P253" s="25">
        <f>Barcelona_Idealista4[[#This Row],[prices]]/Barcelona_Idealista4[[#This Row],[area_m2]]</f>
        <v>4147.727272727273</v>
      </c>
      <c r="Q253" t="str">
        <f>_xlfn.TEXTJOIN("-",0,Barcelona_Idealista4[[#This Row],[condition]],Barcelona_Idealista4[[#This Row],[prices]])</f>
        <v>good condition-365000</v>
      </c>
      <c r="R253" s="11" t="str" cm="1">
        <f t="array" ref="R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" spans="1:18" x14ac:dyDescent="0.2">
      <c r="A254" s="1">
        <v>42288</v>
      </c>
      <c r="B254" s="14">
        <f>YEAR(Barcelona_Idealista4[[#This Row],[Fecha]])</f>
        <v>2015</v>
      </c>
      <c r="C254" t="s">
        <v>375</v>
      </c>
      <c r="D254" t="s">
        <v>11</v>
      </c>
      <c r="E254" t="s">
        <v>12</v>
      </c>
      <c r="F254" t="s">
        <v>41</v>
      </c>
      <c r="G254" t="s">
        <v>14</v>
      </c>
      <c r="H254" t="s">
        <v>15</v>
      </c>
      <c r="I254">
        <v>2</v>
      </c>
      <c r="J254">
        <v>139</v>
      </c>
      <c r="K254" t="s">
        <v>16</v>
      </c>
      <c r="L254" t="s">
        <v>17</v>
      </c>
      <c r="M254" t="s">
        <v>40</v>
      </c>
      <c r="N254" s="18">
        <f>VLOOKUP(Barcelona_Idealista4[[#This Row],[lift]],Tabla5[],2,0)</f>
        <v>0</v>
      </c>
      <c r="O254" s="25">
        <v>595000</v>
      </c>
      <c r="P254" s="25">
        <f>Barcelona_Idealista4[[#This Row],[prices]]/Barcelona_Idealista4[[#This Row],[area_m2]]</f>
        <v>4280.5755395683454</v>
      </c>
      <c r="Q254" t="str">
        <f>_xlfn.TEXTJOIN("-",0,Barcelona_Idealista4[[#This Row],[condition]],Barcelona_Idealista4[[#This Row],[prices]])</f>
        <v>good condition-595000</v>
      </c>
      <c r="R254" s="11" t="str" cm="1">
        <f t="array" ref="R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" spans="1:18" x14ac:dyDescent="0.2">
      <c r="A255" s="1">
        <v>42289</v>
      </c>
      <c r="B255" s="14">
        <f>YEAR(Barcelona_Idealista4[[#This Row],[Fecha]])</f>
        <v>2015</v>
      </c>
      <c r="C255" t="s">
        <v>376</v>
      </c>
      <c r="D255" t="s">
        <v>11</v>
      </c>
      <c r="E255" t="s">
        <v>47</v>
      </c>
      <c r="F255" t="s">
        <v>96</v>
      </c>
      <c r="G255" t="s">
        <v>14</v>
      </c>
      <c r="H255" t="s">
        <v>23</v>
      </c>
      <c r="I255">
        <v>2</v>
      </c>
      <c r="J255">
        <v>59</v>
      </c>
      <c r="K255" t="s">
        <v>16</v>
      </c>
      <c r="L255" t="s">
        <v>17</v>
      </c>
      <c r="M255" t="s">
        <v>65</v>
      </c>
      <c r="N255" s="18">
        <f>VLOOKUP(Barcelona_Idealista4[[#This Row],[lift]],Tabla5[],2,0)</f>
        <v>0</v>
      </c>
      <c r="O255" s="25">
        <v>255000</v>
      </c>
      <c r="P255" s="25">
        <f>Barcelona_Idealista4[[#This Row],[prices]]/Barcelona_Idealista4[[#This Row],[area_m2]]</f>
        <v>4322.0338983050851</v>
      </c>
      <c r="Q255" t="str">
        <f>_xlfn.TEXTJOIN("-",0,Barcelona_Idealista4[[#This Row],[condition]],Barcelona_Idealista4[[#This Row],[prices]])</f>
        <v>good condition-255000</v>
      </c>
      <c r="R255" s="11" t="str" cm="1">
        <f t="array" ref="R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" spans="1:18" x14ac:dyDescent="0.2">
      <c r="A256" s="1">
        <v>42290</v>
      </c>
      <c r="B256" s="14">
        <f>YEAR(Barcelona_Idealista4[[#This Row],[Fecha]])</f>
        <v>2015</v>
      </c>
      <c r="C256" t="s">
        <v>377</v>
      </c>
      <c r="D256" t="s">
        <v>11</v>
      </c>
      <c r="E256" t="s">
        <v>12</v>
      </c>
      <c r="F256" t="s">
        <v>22</v>
      </c>
      <c r="G256" t="s">
        <v>14</v>
      </c>
      <c r="H256" t="s">
        <v>15</v>
      </c>
      <c r="I256">
        <v>1</v>
      </c>
      <c r="J256">
        <v>46</v>
      </c>
      <c r="K256" t="s">
        <v>16</v>
      </c>
      <c r="L256" t="s">
        <v>67</v>
      </c>
      <c r="M256" t="s">
        <v>52</v>
      </c>
      <c r="N256" s="18">
        <f>VLOOKUP(Barcelona_Idealista4[[#This Row],[lift]],Tabla5[],2,0)</f>
        <v>0</v>
      </c>
      <c r="O256" s="25">
        <v>165000</v>
      </c>
      <c r="P256" s="25">
        <f>Barcelona_Idealista4[[#This Row],[prices]]/Barcelona_Idealista4[[#This Row],[area_m2]]</f>
        <v>3586.9565217391305</v>
      </c>
      <c r="Q256" t="str">
        <f>_xlfn.TEXTJOIN("-",0,Barcelona_Idealista4[[#This Row],[condition]],Barcelona_Idealista4[[#This Row],[prices]])</f>
        <v>good condition-165000</v>
      </c>
      <c r="R256" s="11" t="str" cm="1">
        <f t="array" ref="R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7" spans="1:18" x14ac:dyDescent="0.2">
      <c r="A257" s="1">
        <v>42291</v>
      </c>
      <c r="B257" s="14">
        <f>YEAR(Barcelona_Idealista4[[#This Row],[Fecha]])</f>
        <v>2015</v>
      </c>
      <c r="C257" t="s">
        <v>378</v>
      </c>
      <c r="D257" t="s">
        <v>11</v>
      </c>
      <c r="E257" t="s">
        <v>12</v>
      </c>
      <c r="F257" t="s">
        <v>33</v>
      </c>
      <c r="G257" t="s">
        <v>14</v>
      </c>
      <c r="H257" t="s">
        <v>15</v>
      </c>
      <c r="I257">
        <v>2</v>
      </c>
      <c r="J257">
        <v>71</v>
      </c>
      <c r="K257" t="s">
        <v>16</v>
      </c>
      <c r="L257" t="s">
        <v>17</v>
      </c>
      <c r="M257" t="s">
        <v>58</v>
      </c>
      <c r="N257" s="18">
        <f>VLOOKUP(Barcelona_Idealista4[[#This Row],[lift]],Tabla5[],2,0)</f>
        <v>0</v>
      </c>
      <c r="O257" s="25">
        <v>369000</v>
      </c>
      <c r="P257" s="25">
        <f>Barcelona_Idealista4[[#This Row],[prices]]/Barcelona_Idealista4[[#This Row],[area_m2]]</f>
        <v>5197.1830985915494</v>
      </c>
      <c r="Q257" t="str">
        <f>_xlfn.TEXTJOIN("-",0,Barcelona_Idealista4[[#This Row],[condition]],Barcelona_Idealista4[[#This Row],[prices]])</f>
        <v>good condition-369000</v>
      </c>
      <c r="R257" s="11" t="str" cm="1">
        <f t="array" ref="R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" spans="1:18" x14ac:dyDescent="0.2">
      <c r="A258" s="1">
        <v>42292</v>
      </c>
      <c r="B258" s="14">
        <f>YEAR(Barcelona_Idealista4[[#This Row],[Fecha]])</f>
        <v>2015</v>
      </c>
      <c r="C258" t="s">
        <v>379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>
        <v>4</v>
      </c>
      <c r="J258">
        <v>136</v>
      </c>
      <c r="K258" t="s">
        <v>16</v>
      </c>
      <c r="L258" t="s">
        <v>17</v>
      </c>
      <c r="M258" t="s">
        <v>40</v>
      </c>
      <c r="N258" s="18">
        <f>VLOOKUP(Barcelona_Idealista4[[#This Row],[lift]],Tabla5[],2,0)</f>
        <v>0</v>
      </c>
      <c r="O258" s="25">
        <v>745000</v>
      </c>
      <c r="P258" s="25">
        <f>Barcelona_Idealista4[[#This Row],[prices]]/Barcelona_Idealista4[[#This Row],[area_m2]]</f>
        <v>5477.9411764705883</v>
      </c>
      <c r="Q258" t="str">
        <f>_xlfn.TEXTJOIN("-",0,Barcelona_Idealista4[[#This Row],[condition]],Barcelona_Idealista4[[#This Row],[prices]])</f>
        <v>good condition-745000</v>
      </c>
      <c r="R258" s="11" t="str" cm="1">
        <f t="array" ref="R2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" spans="1:18" x14ac:dyDescent="0.2">
      <c r="A259" s="1">
        <v>42293</v>
      </c>
      <c r="B259" s="14">
        <f>YEAR(Barcelona_Idealista4[[#This Row],[Fecha]])</f>
        <v>2015</v>
      </c>
      <c r="C259" t="s">
        <v>380</v>
      </c>
      <c r="D259" t="s">
        <v>11</v>
      </c>
      <c r="E259" t="s">
        <v>50</v>
      </c>
      <c r="F259" t="s">
        <v>51</v>
      </c>
      <c r="G259" t="s">
        <v>14</v>
      </c>
      <c r="H259" t="s">
        <v>23</v>
      </c>
      <c r="I259">
        <v>3</v>
      </c>
      <c r="J259">
        <v>99</v>
      </c>
      <c r="K259" t="s">
        <v>16</v>
      </c>
      <c r="L259" t="s">
        <v>17</v>
      </c>
      <c r="M259" t="s">
        <v>60</v>
      </c>
      <c r="N259" s="18">
        <f>VLOOKUP(Barcelona_Idealista4[[#This Row],[lift]],Tabla5[],2,0)</f>
        <v>0</v>
      </c>
      <c r="O259" s="25">
        <v>650000</v>
      </c>
      <c r="P259" s="25">
        <f>Barcelona_Idealista4[[#This Row],[prices]]/Barcelona_Idealista4[[#This Row],[area_m2]]</f>
        <v>6565.6565656565654</v>
      </c>
      <c r="Q259" t="str">
        <f>_xlfn.TEXTJOIN("-",0,Barcelona_Idealista4[[#This Row],[condition]],Barcelona_Idealista4[[#This Row],[prices]])</f>
        <v>good condition-650000</v>
      </c>
      <c r="R259" s="11" t="str" cm="1">
        <f t="array" ref="R2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" spans="1:18" x14ac:dyDescent="0.2">
      <c r="A260" s="1">
        <v>42294</v>
      </c>
      <c r="B260" s="14">
        <f>YEAR(Barcelona_Idealista4[[#This Row],[Fecha]])</f>
        <v>2015</v>
      </c>
      <c r="C260" t="s">
        <v>381</v>
      </c>
      <c r="D260" t="s">
        <v>11</v>
      </c>
      <c r="E260" t="s">
        <v>12</v>
      </c>
      <c r="F260" t="s">
        <v>13</v>
      </c>
      <c r="G260" t="s">
        <v>14</v>
      </c>
      <c r="H260" t="s">
        <v>23</v>
      </c>
      <c r="I260">
        <v>3</v>
      </c>
      <c r="J260">
        <v>99</v>
      </c>
      <c r="K260" t="s">
        <v>16</v>
      </c>
      <c r="L260" t="s">
        <v>17</v>
      </c>
      <c r="M260" t="s">
        <v>60</v>
      </c>
      <c r="N260" s="18">
        <f>VLOOKUP(Barcelona_Idealista4[[#This Row],[lift]],Tabla5[],2,0)</f>
        <v>0</v>
      </c>
      <c r="O260" s="25">
        <v>650000</v>
      </c>
      <c r="P260" s="25">
        <f>Barcelona_Idealista4[[#This Row],[prices]]/Barcelona_Idealista4[[#This Row],[area_m2]]</f>
        <v>6565.6565656565654</v>
      </c>
      <c r="Q260" t="str">
        <f>_xlfn.TEXTJOIN("-",0,Barcelona_Idealista4[[#This Row],[condition]],Barcelona_Idealista4[[#This Row],[prices]])</f>
        <v>good condition-650000</v>
      </c>
      <c r="R260" s="11" t="str" cm="1">
        <f t="array" ref="R2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" spans="1:18" x14ac:dyDescent="0.2">
      <c r="A261" s="1">
        <v>42295</v>
      </c>
      <c r="B261" s="14">
        <f>YEAR(Barcelona_Idealista4[[#This Row],[Fecha]])</f>
        <v>2015</v>
      </c>
      <c r="C261" t="s">
        <v>382</v>
      </c>
      <c r="D261" t="s">
        <v>11</v>
      </c>
      <c r="E261" t="s">
        <v>12</v>
      </c>
      <c r="F261" t="s">
        <v>31</v>
      </c>
      <c r="G261" t="s">
        <v>14</v>
      </c>
      <c r="H261" t="s">
        <v>32</v>
      </c>
      <c r="I261">
        <v>4</v>
      </c>
      <c r="J261">
        <v>800</v>
      </c>
      <c r="K261" t="s">
        <v>16</v>
      </c>
      <c r="L261" t="s">
        <v>17</v>
      </c>
      <c r="M261" t="s">
        <v>52</v>
      </c>
      <c r="N261" s="18">
        <f>VLOOKUP(Barcelona_Idealista4[[#This Row],[lift]],Tabla5[],2,0)</f>
        <v>0</v>
      </c>
      <c r="O261" s="25">
        <v>1700000</v>
      </c>
      <c r="P261" s="25">
        <f>Barcelona_Idealista4[[#This Row],[prices]]/Barcelona_Idealista4[[#This Row],[area_m2]]</f>
        <v>2125</v>
      </c>
      <c r="Q261" t="str">
        <f>_xlfn.TEXTJOIN("-",0,Barcelona_Idealista4[[#This Row],[condition]],Barcelona_Idealista4[[#This Row],[prices]])</f>
        <v>good condition-1700000</v>
      </c>
      <c r="R261" s="11" t="str" cm="1">
        <f t="array" ref="R2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" spans="1:18" x14ac:dyDescent="0.2">
      <c r="A262" s="1">
        <v>42296</v>
      </c>
      <c r="B262" s="14">
        <f>YEAR(Barcelona_Idealista4[[#This Row],[Fecha]])</f>
        <v>2015</v>
      </c>
      <c r="C262" t="s">
        <v>383</v>
      </c>
      <c r="D262" t="s">
        <v>11</v>
      </c>
      <c r="E262" t="s">
        <v>12</v>
      </c>
      <c r="F262" t="s">
        <v>41</v>
      </c>
      <c r="G262" t="s">
        <v>14</v>
      </c>
      <c r="H262" t="s">
        <v>15</v>
      </c>
      <c r="I262">
        <v>3</v>
      </c>
      <c r="J262">
        <v>133</v>
      </c>
      <c r="K262" t="s">
        <v>16</v>
      </c>
      <c r="L262" t="s">
        <v>17</v>
      </c>
      <c r="M262" t="s">
        <v>40</v>
      </c>
      <c r="N262" s="18">
        <f>VLOOKUP(Barcelona_Idealista4[[#This Row],[lift]],Tabla5[],2,0)</f>
        <v>0</v>
      </c>
      <c r="O262" s="25">
        <v>750000</v>
      </c>
      <c r="P262" s="25">
        <f>Barcelona_Idealista4[[#This Row],[prices]]/Barcelona_Idealista4[[#This Row],[area_m2]]</f>
        <v>5639.0977443609027</v>
      </c>
      <c r="Q262" t="str">
        <f>_xlfn.TEXTJOIN("-",0,Barcelona_Idealista4[[#This Row],[condition]],Barcelona_Idealista4[[#This Row],[prices]])</f>
        <v>good condition-750000</v>
      </c>
      <c r="R262" s="11" t="str" cm="1">
        <f t="array" ref="R2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" spans="1:18" x14ac:dyDescent="0.2">
      <c r="A263" s="1">
        <v>42297</v>
      </c>
      <c r="B263" s="14">
        <f>YEAR(Barcelona_Idealista4[[#This Row],[Fecha]])</f>
        <v>2015</v>
      </c>
      <c r="C263" t="s">
        <v>384</v>
      </c>
      <c r="D263" t="s">
        <v>11</v>
      </c>
      <c r="E263" t="s">
        <v>12</v>
      </c>
      <c r="F263" t="s">
        <v>31</v>
      </c>
      <c r="G263" t="s">
        <v>14</v>
      </c>
      <c r="H263" t="s">
        <v>15</v>
      </c>
      <c r="I263">
        <v>3</v>
      </c>
      <c r="J263">
        <v>385</v>
      </c>
      <c r="K263" t="s">
        <v>28</v>
      </c>
      <c r="L263" t="s">
        <v>17</v>
      </c>
      <c r="M263" t="s">
        <v>52</v>
      </c>
      <c r="N263" s="18">
        <f>VLOOKUP(Barcelona_Idealista4[[#This Row],[lift]],Tabla5[],2,0)</f>
        <v>0.02</v>
      </c>
      <c r="O263" s="25">
        <v>1450000</v>
      </c>
      <c r="P263" s="25">
        <f>Barcelona_Idealista4[[#This Row],[prices]]/Barcelona_Idealista4[[#This Row],[area_m2]]</f>
        <v>3766.2337662337663</v>
      </c>
      <c r="Q263" t="str">
        <f>_xlfn.TEXTJOIN("-",0,Barcelona_Idealista4[[#This Row],[condition]],Barcelona_Idealista4[[#This Row],[prices]])</f>
        <v>good condition-1450000</v>
      </c>
      <c r="R263" s="11" t="str" cm="1">
        <f t="array" ref="R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" spans="1:18" x14ac:dyDescent="0.2">
      <c r="A264" s="1">
        <v>42298</v>
      </c>
      <c r="B264" s="14">
        <f>YEAR(Barcelona_Idealista4[[#This Row],[Fecha]])</f>
        <v>2015</v>
      </c>
      <c r="C264" t="s">
        <v>385</v>
      </c>
      <c r="D264" t="s">
        <v>11</v>
      </c>
      <c r="E264" t="s">
        <v>42</v>
      </c>
      <c r="F264" t="s">
        <v>62</v>
      </c>
      <c r="G264" t="s">
        <v>14</v>
      </c>
      <c r="H264" t="s">
        <v>15</v>
      </c>
      <c r="I264">
        <v>3</v>
      </c>
      <c r="J264">
        <v>75</v>
      </c>
      <c r="K264" t="s">
        <v>16</v>
      </c>
      <c r="L264" t="s">
        <v>67</v>
      </c>
      <c r="M264" t="s">
        <v>57</v>
      </c>
      <c r="N264" s="18">
        <f>VLOOKUP(Barcelona_Idealista4[[#This Row],[lift]],Tabla5[],2,0)</f>
        <v>0</v>
      </c>
      <c r="O264" s="25">
        <v>230000</v>
      </c>
      <c r="P264" s="25">
        <f>Barcelona_Idealista4[[#This Row],[prices]]/Barcelona_Idealista4[[#This Row],[area_m2]]</f>
        <v>3066.6666666666665</v>
      </c>
      <c r="Q264" t="str">
        <f>_xlfn.TEXTJOIN("-",0,Barcelona_Idealista4[[#This Row],[condition]],Barcelona_Idealista4[[#This Row],[prices]])</f>
        <v>good condition-230000</v>
      </c>
      <c r="R264" s="11" t="str" cm="1">
        <f t="array" ref="R2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" spans="1:18" x14ac:dyDescent="0.2">
      <c r="A265" s="1">
        <v>42299</v>
      </c>
      <c r="B265" s="14">
        <f>YEAR(Barcelona_Idealista4[[#This Row],[Fecha]])</f>
        <v>2015</v>
      </c>
      <c r="C265" t="s">
        <v>386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>
        <v>2</v>
      </c>
      <c r="J265">
        <v>105</v>
      </c>
      <c r="K265" t="s">
        <v>16</v>
      </c>
      <c r="L265" t="s">
        <v>17</v>
      </c>
      <c r="M265" t="s">
        <v>36</v>
      </c>
      <c r="N265" s="18">
        <f>VLOOKUP(Barcelona_Idealista4[[#This Row],[lift]],Tabla5[],2,0)</f>
        <v>0</v>
      </c>
      <c r="O265" s="25">
        <v>565000</v>
      </c>
      <c r="P265" s="25">
        <f>Barcelona_Idealista4[[#This Row],[prices]]/Barcelona_Idealista4[[#This Row],[area_m2]]</f>
        <v>5380.9523809523807</v>
      </c>
      <c r="Q265" t="str">
        <f>_xlfn.TEXTJOIN("-",0,Barcelona_Idealista4[[#This Row],[condition]],Barcelona_Idealista4[[#This Row],[prices]])</f>
        <v>good condition-565000</v>
      </c>
      <c r="R265" s="11" t="str" cm="1">
        <f t="array" ref="R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" spans="1:18" x14ac:dyDescent="0.2">
      <c r="A266" s="1">
        <v>42300</v>
      </c>
      <c r="B266" s="14">
        <f>YEAR(Barcelona_Idealista4[[#This Row],[Fecha]])</f>
        <v>2015</v>
      </c>
      <c r="C266" t="s">
        <v>387</v>
      </c>
      <c r="D266" t="s">
        <v>11</v>
      </c>
      <c r="E266" t="s">
        <v>42</v>
      </c>
      <c r="F266" t="s">
        <v>88</v>
      </c>
      <c r="G266" t="s">
        <v>14</v>
      </c>
      <c r="H266" t="s">
        <v>15</v>
      </c>
      <c r="I266">
        <v>1</v>
      </c>
      <c r="J266">
        <v>62</v>
      </c>
      <c r="K266" t="s">
        <v>16</v>
      </c>
      <c r="L266" t="s">
        <v>17</v>
      </c>
      <c r="M266" t="s">
        <v>18</v>
      </c>
      <c r="N266" s="18">
        <f>VLOOKUP(Barcelona_Idealista4[[#This Row],[lift]],Tabla5[],2,0)</f>
        <v>0</v>
      </c>
      <c r="O266" s="25">
        <v>390000</v>
      </c>
      <c r="P266" s="25">
        <f>Barcelona_Idealista4[[#This Row],[prices]]/Barcelona_Idealista4[[#This Row],[area_m2]]</f>
        <v>6290.322580645161</v>
      </c>
      <c r="Q266" t="str">
        <f>_xlfn.TEXTJOIN("-",0,Barcelona_Idealista4[[#This Row],[condition]],Barcelona_Idealista4[[#This Row],[prices]])</f>
        <v>good condition-390000</v>
      </c>
      <c r="R266" s="11" t="str" cm="1">
        <f t="array" ref="R2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" spans="1:18" x14ac:dyDescent="0.2">
      <c r="A267" s="1">
        <v>42301</v>
      </c>
      <c r="B267" s="14">
        <f>YEAR(Barcelona_Idealista4[[#This Row],[Fecha]])</f>
        <v>2015</v>
      </c>
      <c r="C267" t="s">
        <v>388</v>
      </c>
      <c r="D267" t="s">
        <v>11</v>
      </c>
      <c r="E267" t="s">
        <v>42</v>
      </c>
      <c r="F267" t="s">
        <v>61</v>
      </c>
      <c r="G267" t="s">
        <v>14</v>
      </c>
      <c r="H267" t="s">
        <v>15</v>
      </c>
      <c r="I267">
        <v>3</v>
      </c>
      <c r="J267">
        <v>84</v>
      </c>
      <c r="K267" t="s">
        <v>28</v>
      </c>
      <c r="L267" t="s">
        <v>17</v>
      </c>
      <c r="M267" t="s">
        <v>18</v>
      </c>
      <c r="N267" s="18">
        <f>VLOOKUP(Barcelona_Idealista4[[#This Row],[lift]],Tabla5[],2,0)</f>
        <v>0.02</v>
      </c>
      <c r="O267" s="25">
        <v>290000</v>
      </c>
      <c r="P267" s="25">
        <f>Barcelona_Idealista4[[#This Row],[prices]]/Barcelona_Idealista4[[#This Row],[area_m2]]</f>
        <v>3452.3809523809523</v>
      </c>
      <c r="Q267" t="str">
        <f>_xlfn.TEXTJOIN("-",0,Barcelona_Idealista4[[#This Row],[condition]],Barcelona_Idealista4[[#This Row],[prices]])</f>
        <v>good condition-290000</v>
      </c>
      <c r="R267" s="11" t="str" cm="1">
        <f t="array" ref="R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" spans="1:18" x14ac:dyDescent="0.2">
      <c r="A268" s="1">
        <v>42302</v>
      </c>
      <c r="B268" s="14">
        <f>YEAR(Barcelona_Idealista4[[#This Row],[Fecha]])</f>
        <v>2015</v>
      </c>
      <c r="C268" t="s">
        <v>389</v>
      </c>
      <c r="D268" t="s">
        <v>11</v>
      </c>
      <c r="E268" t="s">
        <v>34</v>
      </c>
      <c r="F268" t="s">
        <v>44</v>
      </c>
      <c r="G268" t="s">
        <v>14</v>
      </c>
      <c r="H268" t="s">
        <v>15</v>
      </c>
      <c r="I268">
        <v>4</v>
      </c>
      <c r="J268">
        <v>101</v>
      </c>
      <c r="K268" t="s">
        <v>16</v>
      </c>
      <c r="L268" t="s">
        <v>17</v>
      </c>
      <c r="M268" t="s">
        <v>40</v>
      </c>
      <c r="N268" s="18">
        <f>VLOOKUP(Barcelona_Idealista4[[#This Row],[lift]],Tabla5[],2,0)</f>
        <v>0</v>
      </c>
      <c r="O268" s="25">
        <v>525000</v>
      </c>
      <c r="P268" s="25">
        <f>Barcelona_Idealista4[[#This Row],[prices]]/Barcelona_Idealista4[[#This Row],[area_m2]]</f>
        <v>5198.0198019801983</v>
      </c>
      <c r="Q268" t="str">
        <f>_xlfn.TEXTJOIN("-",0,Barcelona_Idealista4[[#This Row],[condition]],Barcelona_Idealista4[[#This Row],[prices]])</f>
        <v>good condition-525000</v>
      </c>
      <c r="R268" s="11" t="str" cm="1">
        <f t="array" ref="R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" spans="1:18" x14ac:dyDescent="0.2">
      <c r="A269" s="1">
        <v>42303</v>
      </c>
      <c r="B269" s="14">
        <f>YEAR(Barcelona_Idealista4[[#This Row],[Fecha]])</f>
        <v>2015</v>
      </c>
      <c r="C269" t="s">
        <v>390</v>
      </c>
      <c r="D269" t="s">
        <v>11</v>
      </c>
      <c r="E269" t="s">
        <v>34</v>
      </c>
      <c r="F269" t="s">
        <v>44</v>
      </c>
      <c r="G269" t="s">
        <v>14</v>
      </c>
      <c r="H269" t="s">
        <v>15</v>
      </c>
      <c r="I269">
        <v>3</v>
      </c>
      <c r="J269">
        <v>92</v>
      </c>
      <c r="K269" t="s">
        <v>16</v>
      </c>
      <c r="L269" t="s">
        <v>17</v>
      </c>
      <c r="M269" t="s">
        <v>60</v>
      </c>
      <c r="N269" s="18">
        <f>VLOOKUP(Barcelona_Idealista4[[#This Row],[lift]],Tabla5[],2,0)</f>
        <v>0</v>
      </c>
      <c r="O269" s="25">
        <v>375000</v>
      </c>
      <c r="P269" s="25">
        <f>Barcelona_Idealista4[[#This Row],[prices]]/Barcelona_Idealista4[[#This Row],[area_m2]]</f>
        <v>4076.086956521739</v>
      </c>
      <c r="Q269" t="str">
        <f>_xlfn.TEXTJOIN("-",0,Barcelona_Idealista4[[#This Row],[condition]],Barcelona_Idealista4[[#This Row],[prices]])</f>
        <v>good condition-375000</v>
      </c>
      <c r="R269" s="11" t="str" cm="1">
        <f t="array" ref="R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" spans="1:18" x14ac:dyDescent="0.2">
      <c r="A270" s="1">
        <v>42304</v>
      </c>
      <c r="B270" s="14">
        <f>YEAR(Barcelona_Idealista4[[#This Row],[Fecha]])</f>
        <v>2015</v>
      </c>
      <c r="C270" t="s">
        <v>391</v>
      </c>
      <c r="D270" t="s">
        <v>11</v>
      </c>
      <c r="E270" t="s">
        <v>34</v>
      </c>
      <c r="F270" t="s">
        <v>44</v>
      </c>
      <c r="G270" t="s">
        <v>14</v>
      </c>
      <c r="H270" t="s">
        <v>15</v>
      </c>
      <c r="I270">
        <v>3</v>
      </c>
      <c r="J270">
        <v>88</v>
      </c>
      <c r="K270" t="s">
        <v>16</v>
      </c>
      <c r="L270" t="s">
        <v>17</v>
      </c>
      <c r="M270" t="s">
        <v>58</v>
      </c>
      <c r="N270" s="18">
        <f>VLOOKUP(Barcelona_Idealista4[[#This Row],[lift]],Tabla5[],2,0)</f>
        <v>0</v>
      </c>
      <c r="O270" s="25">
        <v>365000</v>
      </c>
      <c r="P270" s="25">
        <f>Barcelona_Idealista4[[#This Row],[prices]]/Barcelona_Idealista4[[#This Row],[area_m2]]</f>
        <v>4147.727272727273</v>
      </c>
      <c r="Q270" t="str">
        <f>_xlfn.TEXTJOIN("-",0,Barcelona_Idealista4[[#This Row],[condition]],Barcelona_Idealista4[[#This Row],[prices]])</f>
        <v>good condition-365000</v>
      </c>
      <c r="R270" s="11" t="str" cm="1">
        <f t="array" ref="R2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" spans="1:18" x14ac:dyDescent="0.2">
      <c r="A271" s="1">
        <v>42305</v>
      </c>
      <c r="B271" s="14">
        <f>YEAR(Barcelona_Idealista4[[#This Row],[Fecha]])</f>
        <v>2015</v>
      </c>
      <c r="C271" t="s">
        <v>392</v>
      </c>
      <c r="D271" t="s">
        <v>11</v>
      </c>
      <c r="E271" t="s">
        <v>42</v>
      </c>
      <c r="F271" t="s">
        <v>61</v>
      </c>
      <c r="G271" t="s">
        <v>14</v>
      </c>
      <c r="H271" t="s">
        <v>15</v>
      </c>
      <c r="I271">
        <v>2</v>
      </c>
      <c r="J271">
        <v>45</v>
      </c>
      <c r="K271" t="s">
        <v>16</v>
      </c>
      <c r="L271" t="s">
        <v>17</v>
      </c>
      <c r="M271" t="s">
        <v>40</v>
      </c>
      <c r="N271" s="18">
        <f>VLOOKUP(Barcelona_Idealista4[[#This Row],[lift]],Tabla5[],2,0)</f>
        <v>0</v>
      </c>
      <c r="O271" s="25">
        <v>209000</v>
      </c>
      <c r="P271" s="25">
        <f>Barcelona_Idealista4[[#This Row],[prices]]/Barcelona_Idealista4[[#This Row],[area_m2]]</f>
        <v>4644.4444444444443</v>
      </c>
      <c r="Q271" t="str">
        <f>_xlfn.TEXTJOIN("-",0,Barcelona_Idealista4[[#This Row],[condition]],Barcelona_Idealista4[[#This Row],[prices]])</f>
        <v>good condition-209000</v>
      </c>
      <c r="R271" s="11" t="str" cm="1">
        <f t="array" ref="R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" spans="1:18" x14ac:dyDescent="0.2">
      <c r="A272" s="1">
        <v>42306</v>
      </c>
      <c r="B272" s="14">
        <f>YEAR(Barcelona_Idealista4[[#This Row],[Fecha]])</f>
        <v>2015</v>
      </c>
      <c r="C272" t="s">
        <v>393</v>
      </c>
      <c r="D272" t="s">
        <v>11</v>
      </c>
      <c r="E272" t="s">
        <v>12</v>
      </c>
      <c r="F272" t="s">
        <v>31</v>
      </c>
      <c r="G272" t="s">
        <v>14</v>
      </c>
      <c r="H272" t="s">
        <v>15</v>
      </c>
      <c r="I272">
        <v>1</v>
      </c>
      <c r="J272">
        <v>59</v>
      </c>
      <c r="K272" t="s">
        <v>16</v>
      </c>
      <c r="L272" t="s">
        <v>17</v>
      </c>
      <c r="M272" t="s">
        <v>18</v>
      </c>
      <c r="N272" s="18">
        <f>VLOOKUP(Barcelona_Idealista4[[#This Row],[lift]],Tabla5[],2,0)</f>
        <v>0</v>
      </c>
      <c r="O272" s="25">
        <v>199900</v>
      </c>
      <c r="P272" s="25">
        <f>Barcelona_Idealista4[[#This Row],[prices]]/Barcelona_Idealista4[[#This Row],[area_m2]]</f>
        <v>3388.1355932203392</v>
      </c>
      <c r="Q272" t="str">
        <f>_xlfn.TEXTJOIN("-",0,Barcelona_Idealista4[[#This Row],[condition]],Barcelona_Idealista4[[#This Row],[prices]])</f>
        <v>good condition-199900</v>
      </c>
      <c r="R272" s="11" t="str" cm="1">
        <f t="array" ref="R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" spans="1:18" x14ac:dyDescent="0.2">
      <c r="A273" s="1">
        <v>42307</v>
      </c>
      <c r="B273" s="14">
        <f>YEAR(Barcelona_Idealista4[[#This Row],[Fecha]])</f>
        <v>2015</v>
      </c>
      <c r="C273" t="s">
        <v>394</v>
      </c>
      <c r="D273" t="s">
        <v>11</v>
      </c>
      <c r="E273" t="s">
        <v>25</v>
      </c>
      <c r="F273" t="s">
        <v>26</v>
      </c>
      <c r="G273" t="s">
        <v>14</v>
      </c>
      <c r="H273" t="s">
        <v>76</v>
      </c>
      <c r="I273">
        <v>4</v>
      </c>
      <c r="J273">
        <v>250</v>
      </c>
      <c r="K273" t="s">
        <v>28</v>
      </c>
      <c r="L273" t="s">
        <v>17</v>
      </c>
      <c r="M273" t="s">
        <v>29</v>
      </c>
      <c r="N273" s="18">
        <f>VLOOKUP(Barcelona_Idealista4[[#This Row],[lift]],Tabla5[],2,0)</f>
        <v>0.02</v>
      </c>
      <c r="O273" s="25">
        <v>795000</v>
      </c>
      <c r="P273" s="25">
        <f>Barcelona_Idealista4[[#This Row],[prices]]/Barcelona_Idealista4[[#This Row],[area_m2]]</f>
        <v>3180</v>
      </c>
      <c r="Q273" t="str">
        <f>_xlfn.TEXTJOIN("-",0,Barcelona_Idealista4[[#This Row],[condition]],Barcelona_Idealista4[[#This Row],[prices]])</f>
        <v>good condition-795000</v>
      </c>
      <c r="R273" s="11" t="str" cm="1">
        <f t="array" ref="R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" spans="1:18" x14ac:dyDescent="0.2">
      <c r="A274" s="1">
        <v>42308</v>
      </c>
      <c r="B274" s="14">
        <f>YEAR(Barcelona_Idealista4[[#This Row],[Fecha]])</f>
        <v>2015</v>
      </c>
      <c r="C274" t="s">
        <v>395</v>
      </c>
      <c r="D274" t="s">
        <v>11</v>
      </c>
      <c r="E274" t="s">
        <v>12</v>
      </c>
      <c r="F274" t="s">
        <v>22</v>
      </c>
      <c r="G274" t="s">
        <v>14</v>
      </c>
      <c r="H274" t="s">
        <v>15</v>
      </c>
      <c r="I274">
        <v>3</v>
      </c>
      <c r="J274">
        <v>85</v>
      </c>
      <c r="K274" t="s">
        <v>16</v>
      </c>
      <c r="L274" t="s">
        <v>17</v>
      </c>
      <c r="M274" t="s">
        <v>40</v>
      </c>
      <c r="N274" s="18">
        <f>VLOOKUP(Barcelona_Idealista4[[#This Row],[lift]],Tabla5[],2,0)</f>
        <v>0</v>
      </c>
      <c r="O274" s="25">
        <v>389000</v>
      </c>
      <c r="P274" s="25">
        <f>Barcelona_Idealista4[[#This Row],[prices]]/Barcelona_Idealista4[[#This Row],[area_m2]]</f>
        <v>4576.4705882352937</v>
      </c>
      <c r="Q274" t="str">
        <f>_xlfn.TEXTJOIN("-",0,Barcelona_Idealista4[[#This Row],[condition]],Barcelona_Idealista4[[#This Row],[prices]])</f>
        <v>good condition-389000</v>
      </c>
      <c r="R274" s="11" t="str" cm="1">
        <f t="array" ref="R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" spans="1:18" x14ac:dyDescent="0.2">
      <c r="A275" s="1">
        <v>42309</v>
      </c>
      <c r="B275" s="14">
        <f>YEAR(Barcelona_Idealista4[[#This Row],[Fecha]])</f>
        <v>2015</v>
      </c>
      <c r="C275" t="s">
        <v>396</v>
      </c>
      <c r="D275" t="s">
        <v>11</v>
      </c>
      <c r="E275" t="s">
        <v>54</v>
      </c>
      <c r="F275" t="s">
        <v>97</v>
      </c>
      <c r="G275" t="s">
        <v>14</v>
      </c>
      <c r="H275" t="s">
        <v>15</v>
      </c>
      <c r="I275">
        <v>4</v>
      </c>
      <c r="J275">
        <v>87</v>
      </c>
      <c r="K275" t="s">
        <v>16</v>
      </c>
      <c r="L275" t="s">
        <v>17</v>
      </c>
      <c r="M275" t="s">
        <v>21</v>
      </c>
      <c r="N275" s="18">
        <f>VLOOKUP(Barcelona_Idealista4[[#This Row],[lift]],Tabla5[],2,0)</f>
        <v>0</v>
      </c>
      <c r="O275" s="25">
        <v>307000</v>
      </c>
      <c r="P275" s="25">
        <f>Barcelona_Idealista4[[#This Row],[prices]]/Barcelona_Idealista4[[#This Row],[area_m2]]</f>
        <v>3528.7356321839079</v>
      </c>
      <c r="Q275" t="str">
        <f>_xlfn.TEXTJOIN("-",0,Barcelona_Idealista4[[#This Row],[condition]],Barcelona_Idealista4[[#This Row],[prices]])</f>
        <v>good condition-307000</v>
      </c>
      <c r="R275" s="11" t="str" cm="1">
        <f t="array" ref="R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" spans="1:18" x14ac:dyDescent="0.2">
      <c r="A276" s="1">
        <v>42310</v>
      </c>
      <c r="B276" s="14">
        <f>YEAR(Barcelona_Idealista4[[#This Row],[Fecha]])</f>
        <v>2015</v>
      </c>
      <c r="C276" t="s">
        <v>397</v>
      </c>
      <c r="D276" t="s">
        <v>11</v>
      </c>
      <c r="E276" t="s">
        <v>25</v>
      </c>
      <c r="F276" t="s">
        <v>39</v>
      </c>
      <c r="G276" t="s">
        <v>14</v>
      </c>
      <c r="H276" t="s">
        <v>15</v>
      </c>
      <c r="I276">
        <v>3</v>
      </c>
      <c r="J276">
        <v>76</v>
      </c>
      <c r="K276" t="s">
        <v>16</v>
      </c>
      <c r="L276" t="s">
        <v>17</v>
      </c>
      <c r="M276" t="s">
        <v>58</v>
      </c>
      <c r="N276" s="18">
        <f>VLOOKUP(Barcelona_Idealista4[[#This Row],[lift]],Tabla5[],2,0)</f>
        <v>0</v>
      </c>
      <c r="O276" s="25">
        <v>269000</v>
      </c>
      <c r="P276" s="25">
        <f>Barcelona_Idealista4[[#This Row],[prices]]/Barcelona_Idealista4[[#This Row],[area_m2]]</f>
        <v>3539.4736842105262</v>
      </c>
      <c r="Q276" t="str">
        <f>_xlfn.TEXTJOIN("-",0,Barcelona_Idealista4[[#This Row],[condition]],Barcelona_Idealista4[[#This Row],[prices]])</f>
        <v>good condition-269000</v>
      </c>
      <c r="R276" s="11" t="str" cm="1">
        <f t="array" ref="R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" spans="1:18" x14ac:dyDescent="0.2">
      <c r="A277" s="1">
        <v>42311</v>
      </c>
      <c r="B277" s="14">
        <f>YEAR(Barcelona_Idealista4[[#This Row],[Fecha]])</f>
        <v>2015</v>
      </c>
      <c r="C277" t="s">
        <v>398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>
        <v>4</v>
      </c>
      <c r="J277">
        <v>179</v>
      </c>
      <c r="K277" t="s">
        <v>16</v>
      </c>
      <c r="L277" t="s">
        <v>17</v>
      </c>
      <c r="M277" t="s">
        <v>40</v>
      </c>
      <c r="N277" s="18">
        <f>VLOOKUP(Barcelona_Idealista4[[#This Row],[lift]],Tabla5[],2,0)</f>
        <v>0</v>
      </c>
      <c r="O277" s="25">
        <v>765000</v>
      </c>
      <c r="P277" s="25">
        <f>Barcelona_Idealista4[[#This Row],[prices]]/Barcelona_Idealista4[[#This Row],[area_m2]]</f>
        <v>4273.7430167597768</v>
      </c>
      <c r="Q277" t="str">
        <f>_xlfn.TEXTJOIN("-",0,Barcelona_Idealista4[[#This Row],[condition]],Barcelona_Idealista4[[#This Row],[prices]])</f>
        <v>good condition-765000</v>
      </c>
      <c r="R277" s="11" t="str" cm="1">
        <f t="array" ref="R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" spans="1:18" x14ac:dyDescent="0.2">
      <c r="A278" s="1">
        <v>42312</v>
      </c>
      <c r="B278" s="14">
        <f>YEAR(Barcelona_Idealista4[[#This Row],[Fecha]])</f>
        <v>2015</v>
      </c>
      <c r="C278" t="s">
        <v>399</v>
      </c>
      <c r="D278" t="s">
        <v>11</v>
      </c>
      <c r="E278" t="s">
        <v>12</v>
      </c>
      <c r="F278" t="s">
        <v>41</v>
      </c>
      <c r="G278" t="s">
        <v>14</v>
      </c>
      <c r="H278" t="s">
        <v>15</v>
      </c>
      <c r="I278">
        <v>4</v>
      </c>
      <c r="J278">
        <v>149</v>
      </c>
      <c r="K278" t="s">
        <v>16</v>
      </c>
      <c r="L278" t="s">
        <v>17</v>
      </c>
      <c r="M278" t="s">
        <v>21</v>
      </c>
      <c r="N278" s="18">
        <f>VLOOKUP(Barcelona_Idealista4[[#This Row],[lift]],Tabla5[],2,0)</f>
        <v>0</v>
      </c>
      <c r="O278" s="25">
        <v>710000</v>
      </c>
      <c r="P278" s="25">
        <f>Barcelona_Idealista4[[#This Row],[prices]]/Barcelona_Idealista4[[#This Row],[area_m2]]</f>
        <v>4765.10067114094</v>
      </c>
      <c r="Q278" t="str">
        <f>_xlfn.TEXTJOIN("-",0,Barcelona_Idealista4[[#This Row],[condition]],Barcelona_Idealista4[[#This Row],[prices]])</f>
        <v>good condition-710000</v>
      </c>
      <c r="R278" s="11" t="str" cm="1">
        <f t="array" ref="R2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" spans="1:18" x14ac:dyDescent="0.2">
      <c r="A279" s="1">
        <v>42313</v>
      </c>
      <c r="B279" s="14">
        <f>YEAR(Barcelona_Idealista4[[#This Row],[Fecha]])</f>
        <v>2015</v>
      </c>
      <c r="C279" t="s">
        <v>400</v>
      </c>
      <c r="D279" t="s">
        <v>11</v>
      </c>
      <c r="E279" t="s">
        <v>34</v>
      </c>
      <c r="F279" t="s">
        <v>44</v>
      </c>
      <c r="G279" t="s">
        <v>14</v>
      </c>
      <c r="H279" t="s">
        <v>15</v>
      </c>
      <c r="I279">
        <v>1</v>
      </c>
      <c r="J279">
        <v>51</v>
      </c>
      <c r="K279" t="s">
        <v>16</v>
      </c>
      <c r="L279" t="s">
        <v>17</v>
      </c>
      <c r="M279" t="s">
        <v>18</v>
      </c>
      <c r="N279" s="18">
        <f>VLOOKUP(Barcelona_Idealista4[[#This Row],[lift]],Tabla5[],2,0)</f>
        <v>0</v>
      </c>
      <c r="O279" s="25">
        <v>280000</v>
      </c>
      <c r="P279" s="25">
        <f>Barcelona_Idealista4[[#This Row],[prices]]/Barcelona_Idealista4[[#This Row],[area_m2]]</f>
        <v>5490.1960784313724</v>
      </c>
      <c r="Q279" t="str">
        <f>_xlfn.TEXTJOIN("-",0,Barcelona_Idealista4[[#This Row],[condition]],Barcelona_Idealista4[[#This Row],[prices]])</f>
        <v>good condition-280000</v>
      </c>
      <c r="R279" s="11" t="str" cm="1">
        <f t="array" ref="R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" spans="1:18" x14ac:dyDescent="0.2">
      <c r="A280" s="1">
        <v>42314</v>
      </c>
      <c r="B280" s="14">
        <f>YEAR(Barcelona_Idealista4[[#This Row],[Fecha]])</f>
        <v>2015</v>
      </c>
      <c r="C280" t="s">
        <v>401</v>
      </c>
      <c r="D280" t="s">
        <v>11</v>
      </c>
      <c r="E280" t="s">
        <v>19</v>
      </c>
      <c r="F280" t="s">
        <v>20</v>
      </c>
      <c r="G280" t="s">
        <v>14</v>
      </c>
      <c r="H280" t="s">
        <v>15</v>
      </c>
      <c r="I280">
        <v>4</v>
      </c>
      <c r="J280">
        <v>152</v>
      </c>
      <c r="K280" t="s">
        <v>16</v>
      </c>
      <c r="L280" t="s">
        <v>17</v>
      </c>
      <c r="M280" t="s">
        <v>21</v>
      </c>
      <c r="N280" s="18">
        <f>VLOOKUP(Barcelona_Idealista4[[#This Row],[lift]],Tabla5[],2,0)</f>
        <v>0</v>
      </c>
      <c r="O280" s="25">
        <v>695000</v>
      </c>
      <c r="P280" s="25">
        <f>Barcelona_Idealista4[[#This Row],[prices]]/Barcelona_Idealista4[[#This Row],[area_m2]]</f>
        <v>4572.3684210526317</v>
      </c>
      <c r="Q280" t="str">
        <f>_xlfn.TEXTJOIN("-",0,Barcelona_Idealista4[[#This Row],[condition]],Barcelona_Idealista4[[#This Row],[prices]])</f>
        <v>good condition-695000</v>
      </c>
      <c r="R280" s="11" t="str" cm="1">
        <f t="array" ref="R2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" spans="1:18" x14ac:dyDescent="0.2">
      <c r="A281" s="1">
        <v>42315</v>
      </c>
      <c r="B281" s="14">
        <f>YEAR(Barcelona_Idealista4[[#This Row],[Fecha]])</f>
        <v>2015</v>
      </c>
      <c r="C281" t="s">
        <v>402</v>
      </c>
      <c r="D281" t="s">
        <v>11</v>
      </c>
      <c r="E281" t="s">
        <v>12</v>
      </c>
      <c r="F281" t="s">
        <v>22</v>
      </c>
      <c r="G281" t="s">
        <v>14</v>
      </c>
      <c r="H281" t="s">
        <v>15</v>
      </c>
      <c r="I281">
        <v>3</v>
      </c>
      <c r="J281">
        <v>84</v>
      </c>
      <c r="K281" t="s">
        <v>16</v>
      </c>
      <c r="L281" t="s">
        <v>17</v>
      </c>
      <c r="M281" t="s">
        <v>18</v>
      </c>
      <c r="N281" s="18">
        <f>VLOOKUP(Barcelona_Idealista4[[#This Row],[lift]],Tabla5[],2,0)</f>
        <v>0</v>
      </c>
      <c r="O281" s="25">
        <v>359000</v>
      </c>
      <c r="P281" s="25">
        <f>Barcelona_Idealista4[[#This Row],[prices]]/Barcelona_Idealista4[[#This Row],[area_m2]]</f>
        <v>4273.8095238095239</v>
      </c>
      <c r="Q281" t="str">
        <f>_xlfn.TEXTJOIN("-",0,Barcelona_Idealista4[[#This Row],[condition]],Barcelona_Idealista4[[#This Row],[prices]])</f>
        <v>good condition-359000</v>
      </c>
      <c r="R281" s="11" t="str" cm="1">
        <f t="array" ref="R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" spans="1:18" x14ac:dyDescent="0.2">
      <c r="A282" s="1">
        <v>42316</v>
      </c>
      <c r="B282" s="14">
        <f>YEAR(Barcelona_Idealista4[[#This Row],[Fecha]])</f>
        <v>2015</v>
      </c>
      <c r="C282" t="s">
        <v>403</v>
      </c>
      <c r="D282" t="s">
        <v>11</v>
      </c>
      <c r="E282" t="s">
        <v>19</v>
      </c>
      <c r="F282" t="s">
        <v>68</v>
      </c>
      <c r="G282" t="s">
        <v>14</v>
      </c>
      <c r="H282" t="s">
        <v>15</v>
      </c>
      <c r="I282">
        <v>3</v>
      </c>
      <c r="J282">
        <v>92</v>
      </c>
      <c r="K282" t="s">
        <v>16</v>
      </c>
      <c r="L282" t="s">
        <v>17</v>
      </c>
      <c r="M282" t="s">
        <v>52</v>
      </c>
      <c r="N282" s="18">
        <f>VLOOKUP(Barcelona_Idealista4[[#This Row],[lift]],Tabla5[],2,0)</f>
        <v>0</v>
      </c>
      <c r="O282" s="25">
        <v>598000</v>
      </c>
      <c r="P282" s="25">
        <f>Barcelona_Idealista4[[#This Row],[prices]]/Barcelona_Idealista4[[#This Row],[area_m2]]</f>
        <v>6500</v>
      </c>
      <c r="Q282" t="str">
        <f>_xlfn.TEXTJOIN("-",0,Barcelona_Idealista4[[#This Row],[condition]],Barcelona_Idealista4[[#This Row],[prices]])</f>
        <v>good condition-598000</v>
      </c>
      <c r="R282" s="11" t="str" cm="1">
        <f t="array" ref="R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" spans="1:18" x14ac:dyDescent="0.2">
      <c r="A283" s="1">
        <v>42317</v>
      </c>
      <c r="B283" s="14">
        <f>YEAR(Barcelona_Idealista4[[#This Row],[Fecha]])</f>
        <v>2015</v>
      </c>
      <c r="C283" t="s">
        <v>404</v>
      </c>
      <c r="D283" t="s">
        <v>11</v>
      </c>
      <c r="E283" t="s">
        <v>12</v>
      </c>
      <c r="F283" t="s">
        <v>33</v>
      </c>
      <c r="G283" t="s">
        <v>14</v>
      </c>
      <c r="H283" t="s">
        <v>15</v>
      </c>
      <c r="I283">
        <v>3</v>
      </c>
      <c r="J283">
        <v>75</v>
      </c>
      <c r="K283" t="s">
        <v>16</v>
      </c>
      <c r="L283" t="s">
        <v>17</v>
      </c>
      <c r="M283" t="s">
        <v>58</v>
      </c>
      <c r="N283" s="18">
        <f>VLOOKUP(Barcelona_Idealista4[[#This Row],[lift]],Tabla5[],2,0)</f>
        <v>0</v>
      </c>
      <c r="O283" s="25">
        <v>365000</v>
      </c>
      <c r="P283" s="25">
        <f>Barcelona_Idealista4[[#This Row],[prices]]/Barcelona_Idealista4[[#This Row],[area_m2]]</f>
        <v>4866.666666666667</v>
      </c>
      <c r="Q283" t="str">
        <f>_xlfn.TEXTJOIN("-",0,Barcelona_Idealista4[[#This Row],[condition]],Barcelona_Idealista4[[#This Row],[prices]])</f>
        <v>good condition-365000</v>
      </c>
      <c r="R283" s="11" t="str" cm="1">
        <f t="array" ref="R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" spans="1:18" x14ac:dyDescent="0.2">
      <c r="A284" s="1">
        <v>42318</v>
      </c>
      <c r="B284" s="14">
        <f>YEAR(Barcelona_Idealista4[[#This Row],[Fecha]])</f>
        <v>2015</v>
      </c>
      <c r="C284" t="s">
        <v>405</v>
      </c>
      <c r="D284" t="s">
        <v>11</v>
      </c>
      <c r="E284" t="s">
        <v>34</v>
      </c>
      <c r="F284" t="s">
        <v>44</v>
      </c>
      <c r="G284" t="s">
        <v>14</v>
      </c>
      <c r="H284" t="s">
        <v>15</v>
      </c>
      <c r="I284">
        <v>1</v>
      </c>
      <c r="J284">
        <v>49</v>
      </c>
      <c r="K284" t="s">
        <v>16</v>
      </c>
      <c r="L284" t="s">
        <v>17</v>
      </c>
      <c r="M284" t="s">
        <v>40</v>
      </c>
      <c r="N284" s="18">
        <f>VLOOKUP(Barcelona_Idealista4[[#This Row],[lift]],Tabla5[],2,0)</f>
        <v>0</v>
      </c>
      <c r="O284" s="25">
        <v>315000</v>
      </c>
      <c r="P284" s="25">
        <f>Barcelona_Idealista4[[#This Row],[prices]]/Barcelona_Idealista4[[#This Row],[area_m2]]</f>
        <v>6428.5714285714284</v>
      </c>
      <c r="Q284" t="str">
        <f>_xlfn.TEXTJOIN("-",0,Barcelona_Idealista4[[#This Row],[condition]],Barcelona_Idealista4[[#This Row],[prices]])</f>
        <v>good condition-315000</v>
      </c>
      <c r="R284" s="11" t="str" cm="1">
        <f t="array" ref="R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" spans="1:18" x14ac:dyDescent="0.2">
      <c r="A285" s="1">
        <v>42319</v>
      </c>
      <c r="B285" s="14">
        <f>YEAR(Barcelona_Idealista4[[#This Row],[Fecha]])</f>
        <v>2015</v>
      </c>
      <c r="C285" t="s">
        <v>406</v>
      </c>
      <c r="D285" t="s">
        <v>11</v>
      </c>
      <c r="E285" t="s">
        <v>12</v>
      </c>
      <c r="F285" t="s">
        <v>22</v>
      </c>
      <c r="G285" t="s">
        <v>14</v>
      </c>
      <c r="H285" t="s">
        <v>15</v>
      </c>
      <c r="I285">
        <v>2</v>
      </c>
      <c r="J285">
        <v>100</v>
      </c>
      <c r="K285" t="s">
        <v>16</v>
      </c>
      <c r="L285" t="s">
        <v>17</v>
      </c>
      <c r="M285" t="s">
        <v>36</v>
      </c>
      <c r="N285" s="18">
        <f>VLOOKUP(Barcelona_Idealista4[[#This Row],[lift]],Tabla5[],2,0)</f>
        <v>0</v>
      </c>
      <c r="O285" s="25">
        <v>535000</v>
      </c>
      <c r="P285" s="25">
        <f>Barcelona_Idealista4[[#This Row],[prices]]/Barcelona_Idealista4[[#This Row],[area_m2]]</f>
        <v>5350</v>
      </c>
      <c r="Q285" t="str">
        <f>_xlfn.TEXTJOIN("-",0,Barcelona_Idealista4[[#This Row],[condition]],Barcelona_Idealista4[[#This Row],[prices]])</f>
        <v>good condition-535000</v>
      </c>
      <c r="R285" s="11" t="str" cm="1">
        <f t="array" ref="R2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" spans="1:18" x14ac:dyDescent="0.2">
      <c r="A286" s="1">
        <v>42320</v>
      </c>
      <c r="B286" s="14">
        <f>YEAR(Barcelona_Idealista4[[#This Row],[Fecha]])</f>
        <v>2015</v>
      </c>
      <c r="C286" t="s">
        <v>407</v>
      </c>
      <c r="D286" t="s">
        <v>11</v>
      </c>
      <c r="E286" t="s">
        <v>50</v>
      </c>
      <c r="F286" t="s">
        <v>82</v>
      </c>
      <c r="G286" t="s">
        <v>14</v>
      </c>
      <c r="H286" t="s">
        <v>15</v>
      </c>
      <c r="I286">
        <v>5</v>
      </c>
      <c r="J286">
        <v>260</v>
      </c>
      <c r="K286" t="s">
        <v>16</v>
      </c>
      <c r="L286" t="s">
        <v>17</v>
      </c>
      <c r="M286" t="s">
        <v>40</v>
      </c>
      <c r="N286" s="18">
        <f>VLOOKUP(Barcelona_Idealista4[[#This Row],[lift]],Tabla5[],2,0)</f>
        <v>0</v>
      </c>
      <c r="O286" s="25">
        <v>1050000</v>
      </c>
      <c r="P286" s="25">
        <f>Barcelona_Idealista4[[#This Row],[prices]]/Barcelona_Idealista4[[#This Row],[area_m2]]</f>
        <v>4038.4615384615386</v>
      </c>
      <c r="Q286" t="str">
        <f>_xlfn.TEXTJOIN("-",0,Barcelona_Idealista4[[#This Row],[condition]],Barcelona_Idealista4[[#This Row],[prices]])</f>
        <v>good condition-1050000</v>
      </c>
      <c r="R286" s="11" t="str" cm="1">
        <f t="array" ref="R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" spans="1:18" x14ac:dyDescent="0.2">
      <c r="A287" s="1">
        <v>42321</v>
      </c>
      <c r="B287" s="14">
        <f>YEAR(Barcelona_Idealista4[[#This Row],[Fecha]])</f>
        <v>2015</v>
      </c>
      <c r="C287" t="s">
        <v>408</v>
      </c>
      <c r="D287" t="s">
        <v>11</v>
      </c>
      <c r="E287" t="s">
        <v>25</v>
      </c>
      <c r="F287" t="s">
        <v>26</v>
      </c>
      <c r="G287" t="s">
        <v>14</v>
      </c>
      <c r="H287" t="s">
        <v>15</v>
      </c>
      <c r="I287">
        <v>3</v>
      </c>
      <c r="J287">
        <v>70</v>
      </c>
      <c r="K287" t="s">
        <v>16</v>
      </c>
      <c r="L287" t="s">
        <v>67</v>
      </c>
      <c r="M287" t="s">
        <v>18</v>
      </c>
      <c r="N287" s="18">
        <f>VLOOKUP(Barcelona_Idealista4[[#This Row],[lift]],Tabla5[],2,0)</f>
        <v>0</v>
      </c>
      <c r="O287" s="25">
        <v>239000</v>
      </c>
      <c r="P287" s="25">
        <f>Barcelona_Idealista4[[#This Row],[prices]]/Barcelona_Idealista4[[#This Row],[area_m2]]</f>
        <v>3414.2857142857142</v>
      </c>
      <c r="Q287" t="str">
        <f>_xlfn.TEXTJOIN("-",0,Barcelona_Idealista4[[#This Row],[condition]],Barcelona_Idealista4[[#This Row],[prices]])</f>
        <v>good condition-239000</v>
      </c>
      <c r="R287" s="11" t="str" cm="1">
        <f t="array" ref="R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" spans="1:18" x14ac:dyDescent="0.2">
      <c r="A288" s="1">
        <v>42322</v>
      </c>
      <c r="B288" s="14">
        <f>YEAR(Barcelona_Idealista4[[#This Row],[Fecha]])</f>
        <v>2015</v>
      </c>
      <c r="C288" t="s">
        <v>409</v>
      </c>
      <c r="D288" t="s">
        <v>11</v>
      </c>
      <c r="E288" t="s">
        <v>34</v>
      </c>
      <c r="F288" t="s">
        <v>35</v>
      </c>
      <c r="G288" t="s">
        <v>14</v>
      </c>
      <c r="H288" t="s">
        <v>15</v>
      </c>
      <c r="I288">
        <v>4</v>
      </c>
      <c r="J288">
        <v>400</v>
      </c>
      <c r="K288" t="s">
        <v>16</v>
      </c>
      <c r="L288" t="s">
        <v>17</v>
      </c>
      <c r="M288" t="s">
        <v>18</v>
      </c>
      <c r="N288" s="18">
        <f>VLOOKUP(Barcelona_Idealista4[[#This Row],[lift]],Tabla5[],2,0)</f>
        <v>0</v>
      </c>
      <c r="O288" s="25">
        <v>1790000</v>
      </c>
      <c r="P288" s="25">
        <f>Barcelona_Idealista4[[#This Row],[prices]]/Barcelona_Idealista4[[#This Row],[area_m2]]</f>
        <v>4475</v>
      </c>
      <c r="Q288" t="str">
        <f>_xlfn.TEXTJOIN("-",0,Barcelona_Idealista4[[#This Row],[condition]],Barcelona_Idealista4[[#This Row],[prices]])</f>
        <v>good condition-1790000</v>
      </c>
      <c r="R288" s="11" t="str" cm="1">
        <f t="array" ref="R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" spans="1:18" x14ac:dyDescent="0.2">
      <c r="A289" s="1">
        <v>42323</v>
      </c>
      <c r="B289" s="14">
        <f>YEAR(Barcelona_Idealista4[[#This Row],[Fecha]])</f>
        <v>2015</v>
      </c>
      <c r="C289" t="s">
        <v>410</v>
      </c>
      <c r="D289" t="s">
        <v>11</v>
      </c>
      <c r="E289" t="s">
        <v>37</v>
      </c>
      <c r="F289" t="s">
        <v>38</v>
      </c>
      <c r="G289" t="s">
        <v>14</v>
      </c>
      <c r="H289" t="s">
        <v>15</v>
      </c>
      <c r="I289">
        <v>1</v>
      </c>
      <c r="J289">
        <v>111</v>
      </c>
      <c r="K289" t="s">
        <v>16</v>
      </c>
      <c r="L289" t="s">
        <v>17</v>
      </c>
      <c r="M289" t="s">
        <v>18</v>
      </c>
      <c r="N289" s="18">
        <f>VLOOKUP(Barcelona_Idealista4[[#This Row],[lift]],Tabla5[],2,0)</f>
        <v>0</v>
      </c>
      <c r="O289" s="25">
        <v>1150000</v>
      </c>
      <c r="P289" s="25">
        <f>Barcelona_Idealista4[[#This Row],[prices]]/Barcelona_Idealista4[[#This Row],[area_m2]]</f>
        <v>10360.360360360361</v>
      </c>
      <c r="Q289" t="str">
        <f>_xlfn.TEXTJOIN("-",0,Barcelona_Idealista4[[#This Row],[condition]],Barcelona_Idealista4[[#This Row],[prices]])</f>
        <v>good condition-1150000</v>
      </c>
      <c r="R289" s="11" t="str" cm="1">
        <f t="array" ref="R2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" spans="1:18" x14ac:dyDescent="0.2">
      <c r="A290" s="1">
        <v>42324</v>
      </c>
      <c r="B290" s="14">
        <f>YEAR(Barcelona_Idealista4[[#This Row],[Fecha]])</f>
        <v>2015</v>
      </c>
      <c r="C290" t="s">
        <v>411</v>
      </c>
      <c r="D290" t="s">
        <v>11</v>
      </c>
      <c r="E290" t="s">
        <v>12</v>
      </c>
      <c r="F290" t="s">
        <v>41</v>
      </c>
      <c r="G290" t="s">
        <v>14</v>
      </c>
      <c r="H290" t="s">
        <v>15</v>
      </c>
      <c r="I290">
        <v>2</v>
      </c>
      <c r="J290">
        <v>149</v>
      </c>
      <c r="K290" t="s">
        <v>16</v>
      </c>
      <c r="L290" t="s">
        <v>17</v>
      </c>
      <c r="M290" t="s">
        <v>60</v>
      </c>
      <c r="N290" s="18">
        <f>VLOOKUP(Barcelona_Idealista4[[#This Row],[lift]],Tabla5[],2,0)</f>
        <v>0</v>
      </c>
      <c r="O290" s="25">
        <v>1900000</v>
      </c>
      <c r="P290" s="25">
        <f>Barcelona_Idealista4[[#This Row],[prices]]/Barcelona_Idealista4[[#This Row],[area_m2]]</f>
        <v>12751.677852348994</v>
      </c>
      <c r="Q290" t="str">
        <f>_xlfn.TEXTJOIN("-",0,Barcelona_Idealista4[[#This Row],[condition]],Barcelona_Idealista4[[#This Row],[prices]])</f>
        <v>good condition-1900000</v>
      </c>
      <c r="R290" s="11" t="str" cm="1">
        <f t="array" ref="R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" spans="1:18" x14ac:dyDescent="0.2">
      <c r="A291" s="1">
        <v>42325</v>
      </c>
      <c r="B291" s="14">
        <f>YEAR(Barcelona_Idealista4[[#This Row],[Fecha]])</f>
        <v>2015</v>
      </c>
      <c r="C291" t="s">
        <v>412</v>
      </c>
      <c r="D291" t="s">
        <v>11</v>
      </c>
      <c r="E291" t="s">
        <v>42</v>
      </c>
      <c r="F291" t="s">
        <v>61</v>
      </c>
      <c r="G291" t="s">
        <v>14</v>
      </c>
      <c r="H291" t="s">
        <v>15</v>
      </c>
      <c r="I291">
        <v>4</v>
      </c>
      <c r="J291">
        <v>90</v>
      </c>
      <c r="K291" t="s">
        <v>16</v>
      </c>
      <c r="L291" t="s">
        <v>67</v>
      </c>
      <c r="M291" t="s">
        <v>24</v>
      </c>
      <c r="N291" s="18">
        <f>VLOOKUP(Barcelona_Idealista4[[#This Row],[lift]],Tabla5[],2,0)</f>
        <v>0</v>
      </c>
      <c r="O291" s="25">
        <v>345000</v>
      </c>
      <c r="P291" s="25">
        <f>Barcelona_Idealista4[[#This Row],[prices]]/Barcelona_Idealista4[[#This Row],[area_m2]]</f>
        <v>3833.3333333333335</v>
      </c>
      <c r="Q291" t="str">
        <f>_xlfn.TEXTJOIN("-",0,Barcelona_Idealista4[[#This Row],[condition]],Barcelona_Idealista4[[#This Row],[prices]])</f>
        <v>good condition-345000</v>
      </c>
      <c r="R291" s="11" t="str" cm="1">
        <f t="array" ref="R2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" spans="1:18" x14ac:dyDescent="0.2">
      <c r="A292" s="1">
        <v>42326</v>
      </c>
      <c r="B292" s="14">
        <f>YEAR(Barcelona_Idealista4[[#This Row],[Fecha]])</f>
        <v>2015</v>
      </c>
      <c r="C292" t="s">
        <v>413</v>
      </c>
      <c r="D292" t="s">
        <v>11</v>
      </c>
      <c r="E292" t="s">
        <v>12</v>
      </c>
      <c r="F292" t="s">
        <v>41</v>
      </c>
      <c r="G292" t="s">
        <v>14</v>
      </c>
      <c r="H292" t="s">
        <v>15</v>
      </c>
      <c r="I292">
        <v>3</v>
      </c>
      <c r="J292">
        <v>76</v>
      </c>
      <c r="K292" t="s">
        <v>16</v>
      </c>
      <c r="L292" t="s">
        <v>17</v>
      </c>
      <c r="M292" t="s">
        <v>36</v>
      </c>
      <c r="N292" s="18">
        <f>VLOOKUP(Barcelona_Idealista4[[#This Row],[lift]],Tabla5[],2,0)</f>
        <v>0</v>
      </c>
      <c r="O292" s="25">
        <v>460000</v>
      </c>
      <c r="P292" s="25">
        <f>Barcelona_Idealista4[[#This Row],[prices]]/Barcelona_Idealista4[[#This Row],[area_m2]]</f>
        <v>6052.6315789473683</v>
      </c>
      <c r="Q292" t="str">
        <f>_xlfn.TEXTJOIN("-",0,Barcelona_Idealista4[[#This Row],[condition]],Barcelona_Idealista4[[#This Row],[prices]])</f>
        <v>good condition-460000</v>
      </c>
      <c r="R292" s="11" t="str" cm="1">
        <f t="array" ref="R2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" spans="1:18" x14ac:dyDescent="0.2">
      <c r="A293" s="1">
        <v>42327</v>
      </c>
      <c r="B293" s="14">
        <f>YEAR(Barcelona_Idealista4[[#This Row],[Fecha]])</f>
        <v>2015</v>
      </c>
      <c r="C293" t="s">
        <v>414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>
        <v>3</v>
      </c>
      <c r="J293">
        <v>140</v>
      </c>
      <c r="K293" t="s">
        <v>16</v>
      </c>
      <c r="L293" t="s">
        <v>17</v>
      </c>
      <c r="M293" t="s">
        <v>18</v>
      </c>
      <c r="N293" s="18">
        <f>VLOOKUP(Barcelona_Idealista4[[#This Row],[lift]],Tabla5[],2,0)</f>
        <v>0</v>
      </c>
      <c r="O293" s="25">
        <v>2500000</v>
      </c>
      <c r="P293" s="25">
        <f>Barcelona_Idealista4[[#This Row],[prices]]/Barcelona_Idealista4[[#This Row],[area_m2]]</f>
        <v>17857.142857142859</v>
      </c>
      <c r="Q293" t="str">
        <f>_xlfn.TEXTJOIN("-",0,Barcelona_Idealista4[[#This Row],[condition]],Barcelona_Idealista4[[#This Row],[prices]])</f>
        <v>good condition-2500000</v>
      </c>
      <c r="R293" s="11" t="str" cm="1">
        <f t="array" ref="R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" spans="1:18" x14ac:dyDescent="0.2">
      <c r="A294" s="1">
        <v>42328</v>
      </c>
      <c r="B294" s="14">
        <f>YEAR(Barcelona_Idealista4[[#This Row],[Fecha]])</f>
        <v>2015</v>
      </c>
      <c r="C294" t="s">
        <v>415</v>
      </c>
      <c r="D294" t="s">
        <v>11</v>
      </c>
      <c r="E294" t="s">
        <v>19</v>
      </c>
      <c r="F294" t="s">
        <v>20</v>
      </c>
      <c r="G294" t="s">
        <v>14</v>
      </c>
      <c r="H294" t="s">
        <v>15</v>
      </c>
      <c r="I294">
        <v>4</v>
      </c>
      <c r="J294">
        <v>197</v>
      </c>
      <c r="K294" t="s">
        <v>16</v>
      </c>
      <c r="L294" t="s">
        <v>17</v>
      </c>
      <c r="M294" t="s">
        <v>58</v>
      </c>
      <c r="N294" s="18">
        <f>VLOOKUP(Barcelona_Idealista4[[#This Row],[lift]],Tabla5[],2,0)</f>
        <v>0</v>
      </c>
      <c r="O294" s="25">
        <v>1570000</v>
      </c>
      <c r="P294" s="25">
        <f>Barcelona_Idealista4[[#This Row],[prices]]/Barcelona_Idealista4[[#This Row],[area_m2]]</f>
        <v>7969.5431472081218</v>
      </c>
      <c r="Q294" t="str">
        <f>_xlfn.TEXTJOIN("-",0,Barcelona_Idealista4[[#This Row],[condition]],Barcelona_Idealista4[[#This Row],[prices]])</f>
        <v>good condition-1570000</v>
      </c>
      <c r="R294" s="11" t="str" cm="1">
        <f t="array" ref="R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" spans="1:18" x14ac:dyDescent="0.2">
      <c r="A295" s="1">
        <v>42329</v>
      </c>
      <c r="B295" s="14">
        <f>YEAR(Barcelona_Idealista4[[#This Row],[Fecha]])</f>
        <v>2015</v>
      </c>
      <c r="C295" t="s">
        <v>416</v>
      </c>
      <c r="D295" t="s">
        <v>11</v>
      </c>
      <c r="E295" t="s">
        <v>47</v>
      </c>
      <c r="F295" t="s">
        <v>98</v>
      </c>
      <c r="G295" t="s">
        <v>14</v>
      </c>
      <c r="H295" t="s">
        <v>23</v>
      </c>
      <c r="I295">
        <v>2</v>
      </c>
      <c r="J295">
        <v>100</v>
      </c>
      <c r="K295" t="s">
        <v>28</v>
      </c>
      <c r="L295" t="s">
        <v>17</v>
      </c>
      <c r="M295" t="s">
        <v>40</v>
      </c>
      <c r="N295" s="18">
        <f>VLOOKUP(Barcelona_Idealista4[[#This Row],[lift]],Tabla5[],2,0)</f>
        <v>0.02</v>
      </c>
      <c r="O295" s="25">
        <v>385000</v>
      </c>
      <c r="P295" s="25">
        <f>Barcelona_Idealista4[[#This Row],[prices]]/Barcelona_Idealista4[[#This Row],[area_m2]]</f>
        <v>3850</v>
      </c>
      <c r="Q295" t="str">
        <f>_xlfn.TEXTJOIN("-",0,Barcelona_Idealista4[[#This Row],[condition]],Barcelona_Idealista4[[#This Row],[prices]])</f>
        <v>good condition-385000</v>
      </c>
      <c r="R295" s="11" t="str" cm="1">
        <f t="array" ref="R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" spans="1:18" x14ac:dyDescent="0.2">
      <c r="A296" s="1">
        <v>42330</v>
      </c>
      <c r="B296" s="14">
        <f>YEAR(Barcelona_Idealista4[[#This Row],[Fecha]])</f>
        <v>2015</v>
      </c>
      <c r="C296" t="s">
        <v>417</v>
      </c>
      <c r="D296" t="s">
        <v>11</v>
      </c>
      <c r="E296" t="s">
        <v>19</v>
      </c>
      <c r="F296" t="s">
        <v>20</v>
      </c>
      <c r="G296" t="s">
        <v>14</v>
      </c>
      <c r="H296" t="s">
        <v>15</v>
      </c>
      <c r="I296">
        <v>3</v>
      </c>
      <c r="J296">
        <v>128</v>
      </c>
      <c r="K296" t="s">
        <v>16</v>
      </c>
      <c r="L296" t="s">
        <v>17</v>
      </c>
      <c r="M296" t="s">
        <v>58</v>
      </c>
      <c r="N296" s="18">
        <f>VLOOKUP(Barcelona_Idealista4[[#This Row],[lift]],Tabla5[],2,0)</f>
        <v>0</v>
      </c>
      <c r="O296" s="25">
        <v>759000</v>
      </c>
      <c r="P296" s="25">
        <f>Barcelona_Idealista4[[#This Row],[prices]]/Barcelona_Idealista4[[#This Row],[area_m2]]</f>
        <v>5929.6875</v>
      </c>
      <c r="Q296" t="str">
        <f>_xlfn.TEXTJOIN("-",0,Barcelona_Idealista4[[#This Row],[condition]],Barcelona_Idealista4[[#This Row],[prices]])</f>
        <v>good condition-759000</v>
      </c>
      <c r="R296" s="11" t="str" cm="1">
        <f t="array" ref="R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" spans="1:18" x14ac:dyDescent="0.2">
      <c r="A297" s="1">
        <v>42331</v>
      </c>
      <c r="B297" s="14">
        <f>YEAR(Barcelona_Idealista4[[#This Row],[Fecha]])</f>
        <v>2015</v>
      </c>
      <c r="C297" t="s">
        <v>418</v>
      </c>
      <c r="D297" t="s">
        <v>11</v>
      </c>
      <c r="E297" t="s">
        <v>54</v>
      </c>
      <c r="F297" t="s">
        <v>97</v>
      </c>
      <c r="G297" t="s">
        <v>14</v>
      </c>
      <c r="H297" t="s">
        <v>15</v>
      </c>
      <c r="I297">
        <v>3</v>
      </c>
      <c r="J297">
        <v>65</v>
      </c>
      <c r="K297" t="s">
        <v>16</v>
      </c>
      <c r="L297" t="s">
        <v>17</v>
      </c>
      <c r="M297" t="s">
        <v>60</v>
      </c>
      <c r="N297" s="18">
        <f>VLOOKUP(Barcelona_Idealista4[[#This Row],[lift]],Tabla5[],2,0)</f>
        <v>0</v>
      </c>
      <c r="O297" s="25">
        <v>225000</v>
      </c>
      <c r="P297" s="25">
        <f>Barcelona_Idealista4[[#This Row],[prices]]/Barcelona_Idealista4[[#This Row],[area_m2]]</f>
        <v>3461.5384615384614</v>
      </c>
      <c r="Q297" t="str">
        <f>_xlfn.TEXTJOIN("-",0,Barcelona_Idealista4[[#This Row],[condition]],Barcelona_Idealista4[[#This Row],[prices]])</f>
        <v>good condition-225000</v>
      </c>
      <c r="R297" s="11" t="str" cm="1">
        <f t="array" ref="R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" spans="1:18" x14ac:dyDescent="0.2">
      <c r="A298" s="1">
        <v>42332</v>
      </c>
      <c r="B298" s="14">
        <f>YEAR(Barcelona_Idealista4[[#This Row],[Fecha]])</f>
        <v>2015</v>
      </c>
      <c r="C298" t="s">
        <v>419</v>
      </c>
      <c r="D298" t="s">
        <v>11</v>
      </c>
      <c r="E298" t="s">
        <v>37</v>
      </c>
      <c r="F298" t="s">
        <v>74</v>
      </c>
      <c r="G298" t="s">
        <v>14</v>
      </c>
      <c r="H298" t="s">
        <v>15</v>
      </c>
      <c r="I298">
        <v>2</v>
      </c>
      <c r="J298">
        <v>95</v>
      </c>
      <c r="K298" t="s">
        <v>16</v>
      </c>
      <c r="L298" t="s">
        <v>17</v>
      </c>
      <c r="M298" t="s">
        <v>36</v>
      </c>
      <c r="N298" s="18">
        <f>VLOOKUP(Barcelona_Idealista4[[#This Row],[lift]],Tabla5[],2,0)</f>
        <v>0</v>
      </c>
      <c r="O298" s="25">
        <v>370000</v>
      </c>
      <c r="P298" s="25">
        <f>Barcelona_Idealista4[[#This Row],[prices]]/Barcelona_Idealista4[[#This Row],[area_m2]]</f>
        <v>3894.7368421052633</v>
      </c>
      <c r="Q298" t="str">
        <f>_xlfn.TEXTJOIN("-",0,Barcelona_Idealista4[[#This Row],[condition]],Barcelona_Idealista4[[#This Row],[prices]])</f>
        <v>good condition-370000</v>
      </c>
      <c r="R298" s="11" t="str" cm="1">
        <f t="array" ref="R2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" spans="1:18" x14ac:dyDescent="0.2">
      <c r="A299" s="1">
        <v>42333</v>
      </c>
      <c r="B299" s="14">
        <f>YEAR(Barcelona_Idealista4[[#This Row],[Fecha]])</f>
        <v>2015</v>
      </c>
      <c r="C299" t="s">
        <v>420</v>
      </c>
      <c r="D299" t="s">
        <v>11</v>
      </c>
      <c r="E299" t="s">
        <v>47</v>
      </c>
      <c r="F299" t="s">
        <v>96</v>
      </c>
      <c r="G299" t="s">
        <v>14</v>
      </c>
      <c r="H299" t="s">
        <v>15</v>
      </c>
      <c r="I299">
        <v>3</v>
      </c>
      <c r="J299">
        <v>81</v>
      </c>
      <c r="K299" t="s">
        <v>16</v>
      </c>
      <c r="L299" t="s">
        <v>17</v>
      </c>
      <c r="M299" t="s">
        <v>40</v>
      </c>
      <c r="N299" s="18">
        <f>VLOOKUP(Barcelona_Idealista4[[#This Row],[lift]],Tabla5[],2,0)</f>
        <v>0</v>
      </c>
      <c r="O299" s="25">
        <v>230000</v>
      </c>
      <c r="P299" s="25">
        <f>Barcelona_Idealista4[[#This Row],[prices]]/Barcelona_Idealista4[[#This Row],[area_m2]]</f>
        <v>2839.5061728395062</v>
      </c>
      <c r="Q299" t="str">
        <f>_xlfn.TEXTJOIN("-",0,Barcelona_Idealista4[[#This Row],[condition]],Barcelona_Idealista4[[#This Row],[prices]])</f>
        <v>good condition-230000</v>
      </c>
      <c r="R299" s="11" t="str" cm="1">
        <f t="array" ref="R2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" spans="1:18" x14ac:dyDescent="0.2">
      <c r="A300" s="1">
        <v>42334</v>
      </c>
      <c r="B300" s="14">
        <f>YEAR(Barcelona_Idealista4[[#This Row],[Fecha]])</f>
        <v>2015</v>
      </c>
      <c r="C300" t="s">
        <v>421</v>
      </c>
      <c r="D300" t="s">
        <v>11</v>
      </c>
      <c r="E300" t="s">
        <v>12</v>
      </c>
      <c r="F300" t="s">
        <v>31</v>
      </c>
      <c r="G300" t="s">
        <v>14</v>
      </c>
      <c r="H300" t="s">
        <v>23</v>
      </c>
      <c r="I300">
        <v>3</v>
      </c>
      <c r="J300">
        <v>89</v>
      </c>
      <c r="K300" t="s">
        <v>16</v>
      </c>
      <c r="L300" t="s">
        <v>17</v>
      </c>
      <c r="M300" t="s">
        <v>21</v>
      </c>
      <c r="N300" s="18">
        <f>VLOOKUP(Barcelona_Idealista4[[#This Row],[lift]],Tabla5[],2,0)</f>
        <v>0</v>
      </c>
      <c r="O300" s="25">
        <v>475000</v>
      </c>
      <c r="P300" s="25">
        <f>Barcelona_Idealista4[[#This Row],[prices]]/Barcelona_Idealista4[[#This Row],[area_m2]]</f>
        <v>5337.0786516853932</v>
      </c>
      <c r="Q300" t="str">
        <f>_xlfn.TEXTJOIN("-",0,Barcelona_Idealista4[[#This Row],[condition]],Barcelona_Idealista4[[#This Row],[prices]])</f>
        <v>good condition-475000</v>
      </c>
      <c r="R300" s="11" t="str" cm="1">
        <f t="array" ref="R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" spans="1:18" x14ac:dyDescent="0.2">
      <c r="A301" s="1">
        <v>42335</v>
      </c>
      <c r="B301" s="14">
        <f>YEAR(Barcelona_Idealista4[[#This Row],[Fecha]])</f>
        <v>2015</v>
      </c>
      <c r="C301" t="s">
        <v>422</v>
      </c>
      <c r="D301" t="s">
        <v>11</v>
      </c>
      <c r="E301" t="s">
        <v>37</v>
      </c>
      <c r="F301" t="s">
        <v>85</v>
      </c>
      <c r="G301" t="s">
        <v>14</v>
      </c>
      <c r="H301" t="s">
        <v>15</v>
      </c>
      <c r="I301">
        <v>1</v>
      </c>
      <c r="J301">
        <v>33</v>
      </c>
      <c r="K301" t="s">
        <v>28</v>
      </c>
      <c r="L301" t="s">
        <v>17</v>
      </c>
      <c r="M301" t="s">
        <v>52</v>
      </c>
      <c r="N301" s="18">
        <f>VLOOKUP(Barcelona_Idealista4[[#This Row],[lift]],Tabla5[],2,0)</f>
        <v>0.02</v>
      </c>
      <c r="O301" s="25">
        <v>132000</v>
      </c>
      <c r="P301" s="25">
        <f>Barcelona_Idealista4[[#This Row],[prices]]/Barcelona_Idealista4[[#This Row],[area_m2]]</f>
        <v>4000</v>
      </c>
      <c r="Q301" t="str">
        <f>_xlfn.TEXTJOIN("-",0,Barcelona_Idealista4[[#This Row],[condition]],Barcelona_Idealista4[[#This Row],[prices]])</f>
        <v>good condition-132000</v>
      </c>
      <c r="R301" s="11" t="str" cm="1">
        <f t="array" ref="R3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2" spans="1:18" x14ac:dyDescent="0.2">
      <c r="A302" s="1">
        <v>42336</v>
      </c>
      <c r="B302" s="14">
        <f>YEAR(Barcelona_Idealista4[[#This Row],[Fecha]])</f>
        <v>2015</v>
      </c>
      <c r="C302" t="s">
        <v>423</v>
      </c>
      <c r="D302" t="s">
        <v>11</v>
      </c>
      <c r="E302" t="s">
        <v>25</v>
      </c>
      <c r="F302" t="s">
        <v>99</v>
      </c>
      <c r="G302" t="s">
        <v>14</v>
      </c>
      <c r="H302" t="s">
        <v>15</v>
      </c>
      <c r="I302">
        <v>3</v>
      </c>
      <c r="J302">
        <v>118</v>
      </c>
      <c r="K302" t="s">
        <v>16</v>
      </c>
      <c r="L302" t="s">
        <v>17</v>
      </c>
      <c r="M302" t="s">
        <v>40</v>
      </c>
      <c r="N302" s="18">
        <f>VLOOKUP(Barcelona_Idealista4[[#This Row],[lift]],Tabla5[],2,0)</f>
        <v>0</v>
      </c>
      <c r="O302" s="25">
        <v>395000</v>
      </c>
      <c r="P302" s="25">
        <f>Barcelona_Idealista4[[#This Row],[prices]]/Barcelona_Idealista4[[#This Row],[area_m2]]</f>
        <v>3347.4576271186443</v>
      </c>
      <c r="Q302" t="str">
        <f>_xlfn.TEXTJOIN("-",0,Barcelona_Idealista4[[#This Row],[condition]],Barcelona_Idealista4[[#This Row],[prices]])</f>
        <v>good condition-395000</v>
      </c>
      <c r="R302" s="11" t="str" cm="1">
        <f t="array" ref="R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" spans="1:18" x14ac:dyDescent="0.2">
      <c r="A303" s="1">
        <v>42337</v>
      </c>
      <c r="B303" s="14">
        <f>YEAR(Barcelona_Idealista4[[#This Row],[Fecha]])</f>
        <v>2015</v>
      </c>
      <c r="C303" t="s">
        <v>424</v>
      </c>
      <c r="D303" t="s">
        <v>11</v>
      </c>
      <c r="E303" t="s">
        <v>19</v>
      </c>
      <c r="F303" t="s">
        <v>73</v>
      </c>
      <c r="G303" t="s">
        <v>14</v>
      </c>
      <c r="H303" t="s">
        <v>23</v>
      </c>
      <c r="I303">
        <v>4</v>
      </c>
      <c r="J303">
        <v>131</v>
      </c>
      <c r="K303" t="s">
        <v>16</v>
      </c>
      <c r="L303" t="s">
        <v>17</v>
      </c>
      <c r="M303" t="s">
        <v>58</v>
      </c>
      <c r="N303" s="18">
        <f>VLOOKUP(Barcelona_Idealista4[[#This Row],[lift]],Tabla5[],2,0)</f>
        <v>0</v>
      </c>
      <c r="O303" s="25">
        <v>660000</v>
      </c>
      <c r="P303" s="25">
        <f>Barcelona_Idealista4[[#This Row],[prices]]/Barcelona_Idealista4[[#This Row],[area_m2]]</f>
        <v>5038.1679389312976</v>
      </c>
      <c r="Q303" t="str">
        <f>_xlfn.TEXTJOIN("-",0,Barcelona_Idealista4[[#This Row],[condition]],Barcelona_Idealista4[[#This Row],[prices]])</f>
        <v>good condition-660000</v>
      </c>
      <c r="R303" s="11" t="str" cm="1">
        <f t="array" ref="R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" spans="1:18" x14ac:dyDescent="0.2">
      <c r="A304" s="1">
        <v>42338</v>
      </c>
      <c r="B304" s="14">
        <f>YEAR(Barcelona_Idealista4[[#This Row],[Fecha]])</f>
        <v>2015</v>
      </c>
      <c r="C304" t="s">
        <v>425</v>
      </c>
      <c r="D304" t="s">
        <v>11</v>
      </c>
      <c r="E304" t="s">
        <v>34</v>
      </c>
      <c r="F304" t="s">
        <v>35</v>
      </c>
      <c r="G304" t="s">
        <v>14</v>
      </c>
      <c r="H304" t="s">
        <v>15</v>
      </c>
      <c r="I304">
        <v>2</v>
      </c>
      <c r="J304">
        <v>65</v>
      </c>
      <c r="K304" t="s">
        <v>16</v>
      </c>
      <c r="L304" t="s">
        <v>17</v>
      </c>
      <c r="M304" t="s">
        <v>36</v>
      </c>
      <c r="N304" s="18">
        <f>VLOOKUP(Barcelona_Idealista4[[#This Row],[lift]],Tabla5[],2,0)</f>
        <v>0</v>
      </c>
      <c r="O304" s="25">
        <v>450000</v>
      </c>
      <c r="P304" s="25">
        <f>Barcelona_Idealista4[[#This Row],[prices]]/Barcelona_Idealista4[[#This Row],[area_m2]]</f>
        <v>6923.0769230769229</v>
      </c>
      <c r="Q304" t="str">
        <f>_xlfn.TEXTJOIN("-",0,Barcelona_Idealista4[[#This Row],[condition]],Barcelona_Idealista4[[#This Row],[prices]])</f>
        <v>good condition-450000</v>
      </c>
      <c r="R304" s="11" t="str" cm="1">
        <f t="array" ref="R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" spans="1:18" x14ac:dyDescent="0.2">
      <c r="A305" s="1">
        <v>42339</v>
      </c>
      <c r="B305" s="14">
        <f>YEAR(Barcelona_Idealista4[[#This Row],[Fecha]])</f>
        <v>2015</v>
      </c>
      <c r="C305" t="s">
        <v>426</v>
      </c>
      <c r="D305" t="s">
        <v>11</v>
      </c>
      <c r="E305" t="s">
        <v>19</v>
      </c>
      <c r="F305" t="s">
        <v>20</v>
      </c>
      <c r="G305" t="s">
        <v>14</v>
      </c>
      <c r="H305" t="s">
        <v>15</v>
      </c>
      <c r="I305">
        <v>5</v>
      </c>
      <c r="J305">
        <v>332</v>
      </c>
      <c r="K305" t="s">
        <v>16</v>
      </c>
      <c r="L305" t="s">
        <v>17</v>
      </c>
      <c r="M305" t="s">
        <v>36</v>
      </c>
      <c r="N305" s="18">
        <f>VLOOKUP(Barcelona_Idealista4[[#This Row],[lift]],Tabla5[],2,0)</f>
        <v>0</v>
      </c>
      <c r="O305" s="25">
        <v>1395000</v>
      </c>
      <c r="P305" s="25">
        <f>Barcelona_Idealista4[[#This Row],[prices]]/Barcelona_Idealista4[[#This Row],[area_m2]]</f>
        <v>4201.8072289156626</v>
      </c>
      <c r="Q305" t="str">
        <f>_xlfn.TEXTJOIN("-",0,Barcelona_Idealista4[[#This Row],[condition]],Barcelona_Idealista4[[#This Row],[prices]])</f>
        <v>good condition-1395000</v>
      </c>
      <c r="R305" s="11" t="str" cm="1">
        <f t="array" ref="R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" spans="1:18" x14ac:dyDescent="0.2">
      <c r="A306" s="1">
        <v>42340</v>
      </c>
      <c r="B306" s="14">
        <f>YEAR(Barcelona_Idealista4[[#This Row],[Fecha]])</f>
        <v>2015</v>
      </c>
      <c r="C306" t="s">
        <v>427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>
        <v>2</v>
      </c>
      <c r="J306">
        <v>86</v>
      </c>
      <c r="K306" t="s">
        <v>16</v>
      </c>
      <c r="L306" t="s">
        <v>67</v>
      </c>
      <c r="M306" t="s">
        <v>58</v>
      </c>
      <c r="N306" s="18">
        <f>VLOOKUP(Barcelona_Idealista4[[#This Row],[lift]],Tabla5[],2,0)</f>
        <v>0</v>
      </c>
      <c r="O306" s="25">
        <v>440000</v>
      </c>
      <c r="P306" s="25">
        <f>Barcelona_Idealista4[[#This Row],[prices]]/Barcelona_Idealista4[[#This Row],[area_m2]]</f>
        <v>5116.2790697674418</v>
      </c>
      <c r="Q306" t="str">
        <f>_xlfn.TEXTJOIN("-",0,Barcelona_Idealista4[[#This Row],[condition]],Barcelona_Idealista4[[#This Row],[prices]])</f>
        <v>good condition-440000</v>
      </c>
      <c r="R306" s="11" t="str" cm="1">
        <f t="array" ref="R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" spans="1:18" x14ac:dyDescent="0.2">
      <c r="A307" s="1">
        <v>42341</v>
      </c>
      <c r="B307" s="14">
        <f>YEAR(Barcelona_Idealista4[[#This Row],[Fecha]])</f>
        <v>2015</v>
      </c>
      <c r="C307" t="s">
        <v>428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>
        <v>3</v>
      </c>
      <c r="J307">
        <v>100</v>
      </c>
      <c r="K307" t="s">
        <v>16</v>
      </c>
      <c r="L307" t="s">
        <v>17</v>
      </c>
      <c r="M307" t="s">
        <v>58</v>
      </c>
      <c r="N307" s="18">
        <f>VLOOKUP(Barcelona_Idealista4[[#This Row],[lift]],Tabla5[],2,0)</f>
        <v>0</v>
      </c>
      <c r="O307" s="25">
        <v>640000</v>
      </c>
      <c r="P307" s="25">
        <f>Barcelona_Idealista4[[#This Row],[prices]]/Barcelona_Idealista4[[#This Row],[area_m2]]</f>
        <v>6400</v>
      </c>
      <c r="Q307" t="str">
        <f>_xlfn.TEXTJOIN("-",0,Barcelona_Idealista4[[#This Row],[condition]],Barcelona_Idealista4[[#This Row],[prices]])</f>
        <v>good condition-640000</v>
      </c>
      <c r="R307" s="11" t="str" cm="1">
        <f t="array" ref="R3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" spans="1:18" x14ac:dyDescent="0.2">
      <c r="A308" s="1">
        <v>42342</v>
      </c>
      <c r="B308" s="14">
        <f>YEAR(Barcelona_Idealista4[[#This Row],[Fecha]])</f>
        <v>2015</v>
      </c>
      <c r="C308" t="s">
        <v>429</v>
      </c>
      <c r="D308" t="s">
        <v>11</v>
      </c>
      <c r="E308" t="s">
        <v>12</v>
      </c>
      <c r="F308" t="s">
        <v>41</v>
      </c>
      <c r="G308" t="s">
        <v>14</v>
      </c>
      <c r="H308" t="s">
        <v>15</v>
      </c>
      <c r="I308">
        <v>3</v>
      </c>
      <c r="J308">
        <v>123</v>
      </c>
      <c r="K308" t="s">
        <v>16</v>
      </c>
      <c r="L308" t="s">
        <v>17</v>
      </c>
      <c r="M308" t="s">
        <v>36</v>
      </c>
      <c r="N308" s="18">
        <f>VLOOKUP(Barcelona_Idealista4[[#This Row],[lift]],Tabla5[],2,0)</f>
        <v>0</v>
      </c>
      <c r="O308" s="25">
        <v>850000</v>
      </c>
      <c r="P308" s="25">
        <f>Barcelona_Idealista4[[#This Row],[prices]]/Barcelona_Idealista4[[#This Row],[area_m2]]</f>
        <v>6910.5691056910573</v>
      </c>
      <c r="Q308" t="str">
        <f>_xlfn.TEXTJOIN("-",0,Barcelona_Idealista4[[#This Row],[condition]],Barcelona_Idealista4[[#This Row],[prices]])</f>
        <v>good condition-850000</v>
      </c>
      <c r="R308" s="11" t="str" cm="1">
        <f t="array" ref="R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" spans="1:18" x14ac:dyDescent="0.2">
      <c r="A309" s="1">
        <v>42343</v>
      </c>
      <c r="B309" s="14">
        <f>YEAR(Barcelona_Idealista4[[#This Row],[Fecha]])</f>
        <v>2015</v>
      </c>
      <c r="C309" t="s">
        <v>430</v>
      </c>
      <c r="D309" t="s">
        <v>11</v>
      </c>
      <c r="E309" t="s">
        <v>37</v>
      </c>
      <c r="F309" t="s">
        <v>38</v>
      </c>
      <c r="G309" t="s">
        <v>14</v>
      </c>
      <c r="H309" t="s">
        <v>15</v>
      </c>
      <c r="I309">
        <v>1</v>
      </c>
      <c r="J309">
        <v>40</v>
      </c>
      <c r="K309" t="s">
        <v>28</v>
      </c>
      <c r="L309" t="s">
        <v>17</v>
      </c>
      <c r="M309" t="s">
        <v>40</v>
      </c>
      <c r="N309" s="18">
        <f>VLOOKUP(Barcelona_Idealista4[[#This Row],[lift]],Tabla5[],2,0)</f>
        <v>0.02</v>
      </c>
      <c r="O309" s="25">
        <v>179000</v>
      </c>
      <c r="P309" s="25">
        <f>Barcelona_Idealista4[[#This Row],[prices]]/Barcelona_Idealista4[[#This Row],[area_m2]]</f>
        <v>4475</v>
      </c>
      <c r="Q309" t="str">
        <f>_xlfn.TEXTJOIN("-",0,Barcelona_Idealista4[[#This Row],[condition]],Barcelona_Idealista4[[#This Row],[prices]])</f>
        <v>good condition-179000</v>
      </c>
      <c r="R309" s="11" t="str" cm="1">
        <f t="array" ref="R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" spans="1:18" x14ac:dyDescent="0.2">
      <c r="A310" s="1">
        <v>42344</v>
      </c>
      <c r="B310" s="14">
        <f>YEAR(Barcelona_Idealista4[[#This Row],[Fecha]])</f>
        <v>2015</v>
      </c>
      <c r="C310" t="s">
        <v>431</v>
      </c>
      <c r="D310" t="s">
        <v>11</v>
      </c>
      <c r="E310" t="s">
        <v>12</v>
      </c>
      <c r="F310" t="s">
        <v>41</v>
      </c>
      <c r="G310" t="s">
        <v>14</v>
      </c>
      <c r="H310" t="s">
        <v>15</v>
      </c>
      <c r="I310">
        <v>3</v>
      </c>
      <c r="J310">
        <v>135</v>
      </c>
      <c r="K310" t="s">
        <v>16</v>
      </c>
      <c r="L310" t="s">
        <v>17</v>
      </c>
      <c r="M310" t="s">
        <v>40</v>
      </c>
      <c r="N310" s="18">
        <f>VLOOKUP(Barcelona_Idealista4[[#This Row],[lift]],Tabla5[],2,0)</f>
        <v>0</v>
      </c>
      <c r="O310" s="25">
        <v>890000</v>
      </c>
      <c r="P310" s="25">
        <f>Barcelona_Idealista4[[#This Row],[prices]]/Barcelona_Idealista4[[#This Row],[area_m2]]</f>
        <v>6592.5925925925922</v>
      </c>
      <c r="Q310" t="str">
        <f>_xlfn.TEXTJOIN("-",0,Barcelona_Idealista4[[#This Row],[condition]],Barcelona_Idealista4[[#This Row],[prices]])</f>
        <v>good condition-890000</v>
      </c>
      <c r="R310" s="11" t="str" cm="1">
        <f t="array" ref="R3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" spans="1:18" x14ac:dyDescent="0.2">
      <c r="A311" s="1">
        <v>42345</v>
      </c>
      <c r="B311" s="14">
        <f>YEAR(Barcelona_Idealista4[[#This Row],[Fecha]])</f>
        <v>2015</v>
      </c>
      <c r="C311" t="s">
        <v>432</v>
      </c>
      <c r="D311" t="s">
        <v>11</v>
      </c>
      <c r="E311" t="s">
        <v>12</v>
      </c>
      <c r="F311" t="s">
        <v>13</v>
      </c>
      <c r="G311" t="s">
        <v>14</v>
      </c>
      <c r="H311" t="s">
        <v>32</v>
      </c>
      <c r="I311">
        <v>3</v>
      </c>
      <c r="J311">
        <v>158</v>
      </c>
      <c r="K311" t="s">
        <v>16</v>
      </c>
      <c r="L311" t="s">
        <v>17</v>
      </c>
      <c r="M311" t="s">
        <v>100</v>
      </c>
      <c r="N311" s="18">
        <f>VLOOKUP(Barcelona_Idealista4[[#This Row],[lift]],Tabla5[],2,0)</f>
        <v>0</v>
      </c>
      <c r="O311" s="25">
        <v>1495000</v>
      </c>
      <c r="P311" s="25">
        <f>Barcelona_Idealista4[[#This Row],[prices]]/Barcelona_Idealista4[[#This Row],[area_m2]]</f>
        <v>9462.0253164556962</v>
      </c>
      <c r="Q311" t="str">
        <f>_xlfn.TEXTJOIN("-",0,Barcelona_Idealista4[[#This Row],[condition]],Barcelona_Idealista4[[#This Row],[prices]])</f>
        <v>good condition-1495000</v>
      </c>
      <c r="R311" s="11" t="str" cm="1">
        <f t="array" ref="R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" spans="1:18" x14ac:dyDescent="0.2">
      <c r="A312" s="1">
        <v>42346</v>
      </c>
      <c r="B312" s="14">
        <f>YEAR(Barcelona_Idealista4[[#This Row],[Fecha]])</f>
        <v>2015</v>
      </c>
      <c r="C312" t="s">
        <v>433</v>
      </c>
      <c r="D312" t="s">
        <v>11</v>
      </c>
      <c r="E312" t="s">
        <v>12</v>
      </c>
      <c r="F312" t="s">
        <v>33</v>
      </c>
      <c r="G312" t="s">
        <v>14</v>
      </c>
      <c r="H312" t="s">
        <v>15</v>
      </c>
      <c r="I312">
        <v>4</v>
      </c>
      <c r="J312">
        <v>180</v>
      </c>
      <c r="K312" t="s">
        <v>16</v>
      </c>
      <c r="L312" t="s">
        <v>17</v>
      </c>
      <c r="M312" t="s">
        <v>46</v>
      </c>
      <c r="N312" s="18">
        <f>VLOOKUP(Barcelona_Idealista4[[#This Row],[lift]],Tabla5[],2,0)</f>
        <v>0</v>
      </c>
      <c r="O312" s="25">
        <v>795000</v>
      </c>
      <c r="P312" s="25">
        <f>Barcelona_Idealista4[[#This Row],[prices]]/Barcelona_Idealista4[[#This Row],[area_m2]]</f>
        <v>4416.666666666667</v>
      </c>
      <c r="Q312" t="str">
        <f>_xlfn.TEXTJOIN("-",0,Barcelona_Idealista4[[#This Row],[condition]],Barcelona_Idealista4[[#This Row],[prices]])</f>
        <v>good condition-795000</v>
      </c>
      <c r="R312" s="11" t="str" cm="1">
        <f t="array" ref="R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" spans="1:18" x14ac:dyDescent="0.2">
      <c r="A313" s="1">
        <v>42347</v>
      </c>
      <c r="B313" s="14">
        <f>YEAR(Barcelona_Idealista4[[#This Row],[Fecha]])</f>
        <v>2015</v>
      </c>
      <c r="C313" t="s">
        <v>434</v>
      </c>
      <c r="D313" t="s">
        <v>11</v>
      </c>
      <c r="E313" t="s">
        <v>25</v>
      </c>
      <c r="F313" t="s">
        <v>101</v>
      </c>
      <c r="G313" t="s">
        <v>14</v>
      </c>
      <c r="H313" t="s">
        <v>23</v>
      </c>
      <c r="I313">
        <v>1</v>
      </c>
      <c r="J313">
        <v>66</v>
      </c>
      <c r="K313" t="s">
        <v>16</v>
      </c>
      <c r="L313" t="s">
        <v>17</v>
      </c>
      <c r="M313" t="s">
        <v>40</v>
      </c>
      <c r="N313" s="18">
        <f>VLOOKUP(Barcelona_Idealista4[[#This Row],[lift]],Tabla5[],2,0)</f>
        <v>0</v>
      </c>
      <c r="O313" s="25">
        <v>220000</v>
      </c>
      <c r="P313" s="25">
        <f>Barcelona_Idealista4[[#This Row],[prices]]/Barcelona_Idealista4[[#This Row],[area_m2]]</f>
        <v>3333.3333333333335</v>
      </c>
      <c r="Q313" t="str">
        <f>_xlfn.TEXTJOIN("-",0,Barcelona_Idealista4[[#This Row],[condition]],Barcelona_Idealista4[[#This Row],[prices]])</f>
        <v>good condition-220000</v>
      </c>
      <c r="R313" s="11" t="str" cm="1">
        <f t="array" ref="R3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" spans="1:18" x14ac:dyDescent="0.2">
      <c r="A314" s="1">
        <v>42348</v>
      </c>
      <c r="B314" s="14">
        <f>YEAR(Barcelona_Idealista4[[#This Row],[Fecha]])</f>
        <v>2015</v>
      </c>
      <c r="C314" t="s">
        <v>435</v>
      </c>
      <c r="D314" t="s">
        <v>11</v>
      </c>
      <c r="E314" t="s">
        <v>19</v>
      </c>
      <c r="F314" t="s">
        <v>20</v>
      </c>
      <c r="G314" t="s">
        <v>14</v>
      </c>
      <c r="H314" t="s">
        <v>15</v>
      </c>
      <c r="I314">
        <v>4</v>
      </c>
      <c r="J314">
        <v>208</v>
      </c>
      <c r="K314" t="s">
        <v>16</v>
      </c>
      <c r="L314" t="s">
        <v>17</v>
      </c>
      <c r="M314" t="s">
        <v>18</v>
      </c>
      <c r="N314" s="18">
        <f>VLOOKUP(Barcelona_Idealista4[[#This Row],[lift]],Tabla5[],2,0)</f>
        <v>0</v>
      </c>
      <c r="O314" s="25">
        <v>1095000</v>
      </c>
      <c r="P314" s="25">
        <f>Barcelona_Idealista4[[#This Row],[prices]]/Barcelona_Idealista4[[#This Row],[area_m2]]</f>
        <v>5264.4230769230771</v>
      </c>
      <c r="Q314" t="str">
        <f>_xlfn.TEXTJOIN("-",0,Barcelona_Idealista4[[#This Row],[condition]],Barcelona_Idealista4[[#This Row],[prices]])</f>
        <v>good condition-1095000</v>
      </c>
      <c r="R314" s="11" t="str" cm="1">
        <f t="array" ref="R3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" spans="1:18" x14ac:dyDescent="0.2">
      <c r="A315" s="1">
        <v>42349</v>
      </c>
      <c r="B315" s="14">
        <f>YEAR(Barcelona_Idealista4[[#This Row],[Fecha]])</f>
        <v>2015</v>
      </c>
      <c r="C315" t="s">
        <v>436</v>
      </c>
      <c r="D315" t="s">
        <v>11</v>
      </c>
      <c r="E315" t="s">
        <v>12</v>
      </c>
      <c r="F315" t="s">
        <v>13</v>
      </c>
      <c r="G315" t="s">
        <v>14</v>
      </c>
      <c r="H315" t="s">
        <v>23</v>
      </c>
      <c r="I315">
        <v>3</v>
      </c>
      <c r="J315">
        <v>227</v>
      </c>
      <c r="K315" t="s">
        <v>16</v>
      </c>
      <c r="L315" t="s">
        <v>17</v>
      </c>
      <c r="M315" t="s">
        <v>65</v>
      </c>
      <c r="N315" s="18">
        <f>VLOOKUP(Barcelona_Idealista4[[#This Row],[lift]],Tabla5[],2,0)</f>
        <v>0</v>
      </c>
      <c r="O315" s="25">
        <v>1995000</v>
      </c>
      <c r="P315" s="25">
        <f>Barcelona_Idealista4[[#This Row],[prices]]/Barcelona_Idealista4[[#This Row],[area_m2]]</f>
        <v>8788.5462555066078</v>
      </c>
      <c r="Q315" t="str">
        <f>_xlfn.TEXTJOIN("-",0,Barcelona_Idealista4[[#This Row],[condition]],Barcelona_Idealista4[[#This Row],[prices]])</f>
        <v>good condition-1995000</v>
      </c>
      <c r="R315" s="11" t="str" cm="1">
        <f t="array" ref="R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" spans="1:18" x14ac:dyDescent="0.2">
      <c r="A316" s="1">
        <v>42350</v>
      </c>
      <c r="B316" s="14">
        <f>YEAR(Barcelona_Idealista4[[#This Row],[Fecha]])</f>
        <v>2015</v>
      </c>
      <c r="C316" t="s">
        <v>437</v>
      </c>
      <c r="D316" t="s">
        <v>11</v>
      </c>
      <c r="E316" t="s">
        <v>12</v>
      </c>
      <c r="F316" t="s">
        <v>31</v>
      </c>
      <c r="G316" t="s">
        <v>14</v>
      </c>
      <c r="H316" t="s">
        <v>15</v>
      </c>
      <c r="I316">
        <v>1</v>
      </c>
      <c r="J316">
        <v>85</v>
      </c>
      <c r="K316" t="s">
        <v>16</v>
      </c>
      <c r="L316" t="s">
        <v>17</v>
      </c>
      <c r="M316" t="s">
        <v>52</v>
      </c>
      <c r="N316" s="18">
        <f>VLOOKUP(Barcelona_Idealista4[[#This Row],[lift]],Tabla5[],2,0)</f>
        <v>0</v>
      </c>
      <c r="O316" s="25">
        <v>240000</v>
      </c>
      <c r="P316" s="25">
        <f>Barcelona_Idealista4[[#This Row],[prices]]/Barcelona_Idealista4[[#This Row],[area_m2]]</f>
        <v>2823.5294117647059</v>
      </c>
      <c r="Q316" t="str">
        <f>_xlfn.TEXTJOIN("-",0,Barcelona_Idealista4[[#This Row],[condition]],Barcelona_Idealista4[[#This Row],[prices]])</f>
        <v>good condition-240000</v>
      </c>
      <c r="R316" s="11" t="str" cm="1">
        <f t="array" ref="R3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" spans="1:18" x14ac:dyDescent="0.2">
      <c r="A317" s="1">
        <v>42351</v>
      </c>
      <c r="B317" s="14">
        <f>YEAR(Barcelona_Idealista4[[#This Row],[Fecha]])</f>
        <v>2015</v>
      </c>
      <c r="C317" t="s">
        <v>438</v>
      </c>
      <c r="D317" t="s">
        <v>11</v>
      </c>
      <c r="E317" t="s">
        <v>34</v>
      </c>
      <c r="F317" t="s">
        <v>35</v>
      </c>
      <c r="G317" t="s">
        <v>14</v>
      </c>
      <c r="H317" t="s">
        <v>69</v>
      </c>
      <c r="I317">
        <v>4</v>
      </c>
      <c r="J317">
        <v>190</v>
      </c>
      <c r="K317" t="s">
        <v>28</v>
      </c>
      <c r="L317" t="s">
        <v>17</v>
      </c>
      <c r="M317" t="s">
        <v>29</v>
      </c>
      <c r="N317" s="18">
        <f>VLOOKUP(Barcelona_Idealista4[[#This Row],[lift]],Tabla5[],2,0)</f>
        <v>0.02</v>
      </c>
      <c r="O317" s="25">
        <v>860000</v>
      </c>
      <c r="P317" s="25">
        <f>Barcelona_Idealista4[[#This Row],[prices]]/Barcelona_Idealista4[[#This Row],[area_m2]]</f>
        <v>4526.3157894736842</v>
      </c>
      <c r="Q317" t="str">
        <f>_xlfn.TEXTJOIN("-",0,Barcelona_Idealista4[[#This Row],[condition]],Barcelona_Idealista4[[#This Row],[prices]])</f>
        <v>good condition-860000</v>
      </c>
      <c r="R317" s="11" t="str" cm="1">
        <f t="array" ref="R3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" spans="1:18" x14ac:dyDescent="0.2">
      <c r="A318" s="1">
        <v>42352</v>
      </c>
      <c r="B318" s="14">
        <f>YEAR(Barcelona_Idealista4[[#This Row],[Fecha]])</f>
        <v>2015</v>
      </c>
      <c r="C318" t="s">
        <v>439</v>
      </c>
      <c r="D318" t="s">
        <v>11</v>
      </c>
      <c r="E318" t="s">
        <v>50</v>
      </c>
      <c r="F318" t="s">
        <v>66</v>
      </c>
      <c r="G318" t="s">
        <v>14</v>
      </c>
      <c r="H318" t="s">
        <v>15</v>
      </c>
      <c r="I318">
        <v>2</v>
      </c>
      <c r="J318">
        <v>60</v>
      </c>
      <c r="K318" t="s">
        <v>28</v>
      </c>
      <c r="L318" t="s">
        <v>17</v>
      </c>
      <c r="M318" t="s">
        <v>18</v>
      </c>
      <c r="N318" s="18">
        <f>VLOOKUP(Barcelona_Idealista4[[#This Row],[lift]],Tabla5[],2,0)</f>
        <v>0.02</v>
      </c>
      <c r="O318" s="25">
        <v>160000</v>
      </c>
      <c r="P318" s="25">
        <f>Barcelona_Idealista4[[#This Row],[prices]]/Barcelona_Idealista4[[#This Row],[area_m2]]</f>
        <v>2666.6666666666665</v>
      </c>
      <c r="Q318" t="str">
        <f>_xlfn.TEXTJOIN("-",0,Barcelona_Idealista4[[#This Row],[condition]],Barcelona_Idealista4[[#This Row],[prices]])</f>
        <v>good condition-160000</v>
      </c>
      <c r="R318" s="11" t="str" cm="1">
        <f t="array" ref="R3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" spans="1:18" x14ac:dyDescent="0.2">
      <c r="A319" s="1">
        <v>42353</v>
      </c>
      <c r="B319" s="14">
        <f>YEAR(Barcelona_Idealista4[[#This Row],[Fecha]])</f>
        <v>2015</v>
      </c>
      <c r="C319" t="s">
        <v>440</v>
      </c>
      <c r="D319" t="s">
        <v>11</v>
      </c>
      <c r="E319" t="s">
        <v>47</v>
      </c>
      <c r="F319" t="s">
        <v>86</v>
      </c>
      <c r="G319" t="s">
        <v>14</v>
      </c>
      <c r="H319" t="s">
        <v>15</v>
      </c>
      <c r="I319">
        <v>3</v>
      </c>
      <c r="J319">
        <v>60</v>
      </c>
      <c r="K319" t="s">
        <v>16</v>
      </c>
      <c r="L319" t="s">
        <v>17</v>
      </c>
      <c r="M319" t="s">
        <v>21</v>
      </c>
      <c r="N319" s="18">
        <f>VLOOKUP(Barcelona_Idealista4[[#This Row],[lift]],Tabla5[],2,0)</f>
        <v>0</v>
      </c>
      <c r="O319" s="25">
        <v>220000</v>
      </c>
      <c r="P319" s="25">
        <f>Barcelona_Idealista4[[#This Row],[prices]]/Barcelona_Idealista4[[#This Row],[area_m2]]</f>
        <v>3666.6666666666665</v>
      </c>
      <c r="Q319" t="str">
        <f>_xlfn.TEXTJOIN("-",0,Barcelona_Idealista4[[#This Row],[condition]],Barcelona_Idealista4[[#This Row],[prices]])</f>
        <v>good condition-220000</v>
      </c>
      <c r="R319" s="11" t="str" cm="1">
        <f t="array" ref="R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" spans="1:18" x14ac:dyDescent="0.2">
      <c r="A320" s="1">
        <v>42354</v>
      </c>
      <c r="B320" s="14">
        <f>YEAR(Barcelona_Idealista4[[#This Row],[Fecha]])</f>
        <v>2015</v>
      </c>
      <c r="C320" t="s">
        <v>441</v>
      </c>
      <c r="D320" t="s">
        <v>11</v>
      </c>
      <c r="E320" t="s">
        <v>37</v>
      </c>
      <c r="F320" t="s">
        <v>74</v>
      </c>
      <c r="G320" t="s">
        <v>14</v>
      </c>
      <c r="H320" t="s">
        <v>15</v>
      </c>
      <c r="I320">
        <v>2</v>
      </c>
      <c r="J320">
        <v>96</v>
      </c>
      <c r="K320" t="s">
        <v>28</v>
      </c>
      <c r="L320" t="s">
        <v>17</v>
      </c>
      <c r="M320" t="s">
        <v>18</v>
      </c>
      <c r="N320" s="18">
        <f>VLOOKUP(Barcelona_Idealista4[[#This Row],[lift]],Tabla5[],2,0)</f>
        <v>0.02</v>
      </c>
      <c r="O320" s="25">
        <v>375000</v>
      </c>
      <c r="P320" s="25">
        <f>Barcelona_Idealista4[[#This Row],[prices]]/Barcelona_Idealista4[[#This Row],[area_m2]]</f>
        <v>3906.25</v>
      </c>
      <c r="Q320" t="str">
        <f>_xlfn.TEXTJOIN("-",0,Barcelona_Idealista4[[#This Row],[condition]],Barcelona_Idealista4[[#This Row],[prices]])</f>
        <v>good condition-375000</v>
      </c>
      <c r="R320" s="11" t="str" cm="1">
        <f t="array" ref="R3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" spans="1:18" x14ac:dyDescent="0.2">
      <c r="A321" s="1">
        <v>42355</v>
      </c>
      <c r="B321" s="14">
        <f>YEAR(Barcelona_Idealista4[[#This Row],[Fecha]])</f>
        <v>2015</v>
      </c>
      <c r="C321" t="s">
        <v>442</v>
      </c>
      <c r="D321" t="s">
        <v>11</v>
      </c>
      <c r="E321" t="s">
        <v>47</v>
      </c>
      <c r="F321" t="s">
        <v>86</v>
      </c>
      <c r="G321" t="s">
        <v>14</v>
      </c>
      <c r="H321" t="s">
        <v>15</v>
      </c>
      <c r="I321">
        <v>3</v>
      </c>
      <c r="J321">
        <v>92</v>
      </c>
      <c r="K321" t="s">
        <v>16</v>
      </c>
      <c r="L321" t="s">
        <v>17</v>
      </c>
      <c r="M321" t="s">
        <v>60</v>
      </c>
      <c r="N321" s="18">
        <f>VLOOKUP(Barcelona_Idealista4[[#This Row],[lift]],Tabla5[],2,0)</f>
        <v>0</v>
      </c>
      <c r="O321" s="25">
        <v>375000</v>
      </c>
      <c r="P321" s="25">
        <f>Barcelona_Idealista4[[#This Row],[prices]]/Barcelona_Idealista4[[#This Row],[area_m2]]</f>
        <v>4076.086956521739</v>
      </c>
      <c r="Q321" t="str">
        <f>_xlfn.TEXTJOIN("-",0,Barcelona_Idealista4[[#This Row],[condition]],Barcelona_Idealista4[[#This Row],[prices]])</f>
        <v>good condition-375000</v>
      </c>
      <c r="R321" s="11" t="str" cm="1">
        <f t="array" ref="R3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" spans="1:18" x14ac:dyDescent="0.2">
      <c r="A322" s="1">
        <v>42356</v>
      </c>
      <c r="B322" s="14">
        <f>YEAR(Barcelona_Idealista4[[#This Row],[Fecha]])</f>
        <v>2015</v>
      </c>
      <c r="C322" t="s">
        <v>443</v>
      </c>
      <c r="D322" t="s">
        <v>11</v>
      </c>
      <c r="E322" t="s">
        <v>12</v>
      </c>
      <c r="F322" t="s">
        <v>31</v>
      </c>
      <c r="G322" t="s">
        <v>14</v>
      </c>
      <c r="H322" t="s">
        <v>23</v>
      </c>
      <c r="I322">
        <v>4</v>
      </c>
      <c r="J322">
        <v>180</v>
      </c>
      <c r="K322" t="s">
        <v>16</v>
      </c>
      <c r="L322" t="s">
        <v>17</v>
      </c>
      <c r="M322" t="s">
        <v>65</v>
      </c>
      <c r="N322" s="18">
        <f>VLOOKUP(Barcelona_Idealista4[[#This Row],[lift]],Tabla5[],2,0)</f>
        <v>0</v>
      </c>
      <c r="O322" s="25">
        <v>695000</v>
      </c>
      <c r="P322" s="25">
        <f>Barcelona_Idealista4[[#This Row],[prices]]/Barcelona_Idealista4[[#This Row],[area_m2]]</f>
        <v>3861.1111111111113</v>
      </c>
      <c r="Q322" t="str">
        <f>_xlfn.TEXTJOIN("-",0,Barcelona_Idealista4[[#This Row],[condition]],Barcelona_Idealista4[[#This Row],[prices]])</f>
        <v>good condition-695000</v>
      </c>
      <c r="R322" s="11" t="str" cm="1">
        <f t="array" ref="R3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" spans="1:18" x14ac:dyDescent="0.2">
      <c r="A323" s="1">
        <v>42357</v>
      </c>
      <c r="B323" s="14">
        <f>YEAR(Barcelona_Idealista4[[#This Row],[Fecha]])</f>
        <v>2015</v>
      </c>
      <c r="C323" t="s">
        <v>444</v>
      </c>
      <c r="D323" t="s">
        <v>11</v>
      </c>
      <c r="E323" t="s">
        <v>34</v>
      </c>
      <c r="F323" t="s">
        <v>71</v>
      </c>
      <c r="G323" t="s">
        <v>14</v>
      </c>
      <c r="H323" t="s">
        <v>15</v>
      </c>
      <c r="I323">
        <v>4</v>
      </c>
      <c r="J323">
        <v>78</v>
      </c>
      <c r="K323" t="s">
        <v>16</v>
      </c>
      <c r="L323" t="s">
        <v>67</v>
      </c>
      <c r="M323" t="s">
        <v>52</v>
      </c>
      <c r="N323" s="18">
        <f>VLOOKUP(Barcelona_Idealista4[[#This Row],[lift]],Tabla5[],2,0)</f>
        <v>0</v>
      </c>
      <c r="O323" s="25">
        <v>255000</v>
      </c>
      <c r="P323" s="25">
        <f>Barcelona_Idealista4[[#This Row],[prices]]/Barcelona_Idealista4[[#This Row],[area_m2]]</f>
        <v>3269.2307692307691</v>
      </c>
      <c r="Q323" t="str">
        <f>_xlfn.TEXTJOIN("-",0,Barcelona_Idealista4[[#This Row],[condition]],Barcelona_Idealista4[[#This Row],[prices]])</f>
        <v>good condition-255000</v>
      </c>
      <c r="R323" s="11" t="str" cm="1">
        <f t="array" ref="R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" spans="1:18" x14ac:dyDescent="0.2">
      <c r="A324" s="1">
        <v>42358</v>
      </c>
      <c r="B324" s="14">
        <f>YEAR(Barcelona_Idealista4[[#This Row],[Fecha]])</f>
        <v>2015</v>
      </c>
      <c r="C324" t="s">
        <v>445</v>
      </c>
      <c r="D324" t="s">
        <v>11</v>
      </c>
      <c r="E324" t="s">
        <v>37</v>
      </c>
      <c r="F324" t="s">
        <v>38</v>
      </c>
      <c r="G324" t="s">
        <v>14</v>
      </c>
      <c r="H324" t="s">
        <v>15</v>
      </c>
      <c r="I324">
        <v>2</v>
      </c>
      <c r="J324">
        <v>64</v>
      </c>
      <c r="K324" t="s">
        <v>16</v>
      </c>
      <c r="L324" t="s">
        <v>17</v>
      </c>
      <c r="M324" t="s">
        <v>40</v>
      </c>
      <c r="N324" s="18">
        <f>VLOOKUP(Barcelona_Idealista4[[#This Row],[lift]],Tabla5[],2,0)</f>
        <v>0</v>
      </c>
      <c r="O324" s="25">
        <v>200000</v>
      </c>
      <c r="P324" s="25">
        <f>Barcelona_Idealista4[[#This Row],[prices]]/Barcelona_Idealista4[[#This Row],[area_m2]]</f>
        <v>3125</v>
      </c>
      <c r="Q324" t="str">
        <f>_xlfn.TEXTJOIN("-",0,Barcelona_Idealista4[[#This Row],[condition]],Barcelona_Idealista4[[#This Row],[prices]])</f>
        <v>good condition-200000</v>
      </c>
      <c r="R324" s="11" t="str" cm="1">
        <f t="array" ref="R3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" spans="1:18" x14ac:dyDescent="0.2">
      <c r="A325" s="1">
        <v>42359</v>
      </c>
      <c r="B325" s="14">
        <f>YEAR(Barcelona_Idealista4[[#This Row],[Fecha]])</f>
        <v>2015</v>
      </c>
      <c r="C325" t="s">
        <v>446</v>
      </c>
      <c r="D325" t="s">
        <v>11</v>
      </c>
      <c r="E325" t="s">
        <v>34</v>
      </c>
      <c r="F325" t="s">
        <v>44</v>
      </c>
      <c r="G325" t="s">
        <v>14</v>
      </c>
      <c r="H325" t="s">
        <v>15</v>
      </c>
      <c r="I325">
        <v>4</v>
      </c>
      <c r="J325">
        <v>143</v>
      </c>
      <c r="K325" t="s">
        <v>16</v>
      </c>
      <c r="L325" t="s">
        <v>17</v>
      </c>
      <c r="M325" t="s">
        <v>21</v>
      </c>
      <c r="N325" s="18">
        <f>VLOOKUP(Barcelona_Idealista4[[#This Row],[lift]],Tabla5[],2,0)</f>
        <v>0</v>
      </c>
      <c r="O325" s="25">
        <v>1010000</v>
      </c>
      <c r="P325" s="25">
        <f>Barcelona_Idealista4[[#This Row],[prices]]/Barcelona_Idealista4[[#This Row],[area_m2]]</f>
        <v>7062.9370629370633</v>
      </c>
      <c r="Q325" t="str">
        <f>_xlfn.TEXTJOIN("-",0,Barcelona_Idealista4[[#This Row],[condition]],Barcelona_Idealista4[[#This Row],[prices]])</f>
        <v>good condition-1010000</v>
      </c>
      <c r="R325" s="11" t="str" cm="1">
        <f t="array" ref="R3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6" spans="1:18" x14ac:dyDescent="0.2">
      <c r="A326" s="1">
        <v>42360</v>
      </c>
      <c r="B326" s="14">
        <f>YEAR(Barcelona_Idealista4[[#This Row],[Fecha]])</f>
        <v>2015</v>
      </c>
      <c r="C326" t="s">
        <v>447</v>
      </c>
      <c r="D326" t="s">
        <v>11</v>
      </c>
      <c r="E326" t="s">
        <v>19</v>
      </c>
      <c r="F326" t="s">
        <v>73</v>
      </c>
      <c r="G326" t="s">
        <v>14</v>
      </c>
      <c r="H326" t="s">
        <v>15</v>
      </c>
      <c r="I326">
        <v>3</v>
      </c>
      <c r="J326">
        <v>207</v>
      </c>
      <c r="K326" t="s">
        <v>16</v>
      </c>
      <c r="L326" t="s">
        <v>67</v>
      </c>
      <c r="M326" t="s">
        <v>52</v>
      </c>
      <c r="N326" s="18">
        <f>VLOOKUP(Barcelona_Idealista4[[#This Row],[lift]],Tabla5[],2,0)</f>
        <v>0</v>
      </c>
      <c r="O326" s="25">
        <v>755000</v>
      </c>
      <c r="P326" s="25">
        <f>Barcelona_Idealista4[[#This Row],[prices]]/Barcelona_Idealista4[[#This Row],[area_m2]]</f>
        <v>3647.3429951690823</v>
      </c>
      <c r="Q326" t="str">
        <f>_xlfn.TEXTJOIN("-",0,Barcelona_Idealista4[[#This Row],[condition]],Barcelona_Idealista4[[#This Row],[prices]])</f>
        <v>good condition-755000</v>
      </c>
      <c r="R326" s="11" t="str" cm="1">
        <f t="array" ref="R3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7" spans="1:18" x14ac:dyDescent="0.2">
      <c r="A327" s="1">
        <v>42361</v>
      </c>
      <c r="B327" s="14">
        <f>YEAR(Barcelona_Idealista4[[#This Row],[Fecha]])</f>
        <v>2015</v>
      </c>
      <c r="C327" t="s">
        <v>448</v>
      </c>
      <c r="D327" t="s">
        <v>11</v>
      </c>
      <c r="E327" t="s">
        <v>37</v>
      </c>
      <c r="F327" t="s">
        <v>49</v>
      </c>
      <c r="G327" t="s">
        <v>14</v>
      </c>
      <c r="H327" t="s">
        <v>32</v>
      </c>
      <c r="I327">
        <v>5</v>
      </c>
      <c r="J327">
        <v>175</v>
      </c>
      <c r="K327" t="s">
        <v>16</v>
      </c>
      <c r="L327" t="s">
        <v>17</v>
      </c>
      <c r="M327" t="s">
        <v>21</v>
      </c>
      <c r="N327" s="18">
        <f>VLOOKUP(Barcelona_Idealista4[[#This Row],[lift]],Tabla5[],2,0)</f>
        <v>0</v>
      </c>
      <c r="O327" s="25">
        <v>990000</v>
      </c>
      <c r="P327" s="25">
        <f>Barcelona_Idealista4[[#This Row],[prices]]/Barcelona_Idealista4[[#This Row],[area_m2]]</f>
        <v>5657.1428571428569</v>
      </c>
      <c r="Q327" t="str">
        <f>_xlfn.TEXTJOIN("-",0,Barcelona_Idealista4[[#This Row],[condition]],Barcelona_Idealista4[[#This Row],[prices]])</f>
        <v>good condition-990000</v>
      </c>
      <c r="R327" s="11" t="str" cm="1">
        <f t="array" ref="R3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8" spans="1:18" x14ac:dyDescent="0.2">
      <c r="A328" s="1">
        <v>42362</v>
      </c>
      <c r="B328" s="14">
        <f>YEAR(Barcelona_Idealista4[[#This Row],[Fecha]])</f>
        <v>2015</v>
      </c>
      <c r="C328" t="s">
        <v>449</v>
      </c>
      <c r="D328" t="s">
        <v>11</v>
      </c>
      <c r="E328" t="s">
        <v>47</v>
      </c>
      <c r="F328" t="s">
        <v>86</v>
      </c>
      <c r="G328" t="s">
        <v>14</v>
      </c>
      <c r="H328" t="s">
        <v>64</v>
      </c>
      <c r="I328">
        <v>4</v>
      </c>
      <c r="J328">
        <v>480</v>
      </c>
      <c r="K328" t="s">
        <v>28</v>
      </c>
      <c r="L328" t="s">
        <v>17</v>
      </c>
      <c r="M328" t="s">
        <v>29</v>
      </c>
      <c r="N328" s="18">
        <f>VLOOKUP(Barcelona_Idealista4[[#This Row],[lift]],Tabla5[],2,0)</f>
        <v>0.02</v>
      </c>
      <c r="O328" s="25">
        <v>1450000</v>
      </c>
      <c r="P328" s="25">
        <f>Barcelona_Idealista4[[#This Row],[prices]]/Barcelona_Idealista4[[#This Row],[area_m2]]</f>
        <v>3020.8333333333335</v>
      </c>
      <c r="Q328" t="str">
        <f>_xlfn.TEXTJOIN("-",0,Barcelona_Idealista4[[#This Row],[condition]],Barcelona_Idealista4[[#This Row],[prices]])</f>
        <v>good condition-1450000</v>
      </c>
      <c r="R328" s="11" t="str" cm="1">
        <f t="array" ref="R3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9" spans="1:18" x14ac:dyDescent="0.2">
      <c r="A329" s="1">
        <v>42363</v>
      </c>
      <c r="B329" s="14">
        <f>YEAR(Barcelona_Idealista4[[#This Row],[Fecha]])</f>
        <v>2015</v>
      </c>
      <c r="C329" t="s">
        <v>450</v>
      </c>
      <c r="D329" t="s">
        <v>11</v>
      </c>
      <c r="E329" t="s">
        <v>34</v>
      </c>
      <c r="F329" t="s">
        <v>44</v>
      </c>
      <c r="G329" t="s">
        <v>14</v>
      </c>
      <c r="H329" t="s">
        <v>15</v>
      </c>
      <c r="I329">
        <v>2</v>
      </c>
      <c r="J329">
        <v>72</v>
      </c>
      <c r="K329" t="s">
        <v>16</v>
      </c>
      <c r="L329" t="s">
        <v>17</v>
      </c>
      <c r="M329" t="s">
        <v>40</v>
      </c>
      <c r="N329" s="18">
        <f>VLOOKUP(Barcelona_Idealista4[[#This Row],[lift]],Tabla5[],2,0)</f>
        <v>0</v>
      </c>
      <c r="O329" s="25">
        <v>495000</v>
      </c>
      <c r="P329" s="25">
        <f>Barcelona_Idealista4[[#This Row],[prices]]/Barcelona_Idealista4[[#This Row],[area_m2]]</f>
        <v>6875</v>
      </c>
      <c r="Q329" t="str">
        <f>_xlfn.TEXTJOIN("-",0,Barcelona_Idealista4[[#This Row],[condition]],Barcelona_Idealista4[[#This Row],[prices]])</f>
        <v>good condition-495000</v>
      </c>
      <c r="R329" s="11" t="str" cm="1">
        <f t="array" ref="R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0" spans="1:18" x14ac:dyDescent="0.2">
      <c r="A330" s="1">
        <v>42364</v>
      </c>
      <c r="B330" s="14">
        <f>YEAR(Barcelona_Idealista4[[#This Row],[Fecha]])</f>
        <v>2015</v>
      </c>
      <c r="C330" t="s">
        <v>451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>
        <v>3</v>
      </c>
      <c r="J330">
        <v>265</v>
      </c>
      <c r="K330" t="s">
        <v>16</v>
      </c>
      <c r="L330" t="s">
        <v>17</v>
      </c>
      <c r="M330" t="s">
        <v>18</v>
      </c>
      <c r="N330" s="18">
        <f>VLOOKUP(Barcelona_Idealista4[[#This Row],[lift]],Tabla5[],2,0)</f>
        <v>0</v>
      </c>
      <c r="O330" s="25">
        <v>2300000</v>
      </c>
      <c r="P330" s="25">
        <f>Barcelona_Idealista4[[#This Row],[prices]]/Barcelona_Idealista4[[#This Row],[area_m2]]</f>
        <v>8679.2452830188686</v>
      </c>
      <c r="Q330" t="str">
        <f>_xlfn.TEXTJOIN("-",0,Barcelona_Idealista4[[#This Row],[condition]],Barcelona_Idealista4[[#This Row],[prices]])</f>
        <v>good condition-2300000</v>
      </c>
      <c r="R330" s="11" t="str" cm="1">
        <f t="array" ref="R3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1" spans="1:18" x14ac:dyDescent="0.2">
      <c r="A331" s="1">
        <v>42365</v>
      </c>
      <c r="B331" s="14">
        <f>YEAR(Barcelona_Idealista4[[#This Row],[Fecha]])</f>
        <v>2015</v>
      </c>
      <c r="C331" t="s">
        <v>452</v>
      </c>
      <c r="D331" t="s">
        <v>11</v>
      </c>
      <c r="E331" t="s">
        <v>19</v>
      </c>
      <c r="F331" t="s">
        <v>20</v>
      </c>
      <c r="G331" t="s">
        <v>14</v>
      </c>
      <c r="H331" t="s">
        <v>15</v>
      </c>
      <c r="I331">
        <v>4</v>
      </c>
      <c r="J331">
        <v>132</v>
      </c>
      <c r="K331" t="s">
        <v>16</v>
      </c>
      <c r="L331" t="s">
        <v>17</v>
      </c>
      <c r="M331" t="s">
        <v>60</v>
      </c>
      <c r="N331" s="18">
        <f>VLOOKUP(Barcelona_Idealista4[[#This Row],[lift]],Tabla5[],2,0)</f>
        <v>0</v>
      </c>
      <c r="O331" s="25">
        <v>780000</v>
      </c>
      <c r="P331" s="25">
        <f>Barcelona_Idealista4[[#This Row],[prices]]/Barcelona_Idealista4[[#This Row],[area_m2]]</f>
        <v>5909.090909090909</v>
      </c>
      <c r="Q331" t="str">
        <f>_xlfn.TEXTJOIN("-",0,Barcelona_Idealista4[[#This Row],[condition]],Barcelona_Idealista4[[#This Row],[prices]])</f>
        <v>good condition-780000</v>
      </c>
      <c r="R331" s="11" t="str" cm="1">
        <f t="array" ref="R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2" spans="1:18" x14ac:dyDescent="0.2">
      <c r="A332" s="1">
        <v>42366</v>
      </c>
      <c r="B332" s="14">
        <f>YEAR(Barcelona_Idealista4[[#This Row],[Fecha]])</f>
        <v>2015</v>
      </c>
      <c r="C332" t="s">
        <v>453</v>
      </c>
      <c r="D332" t="s">
        <v>11</v>
      </c>
      <c r="E332" t="s">
        <v>12</v>
      </c>
      <c r="F332" t="s">
        <v>41</v>
      </c>
      <c r="G332" t="s">
        <v>14</v>
      </c>
      <c r="H332" t="s">
        <v>15</v>
      </c>
      <c r="I332">
        <v>2</v>
      </c>
      <c r="J332">
        <v>105</v>
      </c>
      <c r="K332" t="s">
        <v>16</v>
      </c>
      <c r="L332" t="s">
        <v>17</v>
      </c>
      <c r="M332" t="s">
        <v>18</v>
      </c>
      <c r="N332" s="18">
        <f>VLOOKUP(Barcelona_Idealista4[[#This Row],[lift]],Tabla5[],2,0)</f>
        <v>0</v>
      </c>
      <c r="O332" s="25">
        <v>699000</v>
      </c>
      <c r="P332" s="25">
        <f>Barcelona_Idealista4[[#This Row],[prices]]/Barcelona_Idealista4[[#This Row],[area_m2]]</f>
        <v>6657.1428571428569</v>
      </c>
      <c r="Q332" t="str">
        <f>_xlfn.TEXTJOIN("-",0,Barcelona_Idealista4[[#This Row],[condition]],Barcelona_Idealista4[[#This Row],[prices]])</f>
        <v>good condition-699000</v>
      </c>
      <c r="R332" s="11" t="str" cm="1">
        <f t="array" ref="R3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3" spans="1:18" x14ac:dyDescent="0.2">
      <c r="A333" s="1">
        <v>42367</v>
      </c>
      <c r="B333" s="14">
        <f>YEAR(Barcelona_Idealista4[[#This Row],[Fecha]])</f>
        <v>2015</v>
      </c>
      <c r="C333" t="s">
        <v>454</v>
      </c>
      <c r="D333" t="s">
        <v>11</v>
      </c>
      <c r="E333" t="s">
        <v>34</v>
      </c>
      <c r="F333" t="s">
        <v>44</v>
      </c>
      <c r="G333" t="s">
        <v>14</v>
      </c>
      <c r="H333" t="s">
        <v>15</v>
      </c>
      <c r="I333">
        <v>2</v>
      </c>
      <c r="J333">
        <v>60</v>
      </c>
      <c r="K333" t="s">
        <v>16</v>
      </c>
      <c r="L333" t="s">
        <v>17</v>
      </c>
      <c r="M333" t="s">
        <v>52</v>
      </c>
      <c r="N333" s="18">
        <f>VLOOKUP(Barcelona_Idealista4[[#This Row],[lift]],Tabla5[],2,0)</f>
        <v>0</v>
      </c>
      <c r="O333" s="25">
        <v>358000</v>
      </c>
      <c r="P333" s="25">
        <f>Barcelona_Idealista4[[#This Row],[prices]]/Barcelona_Idealista4[[#This Row],[area_m2]]</f>
        <v>5966.666666666667</v>
      </c>
      <c r="Q333" t="str">
        <f>_xlfn.TEXTJOIN("-",0,Barcelona_Idealista4[[#This Row],[condition]],Barcelona_Idealista4[[#This Row],[prices]])</f>
        <v>good condition-358000</v>
      </c>
      <c r="R333" s="11" t="str" cm="1">
        <f t="array" ref="R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4" spans="1:18" x14ac:dyDescent="0.2">
      <c r="A334" s="1">
        <v>42368</v>
      </c>
      <c r="B334" s="14">
        <f>YEAR(Barcelona_Idealista4[[#This Row],[Fecha]])</f>
        <v>2015</v>
      </c>
      <c r="C334" t="s">
        <v>455</v>
      </c>
      <c r="D334" t="s">
        <v>11</v>
      </c>
      <c r="E334" t="s">
        <v>47</v>
      </c>
      <c r="F334" t="s">
        <v>102</v>
      </c>
      <c r="G334" t="s">
        <v>14</v>
      </c>
      <c r="H334" t="s">
        <v>15</v>
      </c>
      <c r="I334">
        <v>3</v>
      </c>
      <c r="J334">
        <v>72</v>
      </c>
      <c r="K334" t="s">
        <v>16</v>
      </c>
      <c r="L334" t="s">
        <v>17</v>
      </c>
      <c r="M334" t="s">
        <v>18</v>
      </c>
      <c r="N334" s="18">
        <f>VLOOKUP(Barcelona_Idealista4[[#This Row],[lift]],Tabla5[],2,0)</f>
        <v>0</v>
      </c>
      <c r="O334" s="25">
        <v>279000</v>
      </c>
      <c r="P334" s="25">
        <f>Barcelona_Idealista4[[#This Row],[prices]]/Barcelona_Idealista4[[#This Row],[area_m2]]</f>
        <v>3875</v>
      </c>
      <c r="Q334" t="str">
        <f>_xlfn.TEXTJOIN("-",0,Barcelona_Idealista4[[#This Row],[condition]],Barcelona_Idealista4[[#This Row],[prices]])</f>
        <v>good condition-279000</v>
      </c>
      <c r="R334" s="11" t="str" cm="1">
        <f t="array" ref="R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5" spans="1:18" x14ac:dyDescent="0.2">
      <c r="A335" s="1">
        <v>42369</v>
      </c>
      <c r="B335" s="14">
        <f>YEAR(Barcelona_Idealista4[[#This Row],[Fecha]])</f>
        <v>2015</v>
      </c>
      <c r="C335" t="s">
        <v>456</v>
      </c>
      <c r="D335" t="s">
        <v>11</v>
      </c>
      <c r="E335" t="s">
        <v>19</v>
      </c>
      <c r="F335" t="s">
        <v>77</v>
      </c>
      <c r="G335" t="s">
        <v>14</v>
      </c>
      <c r="H335" t="s">
        <v>64</v>
      </c>
      <c r="I335">
        <v>5</v>
      </c>
      <c r="J335">
        <v>340</v>
      </c>
      <c r="K335" t="s">
        <v>28</v>
      </c>
      <c r="L335" t="s">
        <v>17</v>
      </c>
      <c r="M335" t="s">
        <v>29</v>
      </c>
      <c r="N335" s="18">
        <f>VLOOKUP(Barcelona_Idealista4[[#This Row],[lift]],Tabla5[],2,0)</f>
        <v>0.02</v>
      </c>
      <c r="O335" s="25">
        <v>2650000</v>
      </c>
      <c r="P335" s="25">
        <f>Barcelona_Idealista4[[#This Row],[prices]]/Barcelona_Idealista4[[#This Row],[area_m2]]</f>
        <v>7794.1176470588234</v>
      </c>
      <c r="Q335" t="str">
        <f>_xlfn.TEXTJOIN("-",0,Barcelona_Idealista4[[#This Row],[condition]],Barcelona_Idealista4[[#This Row],[prices]])</f>
        <v>good condition-2650000</v>
      </c>
      <c r="R335" s="11" t="str" cm="1">
        <f t="array" ref="R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6" spans="1:18" x14ac:dyDescent="0.2">
      <c r="A336" s="1">
        <v>42370</v>
      </c>
      <c r="B336" s="14">
        <f>YEAR(Barcelona_Idealista4[[#This Row],[Fecha]])</f>
        <v>2016</v>
      </c>
      <c r="C336" t="s">
        <v>457</v>
      </c>
      <c r="D336" t="s">
        <v>11</v>
      </c>
      <c r="E336" t="s">
        <v>37</v>
      </c>
      <c r="F336" t="s">
        <v>49</v>
      </c>
      <c r="G336" t="s">
        <v>14</v>
      </c>
      <c r="H336" t="s">
        <v>15</v>
      </c>
      <c r="I336">
        <v>1</v>
      </c>
      <c r="J336">
        <v>102</v>
      </c>
      <c r="K336" t="s">
        <v>28</v>
      </c>
      <c r="L336" t="s">
        <v>17</v>
      </c>
      <c r="M336" t="s">
        <v>40</v>
      </c>
      <c r="N336" s="18">
        <f>VLOOKUP(Barcelona_Idealista4[[#This Row],[lift]],Tabla5[],2,0)</f>
        <v>0.02</v>
      </c>
      <c r="O336" s="25">
        <v>386000</v>
      </c>
      <c r="P336" s="25">
        <f>Barcelona_Idealista4[[#This Row],[prices]]/Barcelona_Idealista4[[#This Row],[area_m2]]</f>
        <v>3784.3137254901962</v>
      </c>
      <c r="Q336" t="str">
        <f>_xlfn.TEXTJOIN("-",0,Barcelona_Idealista4[[#This Row],[condition]],Barcelona_Idealista4[[#This Row],[prices]])</f>
        <v>good condition-386000</v>
      </c>
      <c r="R336" s="11" t="str" cm="1">
        <f t="array" ref="R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7" spans="1:18" x14ac:dyDescent="0.2">
      <c r="A337" s="1">
        <v>42371</v>
      </c>
      <c r="B337" s="14">
        <f>YEAR(Barcelona_Idealista4[[#This Row],[Fecha]])</f>
        <v>2016</v>
      </c>
      <c r="C337" t="s">
        <v>458</v>
      </c>
      <c r="D337" t="s">
        <v>11</v>
      </c>
      <c r="E337" t="s">
        <v>89</v>
      </c>
      <c r="F337" t="s">
        <v>103</v>
      </c>
      <c r="G337" t="s">
        <v>14</v>
      </c>
      <c r="H337" t="s">
        <v>15</v>
      </c>
      <c r="I337">
        <v>3</v>
      </c>
      <c r="J337">
        <v>72</v>
      </c>
      <c r="K337" t="s">
        <v>28</v>
      </c>
      <c r="L337" t="s">
        <v>17</v>
      </c>
      <c r="M337" t="s">
        <v>40</v>
      </c>
      <c r="N337" s="18">
        <f>VLOOKUP(Barcelona_Idealista4[[#This Row],[lift]],Tabla5[],2,0)</f>
        <v>0.02</v>
      </c>
      <c r="O337" s="25">
        <v>179500</v>
      </c>
      <c r="P337" s="25">
        <f>Barcelona_Idealista4[[#This Row],[prices]]/Barcelona_Idealista4[[#This Row],[area_m2]]</f>
        <v>2493.0555555555557</v>
      </c>
      <c r="Q337" t="str">
        <f>_xlfn.TEXTJOIN("-",0,Barcelona_Idealista4[[#This Row],[condition]],Barcelona_Idealista4[[#This Row],[prices]])</f>
        <v>good condition-179500</v>
      </c>
      <c r="R337" s="11" t="str" cm="1">
        <f t="array" ref="R3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38" spans="1:18" x14ac:dyDescent="0.2">
      <c r="A338" s="1">
        <v>42372</v>
      </c>
      <c r="B338" s="14">
        <f>YEAR(Barcelona_Idealista4[[#This Row],[Fecha]])</f>
        <v>2016</v>
      </c>
      <c r="C338" t="s">
        <v>459</v>
      </c>
      <c r="D338" t="s">
        <v>11</v>
      </c>
      <c r="E338" t="s">
        <v>12</v>
      </c>
      <c r="F338" t="s">
        <v>33</v>
      </c>
      <c r="G338" t="s">
        <v>14</v>
      </c>
      <c r="H338" t="s">
        <v>15</v>
      </c>
      <c r="I338">
        <v>4</v>
      </c>
      <c r="J338">
        <v>115</v>
      </c>
      <c r="K338" t="s">
        <v>16</v>
      </c>
      <c r="L338" t="s">
        <v>17</v>
      </c>
      <c r="M338" t="s">
        <v>58</v>
      </c>
      <c r="N338" s="18">
        <f>VLOOKUP(Barcelona_Idealista4[[#This Row],[lift]],Tabla5[],2,0)</f>
        <v>0</v>
      </c>
      <c r="O338" s="25">
        <v>560000</v>
      </c>
      <c r="P338" s="25">
        <f>Barcelona_Idealista4[[#This Row],[prices]]/Barcelona_Idealista4[[#This Row],[area_m2]]</f>
        <v>4869.565217391304</v>
      </c>
      <c r="Q338" t="str">
        <f>_xlfn.TEXTJOIN("-",0,Barcelona_Idealista4[[#This Row],[condition]],Barcelona_Idealista4[[#This Row],[prices]])</f>
        <v>good condition-560000</v>
      </c>
      <c r="R338" s="11" t="str" cm="1">
        <f t="array" ref="R3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39" spans="1:18" x14ac:dyDescent="0.2">
      <c r="A339" s="1">
        <v>42373</v>
      </c>
      <c r="B339" s="14">
        <f>YEAR(Barcelona_Idealista4[[#This Row],[Fecha]])</f>
        <v>2016</v>
      </c>
      <c r="C339" t="s">
        <v>460</v>
      </c>
      <c r="D339" t="s">
        <v>11</v>
      </c>
      <c r="E339" t="s">
        <v>42</v>
      </c>
      <c r="F339" t="s">
        <v>62</v>
      </c>
      <c r="G339" t="s">
        <v>14</v>
      </c>
      <c r="H339" t="s">
        <v>15</v>
      </c>
      <c r="I339">
        <v>3</v>
      </c>
      <c r="J339">
        <v>67</v>
      </c>
      <c r="K339" t="s">
        <v>16</v>
      </c>
      <c r="L339" t="s">
        <v>17</v>
      </c>
      <c r="M339" t="s">
        <v>21</v>
      </c>
      <c r="N339" s="18">
        <f>VLOOKUP(Barcelona_Idealista4[[#This Row],[lift]],Tabla5[],2,0)</f>
        <v>0</v>
      </c>
      <c r="O339" s="25">
        <v>205000</v>
      </c>
      <c r="P339" s="25">
        <f>Barcelona_Idealista4[[#This Row],[prices]]/Barcelona_Idealista4[[#This Row],[area_m2]]</f>
        <v>3059.7014925373132</v>
      </c>
      <c r="Q339" t="str">
        <f>_xlfn.TEXTJOIN("-",0,Barcelona_Idealista4[[#This Row],[condition]],Barcelona_Idealista4[[#This Row],[prices]])</f>
        <v>good condition-205000</v>
      </c>
      <c r="R339" s="11" t="str" cm="1">
        <f t="array" ref="R3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0" spans="1:18" x14ac:dyDescent="0.2">
      <c r="A340" s="1">
        <v>42374</v>
      </c>
      <c r="B340" s="14">
        <f>YEAR(Barcelona_Idealista4[[#This Row],[Fecha]])</f>
        <v>2016</v>
      </c>
      <c r="C340" t="s">
        <v>461</v>
      </c>
      <c r="D340" t="s">
        <v>11</v>
      </c>
      <c r="E340" t="s">
        <v>42</v>
      </c>
      <c r="F340" t="s">
        <v>81</v>
      </c>
      <c r="G340" t="s">
        <v>14</v>
      </c>
      <c r="H340" t="s">
        <v>15</v>
      </c>
      <c r="I340">
        <v>3</v>
      </c>
      <c r="J340">
        <v>73</v>
      </c>
      <c r="K340" t="s">
        <v>16</v>
      </c>
      <c r="L340" t="s">
        <v>17</v>
      </c>
      <c r="M340" t="s">
        <v>18</v>
      </c>
      <c r="N340" s="18">
        <f>VLOOKUP(Barcelona_Idealista4[[#This Row],[lift]],Tabla5[],2,0)</f>
        <v>0</v>
      </c>
      <c r="O340" s="25">
        <v>218000</v>
      </c>
      <c r="P340" s="25">
        <f>Barcelona_Idealista4[[#This Row],[prices]]/Barcelona_Idealista4[[#This Row],[area_m2]]</f>
        <v>2986.3013698630139</v>
      </c>
      <c r="Q340" t="str">
        <f>_xlfn.TEXTJOIN("-",0,Barcelona_Idealista4[[#This Row],[condition]],Barcelona_Idealista4[[#This Row],[prices]])</f>
        <v>good condition-218000</v>
      </c>
      <c r="R340" s="11" t="str" cm="1">
        <f t="array" ref="R3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1" spans="1:18" x14ac:dyDescent="0.2">
      <c r="A341" s="1">
        <v>42375</v>
      </c>
      <c r="B341" s="14">
        <f>YEAR(Barcelona_Idealista4[[#This Row],[Fecha]])</f>
        <v>2016</v>
      </c>
      <c r="C341" t="s">
        <v>462</v>
      </c>
      <c r="D341" t="s">
        <v>11</v>
      </c>
      <c r="E341" t="s">
        <v>42</v>
      </c>
      <c r="F341" t="s">
        <v>62</v>
      </c>
      <c r="G341" t="s">
        <v>14</v>
      </c>
      <c r="H341" t="s">
        <v>64</v>
      </c>
      <c r="I341">
        <v>4</v>
      </c>
      <c r="J341">
        <v>170</v>
      </c>
      <c r="K341" t="s">
        <v>28</v>
      </c>
      <c r="L341" t="s">
        <v>17</v>
      </c>
      <c r="M341" t="s">
        <v>29</v>
      </c>
      <c r="N341" s="18">
        <f>VLOOKUP(Barcelona_Idealista4[[#This Row],[lift]],Tabla5[],2,0)</f>
        <v>0.02</v>
      </c>
      <c r="O341" s="25">
        <v>453000</v>
      </c>
      <c r="P341" s="25">
        <f>Barcelona_Idealista4[[#This Row],[prices]]/Barcelona_Idealista4[[#This Row],[area_m2]]</f>
        <v>2664.705882352941</v>
      </c>
      <c r="Q341" t="str">
        <f>_xlfn.TEXTJOIN("-",0,Barcelona_Idealista4[[#This Row],[condition]],Barcelona_Idealista4[[#This Row],[prices]])</f>
        <v>good condition-453000</v>
      </c>
      <c r="R341" s="11" t="str" cm="1">
        <f t="array" ref="R3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2" spans="1:18" x14ac:dyDescent="0.2">
      <c r="A342" s="1">
        <v>42376</v>
      </c>
      <c r="B342" s="14">
        <f>YEAR(Barcelona_Idealista4[[#This Row],[Fecha]])</f>
        <v>2016</v>
      </c>
      <c r="C342" t="s">
        <v>463</v>
      </c>
      <c r="D342" t="s">
        <v>11</v>
      </c>
      <c r="E342" t="s">
        <v>19</v>
      </c>
      <c r="F342" t="s">
        <v>20</v>
      </c>
      <c r="G342" t="s">
        <v>14</v>
      </c>
      <c r="H342" t="s">
        <v>15</v>
      </c>
      <c r="I342">
        <v>4</v>
      </c>
      <c r="J342">
        <v>177</v>
      </c>
      <c r="K342" t="s">
        <v>16</v>
      </c>
      <c r="L342" t="s">
        <v>17</v>
      </c>
      <c r="M342" t="s">
        <v>58</v>
      </c>
      <c r="N342" s="18">
        <f>VLOOKUP(Barcelona_Idealista4[[#This Row],[lift]],Tabla5[],2,0)</f>
        <v>0</v>
      </c>
      <c r="O342" s="25">
        <v>997000</v>
      </c>
      <c r="P342" s="25">
        <f>Barcelona_Idealista4[[#This Row],[prices]]/Barcelona_Idealista4[[#This Row],[area_m2]]</f>
        <v>5632.7683615819205</v>
      </c>
      <c r="Q342" t="str">
        <f>_xlfn.TEXTJOIN("-",0,Barcelona_Idealista4[[#This Row],[condition]],Barcelona_Idealista4[[#This Row],[prices]])</f>
        <v>good condition-997000</v>
      </c>
      <c r="R342" s="11" t="str" cm="1">
        <f t="array" ref="R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3" spans="1:18" x14ac:dyDescent="0.2">
      <c r="A343" s="1">
        <v>42377</v>
      </c>
      <c r="B343" s="14">
        <f>YEAR(Barcelona_Idealista4[[#This Row],[Fecha]])</f>
        <v>2016</v>
      </c>
      <c r="C343" t="s">
        <v>464</v>
      </c>
      <c r="D343" t="s">
        <v>11</v>
      </c>
      <c r="E343" t="s">
        <v>12</v>
      </c>
      <c r="F343" t="s">
        <v>13</v>
      </c>
      <c r="G343" t="s">
        <v>14</v>
      </c>
      <c r="H343" t="s">
        <v>23</v>
      </c>
      <c r="I343">
        <v>3</v>
      </c>
      <c r="J343">
        <v>200</v>
      </c>
      <c r="K343" t="s">
        <v>16</v>
      </c>
      <c r="L343" t="s">
        <v>17</v>
      </c>
      <c r="M343" t="s">
        <v>36</v>
      </c>
      <c r="N343" s="18">
        <f>VLOOKUP(Barcelona_Idealista4[[#This Row],[lift]],Tabla5[],2,0)</f>
        <v>0</v>
      </c>
      <c r="O343" s="25">
        <v>2100000</v>
      </c>
      <c r="P343" s="25">
        <f>Barcelona_Idealista4[[#This Row],[prices]]/Barcelona_Idealista4[[#This Row],[area_m2]]</f>
        <v>10500</v>
      </c>
      <c r="Q343" t="str">
        <f>_xlfn.TEXTJOIN("-",0,Barcelona_Idealista4[[#This Row],[condition]],Barcelona_Idealista4[[#This Row],[prices]])</f>
        <v>good condition-2100000</v>
      </c>
      <c r="R343" s="11" t="str" cm="1">
        <f t="array" ref="R3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4" spans="1:18" x14ac:dyDescent="0.2">
      <c r="A344" s="1">
        <v>42378</v>
      </c>
      <c r="B344" s="14">
        <f>YEAR(Barcelona_Idealista4[[#This Row],[Fecha]])</f>
        <v>2016</v>
      </c>
      <c r="C344" t="s">
        <v>465</v>
      </c>
      <c r="D344" t="s">
        <v>11</v>
      </c>
      <c r="E344" t="s">
        <v>34</v>
      </c>
      <c r="F344" t="s">
        <v>44</v>
      </c>
      <c r="G344" t="s">
        <v>14</v>
      </c>
      <c r="H344" t="s">
        <v>15</v>
      </c>
      <c r="I344">
        <v>3</v>
      </c>
      <c r="J344">
        <v>85</v>
      </c>
      <c r="K344" t="s">
        <v>16</v>
      </c>
      <c r="L344" t="s">
        <v>67</v>
      </c>
      <c r="M344" t="s">
        <v>57</v>
      </c>
      <c r="N344" s="18">
        <f>VLOOKUP(Barcelona_Idealista4[[#This Row],[lift]],Tabla5[],2,0)</f>
        <v>0</v>
      </c>
      <c r="O344" s="25">
        <v>320000</v>
      </c>
      <c r="P344" s="25">
        <f>Barcelona_Idealista4[[#This Row],[prices]]/Barcelona_Idealista4[[#This Row],[area_m2]]</f>
        <v>3764.705882352941</v>
      </c>
      <c r="Q344" t="str">
        <f>_xlfn.TEXTJOIN("-",0,Barcelona_Idealista4[[#This Row],[condition]],Barcelona_Idealista4[[#This Row],[prices]])</f>
        <v>good condition-320000</v>
      </c>
      <c r="R344" s="11" t="str" cm="1">
        <f t="array" ref="R3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5" spans="1:18" x14ac:dyDescent="0.2">
      <c r="A345" s="1">
        <v>42379</v>
      </c>
      <c r="B345" s="14">
        <f>YEAR(Barcelona_Idealista4[[#This Row],[Fecha]])</f>
        <v>2016</v>
      </c>
      <c r="C345" t="s">
        <v>466</v>
      </c>
      <c r="D345" t="s">
        <v>11</v>
      </c>
      <c r="E345" t="s">
        <v>37</v>
      </c>
      <c r="F345" t="s">
        <v>74</v>
      </c>
      <c r="G345" t="s">
        <v>14</v>
      </c>
      <c r="H345" t="s">
        <v>15</v>
      </c>
      <c r="I345">
        <v>2</v>
      </c>
      <c r="J345">
        <v>150</v>
      </c>
      <c r="K345" t="s">
        <v>16</v>
      </c>
      <c r="L345" t="s">
        <v>17</v>
      </c>
      <c r="M345" t="s">
        <v>52</v>
      </c>
      <c r="N345" s="18">
        <f>VLOOKUP(Barcelona_Idealista4[[#This Row],[lift]],Tabla5[],2,0)</f>
        <v>0</v>
      </c>
      <c r="O345" s="25">
        <v>495000</v>
      </c>
      <c r="P345" s="25">
        <f>Barcelona_Idealista4[[#This Row],[prices]]/Barcelona_Idealista4[[#This Row],[area_m2]]</f>
        <v>3300</v>
      </c>
      <c r="Q345" t="str">
        <f>_xlfn.TEXTJOIN("-",0,Barcelona_Idealista4[[#This Row],[condition]],Barcelona_Idealista4[[#This Row],[prices]])</f>
        <v>good condition-495000</v>
      </c>
      <c r="R345" s="11" t="str" cm="1">
        <f t="array" ref="R3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6" spans="1:18" x14ac:dyDescent="0.2">
      <c r="A346" s="1">
        <v>42380</v>
      </c>
      <c r="B346" s="14">
        <f>YEAR(Barcelona_Idealista4[[#This Row],[Fecha]])</f>
        <v>2016</v>
      </c>
      <c r="C346" t="s">
        <v>467</v>
      </c>
      <c r="D346" t="s">
        <v>11</v>
      </c>
      <c r="E346" t="s">
        <v>34</v>
      </c>
      <c r="F346" t="s">
        <v>44</v>
      </c>
      <c r="G346" t="s">
        <v>14</v>
      </c>
      <c r="H346" t="s">
        <v>15</v>
      </c>
      <c r="I346">
        <v>3</v>
      </c>
      <c r="J346">
        <v>55</v>
      </c>
      <c r="K346" t="s">
        <v>16</v>
      </c>
      <c r="L346" t="s">
        <v>17</v>
      </c>
      <c r="M346" t="s">
        <v>36</v>
      </c>
      <c r="N346" s="18">
        <f>VLOOKUP(Barcelona_Idealista4[[#This Row],[lift]],Tabla5[],2,0)</f>
        <v>0</v>
      </c>
      <c r="O346" s="25">
        <v>259000</v>
      </c>
      <c r="P346" s="25">
        <f>Barcelona_Idealista4[[#This Row],[prices]]/Barcelona_Idealista4[[#This Row],[area_m2]]</f>
        <v>4709.090909090909</v>
      </c>
      <c r="Q346" t="str">
        <f>_xlfn.TEXTJOIN("-",0,Barcelona_Idealista4[[#This Row],[condition]],Barcelona_Idealista4[[#This Row],[prices]])</f>
        <v>good condition-259000</v>
      </c>
      <c r="R346" s="11" t="str" cm="1">
        <f t="array" ref="R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7" spans="1:18" x14ac:dyDescent="0.2">
      <c r="A347" s="1">
        <v>42381</v>
      </c>
      <c r="B347" s="14">
        <f>YEAR(Barcelona_Idealista4[[#This Row],[Fecha]])</f>
        <v>2016</v>
      </c>
      <c r="C347" t="s">
        <v>468</v>
      </c>
      <c r="D347" t="s">
        <v>11</v>
      </c>
      <c r="E347" t="s">
        <v>37</v>
      </c>
      <c r="F347" t="s">
        <v>74</v>
      </c>
      <c r="G347" t="s">
        <v>14</v>
      </c>
      <c r="H347" t="s">
        <v>15</v>
      </c>
      <c r="I347">
        <v>3</v>
      </c>
      <c r="J347">
        <v>60</v>
      </c>
      <c r="K347" t="s">
        <v>16</v>
      </c>
      <c r="L347" t="s">
        <v>17</v>
      </c>
      <c r="M347" t="s">
        <v>40</v>
      </c>
      <c r="N347" s="18">
        <f>VLOOKUP(Barcelona_Idealista4[[#This Row],[lift]],Tabla5[],2,0)</f>
        <v>0</v>
      </c>
      <c r="O347" s="25">
        <v>160000</v>
      </c>
      <c r="P347" s="25">
        <f>Barcelona_Idealista4[[#This Row],[prices]]/Barcelona_Idealista4[[#This Row],[area_m2]]</f>
        <v>2666.6666666666665</v>
      </c>
      <c r="Q347" t="str">
        <f>_xlfn.TEXTJOIN("-",0,Barcelona_Idealista4[[#This Row],[condition]],Barcelona_Idealista4[[#This Row],[prices]])</f>
        <v>good condition-160000</v>
      </c>
      <c r="R347" s="11" t="str" cm="1">
        <f t="array" ref="R3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48" spans="1:18" x14ac:dyDescent="0.2">
      <c r="A348" s="1">
        <v>42382</v>
      </c>
      <c r="B348" s="14">
        <f>YEAR(Barcelona_Idealista4[[#This Row],[Fecha]])</f>
        <v>2016</v>
      </c>
      <c r="C348" t="s">
        <v>469</v>
      </c>
      <c r="D348" t="s">
        <v>11</v>
      </c>
      <c r="E348" t="s">
        <v>19</v>
      </c>
      <c r="F348" t="s">
        <v>20</v>
      </c>
      <c r="G348" t="s">
        <v>14</v>
      </c>
      <c r="H348" t="s">
        <v>15</v>
      </c>
      <c r="I348">
        <v>4</v>
      </c>
      <c r="J348">
        <v>155</v>
      </c>
      <c r="K348" t="s">
        <v>16</v>
      </c>
      <c r="L348" t="s">
        <v>17</v>
      </c>
      <c r="M348" t="s">
        <v>60</v>
      </c>
      <c r="N348" s="18">
        <f>VLOOKUP(Barcelona_Idealista4[[#This Row],[lift]],Tabla5[],2,0)</f>
        <v>0</v>
      </c>
      <c r="O348" s="25">
        <v>1100000</v>
      </c>
      <c r="P348" s="25">
        <f>Barcelona_Idealista4[[#This Row],[prices]]/Barcelona_Idealista4[[#This Row],[area_m2]]</f>
        <v>7096.7741935483873</v>
      </c>
      <c r="Q348" t="str">
        <f>_xlfn.TEXTJOIN("-",0,Barcelona_Idealista4[[#This Row],[condition]],Barcelona_Idealista4[[#This Row],[prices]])</f>
        <v>good condition-1100000</v>
      </c>
      <c r="R348" s="11" t="str" cm="1">
        <f t="array" ref="R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49" spans="1:18" x14ac:dyDescent="0.2">
      <c r="A349" s="1">
        <v>42383</v>
      </c>
      <c r="B349" s="14">
        <f>YEAR(Barcelona_Idealista4[[#This Row],[Fecha]])</f>
        <v>2016</v>
      </c>
      <c r="C349" t="s">
        <v>470</v>
      </c>
      <c r="D349" t="s">
        <v>11</v>
      </c>
      <c r="E349" t="s">
        <v>12</v>
      </c>
      <c r="F349" t="s">
        <v>41</v>
      </c>
      <c r="G349" t="s">
        <v>14</v>
      </c>
      <c r="H349" t="s">
        <v>15</v>
      </c>
      <c r="I349">
        <v>3</v>
      </c>
      <c r="J349">
        <v>135</v>
      </c>
      <c r="K349" t="s">
        <v>16</v>
      </c>
      <c r="L349" t="s">
        <v>17</v>
      </c>
      <c r="M349" t="s">
        <v>18</v>
      </c>
      <c r="N349" s="18">
        <f>VLOOKUP(Barcelona_Idealista4[[#This Row],[lift]],Tabla5[],2,0)</f>
        <v>0</v>
      </c>
      <c r="O349" s="25">
        <v>639000</v>
      </c>
      <c r="P349" s="25">
        <f>Barcelona_Idealista4[[#This Row],[prices]]/Barcelona_Idealista4[[#This Row],[area_m2]]</f>
        <v>4733.333333333333</v>
      </c>
      <c r="Q349" t="str">
        <f>_xlfn.TEXTJOIN("-",0,Barcelona_Idealista4[[#This Row],[condition]],Barcelona_Idealista4[[#This Row],[prices]])</f>
        <v>good condition-639000</v>
      </c>
      <c r="R349" s="11" t="str" cm="1">
        <f t="array" ref="R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0" spans="1:18" x14ac:dyDescent="0.2">
      <c r="A350" s="1">
        <v>42384</v>
      </c>
      <c r="B350" s="14">
        <f>YEAR(Barcelona_Idealista4[[#This Row],[Fecha]])</f>
        <v>2016</v>
      </c>
      <c r="C350" t="s">
        <v>471</v>
      </c>
      <c r="D350" t="s">
        <v>11</v>
      </c>
      <c r="E350" t="s">
        <v>12</v>
      </c>
      <c r="F350" t="s">
        <v>22</v>
      </c>
      <c r="G350" t="s">
        <v>14</v>
      </c>
      <c r="H350" t="s">
        <v>15</v>
      </c>
      <c r="I350">
        <v>4</v>
      </c>
      <c r="J350">
        <v>112</v>
      </c>
      <c r="K350" t="s">
        <v>16</v>
      </c>
      <c r="L350" t="s">
        <v>17</v>
      </c>
      <c r="M350" t="s">
        <v>21</v>
      </c>
      <c r="N350" s="18">
        <f>VLOOKUP(Barcelona_Idealista4[[#This Row],[lift]],Tabla5[],2,0)</f>
        <v>0</v>
      </c>
      <c r="O350" s="25">
        <v>560000</v>
      </c>
      <c r="P350" s="25">
        <f>Barcelona_Idealista4[[#This Row],[prices]]/Barcelona_Idealista4[[#This Row],[area_m2]]</f>
        <v>5000</v>
      </c>
      <c r="Q350" t="str">
        <f>_xlfn.TEXTJOIN("-",0,Barcelona_Idealista4[[#This Row],[condition]],Barcelona_Idealista4[[#This Row],[prices]])</f>
        <v>good condition-560000</v>
      </c>
      <c r="R350" s="11" t="str" cm="1">
        <f t="array" ref="R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1" spans="1:18" x14ac:dyDescent="0.2">
      <c r="A351" s="1">
        <v>42385</v>
      </c>
      <c r="B351" s="14">
        <f>YEAR(Barcelona_Idealista4[[#This Row],[Fecha]])</f>
        <v>2016</v>
      </c>
      <c r="C351" t="s">
        <v>472</v>
      </c>
      <c r="D351" t="s">
        <v>11</v>
      </c>
      <c r="E351" t="s">
        <v>25</v>
      </c>
      <c r="F351" t="s">
        <v>70</v>
      </c>
      <c r="G351" t="s">
        <v>14</v>
      </c>
      <c r="H351" t="s">
        <v>15</v>
      </c>
      <c r="I351">
        <v>3</v>
      </c>
      <c r="J351">
        <v>69</v>
      </c>
      <c r="K351" t="s">
        <v>16</v>
      </c>
      <c r="L351" t="s">
        <v>17</v>
      </c>
      <c r="M351" t="s">
        <v>40</v>
      </c>
      <c r="N351" s="18">
        <f>VLOOKUP(Barcelona_Idealista4[[#This Row],[lift]],Tabla5[],2,0)</f>
        <v>0</v>
      </c>
      <c r="O351" s="25">
        <v>204000</v>
      </c>
      <c r="P351" s="25">
        <f>Barcelona_Idealista4[[#This Row],[prices]]/Barcelona_Idealista4[[#This Row],[area_m2]]</f>
        <v>2956.521739130435</v>
      </c>
      <c r="Q351" t="str">
        <f>_xlfn.TEXTJOIN("-",0,Barcelona_Idealista4[[#This Row],[condition]],Barcelona_Idealista4[[#This Row],[prices]])</f>
        <v>good condition-204000</v>
      </c>
      <c r="R351" s="11" t="str" cm="1">
        <f t="array" ref="R3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52" spans="1:18" x14ac:dyDescent="0.2">
      <c r="A352" s="1">
        <v>42386</v>
      </c>
      <c r="B352" s="14">
        <f>YEAR(Barcelona_Idealista4[[#This Row],[Fecha]])</f>
        <v>2016</v>
      </c>
      <c r="C352" t="s">
        <v>473</v>
      </c>
      <c r="D352" t="s">
        <v>11</v>
      </c>
      <c r="E352" t="s">
        <v>19</v>
      </c>
      <c r="F352" t="s">
        <v>20</v>
      </c>
      <c r="G352" t="s">
        <v>14</v>
      </c>
      <c r="H352" t="s">
        <v>23</v>
      </c>
      <c r="I352">
        <v>2</v>
      </c>
      <c r="J352">
        <v>140</v>
      </c>
      <c r="K352" t="s">
        <v>16</v>
      </c>
      <c r="L352" t="s">
        <v>17</v>
      </c>
      <c r="M352" t="s">
        <v>36</v>
      </c>
      <c r="N352" s="18">
        <f>VLOOKUP(Barcelona_Idealista4[[#This Row],[lift]],Tabla5[],2,0)</f>
        <v>0</v>
      </c>
      <c r="O352" s="25">
        <v>1500000</v>
      </c>
      <c r="P352" s="25">
        <f>Barcelona_Idealista4[[#This Row],[prices]]/Barcelona_Idealista4[[#This Row],[area_m2]]</f>
        <v>10714.285714285714</v>
      </c>
      <c r="Q352" t="str">
        <f>_xlfn.TEXTJOIN("-",0,Barcelona_Idealista4[[#This Row],[condition]],Barcelona_Idealista4[[#This Row],[prices]])</f>
        <v>good condition-1500000</v>
      </c>
      <c r="R352" s="11" t="str" cm="1">
        <f t="array" ref="R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3" spans="1:18" x14ac:dyDescent="0.2">
      <c r="A353" s="1">
        <v>42387</v>
      </c>
      <c r="B353" s="14">
        <f>YEAR(Barcelona_Idealista4[[#This Row],[Fecha]])</f>
        <v>2016</v>
      </c>
      <c r="C353" t="s">
        <v>474</v>
      </c>
      <c r="D353" t="s">
        <v>11</v>
      </c>
      <c r="E353" t="s">
        <v>12</v>
      </c>
      <c r="F353" t="s">
        <v>33</v>
      </c>
      <c r="G353" t="s">
        <v>14</v>
      </c>
      <c r="H353" t="s">
        <v>23</v>
      </c>
      <c r="I353">
        <v>1</v>
      </c>
      <c r="J353">
        <v>108</v>
      </c>
      <c r="K353" t="s">
        <v>16</v>
      </c>
      <c r="L353" t="s">
        <v>17</v>
      </c>
      <c r="M353" t="s">
        <v>21</v>
      </c>
      <c r="N353" s="18">
        <f>VLOOKUP(Barcelona_Idealista4[[#This Row],[lift]],Tabla5[],2,0)</f>
        <v>0</v>
      </c>
      <c r="O353" s="25">
        <v>550000</v>
      </c>
      <c r="P353" s="25">
        <f>Barcelona_Idealista4[[#This Row],[prices]]/Barcelona_Idealista4[[#This Row],[area_m2]]</f>
        <v>5092.5925925925922</v>
      </c>
      <c r="Q353" t="str">
        <f>_xlfn.TEXTJOIN("-",0,Barcelona_Idealista4[[#This Row],[condition]],Barcelona_Idealista4[[#This Row],[prices]])</f>
        <v>good condition-550000</v>
      </c>
      <c r="R353" s="11" t="str" cm="1">
        <f t="array" ref="R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4" spans="1:18" x14ac:dyDescent="0.2">
      <c r="A354" s="1">
        <v>42388</v>
      </c>
      <c r="B354" s="14">
        <f>YEAR(Barcelona_Idealista4[[#This Row],[Fecha]])</f>
        <v>2016</v>
      </c>
      <c r="C354" t="s">
        <v>475</v>
      </c>
      <c r="D354" t="s">
        <v>11</v>
      </c>
      <c r="E354" t="s">
        <v>12</v>
      </c>
      <c r="F354" t="s">
        <v>22</v>
      </c>
      <c r="G354" t="s">
        <v>14</v>
      </c>
      <c r="H354" t="s">
        <v>23</v>
      </c>
      <c r="I354">
        <v>1</v>
      </c>
      <c r="J354">
        <v>33</v>
      </c>
      <c r="K354" t="s">
        <v>16</v>
      </c>
      <c r="L354" t="s">
        <v>17</v>
      </c>
      <c r="M354" t="s">
        <v>36</v>
      </c>
      <c r="N354" s="18">
        <f>VLOOKUP(Barcelona_Idealista4[[#This Row],[lift]],Tabla5[],2,0)</f>
        <v>0</v>
      </c>
      <c r="O354" s="25">
        <v>230000</v>
      </c>
      <c r="P354" s="25">
        <f>Barcelona_Idealista4[[#This Row],[prices]]/Barcelona_Idealista4[[#This Row],[area_m2]]</f>
        <v>6969.69696969697</v>
      </c>
      <c r="Q354" t="str">
        <f>_xlfn.TEXTJOIN("-",0,Barcelona_Idealista4[[#This Row],[condition]],Barcelona_Idealista4[[#This Row],[prices]])</f>
        <v>good condition-230000</v>
      </c>
      <c r="R354" s="11" t="str" cm="1">
        <f t="array" ref="R3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5" spans="1:18" x14ac:dyDescent="0.2">
      <c r="A355" s="1">
        <v>42389</v>
      </c>
      <c r="B355" s="14">
        <f>YEAR(Barcelona_Idealista4[[#This Row],[Fecha]])</f>
        <v>2016</v>
      </c>
      <c r="C355" t="s">
        <v>476</v>
      </c>
      <c r="D355" t="s">
        <v>11</v>
      </c>
      <c r="E355" t="s">
        <v>47</v>
      </c>
      <c r="F355" t="s">
        <v>86</v>
      </c>
      <c r="G355" t="s">
        <v>14</v>
      </c>
      <c r="H355" t="s">
        <v>15</v>
      </c>
      <c r="I355">
        <v>3</v>
      </c>
      <c r="J355">
        <v>77</v>
      </c>
      <c r="K355" t="s">
        <v>28</v>
      </c>
      <c r="L355" t="s">
        <v>17</v>
      </c>
      <c r="M355" t="s">
        <v>40</v>
      </c>
      <c r="N355" s="18">
        <f>VLOOKUP(Barcelona_Idealista4[[#This Row],[lift]],Tabla5[],2,0)</f>
        <v>0.02</v>
      </c>
      <c r="O355" s="25">
        <v>245000</v>
      </c>
      <c r="P355" s="25">
        <f>Barcelona_Idealista4[[#This Row],[prices]]/Barcelona_Idealista4[[#This Row],[area_m2]]</f>
        <v>3181.818181818182</v>
      </c>
      <c r="Q355" t="str">
        <f>_xlfn.TEXTJOIN("-",0,Barcelona_Idealista4[[#This Row],[condition]],Barcelona_Idealista4[[#This Row],[prices]])</f>
        <v>good condition-245000</v>
      </c>
      <c r="R355" s="11" t="str" cm="1">
        <f t="array" ref="R3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6" spans="1:18" x14ac:dyDescent="0.2">
      <c r="A356" s="1">
        <v>42390</v>
      </c>
      <c r="B356" s="14">
        <f>YEAR(Barcelona_Idealista4[[#This Row],[Fecha]])</f>
        <v>2016</v>
      </c>
      <c r="C356" t="s">
        <v>477</v>
      </c>
      <c r="D356" t="s">
        <v>11</v>
      </c>
      <c r="E356" t="s">
        <v>19</v>
      </c>
      <c r="F356" t="s">
        <v>77</v>
      </c>
      <c r="G356" t="s">
        <v>14</v>
      </c>
      <c r="H356" t="s">
        <v>64</v>
      </c>
      <c r="I356">
        <v>4</v>
      </c>
      <c r="J356">
        <v>335</v>
      </c>
      <c r="K356" t="s">
        <v>28</v>
      </c>
      <c r="L356" t="s">
        <v>17</v>
      </c>
      <c r="M356" t="s">
        <v>29</v>
      </c>
      <c r="N356" s="18">
        <f>VLOOKUP(Barcelona_Idealista4[[#This Row],[lift]],Tabla5[],2,0)</f>
        <v>0.02</v>
      </c>
      <c r="O356" s="25">
        <v>1490000</v>
      </c>
      <c r="P356" s="25">
        <f>Barcelona_Idealista4[[#This Row],[prices]]/Barcelona_Idealista4[[#This Row],[area_m2]]</f>
        <v>4447.7611940298511</v>
      </c>
      <c r="Q356" t="str">
        <f>_xlfn.TEXTJOIN("-",0,Barcelona_Idealista4[[#This Row],[condition]],Barcelona_Idealista4[[#This Row],[prices]])</f>
        <v>good condition-1490000</v>
      </c>
      <c r="R356" s="11" t="str" cm="1">
        <f t="array" ref="R3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7" spans="1:18" x14ac:dyDescent="0.2">
      <c r="A357" s="1">
        <v>42391</v>
      </c>
      <c r="B357" s="14">
        <f>YEAR(Barcelona_Idealista4[[#This Row],[Fecha]])</f>
        <v>2016</v>
      </c>
      <c r="C357" t="s">
        <v>478</v>
      </c>
      <c r="D357" t="s">
        <v>11</v>
      </c>
      <c r="E357" t="s">
        <v>19</v>
      </c>
      <c r="F357" t="s">
        <v>75</v>
      </c>
      <c r="G357" t="s">
        <v>14</v>
      </c>
      <c r="H357" t="s">
        <v>64</v>
      </c>
      <c r="I357">
        <v>4</v>
      </c>
      <c r="J357">
        <v>304</v>
      </c>
      <c r="K357" t="s">
        <v>28</v>
      </c>
      <c r="L357" t="s">
        <v>17</v>
      </c>
      <c r="M357" t="s">
        <v>29</v>
      </c>
      <c r="N357" s="18">
        <f>VLOOKUP(Barcelona_Idealista4[[#This Row],[lift]],Tabla5[],2,0)</f>
        <v>0.02</v>
      </c>
      <c r="O357" s="25">
        <v>675000</v>
      </c>
      <c r="P357" s="25">
        <f>Barcelona_Idealista4[[#This Row],[prices]]/Barcelona_Idealista4[[#This Row],[area_m2]]</f>
        <v>2220.3947368421054</v>
      </c>
      <c r="Q357" t="str">
        <f>_xlfn.TEXTJOIN("-",0,Barcelona_Idealista4[[#This Row],[condition]],Barcelona_Idealista4[[#This Row],[prices]])</f>
        <v>good condition-675000</v>
      </c>
      <c r="R357" s="11" t="str" cm="1">
        <f t="array" ref="R3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58" spans="1:18" x14ac:dyDescent="0.2">
      <c r="A358" s="1">
        <v>42392</v>
      </c>
      <c r="B358" s="14">
        <f>YEAR(Barcelona_Idealista4[[#This Row],[Fecha]])</f>
        <v>2016</v>
      </c>
      <c r="C358" t="s">
        <v>479</v>
      </c>
      <c r="D358" t="s">
        <v>11</v>
      </c>
      <c r="E358" t="s">
        <v>19</v>
      </c>
      <c r="F358" t="s">
        <v>20</v>
      </c>
      <c r="G358" t="s">
        <v>14</v>
      </c>
      <c r="H358" t="s">
        <v>23</v>
      </c>
      <c r="I358">
        <v>4</v>
      </c>
      <c r="J358">
        <v>185</v>
      </c>
      <c r="K358" t="s">
        <v>16</v>
      </c>
      <c r="L358" t="s">
        <v>17</v>
      </c>
      <c r="M358" t="s">
        <v>46</v>
      </c>
      <c r="N358" s="18">
        <f>VLOOKUP(Barcelona_Idealista4[[#This Row],[lift]],Tabla5[],2,0)</f>
        <v>0</v>
      </c>
      <c r="O358" s="25">
        <v>1190000</v>
      </c>
      <c r="P358" s="25">
        <f>Barcelona_Idealista4[[#This Row],[prices]]/Barcelona_Idealista4[[#This Row],[area_m2]]</f>
        <v>6432.4324324324325</v>
      </c>
      <c r="Q358" t="str">
        <f>_xlfn.TEXTJOIN("-",0,Barcelona_Idealista4[[#This Row],[condition]],Barcelona_Idealista4[[#This Row],[prices]])</f>
        <v>good condition-1190000</v>
      </c>
      <c r="R358" s="11" t="str" cm="1">
        <f t="array" ref="R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59" spans="1:18" x14ac:dyDescent="0.2">
      <c r="A359" s="1">
        <v>42393</v>
      </c>
      <c r="B359" s="14">
        <f>YEAR(Barcelona_Idealista4[[#This Row],[Fecha]])</f>
        <v>2016</v>
      </c>
      <c r="C359" t="s">
        <v>480</v>
      </c>
      <c r="D359" t="s">
        <v>11</v>
      </c>
      <c r="E359" t="s">
        <v>50</v>
      </c>
      <c r="F359" t="s">
        <v>84</v>
      </c>
      <c r="G359" t="s">
        <v>14</v>
      </c>
      <c r="H359" t="s">
        <v>27</v>
      </c>
      <c r="I359">
        <v>3</v>
      </c>
      <c r="J359">
        <v>111</v>
      </c>
      <c r="K359" t="s">
        <v>28</v>
      </c>
      <c r="L359" t="s">
        <v>17</v>
      </c>
      <c r="M359" t="s">
        <v>29</v>
      </c>
      <c r="N359" s="18">
        <f>VLOOKUP(Barcelona_Idealista4[[#This Row],[lift]],Tabla5[],2,0)</f>
        <v>0.02</v>
      </c>
      <c r="O359" s="25">
        <v>430000</v>
      </c>
      <c r="P359" s="25">
        <f>Barcelona_Idealista4[[#This Row],[prices]]/Barcelona_Idealista4[[#This Row],[area_m2]]</f>
        <v>3873.8738738738739</v>
      </c>
      <c r="Q359" t="str">
        <f>_xlfn.TEXTJOIN("-",0,Barcelona_Idealista4[[#This Row],[condition]],Barcelona_Idealista4[[#This Row],[prices]])</f>
        <v>good condition-430000</v>
      </c>
      <c r="R359" s="11" t="str" cm="1">
        <f t="array" ref="R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0" spans="1:18" x14ac:dyDescent="0.2">
      <c r="A360" s="1">
        <v>42394</v>
      </c>
      <c r="B360" s="14">
        <f>YEAR(Barcelona_Idealista4[[#This Row],[Fecha]])</f>
        <v>2016</v>
      </c>
      <c r="C360" t="s">
        <v>481</v>
      </c>
      <c r="D360" t="s">
        <v>11</v>
      </c>
      <c r="E360" t="s">
        <v>50</v>
      </c>
      <c r="F360" t="s">
        <v>82</v>
      </c>
      <c r="G360" t="s">
        <v>14</v>
      </c>
      <c r="H360" t="s">
        <v>64</v>
      </c>
      <c r="I360">
        <v>5</v>
      </c>
      <c r="J360">
        <v>222</v>
      </c>
      <c r="K360" t="s">
        <v>28</v>
      </c>
      <c r="L360" t="s">
        <v>17</v>
      </c>
      <c r="M360" t="s">
        <v>29</v>
      </c>
      <c r="N360" s="18">
        <f>VLOOKUP(Barcelona_Idealista4[[#This Row],[lift]],Tabla5[],2,0)</f>
        <v>0.02</v>
      </c>
      <c r="O360" s="25">
        <v>975000</v>
      </c>
      <c r="P360" s="25">
        <f>Barcelona_Idealista4[[#This Row],[prices]]/Barcelona_Idealista4[[#This Row],[area_m2]]</f>
        <v>4391.8918918918916</v>
      </c>
      <c r="Q360" t="str">
        <f>_xlfn.TEXTJOIN("-",0,Barcelona_Idealista4[[#This Row],[condition]],Barcelona_Idealista4[[#This Row],[prices]])</f>
        <v>good condition-975000</v>
      </c>
      <c r="R360" s="11" t="str" cm="1">
        <f t="array" ref="R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1" spans="1:18" x14ac:dyDescent="0.2">
      <c r="A361" s="1">
        <v>42395</v>
      </c>
      <c r="B361" s="14">
        <f>YEAR(Barcelona_Idealista4[[#This Row],[Fecha]])</f>
        <v>2016</v>
      </c>
      <c r="C361" t="s">
        <v>482</v>
      </c>
      <c r="D361" t="s">
        <v>11</v>
      </c>
      <c r="E361" t="s">
        <v>25</v>
      </c>
      <c r="F361" t="s">
        <v>99</v>
      </c>
      <c r="G361" t="s">
        <v>14</v>
      </c>
      <c r="H361" t="s">
        <v>15</v>
      </c>
      <c r="I361">
        <v>3</v>
      </c>
      <c r="J361">
        <v>63</v>
      </c>
      <c r="K361" t="s">
        <v>16</v>
      </c>
      <c r="L361" t="s">
        <v>17</v>
      </c>
      <c r="M361" t="s">
        <v>18</v>
      </c>
      <c r="N361" s="18">
        <f>VLOOKUP(Barcelona_Idealista4[[#This Row],[lift]],Tabla5[],2,0)</f>
        <v>0</v>
      </c>
      <c r="O361" s="25">
        <v>199900</v>
      </c>
      <c r="P361" s="25">
        <f>Barcelona_Idealista4[[#This Row],[prices]]/Barcelona_Idealista4[[#This Row],[area_m2]]</f>
        <v>3173.0158730158732</v>
      </c>
      <c r="Q361" t="str">
        <f>_xlfn.TEXTJOIN("-",0,Barcelona_Idealista4[[#This Row],[condition]],Barcelona_Idealista4[[#This Row],[prices]])</f>
        <v>good condition-199900</v>
      </c>
      <c r="R361" s="11" t="str" cm="1">
        <f t="array" ref="R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2" spans="1:18" x14ac:dyDescent="0.2">
      <c r="A362" s="1">
        <v>42396</v>
      </c>
      <c r="B362" s="14">
        <f>YEAR(Barcelona_Idealista4[[#This Row],[Fecha]])</f>
        <v>2016</v>
      </c>
      <c r="C362" t="s">
        <v>483</v>
      </c>
      <c r="D362" t="s">
        <v>11</v>
      </c>
      <c r="E362" t="s">
        <v>19</v>
      </c>
      <c r="F362" t="s">
        <v>77</v>
      </c>
      <c r="G362" t="s">
        <v>14</v>
      </c>
      <c r="H362" t="s">
        <v>15</v>
      </c>
      <c r="I362">
        <v>3</v>
      </c>
      <c r="J362">
        <v>118</v>
      </c>
      <c r="K362" t="s">
        <v>16</v>
      </c>
      <c r="L362" t="s">
        <v>17</v>
      </c>
      <c r="M362" t="s">
        <v>40</v>
      </c>
      <c r="N362" s="18">
        <f>VLOOKUP(Barcelona_Idealista4[[#This Row],[lift]],Tabla5[],2,0)</f>
        <v>0</v>
      </c>
      <c r="O362" s="25">
        <v>795000</v>
      </c>
      <c r="P362" s="25">
        <f>Barcelona_Idealista4[[#This Row],[prices]]/Barcelona_Idealista4[[#This Row],[area_m2]]</f>
        <v>6737.2881355932204</v>
      </c>
      <c r="Q362" t="str">
        <f>_xlfn.TEXTJOIN("-",0,Barcelona_Idealista4[[#This Row],[condition]],Barcelona_Idealista4[[#This Row],[prices]])</f>
        <v>good condition-795000</v>
      </c>
      <c r="R362" s="11" t="str" cm="1">
        <f t="array" ref="R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3" spans="1:18" x14ac:dyDescent="0.2">
      <c r="A363" s="1">
        <v>42397</v>
      </c>
      <c r="B363" s="14">
        <f>YEAR(Barcelona_Idealista4[[#This Row],[Fecha]])</f>
        <v>2016</v>
      </c>
      <c r="C363" t="s">
        <v>484</v>
      </c>
      <c r="D363" t="s">
        <v>11</v>
      </c>
      <c r="E363" t="s">
        <v>47</v>
      </c>
      <c r="F363" t="s">
        <v>63</v>
      </c>
      <c r="G363" t="s">
        <v>14</v>
      </c>
      <c r="H363" t="s">
        <v>15</v>
      </c>
      <c r="I363">
        <v>3</v>
      </c>
      <c r="J363">
        <v>89</v>
      </c>
      <c r="K363" t="s">
        <v>16</v>
      </c>
      <c r="L363" t="s">
        <v>17</v>
      </c>
      <c r="M363" t="s">
        <v>40</v>
      </c>
      <c r="N363" s="18">
        <f>VLOOKUP(Barcelona_Idealista4[[#This Row],[lift]],Tabla5[],2,0)</f>
        <v>0</v>
      </c>
      <c r="O363" s="25">
        <v>235000</v>
      </c>
      <c r="P363" s="25">
        <f>Barcelona_Idealista4[[#This Row],[prices]]/Barcelona_Idealista4[[#This Row],[area_m2]]</f>
        <v>2640.4494382022472</v>
      </c>
      <c r="Q363" t="str">
        <f>_xlfn.TEXTJOIN("-",0,Barcelona_Idealista4[[#This Row],[condition]],Barcelona_Idealista4[[#This Row],[prices]])</f>
        <v>good condition-235000</v>
      </c>
      <c r="R363" s="11" t="str" cm="1">
        <f t="array" ref="R3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64" spans="1:18" x14ac:dyDescent="0.2">
      <c r="A364" s="1">
        <v>42398</v>
      </c>
      <c r="B364" s="14">
        <f>YEAR(Barcelona_Idealista4[[#This Row],[Fecha]])</f>
        <v>2016</v>
      </c>
      <c r="C364" t="s">
        <v>485</v>
      </c>
      <c r="D364" t="s">
        <v>11</v>
      </c>
      <c r="E364" t="s">
        <v>50</v>
      </c>
      <c r="F364" t="s">
        <v>66</v>
      </c>
      <c r="G364" t="s">
        <v>14</v>
      </c>
      <c r="H364" t="s">
        <v>15</v>
      </c>
      <c r="I364">
        <v>2</v>
      </c>
      <c r="J364">
        <v>84</v>
      </c>
      <c r="K364" t="s">
        <v>16</v>
      </c>
      <c r="L364" t="s">
        <v>17</v>
      </c>
      <c r="M364" t="s">
        <v>40</v>
      </c>
      <c r="N364" s="18">
        <f>VLOOKUP(Barcelona_Idealista4[[#This Row],[lift]],Tabla5[],2,0)</f>
        <v>0</v>
      </c>
      <c r="O364" s="25">
        <v>535000</v>
      </c>
      <c r="P364" s="25">
        <f>Barcelona_Idealista4[[#This Row],[prices]]/Barcelona_Idealista4[[#This Row],[area_m2]]</f>
        <v>6369.0476190476193</v>
      </c>
      <c r="Q364" t="str">
        <f>_xlfn.TEXTJOIN("-",0,Barcelona_Idealista4[[#This Row],[condition]],Barcelona_Idealista4[[#This Row],[prices]])</f>
        <v>good condition-535000</v>
      </c>
      <c r="R364" s="11" t="str" cm="1">
        <f t="array" ref="R3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5" spans="1:18" x14ac:dyDescent="0.2">
      <c r="A365" s="1">
        <v>42399</v>
      </c>
      <c r="B365" s="14">
        <f>YEAR(Barcelona_Idealista4[[#This Row],[Fecha]])</f>
        <v>2016</v>
      </c>
      <c r="C365" t="s">
        <v>486</v>
      </c>
      <c r="D365" t="s">
        <v>11</v>
      </c>
      <c r="E365" t="s">
        <v>12</v>
      </c>
      <c r="F365" t="s">
        <v>33</v>
      </c>
      <c r="G365" t="s">
        <v>14</v>
      </c>
      <c r="H365" t="s">
        <v>15</v>
      </c>
      <c r="I365">
        <v>3</v>
      </c>
      <c r="J365">
        <v>90</v>
      </c>
      <c r="K365" t="s">
        <v>16</v>
      </c>
      <c r="L365" t="s">
        <v>17</v>
      </c>
      <c r="M365" t="s">
        <v>60</v>
      </c>
      <c r="N365" s="18">
        <f>VLOOKUP(Barcelona_Idealista4[[#This Row],[lift]],Tabla5[],2,0)</f>
        <v>0</v>
      </c>
      <c r="O365" s="25">
        <v>329000</v>
      </c>
      <c r="P365" s="25">
        <f>Barcelona_Idealista4[[#This Row],[prices]]/Barcelona_Idealista4[[#This Row],[area_m2]]</f>
        <v>3655.5555555555557</v>
      </c>
      <c r="Q365" t="str">
        <f>_xlfn.TEXTJOIN("-",0,Barcelona_Idealista4[[#This Row],[condition]],Barcelona_Idealista4[[#This Row],[prices]])</f>
        <v>good condition-329000</v>
      </c>
      <c r="R365" s="11" t="str" cm="1">
        <f t="array" ref="R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6" spans="1:18" x14ac:dyDescent="0.2">
      <c r="A366" s="1">
        <v>42400</v>
      </c>
      <c r="B366" s="14">
        <f>YEAR(Barcelona_Idealista4[[#This Row],[Fecha]])</f>
        <v>2016</v>
      </c>
      <c r="C366" t="s">
        <v>487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  <c r="I366">
        <v>3</v>
      </c>
      <c r="J366">
        <v>117</v>
      </c>
      <c r="K366" t="s">
        <v>16</v>
      </c>
      <c r="L366" t="s">
        <v>67</v>
      </c>
      <c r="M366" t="s">
        <v>21</v>
      </c>
      <c r="N366" s="18">
        <f>VLOOKUP(Barcelona_Idealista4[[#This Row],[lift]],Tabla5[],2,0)</f>
        <v>0</v>
      </c>
      <c r="O366" s="25">
        <v>595000</v>
      </c>
      <c r="P366" s="25">
        <f>Barcelona_Idealista4[[#This Row],[prices]]/Barcelona_Idealista4[[#This Row],[area_m2]]</f>
        <v>5085.4700854700859</v>
      </c>
      <c r="Q366" t="str">
        <f>_xlfn.TEXTJOIN("-",0,Barcelona_Idealista4[[#This Row],[condition]],Barcelona_Idealista4[[#This Row],[prices]])</f>
        <v>good condition-595000</v>
      </c>
      <c r="R366" s="11" t="str" cm="1">
        <f t="array" ref="R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7" spans="1:18" x14ac:dyDescent="0.2">
      <c r="A367" s="1">
        <v>42401</v>
      </c>
      <c r="B367" s="14">
        <f>YEAR(Barcelona_Idealista4[[#This Row],[Fecha]])</f>
        <v>2016</v>
      </c>
      <c r="C367" t="s">
        <v>488</v>
      </c>
      <c r="D367" t="s">
        <v>11</v>
      </c>
      <c r="E367" t="s">
        <v>12</v>
      </c>
      <c r="F367" t="s">
        <v>22</v>
      </c>
      <c r="G367" t="s">
        <v>14</v>
      </c>
      <c r="H367" t="s">
        <v>15</v>
      </c>
      <c r="I367">
        <v>2</v>
      </c>
      <c r="J367">
        <v>58</v>
      </c>
      <c r="K367" t="s">
        <v>16</v>
      </c>
      <c r="L367" t="s">
        <v>17</v>
      </c>
      <c r="M367" t="s">
        <v>40</v>
      </c>
      <c r="N367" s="18">
        <f>VLOOKUP(Barcelona_Idealista4[[#This Row],[lift]],Tabla5[],2,0)</f>
        <v>0</v>
      </c>
      <c r="O367" s="25">
        <v>319000</v>
      </c>
      <c r="P367" s="25">
        <f>Barcelona_Idealista4[[#This Row],[prices]]/Barcelona_Idealista4[[#This Row],[area_m2]]</f>
        <v>5500</v>
      </c>
      <c r="Q367" t="str">
        <f>_xlfn.TEXTJOIN("-",0,Barcelona_Idealista4[[#This Row],[condition]],Barcelona_Idealista4[[#This Row],[prices]])</f>
        <v>good condition-319000</v>
      </c>
      <c r="R367" s="11" t="str" cm="1">
        <f t="array" ref="R3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8" spans="1:18" x14ac:dyDescent="0.2">
      <c r="A368" s="1">
        <v>42402</v>
      </c>
      <c r="B368" s="14">
        <f>YEAR(Barcelona_Idealista4[[#This Row],[Fecha]])</f>
        <v>2016</v>
      </c>
      <c r="C368" t="s">
        <v>489</v>
      </c>
      <c r="D368" t="s">
        <v>11</v>
      </c>
      <c r="E368" t="s">
        <v>19</v>
      </c>
      <c r="F368" t="s">
        <v>20</v>
      </c>
      <c r="G368" t="s">
        <v>14</v>
      </c>
      <c r="H368" t="s">
        <v>15</v>
      </c>
      <c r="I368">
        <v>4</v>
      </c>
      <c r="J368">
        <v>140</v>
      </c>
      <c r="K368" t="s">
        <v>16</v>
      </c>
      <c r="L368" t="s">
        <v>17</v>
      </c>
      <c r="M368" t="s">
        <v>40</v>
      </c>
      <c r="N368" s="18">
        <f>VLOOKUP(Barcelona_Idealista4[[#This Row],[lift]],Tabla5[],2,0)</f>
        <v>0</v>
      </c>
      <c r="O368" s="25">
        <v>685000</v>
      </c>
      <c r="P368" s="25">
        <f>Barcelona_Idealista4[[#This Row],[prices]]/Barcelona_Idealista4[[#This Row],[area_m2]]</f>
        <v>4892.8571428571431</v>
      </c>
      <c r="Q368" t="str">
        <f>_xlfn.TEXTJOIN("-",0,Barcelona_Idealista4[[#This Row],[condition]],Barcelona_Idealista4[[#This Row],[prices]])</f>
        <v>good condition-685000</v>
      </c>
      <c r="R368" s="11" t="str" cm="1">
        <f t="array" ref="R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69" spans="1:18" x14ac:dyDescent="0.2">
      <c r="A369" s="1">
        <v>42403</v>
      </c>
      <c r="B369" s="14">
        <f>YEAR(Barcelona_Idealista4[[#This Row],[Fecha]])</f>
        <v>2016</v>
      </c>
      <c r="C369" t="s">
        <v>490</v>
      </c>
      <c r="D369" t="s">
        <v>11</v>
      </c>
      <c r="E369" t="s">
        <v>25</v>
      </c>
      <c r="F369" t="s">
        <v>101</v>
      </c>
      <c r="G369" t="s">
        <v>14</v>
      </c>
      <c r="H369" t="s">
        <v>23</v>
      </c>
      <c r="I369">
        <v>3</v>
      </c>
      <c r="J369">
        <v>66</v>
      </c>
      <c r="K369" t="s">
        <v>16</v>
      </c>
      <c r="L369" t="s">
        <v>17</v>
      </c>
      <c r="M369" t="s">
        <v>104</v>
      </c>
      <c r="N369" s="18">
        <f>VLOOKUP(Barcelona_Idealista4[[#This Row],[lift]],Tabla5[],2,0)</f>
        <v>0</v>
      </c>
      <c r="O369" s="25">
        <v>199900</v>
      </c>
      <c r="P369" s="25">
        <f>Barcelona_Idealista4[[#This Row],[prices]]/Barcelona_Idealista4[[#This Row],[area_m2]]</f>
        <v>3028.787878787879</v>
      </c>
      <c r="Q369" t="str">
        <f>_xlfn.TEXTJOIN("-",0,Barcelona_Idealista4[[#This Row],[condition]],Barcelona_Idealista4[[#This Row],[prices]])</f>
        <v>good condition-199900</v>
      </c>
      <c r="R369" s="11" t="str" cm="1">
        <f t="array" ref="R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0" spans="1:18" x14ac:dyDescent="0.2">
      <c r="A370" s="1">
        <v>42404</v>
      </c>
      <c r="B370" s="14">
        <f>YEAR(Barcelona_Idealista4[[#This Row],[Fecha]])</f>
        <v>2016</v>
      </c>
      <c r="C370" t="s">
        <v>491</v>
      </c>
      <c r="D370" t="s">
        <v>11</v>
      </c>
      <c r="E370" t="s">
        <v>54</v>
      </c>
      <c r="F370" t="s">
        <v>55</v>
      </c>
      <c r="G370" t="s">
        <v>14</v>
      </c>
      <c r="H370" t="s">
        <v>15</v>
      </c>
      <c r="I370">
        <v>3</v>
      </c>
      <c r="J370">
        <v>62</v>
      </c>
      <c r="K370" t="s">
        <v>16</v>
      </c>
      <c r="L370" t="s">
        <v>17</v>
      </c>
      <c r="M370" t="s">
        <v>40</v>
      </c>
      <c r="N370" s="18">
        <f>VLOOKUP(Barcelona_Idealista4[[#This Row],[lift]],Tabla5[],2,0)</f>
        <v>0</v>
      </c>
      <c r="O370" s="25">
        <v>220000</v>
      </c>
      <c r="P370" s="25">
        <f>Barcelona_Idealista4[[#This Row],[prices]]/Barcelona_Idealista4[[#This Row],[area_m2]]</f>
        <v>3548.3870967741937</v>
      </c>
      <c r="Q370" t="str">
        <f>_xlfn.TEXTJOIN("-",0,Barcelona_Idealista4[[#This Row],[condition]],Barcelona_Idealista4[[#This Row],[prices]])</f>
        <v>good condition-220000</v>
      </c>
      <c r="R370" s="11" t="str" cm="1">
        <f t="array" ref="R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1" spans="1:18" x14ac:dyDescent="0.2">
      <c r="A371" s="1">
        <v>42405</v>
      </c>
      <c r="B371" s="14">
        <f>YEAR(Barcelona_Idealista4[[#This Row],[Fecha]])</f>
        <v>2016</v>
      </c>
      <c r="C371" t="s">
        <v>492</v>
      </c>
      <c r="D371" t="s">
        <v>11</v>
      </c>
      <c r="E371" t="s">
        <v>89</v>
      </c>
      <c r="F371" t="s">
        <v>105</v>
      </c>
      <c r="G371" t="s">
        <v>14</v>
      </c>
      <c r="H371" t="s">
        <v>23</v>
      </c>
      <c r="I371">
        <v>4</v>
      </c>
      <c r="J371">
        <v>91</v>
      </c>
      <c r="K371" t="s">
        <v>16</v>
      </c>
      <c r="L371" t="s">
        <v>17</v>
      </c>
      <c r="M371" t="s">
        <v>106</v>
      </c>
      <c r="N371" s="18">
        <f>VLOOKUP(Barcelona_Idealista4[[#This Row],[lift]],Tabla5[],2,0)</f>
        <v>0</v>
      </c>
      <c r="O371" s="25">
        <v>353900</v>
      </c>
      <c r="P371" s="25">
        <f>Barcelona_Idealista4[[#This Row],[prices]]/Barcelona_Idealista4[[#This Row],[area_m2]]</f>
        <v>3889.0109890109889</v>
      </c>
      <c r="Q371" t="str">
        <f>_xlfn.TEXTJOIN("-",0,Barcelona_Idealista4[[#This Row],[condition]],Barcelona_Idealista4[[#This Row],[prices]])</f>
        <v>good condition-353900</v>
      </c>
      <c r="R371" s="11" t="str" cm="1">
        <f t="array" ref="R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2" spans="1:18" x14ac:dyDescent="0.2">
      <c r="A372" s="1">
        <v>42406</v>
      </c>
      <c r="B372" s="14">
        <f>YEAR(Barcelona_Idealista4[[#This Row],[Fecha]])</f>
        <v>2016</v>
      </c>
      <c r="C372" t="s">
        <v>493</v>
      </c>
      <c r="D372" t="s">
        <v>11</v>
      </c>
      <c r="E372" t="s">
        <v>47</v>
      </c>
      <c r="F372" t="s">
        <v>48</v>
      </c>
      <c r="G372" t="s">
        <v>14</v>
      </c>
      <c r="H372" t="s">
        <v>15</v>
      </c>
      <c r="I372">
        <v>3</v>
      </c>
      <c r="J372">
        <v>74</v>
      </c>
      <c r="K372" t="s">
        <v>16</v>
      </c>
      <c r="L372" t="s">
        <v>17</v>
      </c>
      <c r="M372" t="s">
        <v>58</v>
      </c>
      <c r="N372" s="18">
        <f>VLOOKUP(Barcelona_Idealista4[[#This Row],[lift]],Tabla5[],2,0)</f>
        <v>0</v>
      </c>
      <c r="O372" s="25">
        <v>279900</v>
      </c>
      <c r="P372" s="25">
        <f>Barcelona_Idealista4[[#This Row],[prices]]/Barcelona_Idealista4[[#This Row],[area_m2]]</f>
        <v>3782.4324324324325</v>
      </c>
      <c r="Q372" t="str">
        <f>_xlfn.TEXTJOIN("-",0,Barcelona_Idealista4[[#This Row],[condition]],Barcelona_Idealista4[[#This Row],[prices]])</f>
        <v>good condition-279900</v>
      </c>
      <c r="R372" s="11" t="str" cm="1">
        <f t="array" ref="R3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3" spans="1:18" x14ac:dyDescent="0.2">
      <c r="A373" s="1">
        <v>42407</v>
      </c>
      <c r="B373" s="14">
        <f>YEAR(Barcelona_Idealista4[[#This Row],[Fecha]])</f>
        <v>2016</v>
      </c>
      <c r="C373" t="s">
        <v>494</v>
      </c>
      <c r="D373" t="s">
        <v>11</v>
      </c>
      <c r="E373" t="s">
        <v>34</v>
      </c>
      <c r="F373" t="s">
        <v>44</v>
      </c>
      <c r="G373" t="s">
        <v>14</v>
      </c>
      <c r="H373" t="s">
        <v>15</v>
      </c>
      <c r="I373">
        <v>3</v>
      </c>
      <c r="J373">
        <v>94</v>
      </c>
      <c r="K373" t="s">
        <v>16</v>
      </c>
      <c r="L373" t="s">
        <v>17</v>
      </c>
      <c r="M373" t="s">
        <v>60</v>
      </c>
      <c r="N373" s="18">
        <f>VLOOKUP(Barcelona_Idealista4[[#This Row],[lift]],Tabla5[],2,0)</f>
        <v>0</v>
      </c>
      <c r="O373" s="25">
        <v>479000</v>
      </c>
      <c r="P373" s="25">
        <f>Barcelona_Idealista4[[#This Row],[prices]]/Barcelona_Idealista4[[#This Row],[area_m2]]</f>
        <v>5095.744680851064</v>
      </c>
      <c r="Q373" t="str">
        <f>_xlfn.TEXTJOIN("-",0,Barcelona_Idealista4[[#This Row],[condition]],Barcelona_Idealista4[[#This Row],[prices]])</f>
        <v>good condition-479000</v>
      </c>
      <c r="R373" s="11" t="str" cm="1">
        <f t="array" ref="R3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4" spans="1:18" x14ac:dyDescent="0.2">
      <c r="A374" s="1">
        <v>42408</v>
      </c>
      <c r="B374" s="14">
        <f>YEAR(Barcelona_Idealista4[[#This Row],[Fecha]])</f>
        <v>2016</v>
      </c>
      <c r="C374" t="s">
        <v>495</v>
      </c>
      <c r="D374" t="s">
        <v>11</v>
      </c>
      <c r="E374" t="s">
        <v>19</v>
      </c>
      <c r="F374" t="s">
        <v>45</v>
      </c>
      <c r="G374" t="s">
        <v>14</v>
      </c>
      <c r="H374" t="s">
        <v>15</v>
      </c>
      <c r="I374">
        <v>2</v>
      </c>
      <c r="J374">
        <v>130</v>
      </c>
      <c r="K374" t="s">
        <v>28</v>
      </c>
      <c r="L374" t="s">
        <v>67</v>
      </c>
      <c r="M374" t="s">
        <v>52</v>
      </c>
      <c r="N374" s="18">
        <f>VLOOKUP(Barcelona_Idealista4[[#This Row],[lift]],Tabla5[],2,0)</f>
        <v>0.02</v>
      </c>
      <c r="O374" s="25">
        <v>349000</v>
      </c>
      <c r="P374" s="25">
        <f>Barcelona_Idealista4[[#This Row],[prices]]/Barcelona_Idealista4[[#This Row],[area_m2]]</f>
        <v>2684.6153846153848</v>
      </c>
      <c r="Q374" t="str">
        <f>_xlfn.TEXTJOIN("-",0,Barcelona_Idealista4[[#This Row],[condition]],Barcelona_Idealista4[[#This Row],[prices]])</f>
        <v>good condition-349000</v>
      </c>
      <c r="R374" s="11" t="str" cm="1">
        <f t="array" ref="R3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75" spans="1:18" x14ac:dyDescent="0.2">
      <c r="A375" s="1">
        <v>42409</v>
      </c>
      <c r="B375" s="14">
        <f>YEAR(Barcelona_Idealista4[[#This Row],[Fecha]])</f>
        <v>2016</v>
      </c>
      <c r="C375" t="s">
        <v>496</v>
      </c>
      <c r="D375" t="s">
        <v>11</v>
      </c>
      <c r="E375" t="s">
        <v>47</v>
      </c>
      <c r="F375" t="s">
        <v>98</v>
      </c>
      <c r="G375" t="s">
        <v>14</v>
      </c>
      <c r="H375" t="s">
        <v>15</v>
      </c>
      <c r="I375">
        <v>3</v>
      </c>
      <c r="J375">
        <v>70</v>
      </c>
      <c r="K375" t="s">
        <v>16</v>
      </c>
      <c r="L375" t="s">
        <v>67</v>
      </c>
      <c r="M375" t="s">
        <v>40</v>
      </c>
      <c r="N375" s="18">
        <f>VLOOKUP(Barcelona_Idealista4[[#This Row],[lift]],Tabla5[],2,0)</f>
        <v>0</v>
      </c>
      <c r="O375" s="25">
        <v>215000</v>
      </c>
      <c r="P375" s="25">
        <f>Barcelona_Idealista4[[#This Row],[prices]]/Barcelona_Idealista4[[#This Row],[area_m2]]</f>
        <v>3071.4285714285716</v>
      </c>
      <c r="Q375" t="str">
        <f>_xlfn.TEXTJOIN("-",0,Barcelona_Idealista4[[#This Row],[condition]],Barcelona_Idealista4[[#This Row],[prices]])</f>
        <v>good condition-215000</v>
      </c>
      <c r="R375" s="11" t="str" cm="1">
        <f t="array" ref="R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6" spans="1:18" x14ac:dyDescent="0.2">
      <c r="A376" s="1">
        <v>42410</v>
      </c>
      <c r="B376" s="14">
        <f>YEAR(Barcelona_Idealista4[[#This Row],[Fecha]])</f>
        <v>2016</v>
      </c>
      <c r="C376" t="s">
        <v>497</v>
      </c>
      <c r="D376" t="s">
        <v>11</v>
      </c>
      <c r="E376" t="s">
        <v>47</v>
      </c>
      <c r="F376" t="s">
        <v>96</v>
      </c>
      <c r="G376" t="s">
        <v>14</v>
      </c>
      <c r="H376" t="s">
        <v>23</v>
      </c>
      <c r="I376">
        <v>3</v>
      </c>
      <c r="J376">
        <v>110</v>
      </c>
      <c r="K376" t="s">
        <v>16</v>
      </c>
      <c r="L376" t="s">
        <v>17</v>
      </c>
      <c r="M376" t="s">
        <v>100</v>
      </c>
      <c r="N376" s="18">
        <f>VLOOKUP(Barcelona_Idealista4[[#This Row],[lift]],Tabla5[],2,0)</f>
        <v>0</v>
      </c>
      <c r="O376" s="25">
        <v>360000</v>
      </c>
      <c r="P376" s="25">
        <f>Barcelona_Idealista4[[#This Row],[prices]]/Barcelona_Idealista4[[#This Row],[area_m2]]</f>
        <v>3272.7272727272725</v>
      </c>
      <c r="Q376" t="str">
        <f>_xlfn.TEXTJOIN("-",0,Barcelona_Idealista4[[#This Row],[condition]],Barcelona_Idealista4[[#This Row],[prices]])</f>
        <v>good condition-360000</v>
      </c>
      <c r="R376" s="11" t="str" cm="1">
        <f t="array" ref="R3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7" spans="1:18" x14ac:dyDescent="0.2">
      <c r="A377" s="1">
        <v>42411</v>
      </c>
      <c r="B377" s="14">
        <f>YEAR(Barcelona_Idealista4[[#This Row],[Fecha]])</f>
        <v>2016</v>
      </c>
      <c r="C377" t="s">
        <v>498</v>
      </c>
      <c r="D377" t="s">
        <v>11</v>
      </c>
      <c r="E377" t="s">
        <v>12</v>
      </c>
      <c r="F377" t="s">
        <v>31</v>
      </c>
      <c r="G377" t="s">
        <v>14</v>
      </c>
      <c r="H377" t="s">
        <v>15</v>
      </c>
      <c r="I377">
        <v>3</v>
      </c>
      <c r="J377">
        <v>66</v>
      </c>
      <c r="K377" t="s">
        <v>16</v>
      </c>
      <c r="L377" t="s">
        <v>17</v>
      </c>
      <c r="M377" t="s">
        <v>60</v>
      </c>
      <c r="N377" s="18">
        <f>VLOOKUP(Barcelona_Idealista4[[#This Row],[lift]],Tabla5[],2,0)</f>
        <v>0</v>
      </c>
      <c r="O377" s="25">
        <v>270000</v>
      </c>
      <c r="P377" s="25">
        <f>Barcelona_Idealista4[[#This Row],[prices]]/Barcelona_Idealista4[[#This Row],[area_m2]]</f>
        <v>4090.909090909091</v>
      </c>
      <c r="Q377" t="str">
        <f>_xlfn.TEXTJOIN("-",0,Barcelona_Idealista4[[#This Row],[condition]],Barcelona_Idealista4[[#This Row],[prices]])</f>
        <v>good condition-270000</v>
      </c>
      <c r="R377" s="11" t="str" cm="1">
        <f t="array" ref="R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8" spans="1:18" x14ac:dyDescent="0.2">
      <c r="A378" s="1">
        <v>42412</v>
      </c>
      <c r="B378" s="14">
        <f>YEAR(Barcelona_Idealista4[[#This Row],[Fecha]])</f>
        <v>2016</v>
      </c>
      <c r="C378" t="s">
        <v>499</v>
      </c>
      <c r="D378" t="s">
        <v>11</v>
      </c>
      <c r="E378" t="s">
        <v>12</v>
      </c>
      <c r="F378" t="s">
        <v>41</v>
      </c>
      <c r="G378" t="s">
        <v>14</v>
      </c>
      <c r="H378" t="s">
        <v>23</v>
      </c>
      <c r="I378">
        <v>3</v>
      </c>
      <c r="J378">
        <v>230</v>
      </c>
      <c r="K378" t="s">
        <v>16</v>
      </c>
      <c r="L378" t="s">
        <v>17</v>
      </c>
      <c r="M378" t="s">
        <v>46</v>
      </c>
      <c r="N378" s="18">
        <f>VLOOKUP(Barcelona_Idealista4[[#This Row],[lift]],Tabla5[],2,0)</f>
        <v>0</v>
      </c>
      <c r="O378" s="25">
        <v>1300000</v>
      </c>
      <c r="P378" s="25">
        <f>Barcelona_Idealista4[[#This Row],[prices]]/Barcelona_Idealista4[[#This Row],[area_m2]]</f>
        <v>5652.173913043478</v>
      </c>
      <c r="Q378" t="str">
        <f>_xlfn.TEXTJOIN("-",0,Barcelona_Idealista4[[#This Row],[condition]],Barcelona_Idealista4[[#This Row],[prices]])</f>
        <v>good condition-1300000</v>
      </c>
      <c r="R378" s="11" t="str" cm="1">
        <f t="array" ref="R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79" spans="1:18" x14ac:dyDescent="0.2">
      <c r="A379" s="1">
        <v>42413</v>
      </c>
      <c r="B379" s="14">
        <f>YEAR(Barcelona_Idealista4[[#This Row],[Fecha]])</f>
        <v>2016</v>
      </c>
      <c r="C379" t="s">
        <v>500</v>
      </c>
      <c r="D379" t="s">
        <v>11</v>
      </c>
      <c r="E379" t="s">
        <v>34</v>
      </c>
      <c r="F379" t="s">
        <v>35</v>
      </c>
      <c r="G379" t="s">
        <v>14</v>
      </c>
      <c r="H379" t="s">
        <v>15</v>
      </c>
      <c r="I379">
        <v>2</v>
      </c>
      <c r="J379">
        <v>63</v>
      </c>
      <c r="K379" t="s">
        <v>16</v>
      </c>
      <c r="L379" t="s">
        <v>17</v>
      </c>
      <c r="M379" t="s">
        <v>60</v>
      </c>
      <c r="N379" s="18">
        <f>VLOOKUP(Barcelona_Idealista4[[#This Row],[lift]],Tabla5[],2,0)</f>
        <v>0</v>
      </c>
      <c r="O379" s="25">
        <v>450000</v>
      </c>
      <c r="P379" s="25">
        <f>Barcelona_Idealista4[[#This Row],[prices]]/Barcelona_Idealista4[[#This Row],[area_m2]]</f>
        <v>7142.8571428571431</v>
      </c>
      <c r="Q379" t="str">
        <f>_xlfn.TEXTJOIN("-",0,Barcelona_Idealista4[[#This Row],[condition]],Barcelona_Idealista4[[#This Row],[prices]])</f>
        <v>good condition-450000</v>
      </c>
      <c r="R379" s="11" t="str" cm="1">
        <f t="array" ref="R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0" spans="1:18" x14ac:dyDescent="0.2">
      <c r="A380" s="1">
        <v>42414</v>
      </c>
      <c r="B380" s="14">
        <f>YEAR(Barcelona_Idealista4[[#This Row],[Fecha]])</f>
        <v>2016</v>
      </c>
      <c r="C380" t="s">
        <v>501</v>
      </c>
      <c r="D380" t="s">
        <v>11</v>
      </c>
      <c r="E380" t="s">
        <v>12</v>
      </c>
      <c r="F380" t="s">
        <v>31</v>
      </c>
      <c r="G380" t="s">
        <v>14</v>
      </c>
      <c r="H380" t="s">
        <v>15</v>
      </c>
      <c r="I380">
        <v>3</v>
      </c>
      <c r="J380">
        <v>125</v>
      </c>
      <c r="K380" t="s">
        <v>16</v>
      </c>
      <c r="L380" t="s">
        <v>17</v>
      </c>
      <c r="M380" t="s">
        <v>21</v>
      </c>
      <c r="N380" s="18">
        <f>VLOOKUP(Barcelona_Idealista4[[#This Row],[lift]],Tabla5[],2,0)</f>
        <v>0</v>
      </c>
      <c r="O380" s="25">
        <v>460000</v>
      </c>
      <c r="P380" s="25">
        <f>Barcelona_Idealista4[[#This Row],[prices]]/Barcelona_Idealista4[[#This Row],[area_m2]]</f>
        <v>3680</v>
      </c>
      <c r="Q380" t="str">
        <f>_xlfn.TEXTJOIN("-",0,Barcelona_Idealista4[[#This Row],[condition]],Barcelona_Idealista4[[#This Row],[prices]])</f>
        <v>good condition-460000</v>
      </c>
      <c r="R380" s="11" t="str" cm="1">
        <f t="array" ref="R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1" spans="1:18" x14ac:dyDescent="0.2">
      <c r="A381" s="1">
        <v>42415</v>
      </c>
      <c r="B381" s="14">
        <f>YEAR(Barcelona_Idealista4[[#This Row],[Fecha]])</f>
        <v>2016</v>
      </c>
      <c r="C381" t="s">
        <v>502</v>
      </c>
      <c r="D381" t="s">
        <v>11</v>
      </c>
      <c r="E381" t="s">
        <v>12</v>
      </c>
      <c r="F381" t="s">
        <v>33</v>
      </c>
      <c r="G381" t="s">
        <v>14</v>
      </c>
      <c r="H381" t="s">
        <v>15</v>
      </c>
      <c r="I381">
        <v>3</v>
      </c>
      <c r="J381">
        <v>99</v>
      </c>
      <c r="K381" t="s">
        <v>16</v>
      </c>
      <c r="L381" t="s">
        <v>17</v>
      </c>
      <c r="M381" t="s">
        <v>60</v>
      </c>
      <c r="N381" s="18">
        <f>VLOOKUP(Barcelona_Idealista4[[#This Row],[lift]],Tabla5[],2,0)</f>
        <v>0</v>
      </c>
      <c r="O381" s="25">
        <v>360000</v>
      </c>
      <c r="P381" s="25">
        <f>Barcelona_Idealista4[[#This Row],[prices]]/Barcelona_Idealista4[[#This Row],[area_m2]]</f>
        <v>3636.3636363636365</v>
      </c>
      <c r="Q381" t="str">
        <f>_xlfn.TEXTJOIN("-",0,Barcelona_Idealista4[[#This Row],[condition]],Barcelona_Idealista4[[#This Row],[prices]])</f>
        <v>good condition-360000</v>
      </c>
      <c r="R381" s="11" t="str" cm="1">
        <f t="array" ref="R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2" spans="1:18" x14ac:dyDescent="0.2">
      <c r="A382" s="1">
        <v>42416</v>
      </c>
      <c r="B382" s="14">
        <f>YEAR(Barcelona_Idealista4[[#This Row],[Fecha]])</f>
        <v>2016</v>
      </c>
      <c r="C382" t="s">
        <v>503</v>
      </c>
      <c r="D382" t="s">
        <v>11</v>
      </c>
      <c r="E382" t="s">
        <v>34</v>
      </c>
      <c r="F382" t="s">
        <v>35</v>
      </c>
      <c r="G382" t="s">
        <v>14</v>
      </c>
      <c r="H382" t="s">
        <v>32</v>
      </c>
      <c r="I382">
        <v>6</v>
      </c>
      <c r="J382">
        <v>496</v>
      </c>
      <c r="K382" t="s">
        <v>16</v>
      </c>
      <c r="L382" t="s">
        <v>17</v>
      </c>
      <c r="M382" t="s">
        <v>36</v>
      </c>
      <c r="N382" s="18">
        <f>VLOOKUP(Barcelona_Idealista4[[#This Row],[lift]],Tabla5[],2,0)</f>
        <v>0</v>
      </c>
      <c r="O382" s="25">
        <v>3300000</v>
      </c>
      <c r="P382" s="25">
        <f>Barcelona_Idealista4[[#This Row],[prices]]/Barcelona_Idealista4[[#This Row],[area_m2]]</f>
        <v>6653.2258064516127</v>
      </c>
      <c r="Q382" t="str">
        <f>_xlfn.TEXTJOIN("-",0,Barcelona_Idealista4[[#This Row],[condition]],Barcelona_Idealista4[[#This Row],[prices]])</f>
        <v>good condition-3300000</v>
      </c>
      <c r="R382" s="11" t="str" cm="1">
        <f t="array" ref="R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3" spans="1:18" x14ac:dyDescent="0.2">
      <c r="A383" s="1">
        <v>42417</v>
      </c>
      <c r="B383" s="14">
        <f>YEAR(Barcelona_Idealista4[[#This Row],[Fecha]])</f>
        <v>2016</v>
      </c>
      <c r="C383" t="s">
        <v>504</v>
      </c>
      <c r="D383" t="s">
        <v>11</v>
      </c>
      <c r="E383" t="s">
        <v>37</v>
      </c>
      <c r="F383" t="s">
        <v>49</v>
      </c>
      <c r="G383" t="s">
        <v>14</v>
      </c>
      <c r="H383" t="s">
        <v>15</v>
      </c>
      <c r="I383">
        <v>3</v>
      </c>
      <c r="J383">
        <v>65</v>
      </c>
      <c r="K383" t="s">
        <v>16</v>
      </c>
      <c r="L383" t="s">
        <v>17</v>
      </c>
      <c r="M383" t="s">
        <v>18</v>
      </c>
      <c r="N383" s="18">
        <f>VLOOKUP(Barcelona_Idealista4[[#This Row],[lift]],Tabla5[],2,0)</f>
        <v>0</v>
      </c>
      <c r="O383" s="25">
        <v>250000</v>
      </c>
      <c r="P383" s="25">
        <f>Barcelona_Idealista4[[#This Row],[prices]]/Barcelona_Idealista4[[#This Row],[area_m2]]</f>
        <v>3846.1538461538462</v>
      </c>
      <c r="Q383" t="str">
        <f>_xlfn.TEXTJOIN("-",0,Barcelona_Idealista4[[#This Row],[condition]],Barcelona_Idealista4[[#This Row],[prices]])</f>
        <v>good condition-250000</v>
      </c>
      <c r="R383" s="11" t="str" cm="1">
        <f t="array" ref="R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4" spans="1:18" x14ac:dyDescent="0.2">
      <c r="A384" s="1">
        <v>42418</v>
      </c>
      <c r="B384" s="14">
        <f>YEAR(Barcelona_Idealista4[[#This Row],[Fecha]])</f>
        <v>2016</v>
      </c>
      <c r="C384" t="s">
        <v>505</v>
      </c>
      <c r="D384" t="s">
        <v>11</v>
      </c>
      <c r="E384" t="s">
        <v>47</v>
      </c>
      <c r="F384" t="s">
        <v>98</v>
      </c>
      <c r="G384" t="s">
        <v>14</v>
      </c>
      <c r="H384" t="s">
        <v>15</v>
      </c>
      <c r="I384">
        <v>3</v>
      </c>
      <c r="J384">
        <v>70</v>
      </c>
      <c r="K384" t="s">
        <v>16</v>
      </c>
      <c r="L384" t="s">
        <v>67</v>
      </c>
      <c r="M384" t="s">
        <v>57</v>
      </c>
      <c r="N384" s="18">
        <f>VLOOKUP(Barcelona_Idealista4[[#This Row],[lift]],Tabla5[],2,0)</f>
        <v>0</v>
      </c>
      <c r="O384" s="25">
        <v>219000</v>
      </c>
      <c r="P384" s="25">
        <f>Barcelona_Idealista4[[#This Row],[prices]]/Barcelona_Idealista4[[#This Row],[area_m2]]</f>
        <v>3128.5714285714284</v>
      </c>
      <c r="Q384" t="str">
        <f>_xlfn.TEXTJOIN("-",0,Barcelona_Idealista4[[#This Row],[condition]],Barcelona_Idealista4[[#This Row],[prices]])</f>
        <v>good condition-219000</v>
      </c>
      <c r="R384" s="11" t="str" cm="1">
        <f t="array" ref="R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5" spans="1:18" x14ac:dyDescent="0.2">
      <c r="A385" s="1">
        <v>42419</v>
      </c>
      <c r="B385" s="14">
        <f>YEAR(Barcelona_Idealista4[[#This Row],[Fecha]])</f>
        <v>2016</v>
      </c>
      <c r="C385" t="s">
        <v>506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>
        <v>3</v>
      </c>
      <c r="J385">
        <v>180</v>
      </c>
      <c r="K385" t="s">
        <v>16</v>
      </c>
      <c r="L385" t="s">
        <v>17</v>
      </c>
      <c r="M385" t="s">
        <v>58</v>
      </c>
      <c r="N385" s="18">
        <f>VLOOKUP(Barcelona_Idealista4[[#This Row],[lift]],Tabla5[],2,0)</f>
        <v>0</v>
      </c>
      <c r="O385" s="25">
        <v>895000</v>
      </c>
      <c r="P385" s="25">
        <f>Barcelona_Idealista4[[#This Row],[prices]]/Barcelona_Idealista4[[#This Row],[area_m2]]</f>
        <v>4972.2222222222226</v>
      </c>
      <c r="Q385" t="str">
        <f>_xlfn.TEXTJOIN("-",0,Barcelona_Idealista4[[#This Row],[condition]],Barcelona_Idealista4[[#This Row],[prices]])</f>
        <v>good condition-895000</v>
      </c>
      <c r="R385" s="11" t="str" cm="1">
        <f t="array" ref="R3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6" spans="1:18" x14ac:dyDescent="0.2">
      <c r="A386" s="1">
        <v>42420</v>
      </c>
      <c r="B386" s="14">
        <f>YEAR(Barcelona_Idealista4[[#This Row],[Fecha]])</f>
        <v>2016</v>
      </c>
      <c r="C386" t="s">
        <v>507</v>
      </c>
      <c r="D386" t="s">
        <v>11</v>
      </c>
      <c r="E386" t="s">
        <v>19</v>
      </c>
      <c r="F386" t="s">
        <v>68</v>
      </c>
      <c r="G386" t="s">
        <v>14</v>
      </c>
      <c r="H386" t="s">
        <v>15</v>
      </c>
      <c r="I386">
        <v>4</v>
      </c>
      <c r="J386">
        <v>120</v>
      </c>
      <c r="K386" t="s">
        <v>28</v>
      </c>
      <c r="L386" t="s">
        <v>17</v>
      </c>
      <c r="M386" t="s">
        <v>40</v>
      </c>
      <c r="N386" s="18">
        <f>VLOOKUP(Barcelona_Idealista4[[#This Row],[lift]],Tabla5[],2,0)</f>
        <v>0.02</v>
      </c>
      <c r="O386" s="25">
        <v>760000</v>
      </c>
      <c r="P386" s="25">
        <f>Barcelona_Idealista4[[#This Row],[prices]]/Barcelona_Idealista4[[#This Row],[area_m2]]</f>
        <v>6333.333333333333</v>
      </c>
      <c r="Q386" t="str">
        <f>_xlfn.TEXTJOIN("-",0,Barcelona_Idealista4[[#This Row],[condition]],Barcelona_Idealista4[[#This Row],[prices]])</f>
        <v>good condition-760000</v>
      </c>
      <c r="R386" s="11" t="str" cm="1">
        <f t="array" ref="R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7" spans="1:18" x14ac:dyDescent="0.2">
      <c r="A387" s="1">
        <v>42421</v>
      </c>
      <c r="B387" s="14">
        <f>YEAR(Barcelona_Idealista4[[#This Row],[Fecha]])</f>
        <v>2016</v>
      </c>
      <c r="C387" t="s">
        <v>508</v>
      </c>
      <c r="D387" t="s">
        <v>11</v>
      </c>
      <c r="E387" t="s">
        <v>37</v>
      </c>
      <c r="F387" t="s">
        <v>38</v>
      </c>
      <c r="G387" t="s">
        <v>14</v>
      </c>
      <c r="H387" t="s">
        <v>15</v>
      </c>
      <c r="I387">
        <v>2</v>
      </c>
      <c r="J387">
        <v>94</v>
      </c>
      <c r="K387" t="s">
        <v>28</v>
      </c>
      <c r="L387" t="s">
        <v>17</v>
      </c>
      <c r="M387" t="s">
        <v>40</v>
      </c>
      <c r="N387" s="18">
        <f>VLOOKUP(Barcelona_Idealista4[[#This Row],[lift]],Tabla5[],2,0)</f>
        <v>0.02</v>
      </c>
      <c r="O387" s="25">
        <v>319000</v>
      </c>
      <c r="P387" s="25">
        <f>Barcelona_Idealista4[[#This Row],[prices]]/Barcelona_Idealista4[[#This Row],[area_m2]]</f>
        <v>3393.6170212765956</v>
      </c>
      <c r="Q387" t="str">
        <f>_xlfn.TEXTJOIN("-",0,Barcelona_Idealista4[[#This Row],[condition]],Barcelona_Idealista4[[#This Row],[prices]])</f>
        <v>good condition-319000</v>
      </c>
      <c r="R387" s="11" t="str" cm="1">
        <f t="array" ref="R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8" spans="1:18" x14ac:dyDescent="0.2">
      <c r="A388" s="1">
        <v>42422</v>
      </c>
      <c r="B388" s="14">
        <f>YEAR(Barcelona_Idealista4[[#This Row],[Fecha]])</f>
        <v>2016</v>
      </c>
      <c r="C388" t="s">
        <v>509</v>
      </c>
      <c r="D388" t="s">
        <v>11</v>
      </c>
      <c r="E388" t="s">
        <v>19</v>
      </c>
      <c r="F388" t="s">
        <v>45</v>
      </c>
      <c r="G388" t="s">
        <v>14</v>
      </c>
      <c r="H388" t="s">
        <v>69</v>
      </c>
      <c r="I388">
        <v>11</v>
      </c>
      <c r="J388">
        <v>773</v>
      </c>
      <c r="K388" t="s">
        <v>28</v>
      </c>
      <c r="L388" t="s">
        <v>17</v>
      </c>
      <c r="M388" t="s">
        <v>29</v>
      </c>
      <c r="N388" s="18">
        <f>VLOOKUP(Barcelona_Idealista4[[#This Row],[lift]],Tabla5[],2,0)</f>
        <v>0.02</v>
      </c>
      <c r="O388" s="25">
        <v>5700000</v>
      </c>
      <c r="P388" s="25">
        <f>Barcelona_Idealista4[[#This Row],[prices]]/Barcelona_Idealista4[[#This Row],[area_m2]]</f>
        <v>7373.868046571798</v>
      </c>
      <c r="Q388" t="str">
        <f>_xlfn.TEXTJOIN("-",0,Barcelona_Idealista4[[#This Row],[condition]],Barcelona_Idealista4[[#This Row],[prices]])</f>
        <v>good condition-5700000</v>
      </c>
      <c r="R388" s="11" t="str" cm="1">
        <f t="array" ref="R3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89" spans="1:18" x14ac:dyDescent="0.2">
      <c r="A389" s="1">
        <v>42423</v>
      </c>
      <c r="B389" s="14">
        <f>YEAR(Barcelona_Idealista4[[#This Row],[Fecha]])</f>
        <v>2016</v>
      </c>
      <c r="C389" t="s">
        <v>510</v>
      </c>
      <c r="D389" t="s">
        <v>11</v>
      </c>
      <c r="E389" t="s">
        <v>12</v>
      </c>
      <c r="F389" t="s">
        <v>22</v>
      </c>
      <c r="G389" t="s">
        <v>14</v>
      </c>
      <c r="H389" t="s">
        <v>15</v>
      </c>
      <c r="I389">
        <v>3</v>
      </c>
      <c r="J389">
        <v>94</v>
      </c>
      <c r="K389" t="s">
        <v>16</v>
      </c>
      <c r="L389" t="s">
        <v>17</v>
      </c>
      <c r="M389" t="s">
        <v>58</v>
      </c>
      <c r="N389" s="18">
        <f>VLOOKUP(Barcelona_Idealista4[[#This Row],[lift]],Tabla5[],2,0)</f>
        <v>0</v>
      </c>
      <c r="O389" s="25">
        <v>448000</v>
      </c>
      <c r="P389" s="25">
        <f>Barcelona_Idealista4[[#This Row],[prices]]/Barcelona_Idealista4[[#This Row],[area_m2]]</f>
        <v>4765.9574468085102</v>
      </c>
      <c r="Q389" t="str">
        <f>_xlfn.TEXTJOIN("-",0,Barcelona_Idealista4[[#This Row],[condition]],Barcelona_Idealista4[[#This Row],[prices]])</f>
        <v>good condition-448000</v>
      </c>
      <c r="R389" s="11" t="str" cm="1">
        <f t="array" ref="R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0" spans="1:18" x14ac:dyDescent="0.2">
      <c r="A390" s="1">
        <v>42424</v>
      </c>
      <c r="B390" s="14">
        <f>YEAR(Barcelona_Idealista4[[#This Row],[Fecha]])</f>
        <v>2016</v>
      </c>
      <c r="C390" t="s">
        <v>511</v>
      </c>
      <c r="D390" t="s">
        <v>11</v>
      </c>
      <c r="E390" t="s">
        <v>37</v>
      </c>
      <c r="F390" t="s">
        <v>38</v>
      </c>
      <c r="G390" t="s">
        <v>14</v>
      </c>
      <c r="H390" t="s">
        <v>15</v>
      </c>
      <c r="I390">
        <v>3</v>
      </c>
      <c r="J390">
        <v>144</v>
      </c>
      <c r="K390" t="s">
        <v>16</v>
      </c>
      <c r="L390" t="s">
        <v>17</v>
      </c>
      <c r="M390" t="s">
        <v>40</v>
      </c>
      <c r="N390" s="18">
        <f>VLOOKUP(Barcelona_Idealista4[[#This Row],[lift]],Tabla5[],2,0)</f>
        <v>0</v>
      </c>
      <c r="O390" s="25">
        <v>599000</v>
      </c>
      <c r="P390" s="25">
        <f>Barcelona_Idealista4[[#This Row],[prices]]/Barcelona_Idealista4[[#This Row],[area_m2]]</f>
        <v>4159.7222222222226</v>
      </c>
      <c r="Q390" t="str">
        <f>_xlfn.TEXTJOIN("-",0,Barcelona_Idealista4[[#This Row],[condition]],Barcelona_Idealista4[[#This Row],[prices]])</f>
        <v>good condition-599000</v>
      </c>
      <c r="R390" s="11" t="str" cm="1">
        <f t="array" ref="R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1" spans="1:18" x14ac:dyDescent="0.2">
      <c r="A391" s="1">
        <v>42425</v>
      </c>
      <c r="B391" s="14">
        <f>YEAR(Barcelona_Idealista4[[#This Row],[Fecha]])</f>
        <v>2016</v>
      </c>
      <c r="C391" t="s">
        <v>512</v>
      </c>
      <c r="D391" t="s">
        <v>11</v>
      </c>
      <c r="E391" t="s">
        <v>12</v>
      </c>
      <c r="F391" t="s">
        <v>41</v>
      </c>
      <c r="G391" t="s">
        <v>14</v>
      </c>
      <c r="H391" t="s">
        <v>15</v>
      </c>
      <c r="I391">
        <v>2</v>
      </c>
      <c r="J391">
        <v>121</v>
      </c>
      <c r="K391" t="s">
        <v>16</v>
      </c>
      <c r="L391" t="s">
        <v>17</v>
      </c>
      <c r="M391" t="s">
        <v>40</v>
      </c>
      <c r="N391" s="18">
        <f>VLOOKUP(Barcelona_Idealista4[[#This Row],[lift]],Tabla5[],2,0)</f>
        <v>0</v>
      </c>
      <c r="O391" s="25">
        <v>485000</v>
      </c>
      <c r="P391" s="25">
        <f>Barcelona_Idealista4[[#This Row],[prices]]/Barcelona_Idealista4[[#This Row],[area_m2]]</f>
        <v>4008.2644628099174</v>
      </c>
      <c r="Q391" t="str">
        <f>_xlfn.TEXTJOIN("-",0,Barcelona_Idealista4[[#This Row],[condition]],Barcelona_Idealista4[[#This Row],[prices]])</f>
        <v>good condition-485000</v>
      </c>
      <c r="R391" s="11" t="str" cm="1">
        <f t="array" ref="R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2" spans="1:18" x14ac:dyDescent="0.2">
      <c r="A392" s="1">
        <v>42426</v>
      </c>
      <c r="B392" s="14">
        <f>YEAR(Barcelona_Idealista4[[#This Row],[Fecha]])</f>
        <v>2016</v>
      </c>
      <c r="C392" t="s">
        <v>513</v>
      </c>
      <c r="D392" t="s">
        <v>11</v>
      </c>
      <c r="E392" t="s">
        <v>12</v>
      </c>
      <c r="F392" t="s">
        <v>41</v>
      </c>
      <c r="G392" t="s">
        <v>14</v>
      </c>
      <c r="H392" t="s">
        <v>15</v>
      </c>
      <c r="I392">
        <v>2</v>
      </c>
      <c r="J392">
        <v>150</v>
      </c>
      <c r="K392" t="s">
        <v>16</v>
      </c>
      <c r="L392" t="s">
        <v>17</v>
      </c>
      <c r="M392" t="s">
        <v>18</v>
      </c>
      <c r="N392" s="18">
        <f>VLOOKUP(Barcelona_Idealista4[[#This Row],[lift]],Tabla5[],2,0)</f>
        <v>0</v>
      </c>
      <c r="O392" s="25">
        <v>1100000</v>
      </c>
      <c r="P392" s="25">
        <f>Barcelona_Idealista4[[#This Row],[prices]]/Barcelona_Idealista4[[#This Row],[area_m2]]</f>
        <v>7333.333333333333</v>
      </c>
      <c r="Q392" t="str">
        <f>_xlfn.TEXTJOIN("-",0,Barcelona_Idealista4[[#This Row],[condition]],Barcelona_Idealista4[[#This Row],[prices]])</f>
        <v>good condition-1100000</v>
      </c>
      <c r="R392" s="11" t="str" cm="1">
        <f t="array" ref="R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3" spans="1:18" x14ac:dyDescent="0.2">
      <c r="A393" s="1">
        <v>42427</v>
      </c>
      <c r="B393" s="14">
        <f>YEAR(Barcelona_Idealista4[[#This Row],[Fecha]])</f>
        <v>2016</v>
      </c>
      <c r="C393" t="s">
        <v>514</v>
      </c>
      <c r="D393" t="s">
        <v>11</v>
      </c>
      <c r="E393" t="s">
        <v>12</v>
      </c>
      <c r="F393" t="s">
        <v>41</v>
      </c>
      <c r="G393" t="s">
        <v>14</v>
      </c>
      <c r="H393" t="s">
        <v>15</v>
      </c>
      <c r="I393">
        <v>2</v>
      </c>
      <c r="J393">
        <v>157</v>
      </c>
      <c r="K393" t="s">
        <v>16</v>
      </c>
      <c r="L393" t="s">
        <v>17</v>
      </c>
      <c r="M393" t="s">
        <v>18</v>
      </c>
      <c r="N393" s="18">
        <f>VLOOKUP(Barcelona_Idealista4[[#This Row],[lift]],Tabla5[],2,0)</f>
        <v>0</v>
      </c>
      <c r="O393" s="25">
        <v>1100000</v>
      </c>
      <c r="P393" s="25">
        <f>Barcelona_Idealista4[[#This Row],[prices]]/Barcelona_Idealista4[[#This Row],[area_m2]]</f>
        <v>7006.3694267515921</v>
      </c>
      <c r="Q393" t="str">
        <f>_xlfn.TEXTJOIN("-",0,Barcelona_Idealista4[[#This Row],[condition]],Barcelona_Idealista4[[#This Row],[prices]])</f>
        <v>good condition-1100000</v>
      </c>
      <c r="R393" s="11" t="str" cm="1">
        <f t="array" ref="R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4" spans="1:18" x14ac:dyDescent="0.2">
      <c r="A394" s="1">
        <v>42428</v>
      </c>
      <c r="B394" s="14">
        <f>YEAR(Barcelona_Idealista4[[#This Row],[Fecha]])</f>
        <v>2016</v>
      </c>
      <c r="C394" t="s">
        <v>515</v>
      </c>
      <c r="D394" t="s">
        <v>11</v>
      </c>
      <c r="E394" t="s">
        <v>12</v>
      </c>
      <c r="F394" t="s">
        <v>33</v>
      </c>
      <c r="G394" t="s">
        <v>14</v>
      </c>
      <c r="H394" t="s">
        <v>15</v>
      </c>
      <c r="I394">
        <v>3</v>
      </c>
      <c r="J394">
        <v>110</v>
      </c>
      <c r="K394" t="s">
        <v>16</v>
      </c>
      <c r="L394" t="s">
        <v>17</v>
      </c>
      <c r="M394" t="s">
        <v>18</v>
      </c>
      <c r="N394" s="18">
        <f>VLOOKUP(Barcelona_Idealista4[[#This Row],[lift]],Tabla5[],2,0)</f>
        <v>0</v>
      </c>
      <c r="O394" s="25">
        <v>598000</v>
      </c>
      <c r="P394" s="25">
        <f>Barcelona_Idealista4[[#This Row],[prices]]/Barcelona_Idealista4[[#This Row],[area_m2]]</f>
        <v>5436.363636363636</v>
      </c>
      <c r="Q394" t="str">
        <f>_xlfn.TEXTJOIN("-",0,Barcelona_Idealista4[[#This Row],[condition]],Barcelona_Idealista4[[#This Row],[prices]])</f>
        <v>good condition-598000</v>
      </c>
      <c r="R394" s="11" t="str" cm="1">
        <f t="array" ref="R3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5" spans="1:18" x14ac:dyDescent="0.2">
      <c r="A395" s="1">
        <v>42429</v>
      </c>
      <c r="B395" s="14">
        <f>YEAR(Barcelona_Idealista4[[#This Row],[Fecha]])</f>
        <v>2016</v>
      </c>
      <c r="C395" t="s">
        <v>516</v>
      </c>
      <c r="D395" t="s">
        <v>11</v>
      </c>
      <c r="E395" t="s">
        <v>19</v>
      </c>
      <c r="F395" t="s">
        <v>45</v>
      </c>
      <c r="G395" t="s">
        <v>14</v>
      </c>
      <c r="H395" t="s">
        <v>15</v>
      </c>
      <c r="I395">
        <v>2</v>
      </c>
      <c r="J395">
        <v>138</v>
      </c>
      <c r="K395" t="s">
        <v>28</v>
      </c>
      <c r="L395" t="s">
        <v>17</v>
      </c>
      <c r="M395" t="s">
        <v>52</v>
      </c>
      <c r="N395" s="18">
        <f>VLOOKUP(Barcelona_Idealista4[[#This Row],[lift]],Tabla5[],2,0)</f>
        <v>0.02</v>
      </c>
      <c r="O395" s="25">
        <v>349000</v>
      </c>
      <c r="P395" s="25">
        <f>Barcelona_Idealista4[[#This Row],[prices]]/Barcelona_Idealista4[[#This Row],[area_m2]]</f>
        <v>2528.985507246377</v>
      </c>
      <c r="Q395" t="str">
        <f>_xlfn.TEXTJOIN("-",0,Barcelona_Idealista4[[#This Row],[condition]],Barcelona_Idealista4[[#This Row],[prices]])</f>
        <v>good condition-349000</v>
      </c>
      <c r="R395" s="11" t="str" cm="1">
        <f t="array" ref="R3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6" spans="1:18" x14ac:dyDescent="0.2">
      <c r="A396" s="1">
        <v>42430</v>
      </c>
      <c r="B396" s="14">
        <f>YEAR(Barcelona_Idealista4[[#This Row],[Fecha]])</f>
        <v>2016</v>
      </c>
      <c r="C396" t="s">
        <v>517</v>
      </c>
      <c r="D396" t="s">
        <v>11</v>
      </c>
      <c r="E396" t="s">
        <v>37</v>
      </c>
      <c r="F396" t="s">
        <v>38</v>
      </c>
      <c r="G396" t="s">
        <v>14</v>
      </c>
      <c r="H396" t="s">
        <v>15</v>
      </c>
      <c r="I396">
        <v>3</v>
      </c>
      <c r="J396">
        <v>131</v>
      </c>
      <c r="K396" t="s">
        <v>16</v>
      </c>
      <c r="L396" t="s">
        <v>17</v>
      </c>
      <c r="M396" t="s">
        <v>18</v>
      </c>
      <c r="N396" s="18">
        <f>VLOOKUP(Barcelona_Idealista4[[#This Row],[lift]],Tabla5[],2,0)</f>
        <v>0</v>
      </c>
      <c r="O396" s="25">
        <v>970000</v>
      </c>
      <c r="P396" s="25">
        <f>Barcelona_Idealista4[[#This Row],[prices]]/Barcelona_Idealista4[[#This Row],[area_m2]]</f>
        <v>7404.580152671756</v>
      </c>
      <c r="Q396" t="str">
        <f>_xlfn.TEXTJOIN("-",0,Barcelona_Idealista4[[#This Row],[condition]],Barcelona_Idealista4[[#This Row],[prices]])</f>
        <v>good condition-970000</v>
      </c>
      <c r="R396" s="11" t="str" cm="1">
        <f t="array" ref="R3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7" spans="1:18" x14ac:dyDescent="0.2">
      <c r="A397" s="1">
        <v>42431</v>
      </c>
      <c r="B397" s="14">
        <f>YEAR(Barcelona_Idealista4[[#This Row],[Fecha]])</f>
        <v>2016</v>
      </c>
      <c r="C397" t="s">
        <v>518</v>
      </c>
      <c r="D397" t="s">
        <v>11</v>
      </c>
      <c r="E397" t="s">
        <v>12</v>
      </c>
      <c r="F397" t="s">
        <v>30</v>
      </c>
      <c r="G397" t="s">
        <v>14</v>
      </c>
      <c r="H397" t="s">
        <v>15</v>
      </c>
      <c r="I397">
        <v>4</v>
      </c>
      <c r="J397">
        <v>150</v>
      </c>
      <c r="K397" t="s">
        <v>16</v>
      </c>
      <c r="L397" t="s">
        <v>17</v>
      </c>
      <c r="M397" t="s">
        <v>18</v>
      </c>
      <c r="N397" s="18">
        <f>VLOOKUP(Barcelona_Idealista4[[#This Row],[lift]],Tabla5[],2,0)</f>
        <v>0</v>
      </c>
      <c r="O397" s="25">
        <v>695000</v>
      </c>
      <c r="P397" s="25">
        <f>Barcelona_Idealista4[[#This Row],[prices]]/Barcelona_Idealista4[[#This Row],[area_m2]]</f>
        <v>4633.333333333333</v>
      </c>
      <c r="Q397" t="str">
        <f>_xlfn.TEXTJOIN("-",0,Barcelona_Idealista4[[#This Row],[condition]],Barcelona_Idealista4[[#This Row],[prices]])</f>
        <v>good condition-695000</v>
      </c>
      <c r="R397" s="11" t="str" cm="1">
        <f t="array" ref="R3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98" spans="1:18" x14ac:dyDescent="0.2">
      <c r="A398" s="1">
        <v>42432</v>
      </c>
      <c r="B398" s="14">
        <f>YEAR(Barcelona_Idealista4[[#This Row],[Fecha]])</f>
        <v>2016</v>
      </c>
      <c r="C398" t="s">
        <v>519</v>
      </c>
      <c r="D398" t="s">
        <v>11</v>
      </c>
      <c r="E398" t="s">
        <v>47</v>
      </c>
      <c r="F398" t="s">
        <v>96</v>
      </c>
      <c r="G398" t="s">
        <v>14</v>
      </c>
      <c r="H398" t="s">
        <v>15</v>
      </c>
      <c r="I398">
        <v>3</v>
      </c>
      <c r="J398">
        <v>94</v>
      </c>
      <c r="K398" t="s">
        <v>16</v>
      </c>
      <c r="L398" t="s">
        <v>17</v>
      </c>
      <c r="M398" t="s">
        <v>18</v>
      </c>
      <c r="N398" s="18">
        <f>VLOOKUP(Barcelona_Idealista4[[#This Row],[lift]],Tabla5[],2,0)</f>
        <v>0</v>
      </c>
      <c r="O398" s="25">
        <v>239000</v>
      </c>
      <c r="P398" s="25">
        <f>Barcelona_Idealista4[[#This Row],[prices]]/Barcelona_Idealista4[[#This Row],[area_m2]]</f>
        <v>2542.5531914893618</v>
      </c>
      <c r="Q398" t="str">
        <f>_xlfn.TEXTJOIN("-",0,Barcelona_Idealista4[[#This Row],[condition]],Barcelona_Idealista4[[#This Row],[prices]])</f>
        <v>good condition-239000</v>
      </c>
      <c r="R398" s="11" t="str" cm="1">
        <f t="array" ref="R3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99" spans="1:18" x14ac:dyDescent="0.2">
      <c r="A399" s="1">
        <v>42433</v>
      </c>
      <c r="B399" s="14">
        <f>YEAR(Barcelona_Idealista4[[#This Row],[Fecha]])</f>
        <v>2016</v>
      </c>
      <c r="C399" t="s">
        <v>520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>
        <v>1</v>
      </c>
      <c r="J399">
        <v>77</v>
      </c>
      <c r="K399" t="s">
        <v>16</v>
      </c>
      <c r="L399" t="s">
        <v>17</v>
      </c>
      <c r="M399" t="s">
        <v>58</v>
      </c>
      <c r="N399" s="18">
        <f>VLOOKUP(Barcelona_Idealista4[[#This Row],[lift]],Tabla5[],2,0)</f>
        <v>0</v>
      </c>
      <c r="O399" s="25">
        <v>690000</v>
      </c>
      <c r="P399" s="25">
        <f>Barcelona_Idealista4[[#This Row],[prices]]/Barcelona_Idealista4[[#This Row],[area_m2]]</f>
        <v>8961.0389610389611</v>
      </c>
      <c r="Q399" t="str">
        <f>_xlfn.TEXTJOIN("-",0,Barcelona_Idealista4[[#This Row],[condition]],Barcelona_Idealista4[[#This Row],[prices]])</f>
        <v>good condition-690000</v>
      </c>
      <c r="R399" s="11" t="str" cm="1">
        <f t="array" ref="R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0" spans="1:18" x14ac:dyDescent="0.2">
      <c r="A400" s="1">
        <v>42434</v>
      </c>
      <c r="B400" s="14">
        <f>YEAR(Barcelona_Idealista4[[#This Row],[Fecha]])</f>
        <v>2016</v>
      </c>
      <c r="C400" t="s">
        <v>521</v>
      </c>
      <c r="D400" t="s">
        <v>11</v>
      </c>
      <c r="E400" t="s">
        <v>12</v>
      </c>
      <c r="F400" t="s">
        <v>41</v>
      </c>
      <c r="G400" t="s">
        <v>14</v>
      </c>
      <c r="H400" t="s">
        <v>15</v>
      </c>
      <c r="I400">
        <v>3</v>
      </c>
      <c r="J400">
        <v>180</v>
      </c>
      <c r="K400" t="s">
        <v>16</v>
      </c>
      <c r="L400" t="s">
        <v>17</v>
      </c>
      <c r="M400" t="s">
        <v>40</v>
      </c>
      <c r="N400" s="18">
        <f>VLOOKUP(Barcelona_Idealista4[[#This Row],[lift]],Tabla5[],2,0)</f>
        <v>0</v>
      </c>
      <c r="O400" s="25">
        <v>530000</v>
      </c>
      <c r="P400" s="25">
        <f>Barcelona_Idealista4[[#This Row],[prices]]/Barcelona_Idealista4[[#This Row],[area_m2]]</f>
        <v>2944.4444444444443</v>
      </c>
      <c r="Q400" t="str">
        <f>_xlfn.TEXTJOIN("-",0,Barcelona_Idealista4[[#This Row],[condition]],Barcelona_Idealista4[[#This Row],[prices]])</f>
        <v>good condition-530000</v>
      </c>
      <c r="R400" s="11" t="str" cm="1">
        <f t="array" ref="R4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01" spans="1:18" x14ac:dyDescent="0.2">
      <c r="A401" s="1">
        <v>42435</v>
      </c>
      <c r="B401" s="14">
        <f>YEAR(Barcelona_Idealista4[[#This Row],[Fecha]])</f>
        <v>2016</v>
      </c>
      <c r="C401" t="s">
        <v>522</v>
      </c>
      <c r="D401" t="s">
        <v>11</v>
      </c>
      <c r="E401" t="s">
        <v>47</v>
      </c>
      <c r="F401" t="s">
        <v>98</v>
      </c>
      <c r="G401" t="s">
        <v>14</v>
      </c>
      <c r="H401" t="s">
        <v>15</v>
      </c>
      <c r="I401">
        <v>2</v>
      </c>
      <c r="J401">
        <v>73</v>
      </c>
      <c r="K401" t="s">
        <v>28</v>
      </c>
      <c r="L401" t="s">
        <v>17</v>
      </c>
      <c r="M401" t="s">
        <v>18</v>
      </c>
      <c r="N401" s="18">
        <f>VLOOKUP(Barcelona_Idealista4[[#This Row],[lift]],Tabla5[],2,0)</f>
        <v>0.02</v>
      </c>
      <c r="O401" s="25">
        <v>375000</v>
      </c>
      <c r="P401" s="25">
        <f>Barcelona_Idealista4[[#This Row],[prices]]/Barcelona_Idealista4[[#This Row],[area_m2]]</f>
        <v>5136.9863013698632</v>
      </c>
      <c r="Q401" t="str">
        <f>_xlfn.TEXTJOIN("-",0,Barcelona_Idealista4[[#This Row],[condition]],Barcelona_Idealista4[[#This Row],[prices]])</f>
        <v>good condition-375000</v>
      </c>
      <c r="R401" s="11" t="str" cm="1">
        <f t="array" ref="R4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2" spans="1:18" x14ac:dyDescent="0.2">
      <c r="A402" s="1">
        <v>42436</v>
      </c>
      <c r="B402" s="14">
        <f>YEAR(Barcelona_Idealista4[[#This Row],[Fecha]])</f>
        <v>2016</v>
      </c>
      <c r="C402" t="s">
        <v>523</v>
      </c>
      <c r="D402" t="s">
        <v>11</v>
      </c>
      <c r="E402" t="s">
        <v>54</v>
      </c>
      <c r="F402" t="s">
        <v>97</v>
      </c>
      <c r="G402" t="s">
        <v>14</v>
      </c>
      <c r="H402" t="s">
        <v>15</v>
      </c>
      <c r="I402">
        <v>4</v>
      </c>
      <c r="J402">
        <v>91</v>
      </c>
      <c r="K402" t="s">
        <v>16</v>
      </c>
      <c r="L402" t="s">
        <v>17</v>
      </c>
      <c r="M402" t="s">
        <v>40</v>
      </c>
      <c r="N402" s="18">
        <f>VLOOKUP(Barcelona_Idealista4[[#This Row],[lift]],Tabla5[],2,0)</f>
        <v>0</v>
      </c>
      <c r="O402" s="25">
        <v>330000</v>
      </c>
      <c r="P402" s="25">
        <f>Barcelona_Idealista4[[#This Row],[prices]]/Barcelona_Idealista4[[#This Row],[area_m2]]</f>
        <v>3626.3736263736264</v>
      </c>
      <c r="Q402" t="str">
        <f>_xlfn.TEXTJOIN("-",0,Barcelona_Idealista4[[#This Row],[condition]],Barcelona_Idealista4[[#This Row],[prices]])</f>
        <v>good condition-330000</v>
      </c>
      <c r="R402" s="11" t="str" cm="1">
        <f t="array" ref="R4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3" spans="1:18" x14ac:dyDescent="0.2">
      <c r="A403" s="1">
        <v>42437</v>
      </c>
      <c r="B403" s="14">
        <f>YEAR(Barcelona_Idealista4[[#This Row],[Fecha]])</f>
        <v>2016</v>
      </c>
      <c r="C403" t="s">
        <v>524</v>
      </c>
      <c r="D403" t="s">
        <v>11</v>
      </c>
      <c r="E403" t="s">
        <v>12</v>
      </c>
      <c r="F403" t="s">
        <v>33</v>
      </c>
      <c r="G403" t="s">
        <v>14</v>
      </c>
      <c r="H403" t="s">
        <v>15</v>
      </c>
      <c r="I403">
        <v>4</v>
      </c>
      <c r="J403">
        <v>109</v>
      </c>
      <c r="K403" t="s">
        <v>16</v>
      </c>
      <c r="L403" t="s">
        <v>17</v>
      </c>
      <c r="M403" t="s">
        <v>18</v>
      </c>
      <c r="N403" s="18">
        <f>VLOOKUP(Barcelona_Idealista4[[#This Row],[lift]],Tabla5[],2,0)</f>
        <v>0</v>
      </c>
      <c r="O403" s="25">
        <v>500000</v>
      </c>
      <c r="P403" s="25">
        <f>Barcelona_Idealista4[[#This Row],[prices]]/Barcelona_Idealista4[[#This Row],[area_m2]]</f>
        <v>4587.1559633027518</v>
      </c>
      <c r="Q403" t="str">
        <f>_xlfn.TEXTJOIN("-",0,Barcelona_Idealista4[[#This Row],[condition]],Barcelona_Idealista4[[#This Row],[prices]])</f>
        <v>good condition-500000</v>
      </c>
      <c r="R403" s="11" t="str" cm="1">
        <f t="array" ref="R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4" spans="1:18" x14ac:dyDescent="0.2">
      <c r="A404" s="1">
        <v>42438</v>
      </c>
      <c r="B404" s="14">
        <f>YEAR(Barcelona_Idealista4[[#This Row],[Fecha]])</f>
        <v>2016</v>
      </c>
      <c r="C404" t="s">
        <v>525</v>
      </c>
      <c r="D404" t="s">
        <v>11</v>
      </c>
      <c r="E404" t="s">
        <v>12</v>
      </c>
      <c r="F404" t="s">
        <v>30</v>
      </c>
      <c r="G404" t="s">
        <v>14</v>
      </c>
      <c r="H404" t="s">
        <v>15</v>
      </c>
      <c r="I404">
        <v>3</v>
      </c>
      <c r="J404">
        <v>100</v>
      </c>
      <c r="K404" t="s">
        <v>16</v>
      </c>
      <c r="L404" t="s">
        <v>17</v>
      </c>
      <c r="M404" t="s">
        <v>36</v>
      </c>
      <c r="N404" s="18">
        <f>VLOOKUP(Barcelona_Idealista4[[#This Row],[lift]],Tabla5[],2,0)</f>
        <v>0</v>
      </c>
      <c r="O404" s="25">
        <v>335000</v>
      </c>
      <c r="P404" s="25">
        <f>Barcelona_Idealista4[[#This Row],[prices]]/Barcelona_Idealista4[[#This Row],[area_m2]]</f>
        <v>3350</v>
      </c>
      <c r="Q404" t="str">
        <f>_xlfn.TEXTJOIN("-",0,Barcelona_Idealista4[[#This Row],[condition]],Barcelona_Idealista4[[#This Row],[prices]])</f>
        <v>good condition-335000</v>
      </c>
      <c r="R404" s="11" t="str" cm="1">
        <f t="array" ref="R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5" spans="1:18" x14ac:dyDescent="0.2">
      <c r="A405" s="1">
        <v>42439</v>
      </c>
      <c r="B405" s="14">
        <f>YEAR(Barcelona_Idealista4[[#This Row],[Fecha]])</f>
        <v>2016</v>
      </c>
      <c r="C405" t="s">
        <v>526</v>
      </c>
      <c r="D405" t="s">
        <v>11</v>
      </c>
      <c r="E405" t="s">
        <v>12</v>
      </c>
      <c r="F405" t="s">
        <v>30</v>
      </c>
      <c r="G405" t="s">
        <v>14</v>
      </c>
      <c r="H405" t="s">
        <v>15</v>
      </c>
      <c r="I405">
        <v>3</v>
      </c>
      <c r="J405">
        <v>85</v>
      </c>
      <c r="K405" t="s">
        <v>16</v>
      </c>
      <c r="L405" t="s">
        <v>17</v>
      </c>
      <c r="M405" t="s">
        <v>36</v>
      </c>
      <c r="N405" s="18">
        <f>VLOOKUP(Barcelona_Idealista4[[#This Row],[lift]],Tabla5[],2,0)</f>
        <v>0</v>
      </c>
      <c r="O405" s="25">
        <v>475000</v>
      </c>
      <c r="P405" s="25">
        <f>Barcelona_Idealista4[[#This Row],[prices]]/Barcelona_Idealista4[[#This Row],[area_m2]]</f>
        <v>5588.2352941176468</v>
      </c>
      <c r="Q405" t="str">
        <f>_xlfn.TEXTJOIN("-",0,Barcelona_Idealista4[[#This Row],[condition]],Barcelona_Idealista4[[#This Row],[prices]])</f>
        <v>good condition-475000</v>
      </c>
      <c r="R405" s="11" t="str" cm="1">
        <f t="array" ref="R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6" spans="1:18" x14ac:dyDescent="0.2">
      <c r="A406" s="1">
        <v>42440</v>
      </c>
      <c r="B406" s="14">
        <f>YEAR(Barcelona_Idealista4[[#This Row],[Fecha]])</f>
        <v>2016</v>
      </c>
      <c r="C406" t="s">
        <v>527</v>
      </c>
      <c r="D406" t="s">
        <v>11</v>
      </c>
      <c r="E406" t="s">
        <v>19</v>
      </c>
      <c r="F406" t="s">
        <v>20</v>
      </c>
      <c r="G406" t="s">
        <v>14</v>
      </c>
      <c r="H406" t="s">
        <v>15</v>
      </c>
      <c r="I406">
        <v>4</v>
      </c>
      <c r="J406">
        <v>145</v>
      </c>
      <c r="K406" t="s">
        <v>16</v>
      </c>
      <c r="L406" t="s">
        <v>17</v>
      </c>
      <c r="M406" t="s">
        <v>40</v>
      </c>
      <c r="N406" s="18">
        <f>VLOOKUP(Barcelona_Idealista4[[#This Row],[lift]],Tabla5[],2,0)</f>
        <v>0</v>
      </c>
      <c r="O406" s="25">
        <v>850000</v>
      </c>
      <c r="P406" s="25">
        <f>Barcelona_Idealista4[[#This Row],[prices]]/Barcelona_Idealista4[[#This Row],[area_m2]]</f>
        <v>5862.0689655172409</v>
      </c>
      <c r="Q406" t="str">
        <f>_xlfn.TEXTJOIN("-",0,Barcelona_Idealista4[[#This Row],[condition]],Barcelona_Idealista4[[#This Row],[prices]])</f>
        <v>good condition-850000</v>
      </c>
      <c r="R406" s="11" t="str" cm="1">
        <f t="array" ref="R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7" spans="1:18" x14ac:dyDescent="0.2">
      <c r="A407" s="1">
        <v>42441</v>
      </c>
      <c r="B407" s="14">
        <f>YEAR(Barcelona_Idealista4[[#This Row],[Fecha]])</f>
        <v>2016</v>
      </c>
      <c r="C407" t="s">
        <v>528</v>
      </c>
      <c r="D407" t="s">
        <v>11</v>
      </c>
      <c r="E407" t="s">
        <v>12</v>
      </c>
      <c r="F407" t="s">
        <v>33</v>
      </c>
      <c r="G407" t="s">
        <v>14</v>
      </c>
      <c r="H407" t="s">
        <v>15</v>
      </c>
      <c r="I407">
        <v>6</v>
      </c>
      <c r="J407">
        <v>149</v>
      </c>
      <c r="K407" t="s">
        <v>16</v>
      </c>
      <c r="L407" t="s">
        <v>17</v>
      </c>
      <c r="M407" t="s">
        <v>18</v>
      </c>
      <c r="N407" s="18">
        <f>VLOOKUP(Barcelona_Idealista4[[#This Row],[lift]],Tabla5[],2,0)</f>
        <v>0</v>
      </c>
      <c r="O407" s="25">
        <v>575000</v>
      </c>
      <c r="P407" s="25">
        <f>Barcelona_Idealista4[[#This Row],[prices]]/Barcelona_Idealista4[[#This Row],[area_m2]]</f>
        <v>3859.0604026845635</v>
      </c>
      <c r="Q407" t="str">
        <f>_xlfn.TEXTJOIN("-",0,Barcelona_Idealista4[[#This Row],[condition]],Barcelona_Idealista4[[#This Row],[prices]])</f>
        <v>good condition-575000</v>
      </c>
      <c r="R407" s="11" t="str" cm="1">
        <f t="array" ref="R4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8" spans="1:18" x14ac:dyDescent="0.2">
      <c r="A408" s="1">
        <v>42442</v>
      </c>
      <c r="B408" s="14">
        <f>YEAR(Barcelona_Idealista4[[#This Row],[Fecha]])</f>
        <v>2016</v>
      </c>
      <c r="C408" t="s">
        <v>529</v>
      </c>
      <c r="D408" t="s">
        <v>11</v>
      </c>
      <c r="E408" t="s">
        <v>19</v>
      </c>
      <c r="F408" t="s">
        <v>20</v>
      </c>
      <c r="G408" t="s">
        <v>14</v>
      </c>
      <c r="H408" t="s">
        <v>23</v>
      </c>
      <c r="I408">
        <v>3</v>
      </c>
      <c r="J408">
        <v>102</v>
      </c>
      <c r="K408" t="s">
        <v>16</v>
      </c>
      <c r="L408" t="s">
        <v>17</v>
      </c>
      <c r="M408" t="s">
        <v>24</v>
      </c>
      <c r="N408" s="18">
        <f>VLOOKUP(Barcelona_Idealista4[[#This Row],[lift]],Tabla5[],2,0)</f>
        <v>0</v>
      </c>
      <c r="O408" s="25">
        <v>695000</v>
      </c>
      <c r="P408" s="25">
        <f>Barcelona_Idealista4[[#This Row],[prices]]/Barcelona_Idealista4[[#This Row],[area_m2]]</f>
        <v>6813.7254901960787</v>
      </c>
      <c r="Q408" t="str">
        <f>_xlfn.TEXTJOIN("-",0,Barcelona_Idealista4[[#This Row],[condition]],Barcelona_Idealista4[[#This Row],[prices]])</f>
        <v>good condition-695000</v>
      </c>
      <c r="R408" s="11" t="str" cm="1">
        <f t="array" ref="R4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09" spans="1:18" x14ac:dyDescent="0.2">
      <c r="A409" s="1">
        <v>42443</v>
      </c>
      <c r="B409" s="14">
        <f>YEAR(Barcelona_Idealista4[[#This Row],[Fecha]])</f>
        <v>2016</v>
      </c>
      <c r="C409" t="s">
        <v>530</v>
      </c>
      <c r="D409" t="s">
        <v>11</v>
      </c>
      <c r="E409" t="s">
        <v>19</v>
      </c>
      <c r="F409" t="s">
        <v>45</v>
      </c>
      <c r="G409" t="s">
        <v>14</v>
      </c>
      <c r="H409" t="s">
        <v>69</v>
      </c>
      <c r="I409">
        <v>7</v>
      </c>
      <c r="J409">
        <v>488</v>
      </c>
      <c r="K409" t="s">
        <v>28</v>
      </c>
      <c r="L409" t="s">
        <v>17</v>
      </c>
      <c r="M409" t="s">
        <v>29</v>
      </c>
      <c r="N409" s="18">
        <f>VLOOKUP(Barcelona_Idealista4[[#This Row],[lift]],Tabla5[],2,0)</f>
        <v>0.02</v>
      </c>
      <c r="O409" s="25">
        <v>2600000</v>
      </c>
      <c r="P409" s="25">
        <f>Barcelona_Idealista4[[#This Row],[prices]]/Barcelona_Idealista4[[#This Row],[area_m2]]</f>
        <v>5327.8688524590161</v>
      </c>
      <c r="Q409" t="str">
        <f>_xlfn.TEXTJOIN("-",0,Barcelona_Idealista4[[#This Row],[condition]],Barcelona_Idealista4[[#This Row],[prices]])</f>
        <v>good condition-2600000</v>
      </c>
      <c r="R409" s="11" t="str" cm="1">
        <f t="array" ref="R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0" spans="1:18" x14ac:dyDescent="0.2">
      <c r="A410" s="1">
        <v>42444</v>
      </c>
      <c r="B410" s="14">
        <f>YEAR(Barcelona_Idealista4[[#This Row],[Fecha]])</f>
        <v>2016</v>
      </c>
      <c r="C410" t="s">
        <v>531</v>
      </c>
      <c r="D410" t="s">
        <v>11</v>
      </c>
      <c r="E410" t="s">
        <v>19</v>
      </c>
      <c r="F410" t="s">
        <v>68</v>
      </c>
      <c r="G410" t="s">
        <v>14</v>
      </c>
      <c r="H410" t="s">
        <v>69</v>
      </c>
      <c r="I410">
        <v>5</v>
      </c>
      <c r="J410">
        <v>310</v>
      </c>
      <c r="K410" t="s">
        <v>28</v>
      </c>
      <c r="L410" t="s">
        <v>17</v>
      </c>
      <c r="M410" t="s">
        <v>29</v>
      </c>
      <c r="N410" s="18">
        <f>VLOOKUP(Barcelona_Idealista4[[#This Row],[lift]],Tabla5[],2,0)</f>
        <v>0.02</v>
      </c>
      <c r="O410" s="25">
        <v>1590000</v>
      </c>
      <c r="P410" s="25">
        <f>Barcelona_Idealista4[[#This Row],[prices]]/Barcelona_Idealista4[[#This Row],[area_m2]]</f>
        <v>5129.0322580645161</v>
      </c>
      <c r="Q410" t="str">
        <f>_xlfn.TEXTJOIN("-",0,Barcelona_Idealista4[[#This Row],[condition]],Barcelona_Idealista4[[#This Row],[prices]])</f>
        <v>good condition-1590000</v>
      </c>
      <c r="R410" s="11" t="str" cm="1">
        <f t="array" ref="R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1" spans="1:18" x14ac:dyDescent="0.2">
      <c r="A411" s="1">
        <v>42445</v>
      </c>
      <c r="B411" s="14">
        <f>YEAR(Barcelona_Idealista4[[#This Row],[Fecha]])</f>
        <v>2016</v>
      </c>
      <c r="C411" t="s">
        <v>532</v>
      </c>
      <c r="D411" t="s">
        <v>11</v>
      </c>
      <c r="E411" t="s">
        <v>42</v>
      </c>
      <c r="F411" t="s">
        <v>43</v>
      </c>
      <c r="G411" t="s">
        <v>14</v>
      </c>
      <c r="H411" t="s">
        <v>23</v>
      </c>
      <c r="I411">
        <v>2</v>
      </c>
      <c r="J411">
        <v>134</v>
      </c>
      <c r="K411" t="s">
        <v>16</v>
      </c>
      <c r="L411" t="s">
        <v>17</v>
      </c>
      <c r="M411" t="s">
        <v>104</v>
      </c>
      <c r="N411" s="18">
        <f>VLOOKUP(Barcelona_Idealista4[[#This Row],[lift]],Tabla5[],2,0)</f>
        <v>0</v>
      </c>
      <c r="O411" s="25">
        <v>1900000</v>
      </c>
      <c r="P411" s="25">
        <f>Barcelona_Idealista4[[#This Row],[prices]]/Barcelona_Idealista4[[#This Row],[area_m2]]</f>
        <v>14179.10447761194</v>
      </c>
      <c r="Q411" t="str">
        <f>_xlfn.TEXTJOIN("-",0,Barcelona_Idealista4[[#This Row],[condition]],Barcelona_Idealista4[[#This Row],[prices]])</f>
        <v>good condition-1900000</v>
      </c>
      <c r="R411" s="11" t="str" cm="1">
        <f t="array" ref="R4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2" spans="1:18" x14ac:dyDescent="0.2">
      <c r="A412" s="1">
        <v>42446</v>
      </c>
      <c r="B412" s="14">
        <f>YEAR(Barcelona_Idealista4[[#This Row],[Fecha]])</f>
        <v>2016</v>
      </c>
      <c r="C412" t="s">
        <v>533</v>
      </c>
      <c r="D412" t="s">
        <v>11</v>
      </c>
      <c r="E412" t="s">
        <v>42</v>
      </c>
      <c r="F412" t="s">
        <v>83</v>
      </c>
      <c r="G412" t="s">
        <v>14</v>
      </c>
      <c r="H412" t="s">
        <v>15</v>
      </c>
      <c r="I412">
        <v>4</v>
      </c>
      <c r="J412">
        <v>130</v>
      </c>
      <c r="K412" t="s">
        <v>16</v>
      </c>
      <c r="L412" t="s">
        <v>67</v>
      </c>
      <c r="M412" t="s">
        <v>107</v>
      </c>
      <c r="N412" s="18">
        <f>VLOOKUP(Barcelona_Idealista4[[#This Row],[lift]],Tabla5[],2,0)</f>
        <v>0</v>
      </c>
      <c r="O412" s="25">
        <v>1950000</v>
      </c>
      <c r="P412" s="25">
        <f>Barcelona_Idealista4[[#This Row],[prices]]/Barcelona_Idealista4[[#This Row],[area_m2]]</f>
        <v>15000</v>
      </c>
      <c r="Q412" t="str">
        <f>_xlfn.TEXTJOIN("-",0,Barcelona_Idealista4[[#This Row],[condition]],Barcelona_Idealista4[[#This Row],[prices]])</f>
        <v>good condition-1950000</v>
      </c>
      <c r="R412" s="11" t="str" cm="1">
        <f t="array" ref="R4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3" spans="1:18" x14ac:dyDescent="0.2">
      <c r="A413" s="1">
        <v>42447</v>
      </c>
      <c r="B413" s="14">
        <f>YEAR(Barcelona_Idealista4[[#This Row],[Fecha]])</f>
        <v>2016</v>
      </c>
      <c r="C413" t="s">
        <v>534</v>
      </c>
      <c r="D413" t="s">
        <v>11</v>
      </c>
      <c r="E413" t="s">
        <v>34</v>
      </c>
      <c r="F413" t="s">
        <v>35</v>
      </c>
      <c r="G413" t="s">
        <v>14</v>
      </c>
      <c r="H413" t="s">
        <v>15</v>
      </c>
      <c r="I413">
        <v>5</v>
      </c>
      <c r="J413">
        <v>212</v>
      </c>
      <c r="K413" t="s">
        <v>16</v>
      </c>
      <c r="L413" t="s">
        <v>17</v>
      </c>
      <c r="M413" t="s">
        <v>21</v>
      </c>
      <c r="N413" s="18">
        <f>VLOOKUP(Barcelona_Idealista4[[#This Row],[lift]],Tabla5[],2,0)</f>
        <v>0</v>
      </c>
      <c r="O413" s="25">
        <v>1595000</v>
      </c>
      <c r="P413" s="25">
        <f>Barcelona_Idealista4[[#This Row],[prices]]/Barcelona_Idealista4[[#This Row],[area_m2]]</f>
        <v>7523.5849056603774</v>
      </c>
      <c r="Q413" t="str">
        <f>_xlfn.TEXTJOIN("-",0,Barcelona_Idealista4[[#This Row],[condition]],Barcelona_Idealista4[[#This Row],[prices]])</f>
        <v>good condition-1595000</v>
      </c>
      <c r="R413" s="11" t="str" cm="1">
        <f t="array" ref="R4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4" spans="1:18" x14ac:dyDescent="0.2">
      <c r="A414" s="1">
        <v>42448</v>
      </c>
      <c r="B414" s="14">
        <f>YEAR(Barcelona_Idealista4[[#This Row],[Fecha]])</f>
        <v>2016</v>
      </c>
      <c r="C414" t="s">
        <v>535</v>
      </c>
      <c r="D414" t="s">
        <v>11</v>
      </c>
      <c r="E414" t="s">
        <v>19</v>
      </c>
      <c r="F414" t="s">
        <v>68</v>
      </c>
      <c r="G414" t="s">
        <v>14</v>
      </c>
      <c r="H414" t="s">
        <v>69</v>
      </c>
      <c r="I414">
        <v>3</v>
      </c>
      <c r="J414">
        <v>256</v>
      </c>
      <c r="K414" t="s">
        <v>28</v>
      </c>
      <c r="L414" t="s">
        <v>17</v>
      </c>
      <c r="M414" t="s">
        <v>29</v>
      </c>
      <c r="N414" s="18">
        <f>VLOOKUP(Barcelona_Idealista4[[#This Row],[lift]],Tabla5[],2,0)</f>
        <v>0.02</v>
      </c>
      <c r="O414" s="25">
        <v>2300000</v>
      </c>
      <c r="P414" s="25">
        <f>Barcelona_Idealista4[[#This Row],[prices]]/Barcelona_Idealista4[[#This Row],[area_m2]]</f>
        <v>8984.375</v>
      </c>
      <c r="Q414" t="str">
        <f>_xlfn.TEXTJOIN("-",0,Barcelona_Idealista4[[#This Row],[condition]],Barcelona_Idealista4[[#This Row],[prices]])</f>
        <v>good condition-2300000</v>
      </c>
      <c r="R414" s="11" t="str" cm="1">
        <f t="array" ref="R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5" spans="1:18" x14ac:dyDescent="0.2">
      <c r="A415" s="1">
        <v>42449</v>
      </c>
      <c r="B415" s="14">
        <f>YEAR(Barcelona_Idealista4[[#This Row],[Fecha]])</f>
        <v>2016</v>
      </c>
      <c r="C415" t="s">
        <v>536</v>
      </c>
      <c r="D415" t="s">
        <v>11</v>
      </c>
      <c r="E415" t="s">
        <v>37</v>
      </c>
      <c r="F415" t="s">
        <v>49</v>
      </c>
      <c r="G415" t="s">
        <v>14</v>
      </c>
      <c r="H415" t="s">
        <v>15</v>
      </c>
      <c r="I415">
        <v>4</v>
      </c>
      <c r="J415">
        <v>222</v>
      </c>
      <c r="K415" t="s">
        <v>28</v>
      </c>
      <c r="L415" t="s">
        <v>17</v>
      </c>
      <c r="M415" t="s">
        <v>36</v>
      </c>
      <c r="N415" s="18">
        <f>VLOOKUP(Barcelona_Idealista4[[#This Row],[lift]],Tabla5[],2,0)</f>
        <v>0.02</v>
      </c>
      <c r="O415" s="25">
        <v>1690000</v>
      </c>
      <c r="P415" s="25">
        <f>Barcelona_Idealista4[[#This Row],[prices]]/Barcelona_Idealista4[[#This Row],[area_m2]]</f>
        <v>7612.6126126126128</v>
      </c>
      <c r="Q415" t="str">
        <f>_xlfn.TEXTJOIN("-",0,Barcelona_Idealista4[[#This Row],[condition]],Barcelona_Idealista4[[#This Row],[prices]])</f>
        <v>good condition-1690000</v>
      </c>
      <c r="R415" s="11" t="str" cm="1">
        <f t="array" ref="R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6" spans="1:18" x14ac:dyDescent="0.2">
      <c r="A416" s="1">
        <v>42450</v>
      </c>
      <c r="B416" s="14">
        <f>YEAR(Barcelona_Idealista4[[#This Row],[Fecha]])</f>
        <v>2016</v>
      </c>
      <c r="C416" t="s">
        <v>537</v>
      </c>
      <c r="D416" t="s">
        <v>11</v>
      </c>
      <c r="E416" t="s">
        <v>19</v>
      </c>
      <c r="F416" t="s">
        <v>45</v>
      </c>
      <c r="G416" t="s">
        <v>14</v>
      </c>
      <c r="H416" t="s">
        <v>69</v>
      </c>
      <c r="I416">
        <v>4</v>
      </c>
      <c r="J416">
        <v>284</v>
      </c>
      <c r="K416" t="s">
        <v>28</v>
      </c>
      <c r="L416" t="s">
        <v>17</v>
      </c>
      <c r="M416" t="s">
        <v>29</v>
      </c>
      <c r="N416" s="18">
        <f>VLOOKUP(Barcelona_Idealista4[[#This Row],[lift]],Tabla5[],2,0)</f>
        <v>0.02</v>
      </c>
      <c r="O416" s="25">
        <v>1950000</v>
      </c>
      <c r="P416" s="25">
        <f>Barcelona_Idealista4[[#This Row],[prices]]/Barcelona_Idealista4[[#This Row],[area_m2]]</f>
        <v>6866.1971830985913</v>
      </c>
      <c r="Q416" t="str">
        <f>_xlfn.TEXTJOIN("-",0,Barcelona_Idealista4[[#This Row],[condition]],Barcelona_Idealista4[[#This Row],[prices]])</f>
        <v>good condition-1950000</v>
      </c>
      <c r="R416" s="11" t="str" cm="1">
        <f t="array" ref="R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7" spans="1:18" x14ac:dyDescent="0.2">
      <c r="A417" s="1">
        <v>42451</v>
      </c>
      <c r="B417" s="14">
        <f>YEAR(Barcelona_Idealista4[[#This Row],[Fecha]])</f>
        <v>2016</v>
      </c>
      <c r="C417" t="s">
        <v>538</v>
      </c>
      <c r="D417" t="s">
        <v>11</v>
      </c>
      <c r="E417" t="s">
        <v>19</v>
      </c>
      <c r="F417" t="s">
        <v>20</v>
      </c>
      <c r="G417" t="s">
        <v>14</v>
      </c>
      <c r="H417" t="s">
        <v>23</v>
      </c>
      <c r="I417">
        <v>4</v>
      </c>
      <c r="J417">
        <v>185</v>
      </c>
      <c r="K417" t="s">
        <v>16</v>
      </c>
      <c r="L417" t="s">
        <v>17</v>
      </c>
      <c r="M417" t="s">
        <v>36</v>
      </c>
      <c r="N417" s="18">
        <f>VLOOKUP(Barcelona_Idealista4[[#This Row],[lift]],Tabla5[],2,0)</f>
        <v>0</v>
      </c>
      <c r="O417" s="25">
        <v>1190000</v>
      </c>
      <c r="P417" s="25">
        <f>Barcelona_Idealista4[[#This Row],[prices]]/Barcelona_Idealista4[[#This Row],[area_m2]]</f>
        <v>6432.4324324324325</v>
      </c>
      <c r="Q417" t="str">
        <f>_xlfn.TEXTJOIN("-",0,Barcelona_Idealista4[[#This Row],[condition]],Barcelona_Idealista4[[#This Row],[prices]])</f>
        <v>good condition-1190000</v>
      </c>
      <c r="R417" s="11" t="str" cm="1">
        <f t="array" ref="R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8" spans="1:18" x14ac:dyDescent="0.2">
      <c r="A418" s="1">
        <v>42452</v>
      </c>
      <c r="B418" s="14">
        <f>YEAR(Barcelona_Idealista4[[#This Row],[Fecha]])</f>
        <v>2016</v>
      </c>
      <c r="C418" t="s">
        <v>539</v>
      </c>
      <c r="D418" t="s">
        <v>11</v>
      </c>
      <c r="E418" t="s">
        <v>34</v>
      </c>
      <c r="F418" t="s">
        <v>71</v>
      </c>
      <c r="G418" t="s">
        <v>14</v>
      </c>
      <c r="H418" t="s">
        <v>15</v>
      </c>
      <c r="I418">
        <v>4</v>
      </c>
      <c r="J418">
        <v>80</v>
      </c>
      <c r="K418" t="s">
        <v>16</v>
      </c>
      <c r="L418" t="s">
        <v>17</v>
      </c>
      <c r="M418" t="s">
        <v>18</v>
      </c>
      <c r="N418" s="18">
        <f>VLOOKUP(Barcelona_Idealista4[[#This Row],[lift]],Tabla5[],2,0)</f>
        <v>0</v>
      </c>
      <c r="O418" s="25">
        <v>290000</v>
      </c>
      <c r="P418" s="25">
        <f>Barcelona_Idealista4[[#This Row],[prices]]/Barcelona_Idealista4[[#This Row],[area_m2]]</f>
        <v>3625</v>
      </c>
      <c r="Q418" t="str">
        <f>_xlfn.TEXTJOIN("-",0,Barcelona_Idealista4[[#This Row],[condition]],Barcelona_Idealista4[[#This Row],[prices]])</f>
        <v>good condition-290000</v>
      </c>
      <c r="R418" s="11" t="str" cm="1">
        <f t="array" ref="R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19" spans="1:18" x14ac:dyDescent="0.2">
      <c r="A419" s="1">
        <v>42453</v>
      </c>
      <c r="B419" s="14">
        <f>YEAR(Barcelona_Idealista4[[#This Row],[Fecha]])</f>
        <v>2016</v>
      </c>
      <c r="C419" t="s">
        <v>540</v>
      </c>
      <c r="D419" t="s">
        <v>11</v>
      </c>
      <c r="E419" t="s">
        <v>50</v>
      </c>
      <c r="F419" t="s">
        <v>51</v>
      </c>
      <c r="G419" t="s">
        <v>14</v>
      </c>
      <c r="H419" t="s">
        <v>15</v>
      </c>
      <c r="I419">
        <v>2</v>
      </c>
      <c r="J419">
        <v>192</v>
      </c>
      <c r="K419" t="s">
        <v>16</v>
      </c>
      <c r="L419" t="s">
        <v>17</v>
      </c>
      <c r="M419" t="s">
        <v>52</v>
      </c>
      <c r="N419" s="18">
        <f>VLOOKUP(Barcelona_Idealista4[[#This Row],[lift]],Tabla5[],2,0)</f>
        <v>0</v>
      </c>
      <c r="O419" s="25">
        <v>622000</v>
      </c>
      <c r="P419" s="25">
        <f>Barcelona_Idealista4[[#This Row],[prices]]/Barcelona_Idealista4[[#This Row],[area_m2]]</f>
        <v>3239.5833333333335</v>
      </c>
      <c r="Q419" t="str">
        <f>_xlfn.TEXTJOIN("-",0,Barcelona_Idealista4[[#This Row],[condition]],Barcelona_Idealista4[[#This Row],[prices]])</f>
        <v>good condition-622000</v>
      </c>
      <c r="R419" s="11" t="str" cm="1">
        <f t="array" ref="R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0" spans="1:18" x14ac:dyDescent="0.2">
      <c r="A420" s="1">
        <v>42454</v>
      </c>
      <c r="B420" s="14">
        <f>YEAR(Barcelona_Idealista4[[#This Row],[Fecha]])</f>
        <v>2016</v>
      </c>
      <c r="C420" t="s">
        <v>541</v>
      </c>
      <c r="D420" t="s">
        <v>11</v>
      </c>
      <c r="E420" t="s">
        <v>50</v>
      </c>
      <c r="F420" t="s">
        <v>51</v>
      </c>
      <c r="G420" t="s">
        <v>14</v>
      </c>
      <c r="H420" t="s">
        <v>15</v>
      </c>
      <c r="I420">
        <v>1</v>
      </c>
      <c r="J420">
        <v>52</v>
      </c>
      <c r="K420" t="s">
        <v>16</v>
      </c>
      <c r="L420" t="s">
        <v>17</v>
      </c>
      <c r="M420" t="s">
        <v>18</v>
      </c>
      <c r="N420" s="18">
        <f>VLOOKUP(Barcelona_Idealista4[[#This Row],[lift]],Tabla5[],2,0)</f>
        <v>0</v>
      </c>
      <c r="O420" s="25">
        <v>315000</v>
      </c>
      <c r="P420" s="25">
        <f>Barcelona_Idealista4[[#This Row],[prices]]/Barcelona_Idealista4[[#This Row],[area_m2]]</f>
        <v>6057.6923076923076</v>
      </c>
      <c r="Q420" t="str">
        <f>_xlfn.TEXTJOIN("-",0,Barcelona_Idealista4[[#This Row],[condition]],Barcelona_Idealista4[[#This Row],[prices]])</f>
        <v>good condition-315000</v>
      </c>
      <c r="R420" s="11" t="str" cm="1">
        <f t="array" ref="R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1" spans="1:18" x14ac:dyDescent="0.2">
      <c r="A421" s="1">
        <v>42455</v>
      </c>
      <c r="B421" s="14">
        <f>YEAR(Barcelona_Idealista4[[#This Row],[Fecha]])</f>
        <v>2016</v>
      </c>
      <c r="C421" t="s">
        <v>542</v>
      </c>
      <c r="D421" t="s">
        <v>11</v>
      </c>
      <c r="E421" t="s">
        <v>47</v>
      </c>
      <c r="F421" t="s">
        <v>96</v>
      </c>
      <c r="G421" t="s">
        <v>14</v>
      </c>
      <c r="H421" t="s">
        <v>15</v>
      </c>
      <c r="I421">
        <v>3</v>
      </c>
      <c r="J421">
        <v>86</v>
      </c>
      <c r="K421" t="s">
        <v>16</v>
      </c>
      <c r="L421" t="s">
        <v>17</v>
      </c>
      <c r="M421" t="s">
        <v>40</v>
      </c>
      <c r="N421" s="18">
        <f>VLOOKUP(Barcelona_Idealista4[[#This Row],[lift]],Tabla5[],2,0)</f>
        <v>0</v>
      </c>
      <c r="O421" s="25">
        <v>299000</v>
      </c>
      <c r="P421" s="25">
        <f>Barcelona_Idealista4[[#This Row],[prices]]/Barcelona_Idealista4[[#This Row],[area_m2]]</f>
        <v>3476.7441860465115</v>
      </c>
      <c r="Q421" t="str">
        <f>_xlfn.TEXTJOIN("-",0,Barcelona_Idealista4[[#This Row],[condition]],Barcelona_Idealista4[[#This Row],[prices]])</f>
        <v>good condition-299000</v>
      </c>
      <c r="R421" s="11" t="str" cm="1">
        <f t="array" ref="R4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2" spans="1:18" x14ac:dyDescent="0.2">
      <c r="A422" s="1">
        <v>42456</v>
      </c>
      <c r="B422" s="14">
        <f>YEAR(Barcelona_Idealista4[[#This Row],[Fecha]])</f>
        <v>2016</v>
      </c>
      <c r="C422" t="s">
        <v>543</v>
      </c>
      <c r="D422" t="s">
        <v>11</v>
      </c>
      <c r="E422" t="s">
        <v>47</v>
      </c>
      <c r="F422" t="s">
        <v>63</v>
      </c>
      <c r="G422" t="s">
        <v>14</v>
      </c>
      <c r="H422" t="s">
        <v>15</v>
      </c>
      <c r="I422">
        <v>3</v>
      </c>
      <c r="J422">
        <v>106</v>
      </c>
      <c r="K422" t="s">
        <v>16</v>
      </c>
      <c r="L422" t="s">
        <v>17</v>
      </c>
      <c r="M422" t="s">
        <v>60</v>
      </c>
      <c r="N422" s="18">
        <f>VLOOKUP(Barcelona_Idealista4[[#This Row],[lift]],Tabla5[],2,0)</f>
        <v>0</v>
      </c>
      <c r="O422" s="25">
        <v>299000</v>
      </c>
      <c r="P422" s="25">
        <f>Barcelona_Idealista4[[#This Row],[prices]]/Barcelona_Idealista4[[#This Row],[area_m2]]</f>
        <v>2820.7547169811319</v>
      </c>
      <c r="Q422" t="str">
        <f>_xlfn.TEXTJOIN("-",0,Barcelona_Idealista4[[#This Row],[condition]],Barcelona_Idealista4[[#This Row],[prices]])</f>
        <v>good condition-299000</v>
      </c>
      <c r="R422" s="11" t="str" cm="1">
        <f t="array" ref="R4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23" spans="1:18" x14ac:dyDescent="0.2">
      <c r="A423" s="1">
        <v>42457</v>
      </c>
      <c r="B423" s="14">
        <f>YEAR(Barcelona_Idealista4[[#This Row],[Fecha]])</f>
        <v>2016</v>
      </c>
      <c r="C423" t="s">
        <v>544</v>
      </c>
      <c r="D423" t="s">
        <v>11</v>
      </c>
      <c r="E423" t="s">
        <v>37</v>
      </c>
      <c r="F423" t="s">
        <v>38</v>
      </c>
      <c r="G423" t="s">
        <v>14</v>
      </c>
      <c r="H423" t="s">
        <v>15</v>
      </c>
      <c r="I423">
        <v>2</v>
      </c>
      <c r="J423">
        <v>100</v>
      </c>
      <c r="K423" t="s">
        <v>28</v>
      </c>
      <c r="L423" t="s">
        <v>17</v>
      </c>
      <c r="M423" t="s">
        <v>18</v>
      </c>
      <c r="N423" s="18">
        <f>VLOOKUP(Barcelona_Idealista4[[#This Row],[lift]],Tabla5[],2,0)</f>
        <v>0.02</v>
      </c>
      <c r="O423" s="25">
        <v>495000</v>
      </c>
      <c r="P423" s="25">
        <f>Barcelona_Idealista4[[#This Row],[prices]]/Barcelona_Idealista4[[#This Row],[area_m2]]</f>
        <v>4950</v>
      </c>
      <c r="Q423" t="str">
        <f>_xlfn.TEXTJOIN("-",0,Barcelona_Idealista4[[#This Row],[condition]],Barcelona_Idealista4[[#This Row],[prices]])</f>
        <v>good condition-495000</v>
      </c>
      <c r="R423" s="11" t="str" cm="1">
        <f t="array" ref="R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4" spans="1:18" x14ac:dyDescent="0.2">
      <c r="A424" s="1">
        <v>42458</v>
      </c>
      <c r="B424" s="14">
        <f>YEAR(Barcelona_Idealista4[[#This Row],[Fecha]])</f>
        <v>2016</v>
      </c>
      <c r="C424" t="s">
        <v>545</v>
      </c>
      <c r="D424" t="s">
        <v>11</v>
      </c>
      <c r="E424" t="s">
        <v>47</v>
      </c>
      <c r="F424" t="s">
        <v>96</v>
      </c>
      <c r="G424" t="s">
        <v>14</v>
      </c>
      <c r="H424" t="s">
        <v>15</v>
      </c>
      <c r="I424">
        <v>3</v>
      </c>
      <c r="J424">
        <v>93</v>
      </c>
      <c r="K424" t="s">
        <v>16</v>
      </c>
      <c r="L424" t="s">
        <v>17</v>
      </c>
      <c r="M424" t="s">
        <v>60</v>
      </c>
      <c r="N424" s="18">
        <f>VLOOKUP(Barcelona_Idealista4[[#This Row],[lift]],Tabla5[],2,0)</f>
        <v>0</v>
      </c>
      <c r="O424" s="25">
        <v>299000</v>
      </c>
      <c r="P424" s="25">
        <f>Barcelona_Idealista4[[#This Row],[prices]]/Barcelona_Idealista4[[#This Row],[area_m2]]</f>
        <v>3215.0537634408602</v>
      </c>
      <c r="Q424" t="str">
        <f>_xlfn.TEXTJOIN("-",0,Barcelona_Idealista4[[#This Row],[condition]],Barcelona_Idealista4[[#This Row],[prices]])</f>
        <v>good condition-299000</v>
      </c>
      <c r="R424" s="11" t="str" cm="1">
        <f t="array" ref="R4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5" spans="1:18" x14ac:dyDescent="0.2">
      <c r="A425" s="1">
        <v>42459</v>
      </c>
      <c r="B425" s="14">
        <f>YEAR(Barcelona_Idealista4[[#This Row],[Fecha]])</f>
        <v>2016</v>
      </c>
      <c r="C425" t="s">
        <v>546</v>
      </c>
      <c r="D425" t="s">
        <v>11</v>
      </c>
      <c r="E425" t="s">
        <v>47</v>
      </c>
      <c r="F425" t="s">
        <v>48</v>
      </c>
      <c r="G425" t="s">
        <v>14</v>
      </c>
      <c r="H425" t="s">
        <v>15</v>
      </c>
      <c r="I425">
        <v>1</v>
      </c>
      <c r="J425">
        <v>57</v>
      </c>
      <c r="K425" t="s">
        <v>28</v>
      </c>
      <c r="L425" t="s">
        <v>17</v>
      </c>
      <c r="M425" t="s">
        <v>40</v>
      </c>
      <c r="N425" s="18">
        <f>VLOOKUP(Barcelona_Idealista4[[#This Row],[lift]],Tabla5[],2,0)</f>
        <v>0.02</v>
      </c>
      <c r="O425" s="25">
        <v>268000</v>
      </c>
      <c r="P425" s="25">
        <f>Barcelona_Idealista4[[#This Row],[prices]]/Barcelona_Idealista4[[#This Row],[area_m2]]</f>
        <v>4701.7543859649122</v>
      </c>
      <c r="Q425" t="str">
        <f>_xlfn.TEXTJOIN("-",0,Barcelona_Idealista4[[#This Row],[condition]],Barcelona_Idealista4[[#This Row],[prices]])</f>
        <v>good condition-268000</v>
      </c>
      <c r="R425" s="11" t="str" cm="1">
        <f t="array" ref="R4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6" spans="1:18" x14ac:dyDescent="0.2">
      <c r="A426" s="1">
        <v>42460</v>
      </c>
      <c r="B426" s="14">
        <f>YEAR(Barcelona_Idealista4[[#This Row],[Fecha]])</f>
        <v>2016</v>
      </c>
      <c r="C426" t="s">
        <v>547</v>
      </c>
      <c r="D426" t="s">
        <v>11</v>
      </c>
      <c r="E426" t="s">
        <v>47</v>
      </c>
      <c r="F426" t="s">
        <v>86</v>
      </c>
      <c r="G426" t="s">
        <v>14</v>
      </c>
      <c r="H426" t="s">
        <v>15</v>
      </c>
      <c r="I426">
        <v>3</v>
      </c>
      <c r="J426">
        <v>78</v>
      </c>
      <c r="K426" t="s">
        <v>16</v>
      </c>
      <c r="L426" t="s">
        <v>17</v>
      </c>
      <c r="M426" t="s">
        <v>18</v>
      </c>
      <c r="N426" s="18">
        <f>VLOOKUP(Barcelona_Idealista4[[#This Row],[lift]],Tabla5[],2,0)</f>
        <v>0</v>
      </c>
      <c r="O426" s="25">
        <v>360000</v>
      </c>
      <c r="P426" s="25">
        <f>Barcelona_Idealista4[[#This Row],[prices]]/Barcelona_Idealista4[[#This Row],[area_m2]]</f>
        <v>4615.3846153846152</v>
      </c>
      <c r="Q426" t="str">
        <f>_xlfn.TEXTJOIN("-",0,Barcelona_Idealista4[[#This Row],[condition]],Barcelona_Idealista4[[#This Row],[prices]])</f>
        <v>good condition-360000</v>
      </c>
      <c r="R426" s="11" t="str" cm="1">
        <f t="array" ref="R4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7" spans="1:18" x14ac:dyDescent="0.2">
      <c r="A427" s="1">
        <v>42461</v>
      </c>
      <c r="B427" s="14">
        <f>YEAR(Barcelona_Idealista4[[#This Row],[Fecha]])</f>
        <v>2016</v>
      </c>
      <c r="C427" t="s">
        <v>548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>
        <v>3</v>
      </c>
      <c r="J427">
        <v>110</v>
      </c>
      <c r="K427" t="s">
        <v>16</v>
      </c>
      <c r="L427" t="s">
        <v>17</v>
      </c>
      <c r="M427" t="s">
        <v>58</v>
      </c>
      <c r="N427" s="18">
        <f>VLOOKUP(Barcelona_Idealista4[[#This Row],[lift]],Tabla5[],2,0)</f>
        <v>0</v>
      </c>
      <c r="O427" s="25">
        <v>445000</v>
      </c>
      <c r="P427" s="25">
        <f>Barcelona_Idealista4[[#This Row],[prices]]/Barcelona_Idealista4[[#This Row],[area_m2]]</f>
        <v>4045.4545454545455</v>
      </c>
      <c r="Q427" t="str">
        <f>_xlfn.TEXTJOIN("-",0,Barcelona_Idealista4[[#This Row],[condition]],Barcelona_Idealista4[[#This Row],[prices]])</f>
        <v>good condition-445000</v>
      </c>
      <c r="R427" s="11" t="str" cm="1">
        <f t="array" ref="R4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8" spans="1:18" x14ac:dyDescent="0.2">
      <c r="A428" s="1">
        <v>42462</v>
      </c>
      <c r="B428" s="14">
        <f>YEAR(Barcelona_Idealista4[[#This Row],[Fecha]])</f>
        <v>2016</v>
      </c>
      <c r="C428" t="s">
        <v>549</v>
      </c>
      <c r="D428" t="s">
        <v>11</v>
      </c>
      <c r="E428" t="s">
        <v>19</v>
      </c>
      <c r="F428" t="s">
        <v>68</v>
      </c>
      <c r="G428" t="s">
        <v>14</v>
      </c>
      <c r="H428" t="s">
        <v>15</v>
      </c>
      <c r="I428">
        <v>4</v>
      </c>
      <c r="J428">
        <v>235</v>
      </c>
      <c r="K428" t="s">
        <v>16</v>
      </c>
      <c r="L428" t="s">
        <v>17</v>
      </c>
      <c r="M428" t="s">
        <v>58</v>
      </c>
      <c r="N428" s="18">
        <f>VLOOKUP(Barcelona_Idealista4[[#This Row],[lift]],Tabla5[],2,0)</f>
        <v>0</v>
      </c>
      <c r="O428" s="25">
        <v>1336000</v>
      </c>
      <c r="P428" s="25">
        <f>Barcelona_Idealista4[[#This Row],[prices]]/Barcelona_Idealista4[[#This Row],[area_m2]]</f>
        <v>5685.1063829787236</v>
      </c>
      <c r="Q428" t="str">
        <f>_xlfn.TEXTJOIN("-",0,Barcelona_Idealista4[[#This Row],[condition]],Barcelona_Idealista4[[#This Row],[prices]])</f>
        <v>good condition-1336000</v>
      </c>
      <c r="R428" s="11" t="str" cm="1">
        <f t="array" ref="R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29" spans="1:18" x14ac:dyDescent="0.2">
      <c r="A429" s="1">
        <v>42463</v>
      </c>
      <c r="B429" s="14">
        <f>YEAR(Barcelona_Idealista4[[#This Row],[Fecha]])</f>
        <v>2016</v>
      </c>
      <c r="C429" t="s">
        <v>550</v>
      </c>
      <c r="D429" t="s">
        <v>11</v>
      </c>
      <c r="E429" t="s">
        <v>12</v>
      </c>
      <c r="F429" t="s">
        <v>33</v>
      </c>
      <c r="G429" t="s">
        <v>14</v>
      </c>
      <c r="H429" t="s">
        <v>15</v>
      </c>
      <c r="I429">
        <v>3</v>
      </c>
      <c r="J429">
        <v>100</v>
      </c>
      <c r="K429" t="s">
        <v>16</v>
      </c>
      <c r="L429" t="s">
        <v>17</v>
      </c>
      <c r="M429" t="s">
        <v>40</v>
      </c>
      <c r="N429" s="18">
        <f>VLOOKUP(Barcelona_Idealista4[[#This Row],[lift]],Tabla5[],2,0)</f>
        <v>0</v>
      </c>
      <c r="O429" s="25">
        <v>435000</v>
      </c>
      <c r="P429" s="25">
        <f>Barcelona_Idealista4[[#This Row],[prices]]/Barcelona_Idealista4[[#This Row],[area_m2]]</f>
        <v>4350</v>
      </c>
      <c r="Q429" t="str">
        <f>_xlfn.TEXTJOIN("-",0,Barcelona_Idealista4[[#This Row],[condition]],Barcelona_Idealista4[[#This Row],[prices]])</f>
        <v>good condition-435000</v>
      </c>
      <c r="R429" s="11" t="str" cm="1">
        <f t="array" ref="R4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0" spans="1:18" x14ac:dyDescent="0.2">
      <c r="A430" s="1">
        <v>42464</v>
      </c>
      <c r="B430" s="14">
        <f>YEAR(Barcelona_Idealista4[[#This Row],[Fecha]])</f>
        <v>2016</v>
      </c>
      <c r="C430" t="s">
        <v>551</v>
      </c>
      <c r="D430" t="s">
        <v>11</v>
      </c>
      <c r="E430" t="s">
        <v>19</v>
      </c>
      <c r="F430" t="s">
        <v>20</v>
      </c>
      <c r="G430" t="s">
        <v>14</v>
      </c>
      <c r="H430" t="s">
        <v>15</v>
      </c>
      <c r="I430">
        <v>3</v>
      </c>
      <c r="J430">
        <v>99</v>
      </c>
      <c r="K430" t="s">
        <v>16</v>
      </c>
      <c r="L430" t="s">
        <v>17</v>
      </c>
      <c r="M430" t="s">
        <v>60</v>
      </c>
      <c r="N430" s="18">
        <f>VLOOKUP(Barcelona_Idealista4[[#This Row],[lift]],Tabla5[],2,0)</f>
        <v>0</v>
      </c>
      <c r="O430" s="25">
        <v>635000</v>
      </c>
      <c r="P430" s="25">
        <f>Barcelona_Idealista4[[#This Row],[prices]]/Barcelona_Idealista4[[#This Row],[area_m2]]</f>
        <v>6414.1414141414143</v>
      </c>
      <c r="Q430" t="str">
        <f>_xlfn.TEXTJOIN("-",0,Barcelona_Idealista4[[#This Row],[condition]],Barcelona_Idealista4[[#This Row],[prices]])</f>
        <v>good condition-635000</v>
      </c>
      <c r="R430" s="11" t="str" cm="1">
        <f t="array" ref="R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1" spans="1:18" x14ac:dyDescent="0.2">
      <c r="A431" s="1">
        <v>42465</v>
      </c>
      <c r="B431" s="14">
        <f>YEAR(Barcelona_Idealista4[[#This Row],[Fecha]])</f>
        <v>2016</v>
      </c>
      <c r="C431" t="s">
        <v>552</v>
      </c>
      <c r="D431" t="s">
        <v>11</v>
      </c>
      <c r="E431" t="s">
        <v>19</v>
      </c>
      <c r="F431" t="s">
        <v>20</v>
      </c>
      <c r="G431" t="s">
        <v>14</v>
      </c>
      <c r="H431" t="s">
        <v>23</v>
      </c>
      <c r="I431">
        <v>5</v>
      </c>
      <c r="J431">
        <v>277</v>
      </c>
      <c r="K431" t="s">
        <v>16</v>
      </c>
      <c r="L431" t="s">
        <v>17</v>
      </c>
      <c r="M431" t="s">
        <v>36</v>
      </c>
      <c r="N431" s="18">
        <f>VLOOKUP(Barcelona_Idealista4[[#This Row],[lift]],Tabla5[],2,0)</f>
        <v>0</v>
      </c>
      <c r="O431" s="25">
        <v>1900000</v>
      </c>
      <c r="P431" s="25">
        <f>Barcelona_Idealista4[[#This Row],[prices]]/Barcelona_Idealista4[[#This Row],[area_m2]]</f>
        <v>6859.2057761732849</v>
      </c>
      <c r="Q431" t="str">
        <f>_xlfn.TEXTJOIN("-",0,Barcelona_Idealista4[[#This Row],[condition]],Barcelona_Idealista4[[#This Row],[prices]])</f>
        <v>good condition-1900000</v>
      </c>
      <c r="R431" s="11" t="str" cm="1">
        <f t="array" ref="R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2" spans="1:18" x14ac:dyDescent="0.2">
      <c r="A432" s="1">
        <v>42466</v>
      </c>
      <c r="B432" s="14">
        <f>YEAR(Barcelona_Idealista4[[#This Row],[Fecha]])</f>
        <v>2016</v>
      </c>
      <c r="C432" t="s">
        <v>553</v>
      </c>
      <c r="D432" t="s">
        <v>11</v>
      </c>
      <c r="E432" t="s">
        <v>19</v>
      </c>
      <c r="F432" t="s">
        <v>20</v>
      </c>
      <c r="G432" t="s">
        <v>14</v>
      </c>
      <c r="H432" t="s">
        <v>23</v>
      </c>
      <c r="I432">
        <v>5</v>
      </c>
      <c r="J432">
        <v>185</v>
      </c>
      <c r="K432" t="s">
        <v>16</v>
      </c>
      <c r="L432" t="s">
        <v>17</v>
      </c>
      <c r="M432" t="s">
        <v>46</v>
      </c>
      <c r="N432" s="18">
        <f>VLOOKUP(Barcelona_Idealista4[[#This Row],[lift]],Tabla5[],2,0)</f>
        <v>0</v>
      </c>
      <c r="O432" s="25">
        <v>1475000</v>
      </c>
      <c r="P432" s="25">
        <f>Barcelona_Idealista4[[#This Row],[prices]]/Barcelona_Idealista4[[#This Row],[area_m2]]</f>
        <v>7972.9729729729734</v>
      </c>
      <c r="Q432" t="str">
        <f>_xlfn.TEXTJOIN("-",0,Barcelona_Idealista4[[#This Row],[condition]],Barcelona_Idealista4[[#This Row],[prices]])</f>
        <v>good condition-1475000</v>
      </c>
      <c r="R432" s="11" t="str" cm="1">
        <f t="array" ref="R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3" spans="1:18" x14ac:dyDescent="0.2">
      <c r="A433" s="1">
        <v>42467</v>
      </c>
      <c r="B433" s="14">
        <f>YEAR(Barcelona_Idealista4[[#This Row],[Fecha]])</f>
        <v>2016</v>
      </c>
      <c r="C433" t="s">
        <v>554</v>
      </c>
      <c r="D433" t="s">
        <v>11</v>
      </c>
      <c r="E433" t="s">
        <v>19</v>
      </c>
      <c r="F433" t="s">
        <v>45</v>
      </c>
      <c r="G433" t="s">
        <v>14</v>
      </c>
      <c r="H433" t="s">
        <v>15</v>
      </c>
      <c r="I433">
        <v>5</v>
      </c>
      <c r="J433">
        <v>250</v>
      </c>
      <c r="K433" t="s">
        <v>16</v>
      </c>
      <c r="L433" t="s">
        <v>17</v>
      </c>
      <c r="M433" t="s">
        <v>40</v>
      </c>
      <c r="N433" s="18">
        <f>VLOOKUP(Barcelona_Idealista4[[#This Row],[lift]],Tabla5[],2,0)</f>
        <v>0</v>
      </c>
      <c r="O433" s="25">
        <v>1100000</v>
      </c>
      <c r="P433" s="25">
        <f>Barcelona_Idealista4[[#This Row],[prices]]/Barcelona_Idealista4[[#This Row],[area_m2]]</f>
        <v>4400</v>
      </c>
      <c r="Q433" t="str">
        <f>_xlfn.TEXTJOIN("-",0,Barcelona_Idealista4[[#This Row],[condition]],Barcelona_Idealista4[[#This Row],[prices]])</f>
        <v>good condition-1100000</v>
      </c>
      <c r="R433" s="11" t="str" cm="1">
        <f t="array" ref="R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4" spans="1:18" x14ac:dyDescent="0.2">
      <c r="A434" s="1">
        <v>42468</v>
      </c>
      <c r="B434" s="14">
        <f>YEAR(Barcelona_Idealista4[[#This Row],[Fecha]])</f>
        <v>2016</v>
      </c>
      <c r="C434" t="s">
        <v>555</v>
      </c>
      <c r="D434" t="s">
        <v>11</v>
      </c>
      <c r="E434" t="s">
        <v>19</v>
      </c>
      <c r="F434" t="s">
        <v>20</v>
      </c>
      <c r="G434" t="s">
        <v>14</v>
      </c>
      <c r="H434" t="s">
        <v>15</v>
      </c>
      <c r="I434">
        <v>5</v>
      </c>
      <c r="J434">
        <v>270</v>
      </c>
      <c r="K434" t="s">
        <v>16</v>
      </c>
      <c r="L434" t="s">
        <v>17</v>
      </c>
      <c r="M434" t="s">
        <v>18</v>
      </c>
      <c r="N434" s="18">
        <f>VLOOKUP(Barcelona_Idealista4[[#This Row],[lift]],Tabla5[],2,0)</f>
        <v>0</v>
      </c>
      <c r="O434" s="25">
        <v>1045000</v>
      </c>
      <c r="P434" s="25">
        <f>Barcelona_Idealista4[[#This Row],[prices]]/Barcelona_Idealista4[[#This Row],[area_m2]]</f>
        <v>3870.3703703703704</v>
      </c>
      <c r="Q434" t="str">
        <f>_xlfn.TEXTJOIN("-",0,Barcelona_Idealista4[[#This Row],[condition]],Barcelona_Idealista4[[#This Row],[prices]])</f>
        <v>good condition-1045000</v>
      </c>
      <c r="R434" s="11" t="str" cm="1">
        <f t="array" ref="R4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5" spans="1:18" x14ac:dyDescent="0.2">
      <c r="A435" s="1">
        <v>42469</v>
      </c>
      <c r="B435" s="14">
        <f>YEAR(Barcelona_Idealista4[[#This Row],[Fecha]])</f>
        <v>2016</v>
      </c>
      <c r="C435" t="s">
        <v>556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>
        <v>3</v>
      </c>
      <c r="J435">
        <v>90</v>
      </c>
      <c r="K435" t="s">
        <v>16</v>
      </c>
      <c r="L435" t="s">
        <v>17</v>
      </c>
      <c r="M435" t="s">
        <v>58</v>
      </c>
      <c r="N435" s="18">
        <f>VLOOKUP(Barcelona_Idealista4[[#This Row],[lift]],Tabla5[],2,0)</f>
        <v>0</v>
      </c>
      <c r="O435" s="25">
        <v>680000</v>
      </c>
      <c r="P435" s="25">
        <f>Barcelona_Idealista4[[#This Row],[prices]]/Barcelona_Idealista4[[#This Row],[area_m2]]</f>
        <v>7555.5555555555557</v>
      </c>
      <c r="Q435" t="str">
        <f>_xlfn.TEXTJOIN("-",0,Barcelona_Idealista4[[#This Row],[condition]],Barcelona_Idealista4[[#This Row],[prices]])</f>
        <v>good condition-680000</v>
      </c>
      <c r="R435" s="11" t="str" cm="1">
        <f t="array" ref="R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6" spans="1:18" x14ac:dyDescent="0.2">
      <c r="A436" s="1">
        <v>42470</v>
      </c>
      <c r="B436" s="14">
        <f>YEAR(Barcelona_Idealista4[[#This Row],[Fecha]])</f>
        <v>2016</v>
      </c>
      <c r="C436" t="s">
        <v>557</v>
      </c>
      <c r="D436" t="s">
        <v>11</v>
      </c>
      <c r="E436" t="s">
        <v>19</v>
      </c>
      <c r="F436" t="s">
        <v>45</v>
      </c>
      <c r="G436" t="s">
        <v>14</v>
      </c>
      <c r="H436" t="s">
        <v>15</v>
      </c>
      <c r="I436">
        <v>3</v>
      </c>
      <c r="J436">
        <v>80</v>
      </c>
      <c r="K436" t="s">
        <v>16</v>
      </c>
      <c r="L436" t="s">
        <v>17</v>
      </c>
      <c r="M436" t="s">
        <v>36</v>
      </c>
      <c r="N436" s="18">
        <f>VLOOKUP(Barcelona_Idealista4[[#This Row],[lift]],Tabla5[],2,0)</f>
        <v>0</v>
      </c>
      <c r="O436" s="25">
        <v>415000</v>
      </c>
      <c r="P436" s="25">
        <f>Barcelona_Idealista4[[#This Row],[prices]]/Barcelona_Idealista4[[#This Row],[area_m2]]</f>
        <v>5187.5</v>
      </c>
      <c r="Q436" t="str">
        <f>_xlfn.TEXTJOIN("-",0,Barcelona_Idealista4[[#This Row],[condition]],Barcelona_Idealista4[[#This Row],[prices]])</f>
        <v>good condition-415000</v>
      </c>
      <c r="R436" s="11" t="str" cm="1">
        <f t="array" ref="R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37" spans="1:18" x14ac:dyDescent="0.2">
      <c r="A437" s="1">
        <v>42471</v>
      </c>
      <c r="B437" s="14">
        <f>YEAR(Barcelona_Idealista4[[#This Row],[Fecha]])</f>
        <v>2016</v>
      </c>
      <c r="C437" t="s">
        <v>558</v>
      </c>
      <c r="D437" t="s">
        <v>11</v>
      </c>
      <c r="E437" t="s">
        <v>50</v>
      </c>
      <c r="F437" t="s">
        <v>66</v>
      </c>
      <c r="G437" t="s">
        <v>14</v>
      </c>
      <c r="H437" t="s">
        <v>15</v>
      </c>
      <c r="I437">
        <v>4</v>
      </c>
      <c r="J437">
        <v>77</v>
      </c>
      <c r="K437" t="s">
        <v>16</v>
      </c>
      <c r="L437" t="s">
        <v>67</v>
      </c>
      <c r="M437" t="s">
        <v>21</v>
      </c>
      <c r="N437" s="18">
        <f>VLOOKUP(Barcelona_Idealista4[[#This Row],[lift]],Tabla5[],2,0)</f>
        <v>0</v>
      </c>
      <c r="O437" s="25">
        <v>180000</v>
      </c>
      <c r="P437" s="25">
        <f>Barcelona_Idealista4[[#This Row],[prices]]/Barcelona_Idealista4[[#This Row],[area_m2]]</f>
        <v>2337.6623376623374</v>
      </c>
      <c r="Q437" t="str">
        <f>_xlfn.TEXTJOIN("-",0,Barcelona_Idealista4[[#This Row],[condition]],Barcelona_Idealista4[[#This Row],[prices]])</f>
        <v>good condition-180000</v>
      </c>
      <c r="R437" s="11" t="str" cm="1">
        <f t="array" ref="R4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38" spans="1:18" x14ac:dyDescent="0.2">
      <c r="A438" s="1">
        <v>42472</v>
      </c>
      <c r="B438" s="14">
        <f>YEAR(Barcelona_Idealista4[[#This Row],[Fecha]])</f>
        <v>2016</v>
      </c>
      <c r="C438" t="s">
        <v>559</v>
      </c>
      <c r="D438" t="s">
        <v>11</v>
      </c>
      <c r="E438" t="s">
        <v>42</v>
      </c>
      <c r="F438" t="s">
        <v>81</v>
      </c>
      <c r="G438" t="s">
        <v>14</v>
      </c>
      <c r="H438" t="s">
        <v>15</v>
      </c>
      <c r="I438">
        <v>4</v>
      </c>
      <c r="J438">
        <v>79</v>
      </c>
      <c r="K438" t="s">
        <v>16</v>
      </c>
      <c r="L438" t="s">
        <v>17</v>
      </c>
      <c r="M438" t="s">
        <v>58</v>
      </c>
      <c r="N438" s="18">
        <f>VLOOKUP(Barcelona_Idealista4[[#This Row],[lift]],Tabla5[],2,0)</f>
        <v>0</v>
      </c>
      <c r="O438" s="25">
        <v>195000</v>
      </c>
      <c r="P438" s="25">
        <f>Barcelona_Idealista4[[#This Row],[prices]]/Barcelona_Idealista4[[#This Row],[area_m2]]</f>
        <v>2468.3544303797466</v>
      </c>
      <c r="Q438" t="str">
        <f>_xlfn.TEXTJOIN("-",0,Barcelona_Idealista4[[#This Row],[condition]],Barcelona_Idealista4[[#This Row],[prices]])</f>
        <v>good condition-195000</v>
      </c>
      <c r="R438" s="11" t="str" cm="1">
        <f t="array" ref="R4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39" spans="1:18" x14ac:dyDescent="0.2">
      <c r="A439" s="1">
        <v>42473</v>
      </c>
      <c r="B439" s="14">
        <f>YEAR(Barcelona_Idealista4[[#This Row],[Fecha]])</f>
        <v>2016</v>
      </c>
      <c r="C439" t="s">
        <v>560</v>
      </c>
      <c r="D439" t="s">
        <v>11</v>
      </c>
      <c r="E439" t="s">
        <v>25</v>
      </c>
      <c r="F439" t="s">
        <v>99</v>
      </c>
      <c r="G439" t="s">
        <v>14</v>
      </c>
      <c r="H439" t="s">
        <v>15</v>
      </c>
      <c r="I439">
        <v>4</v>
      </c>
      <c r="J439">
        <v>70</v>
      </c>
      <c r="K439" t="s">
        <v>16</v>
      </c>
      <c r="L439" t="s">
        <v>17</v>
      </c>
      <c r="M439" t="s">
        <v>21</v>
      </c>
      <c r="N439" s="18">
        <f>VLOOKUP(Barcelona_Idealista4[[#This Row],[lift]],Tabla5[],2,0)</f>
        <v>0</v>
      </c>
      <c r="O439" s="25">
        <v>198000</v>
      </c>
      <c r="P439" s="25">
        <f>Barcelona_Idealista4[[#This Row],[prices]]/Barcelona_Idealista4[[#This Row],[area_m2]]</f>
        <v>2828.5714285714284</v>
      </c>
      <c r="Q439" t="str">
        <f>_xlfn.TEXTJOIN("-",0,Barcelona_Idealista4[[#This Row],[condition]],Barcelona_Idealista4[[#This Row],[prices]])</f>
        <v>good condition-198000</v>
      </c>
      <c r="R439" s="11" t="str" cm="1">
        <f t="array" ref="R4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0" spans="1:18" x14ac:dyDescent="0.2">
      <c r="A440" s="1">
        <v>42474</v>
      </c>
      <c r="B440" s="14">
        <f>YEAR(Barcelona_Idealista4[[#This Row],[Fecha]])</f>
        <v>2016</v>
      </c>
      <c r="C440" t="s">
        <v>561</v>
      </c>
      <c r="D440" t="s">
        <v>11</v>
      </c>
      <c r="E440" t="s">
        <v>19</v>
      </c>
      <c r="F440" t="s">
        <v>75</v>
      </c>
      <c r="G440" t="s">
        <v>14</v>
      </c>
      <c r="H440" t="s">
        <v>15</v>
      </c>
      <c r="I440">
        <v>4</v>
      </c>
      <c r="J440">
        <v>124</v>
      </c>
      <c r="K440" t="s">
        <v>16</v>
      </c>
      <c r="L440" t="s">
        <v>17</v>
      </c>
      <c r="M440" t="s">
        <v>40</v>
      </c>
      <c r="N440" s="18">
        <f>VLOOKUP(Barcelona_Idealista4[[#This Row],[lift]],Tabla5[],2,0)</f>
        <v>0</v>
      </c>
      <c r="O440" s="25">
        <v>590000</v>
      </c>
      <c r="P440" s="25">
        <f>Barcelona_Idealista4[[#This Row],[prices]]/Barcelona_Idealista4[[#This Row],[area_m2]]</f>
        <v>4758.0645161290322</v>
      </c>
      <c r="Q440" t="str">
        <f>_xlfn.TEXTJOIN("-",0,Barcelona_Idealista4[[#This Row],[condition]],Barcelona_Idealista4[[#This Row],[prices]])</f>
        <v>good condition-590000</v>
      </c>
      <c r="R440" s="11" t="str" cm="1">
        <f t="array" ref="R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1" spans="1:18" x14ac:dyDescent="0.2">
      <c r="A441" s="1">
        <v>42475</v>
      </c>
      <c r="B441" s="14">
        <f>YEAR(Barcelona_Idealista4[[#This Row],[Fecha]])</f>
        <v>2016</v>
      </c>
      <c r="C441" t="s">
        <v>562</v>
      </c>
      <c r="D441" t="s">
        <v>11</v>
      </c>
      <c r="E441" t="s">
        <v>50</v>
      </c>
      <c r="F441" t="s">
        <v>82</v>
      </c>
      <c r="G441" t="s">
        <v>14</v>
      </c>
      <c r="H441" t="s">
        <v>23</v>
      </c>
      <c r="I441">
        <v>3</v>
      </c>
      <c r="J441">
        <v>140</v>
      </c>
      <c r="K441" t="s">
        <v>16</v>
      </c>
      <c r="L441" t="s">
        <v>17</v>
      </c>
      <c r="M441" t="s">
        <v>21</v>
      </c>
      <c r="N441" s="18">
        <f>VLOOKUP(Barcelona_Idealista4[[#This Row],[lift]],Tabla5[],2,0)</f>
        <v>0</v>
      </c>
      <c r="O441" s="25">
        <v>595000</v>
      </c>
      <c r="P441" s="25">
        <f>Barcelona_Idealista4[[#This Row],[prices]]/Barcelona_Idealista4[[#This Row],[area_m2]]</f>
        <v>4250</v>
      </c>
      <c r="Q441" t="str">
        <f>_xlfn.TEXTJOIN("-",0,Barcelona_Idealista4[[#This Row],[condition]],Barcelona_Idealista4[[#This Row],[prices]])</f>
        <v>good condition-595000</v>
      </c>
      <c r="R441" s="11" t="str" cm="1">
        <f t="array" ref="R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2" spans="1:18" x14ac:dyDescent="0.2">
      <c r="A442" s="1">
        <v>42476</v>
      </c>
      <c r="B442" s="14">
        <f>YEAR(Barcelona_Idealista4[[#This Row],[Fecha]])</f>
        <v>2016</v>
      </c>
      <c r="C442" t="s">
        <v>563</v>
      </c>
      <c r="D442" t="s">
        <v>11</v>
      </c>
      <c r="E442" t="s">
        <v>19</v>
      </c>
      <c r="F442" t="s">
        <v>20</v>
      </c>
      <c r="G442" t="s">
        <v>14</v>
      </c>
      <c r="H442" t="s">
        <v>15</v>
      </c>
      <c r="I442">
        <v>6</v>
      </c>
      <c r="J442">
        <v>325</v>
      </c>
      <c r="K442" t="s">
        <v>16</v>
      </c>
      <c r="L442" t="s">
        <v>17</v>
      </c>
      <c r="M442" t="s">
        <v>40</v>
      </c>
      <c r="N442" s="18">
        <f>VLOOKUP(Barcelona_Idealista4[[#This Row],[lift]],Tabla5[],2,0)</f>
        <v>0</v>
      </c>
      <c r="O442" s="25">
        <v>1500000</v>
      </c>
      <c r="P442" s="25">
        <f>Barcelona_Idealista4[[#This Row],[prices]]/Barcelona_Idealista4[[#This Row],[area_m2]]</f>
        <v>4615.3846153846152</v>
      </c>
      <c r="Q442" t="str">
        <f>_xlfn.TEXTJOIN("-",0,Barcelona_Idealista4[[#This Row],[condition]],Barcelona_Idealista4[[#This Row],[prices]])</f>
        <v>good condition-1500000</v>
      </c>
      <c r="R442" s="11" t="str" cm="1">
        <f t="array" ref="R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3" spans="1:18" x14ac:dyDescent="0.2">
      <c r="A443" s="1">
        <v>42477</v>
      </c>
      <c r="B443" s="14">
        <f>YEAR(Barcelona_Idealista4[[#This Row],[Fecha]])</f>
        <v>2016</v>
      </c>
      <c r="C443" t="s">
        <v>564</v>
      </c>
      <c r="D443" t="s">
        <v>11</v>
      </c>
      <c r="E443" t="s">
        <v>54</v>
      </c>
      <c r="F443" t="s">
        <v>97</v>
      </c>
      <c r="G443" t="s">
        <v>14</v>
      </c>
      <c r="H443" t="s">
        <v>15</v>
      </c>
      <c r="I443">
        <v>3</v>
      </c>
      <c r="J443">
        <v>79</v>
      </c>
      <c r="K443" t="s">
        <v>16</v>
      </c>
      <c r="L443" t="s">
        <v>17</v>
      </c>
      <c r="M443" t="s">
        <v>40</v>
      </c>
      <c r="N443" s="18">
        <f>VLOOKUP(Barcelona_Idealista4[[#This Row],[lift]],Tabla5[],2,0)</f>
        <v>0</v>
      </c>
      <c r="O443" s="25">
        <v>199500</v>
      </c>
      <c r="P443" s="25">
        <f>Barcelona_Idealista4[[#This Row],[prices]]/Barcelona_Idealista4[[#This Row],[area_m2]]</f>
        <v>2525.3164556962024</v>
      </c>
      <c r="Q443" t="str">
        <f>_xlfn.TEXTJOIN("-",0,Barcelona_Idealista4[[#This Row],[condition]],Barcelona_Idealista4[[#This Row],[prices]])</f>
        <v>good condition-199500</v>
      </c>
      <c r="R443" s="11" t="str" cm="1">
        <f t="array" ref="R4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4" spans="1:18" x14ac:dyDescent="0.2">
      <c r="A444" s="1">
        <v>42478</v>
      </c>
      <c r="B444" s="14">
        <f>YEAR(Barcelona_Idealista4[[#This Row],[Fecha]])</f>
        <v>2016</v>
      </c>
      <c r="C444" t="s">
        <v>565</v>
      </c>
      <c r="D444" t="s">
        <v>11</v>
      </c>
      <c r="E444" t="s">
        <v>37</v>
      </c>
      <c r="F444" t="s">
        <v>74</v>
      </c>
      <c r="G444" t="s">
        <v>14</v>
      </c>
      <c r="H444" t="s">
        <v>15</v>
      </c>
      <c r="I444">
        <v>2</v>
      </c>
      <c r="J444">
        <v>65</v>
      </c>
      <c r="K444" t="s">
        <v>16</v>
      </c>
      <c r="L444" t="s">
        <v>17</v>
      </c>
      <c r="M444" t="s">
        <v>18</v>
      </c>
      <c r="N444" s="18">
        <f>VLOOKUP(Barcelona_Idealista4[[#This Row],[lift]],Tabla5[],2,0)</f>
        <v>0</v>
      </c>
      <c r="O444" s="25">
        <v>195000</v>
      </c>
      <c r="P444" s="25">
        <f>Barcelona_Idealista4[[#This Row],[prices]]/Barcelona_Idealista4[[#This Row],[area_m2]]</f>
        <v>3000</v>
      </c>
      <c r="Q444" t="str">
        <f>_xlfn.TEXTJOIN("-",0,Barcelona_Idealista4[[#This Row],[condition]],Barcelona_Idealista4[[#This Row],[prices]])</f>
        <v>good condition-195000</v>
      </c>
      <c r="R444" s="11" t="str" cm="1">
        <f t="array" ref="R4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45" spans="1:18" x14ac:dyDescent="0.2">
      <c r="A445" s="1">
        <v>42479</v>
      </c>
      <c r="B445" s="14">
        <f>YEAR(Barcelona_Idealista4[[#This Row],[Fecha]])</f>
        <v>2016</v>
      </c>
      <c r="C445" t="s">
        <v>566</v>
      </c>
      <c r="D445" t="s">
        <v>11</v>
      </c>
      <c r="E445" t="s">
        <v>42</v>
      </c>
      <c r="F445" t="s">
        <v>62</v>
      </c>
      <c r="G445" t="s">
        <v>14</v>
      </c>
      <c r="H445" t="s">
        <v>15</v>
      </c>
      <c r="I445">
        <v>3</v>
      </c>
      <c r="J445">
        <v>65</v>
      </c>
      <c r="K445" t="s">
        <v>16</v>
      </c>
      <c r="L445" t="s">
        <v>17</v>
      </c>
      <c r="M445" t="s">
        <v>58</v>
      </c>
      <c r="N445" s="18">
        <f>VLOOKUP(Barcelona_Idealista4[[#This Row],[lift]],Tabla5[],2,0)</f>
        <v>0</v>
      </c>
      <c r="O445" s="25">
        <v>225000</v>
      </c>
      <c r="P445" s="25">
        <f>Barcelona_Idealista4[[#This Row],[prices]]/Barcelona_Idealista4[[#This Row],[area_m2]]</f>
        <v>3461.5384615384614</v>
      </c>
      <c r="Q445" t="str">
        <f>_xlfn.TEXTJOIN("-",0,Barcelona_Idealista4[[#This Row],[condition]],Barcelona_Idealista4[[#This Row],[prices]])</f>
        <v>good condition-225000</v>
      </c>
      <c r="R445" s="11" t="str" cm="1">
        <f t="array" ref="R4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6" spans="1:18" x14ac:dyDescent="0.2">
      <c r="A446" s="1">
        <v>42480</v>
      </c>
      <c r="B446" s="14">
        <f>YEAR(Barcelona_Idealista4[[#This Row],[Fecha]])</f>
        <v>2016</v>
      </c>
      <c r="C446" t="s">
        <v>567</v>
      </c>
      <c r="D446" t="s">
        <v>11</v>
      </c>
      <c r="E446" t="s">
        <v>42</v>
      </c>
      <c r="F446" t="s">
        <v>43</v>
      </c>
      <c r="G446" t="s">
        <v>14</v>
      </c>
      <c r="H446" t="s">
        <v>15</v>
      </c>
      <c r="I446">
        <v>2</v>
      </c>
      <c r="J446">
        <v>65</v>
      </c>
      <c r="K446" t="s">
        <v>16</v>
      </c>
      <c r="L446" t="s">
        <v>17</v>
      </c>
      <c r="M446" t="s">
        <v>58</v>
      </c>
      <c r="N446" s="18">
        <f>VLOOKUP(Barcelona_Idealista4[[#This Row],[lift]],Tabla5[],2,0)</f>
        <v>0</v>
      </c>
      <c r="O446" s="25">
        <v>247000</v>
      </c>
      <c r="P446" s="25">
        <f>Barcelona_Idealista4[[#This Row],[prices]]/Barcelona_Idealista4[[#This Row],[area_m2]]</f>
        <v>3800</v>
      </c>
      <c r="Q446" t="str">
        <f>_xlfn.TEXTJOIN("-",0,Barcelona_Idealista4[[#This Row],[condition]],Barcelona_Idealista4[[#This Row],[prices]])</f>
        <v>good condition-247000</v>
      </c>
      <c r="R446" s="11" t="str" cm="1">
        <f t="array" ref="R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7" spans="1:18" x14ac:dyDescent="0.2">
      <c r="A447" s="1">
        <v>42481</v>
      </c>
      <c r="B447" s="14">
        <f>YEAR(Barcelona_Idealista4[[#This Row],[Fecha]])</f>
        <v>2016</v>
      </c>
      <c r="C447" t="s">
        <v>568</v>
      </c>
      <c r="D447" t="s">
        <v>11</v>
      </c>
      <c r="E447" t="s">
        <v>50</v>
      </c>
      <c r="F447" t="s">
        <v>66</v>
      </c>
      <c r="G447" t="s">
        <v>14</v>
      </c>
      <c r="H447" t="s">
        <v>15</v>
      </c>
      <c r="I447">
        <v>3</v>
      </c>
      <c r="J447">
        <v>93</v>
      </c>
      <c r="K447" t="s">
        <v>16</v>
      </c>
      <c r="L447" t="s">
        <v>17</v>
      </c>
      <c r="M447" t="s">
        <v>60</v>
      </c>
      <c r="N447" s="18">
        <f>VLOOKUP(Barcelona_Idealista4[[#This Row],[lift]],Tabla5[],2,0)</f>
        <v>0</v>
      </c>
      <c r="O447" s="25">
        <v>385000</v>
      </c>
      <c r="P447" s="25">
        <f>Barcelona_Idealista4[[#This Row],[prices]]/Barcelona_Idealista4[[#This Row],[area_m2]]</f>
        <v>4139.7849462365593</v>
      </c>
      <c r="Q447" t="str">
        <f>_xlfn.TEXTJOIN("-",0,Barcelona_Idealista4[[#This Row],[condition]],Barcelona_Idealista4[[#This Row],[prices]])</f>
        <v>good condition-385000</v>
      </c>
      <c r="R447" s="11" t="str" cm="1">
        <f t="array" ref="R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8" spans="1:18" x14ac:dyDescent="0.2">
      <c r="A448" s="1">
        <v>42482</v>
      </c>
      <c r="B448" s="14">
        <f>YEAR(Barcelona_Idealista4[[#This Row],[Fecha]])</f>
        <v>2016</v>
      </c>
      <c r="C448" t="s">
        <v>569</v>
      </c>
      <c r="D448" t="s">
        <v>11</v>
      </c>
      <c r="E448" t="s">
        <v>37</v>
      </c>
      <c r="F448" t="s">
        <v>49</v>
      </c>
      <c r="G448" t="s">
        <v>14</v>
      </c>
      <c r="H448" t="s">
        <v>23</v>
      </c>
      <c r="I448">
        <v>3</v>
      </c>
      <c r="J448">
        <v>200</v>
      </c>
      <c r="K448" t="s">
        <v>16</v>
      </c>
      <c r="L448" t="s">
        <v>17</v>
      </c>
      <c r="M448" t="s">
        <v>58</v>
      </c>
      <c r="N448" s="18">
        <f>VLOOKUP(Barcelona_Idealista4[[#This Row],[lift]],Tabla5[],2,0)</f>
        <v>0</v>
      </c>
      <c r="O448" s="25">
        <v>2500000</v>
      </c>
      <c r="P448" s="25">
        <f>Barcelona_Idealista4[[#This Row],[prices]]/Barcelona_Idealista4[[#This Row],[area_m2]]</f>
        <v>12500</v>
      </c>
      <c r="Q448" t="str">
        <f>_xlfn.TEXTJOIN("-",0,Barcelona_Idealista4[[#This Row],[condition]],Barcelona_Idealista4[[#This Row],[prices]])</f>
        <v>good condition-2500000</v>
      </c>
      <c r="R448" s="11" t="str" cm="1">
        <f t="array" ref="R4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49" spans="1:18" x14ac:dyDescent="0.2">
      <c r="A449" s="1">
        <v>42483</v>
      </c>
      <c r="B449" s="14">
        <f>YEAR(Barcelona_Idealista4[[#This Row],[Fecha]])</f>
        <v>2016</v>
      </c>
      <c r="C449" t="s">
        <v>570</v>
      </c>
      <c r="D449" t="s">
        <v>11</v>
      </c>
      <c r="E449" t="s">
        <v>37</v>
      </c>
      <c r="F449" t="s">
        <v>74</v>
      </c>
      <c r="G449" t="s">
        <v>14</v>
      </c>
      <c r="H449" t="s">
        <v>15</v>
      </c>
      <c r="I449">
        <v>2</v>
      </c>
      <c r="J449">
        <v>45</v>
      </c>
      <c r="K449" t="s">
        <v>28</v>
      </c>
      <c r="L449" t="s">
        <v>17</v>
      </c>
      <c r="M449" t="s">
        <v>40</v>
      </c>
      <c r="N449" s="18">
        <f>VLOOKUP(Barcelona_Idealista4[[#This Row],[lift]],Tabla5[],2,0)</f>
        <v>0.02</v>
      </c>
      <c r="O449" s="25">
        <v>162000</v>
      </c>
      <c r="P449" s="25">
        <f>Barcelona_Idealista4[[#This Row],[prices]]/Barcelona_Idealista4[[#This Row],[area_m2]]</f>
        <v>3600</v>
      </c>
      <c r="Q449" t="str">
        <f>_xlfn.TEXTJOIN("-",0,Barcelona_Idealista4[[#This Row],[condition]],Barcelona_Idealista4[[#This Row],[prices]])</f>
        <v>good condition-162000</v>
      </c>
      <c r="R449" s="11" t="str" cm="1">
        <f t="array" ref="R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0" spans="1:18" x14ac:dyDescent="0.2">
      <c r="A450" s="1">
        <v>42484</v>
      </c>
      <c r="B450" s="14">
        <f>YEAR(Barcelona_Idealista4[[#This Row],[Fecha]])</f>
        <v>2016</v>
      </c>
      <c r="C450" t="s">
        <v>571</v>
      </c>
      <c r="D450" t="s">
        <v>11</v>
      </c>
      <c r="E450" t="s">
        <v>50</v>
      </c>
      <c r="F450" t="s">
        <v>66</v>
      </c>
      <c r="G450" t="s">
        <v>14</v>
      </c>
      <c r="H450" t="s">
        <v>15</v>
      </c>
      <c r="I450">
        <v>3</v>
      </c>
      <c r="J450">
        <v>96</v>
      </c>
      <c r="K450" t="s">
        <v>16</v>
      </c>
      <c r="L450" t="s">
        <v>17</v>
      </c>
      <c r="M450" t="s">
        <v>21</v>
      </c>
      <c r="N450" s="18">
        <f>VLOOKUP(Barcelona_Idealista4[[#This Row],[lift]],Tabla5[],2,0)</f>
        <v>0</v>
      </c>
      <c r="O450" s="25">
        <v>375000</v>
      </c>
      <c r="P450" s="25">
        <f>Barcelona_Idealista4[[#This Row],[prices]]/Barcelona_Idealista4[[#This Row],[area_m2]]</f>
        <v>3906.25</v>
      </c>
      <c r="Q450" t="str">
        <f>_xlfn.TEXTJOIN("-",0,Barcelona_Idealista4[[#This Row],[condition]],Barcelona_Idealista4[[#This Row],[prices]])</f>
        <v>good condition-375000</v>
      </c>
      <c r="R450" s="11" t="str" cm="1">
        <f t="array" ref="R4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1" spans="1:18" x14ac:dyDescent="0.2">
      <c r="A451" s="1">
        <v>42485</v>
      </c>
      <c r="B451" s="14">
        <f>YEAR(Barcelona_Idealista4[[#This Row],[Fecha]])</f>
        <v>2016</v>
      </c>
      <c r="C451" t="s">
        <v>572</v>
      </c>
      <c r="D451" t="s">
        <v>11</v>
      </c>
      <c r="E451" t="s">
        <v>34</v>
      </c>
      <c r="F451" t="s">
        <v>35</v>
      </c>
      <c r="G451" t="s">
        <v>14</v>
      </c>
      <c r="H451" t="s">
        <v>15</v>
      </c>
      <c r="I451">
        <v>3</v>
      </c>
      <c r="J451">
        <v>210</v>
      </c>
      <c r="K451" t="s">
        <v>16</v>
      </c>
      <c r="L451" t="s">
        <v>17</v>
      </c>
      <c r="M451" t="s">
        <v>40</v>
      </c>
      <c r="N451" s="18">
        <f>VLOOKUP(Barcelona_Idealista4[[#This Row],[lift]],Tabla5[],2,0)</f>
        <v>0</v>
      </c>
      <c r="O451" s="25">
        <v>1620000</v>
      </c>
      <c r="P451" s="25">
        <f>Barcelona_Idealista4[[#This Row],[prices]]/Barcelona_Idealista4[[#This Row],[area_m2]]</f>
        <v>7714.2857142857147</v>
      </c>
      <c r="Q451" t="str">
        <f>_xlfn.TEXTJOIN("-",0,Barcelona_Idealista4[[#This Row],[condition]],Barcelona_Idealista4[[#This Row],[prices]])</f>
        <v>good condition-1620000</v>
      </c>
      <c r="R451" s="11" t="str" cm="1">
        <f t="array" ref="R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2" spans="1:18" x14ac:dyDescent="0.2">
      <c r="A452" s="1">
        <v>42486</v>
      </c>
      <c r="B452" s="14">
        <f>YEAR(Barcelona_Idealista4[[#This Row],[Fecha]])</f>
        <v>2016</v>
      </c>
      <c r="C452" t="s">
        <v>573</v>
      </c>
      <c r="D452" t="s">
        <v>11</v>
      </c>
      <c r="E452" t="s">
        <v>19</v>
      </c>
      <c r="F452" t="s">
        <v>20</v>
      </c>
      <c r="G452" t="s">
        <v>14</v>
      </c>
      <c r="H452" t="s">
        <v>15</v>
      </c>
      <c r="I452">
        <v>4</v>
      </c>
      <c r="J452">
        <v>181</v>
      </c>
      <c r="K452" t="s">
        <v>16</v>
      </c>
      <c r="L452" t="s">
        <v>17</v>
      </c>
      <c r="M452" t="s">
        <v>18</v>
      </c>
      <c r="N452" s="18">
        <f>VLOOKUP(Barcelona_Idealista4[[#This Row],[lift]],Tabla5[],2,0)</f>
        <v>0</v>
      </c>
      <c r="O452" s="25">
        <v>1095000</v>
      </c>
      <c r="P452" s="25">
        <f>Barcelona_Idealista4[[#This Row],[prices]]/Barcelona_Idealista4[[#This Row],[area_m2]]</f>
        <v>6049.7237569060771</v>
      </c>
      <c r="Q452" t="str">
        <f>_xlfn.TEXTJOIN("-",0,Barcelona_Idealista4[[#This Row],[condition]],Barcelona_Idealista4[[#This Row],[prices]])</f>
        <v>good condition-1095000</v>
      </c>
      <c r="R452" s="11" t="str" cm="1">
        <f t="array" ref="R4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3" spans="1:18" x14ac:dyDescent="0.2">
      <c r="A453" s="1">
        <v>42487</v>
      </c>
      <c r="B453" s="14">
        <f>YEAR(Barcelona_Idealista4[[#This Row],[Fecha]])</f>
        <v>2016</v>
      </c>
      <c r="C453" t="s">
        <v>574</v>
      </c>
      <c r="D453" t="s">
        <v>11</v>
      </c>
      <c r="E453" t="s">
        <v>19</v>
      </c>
      <c r="F453" t="s">
        <v>68</v>
      </c>
      <c r="G453" t="s">
        <v>14</v>
      </c>
      <c r="H453" t="s">
        <v>15</v>
      </c>
      <c r="I453">
        <v>4</v>
      </c>
      <c r="J453">
        <v>182</v>
      </c>
      <c r="K453" t="s">
        <v>16</v>
      </c>
      <c r="L453" t="s">
        <v>17</v>
      </c>
      <c r="M453" t="s">
        <v>40</v>
      </c>
      <c r="N453" s="18">
        <f>VLOOKUP(Barcelona_Idealista4[[#This Row],[lift]],Tabla5[],2,0)</f>
        <v>0</v>
      </c>
      <c r="O453" s="25">
        <v>1400000</v>
      </c>
      <c r="P453" s="25">
        <f>Barcelona_Idealista4[[#This Row],[prices]]/Barcelona_Idealista4[[#This Row],[area_m2]]</f>
        <v>7692.3076923076924</v>
      </c>
      <c r="Q453" t="str">
        <f>_xlfn.TEXTJOIN("-",0,Barcelona_Idealista4[[#This Row],[condition]],Barcelona_Idealista4[[#This Row],[prices]])</f>
        <v>good condition-1400000</v>
      </c>
      <c r="R453" s="11" t="str" cm="1">
        <f t="array" ref="R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4" spans="1:18" x14ac:dyDescent="0.2">
      <c r="A454" s="1">
        <v>42488</v>
      </c>
      <c r="B454" s="14">
        <f>YEAR(Barcelona_Idealista4[[#This Row],[Fecha]])</f>
        <v>2016</v>
      </c>
      <c r="C454" t="s">
        <v>575</v>
      </c>
      <c r="D454" t="s">
        <v>11</v>
      </c>
      <c r="E454" t="s">
        <v>34</v>
      </c>
      <c r="F454" t="s">
        <v>44</v>
      </c>
      <c r="G454" t="s">
        <v>14</v>
      </c>
      <c r="H454" t="s">
        <v>23</v>
      </c>
      <c r="I454">
        <v>3</v>
      </c>
      <c r="J454">
        <v>97</v>
      </c>
      <c r="K454" t="s">
        <v>16</v>
      </c>
      <c r="L454" t="s">
        <v>17</v>
      </c>
      <c r="M454" t="s">
        <v>60</v>
      </c>
      <c r="N454" s="18">
        <f>VLOOKUP(Barcelona_Idealista4[[#This Row],[lift]],Tabla5[],2,0)</f>
        <v>0</v>
      </c>
      <c r="O454" s="25">
        <v>398000</v>
      </c>
      <c r="P454" s="25">
        <f>Barcelona_Idealista4[[#This Row],[prices]]/Barcelona_Idealista4[[#This Row],[area_m2]]</f>
        <v>4103.0927835051543</v>
      </c>
      <c r="Q454" t="str">
        <f>_xlfn.TEXTJOIN("-",0,Barcelona_Idealista4[[#This Row],[condition]],Barcelona_Idealista4[[#This Row],[prices]])</f>
        <v>good condition-398000</v>
      </c>
      <c r="R454" s="11" t="str" cm="1">
        <f t="array" ref="R4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5" spans="1:18" x14ac:dyDescent="0.2">
      <c r="A455" s="1">
        <v>42489</v>
      </c>
      <c r="B455" s="14">
        <f>YEAR(Barcelona_Idealista4[[#This Row],[Fecha]])</f>
        <v>2016</v>
      </c>
      <c r="C455" t="s">
        <v>576</v>
      </c>
      <c r="D455" t="s">
        <v>11</v>
      </c>
      <c r="E455" t="s">
        <v>50</v>
      </c>
      <c r="F455" t="s">
        <v>66</v>
      </c>
      <c r="G455" t="s">
        <v>14</v>
      </c>
      <c r="H455" t="s">
        <v>23</v>
      </c>
      <c r="I455">
        <v>3</v>
      </c>
      <c r="J455">
        <v>125</v>
      </c>
      <c r="K455" t="s">
        <v>16</v>
      </c>
      <c r="L455" t="s">
        <v>17</v>
      </c>
      <c r="M455" t="s">
        <v>58</v>
      </c>
      <c r="N455" s="18">
        <f>VLOOKUP(Barcelona_Idealista4[[#This Row],[lift]],Tabla5[],2,0)</f>
        <v>0</v>
      </c>
      <c r="O455" s="25">
        <v>625000</v>
      </c>
      <c r="P455" s="25">
        <f>Barcelona_Idealista4[[#This Row],[prices]]/Barcelona_Idealista4[[#This Row],[area_m2]]</f>
        <v>5000</v>
      </c>
      <c r="Q455" t="str">
        <f>_xlfn.TEXTJOIN("-",0,Barcelona_Idealista4[[#This Row],[condition]],Barcelona_Idealista4[[#This Row],[prices]])</f>
        <v>good condition-625000</v>
      </c>
      <c r="R455" s="11" t="str" cm="1">
        <f t="array" ref="R4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6" spans="1:18" x14ac:dyDescent="0.2">
      <c r="A456" s="1">
        <v>42490</v>
      </c>
      <c r="B456" s="14">
        <f>YEAR(Barcelona_Idealista4[[#This Row],[Fecha]])</f>
        <v>2016</v>
      </c>
      <c r="C456" t="s">
        <v>577</v>
      </c>
      <c r="D456" t="s">
        <v>11</v>
      </c>
      <c r="E456" t="s">
        <v>42</v>
      </c>
      <c r="F456" t="s">
        <v>81</v>
      </c>
      <c r="G456" t="s">
        <v>14</v>
      </c>
      <c r="H456" t="s">
        <v>15</v>
      </c>
      <c r="I456">
        <v>3</v>
      </c>
      <c r="J456">
        <v>73</v>
      </c>
      <c r="K456" t="s">
        <v>16</v>
      </c>
      <c r="L456" t="s">
        <v>17</v>
      </c>
      <c r="M456" t="s">
        <v>18</v>
      </c>
      <c r="N456" s="18">
        <f>VLOOKUP(Barcelona_Idealista4[[#This Row],[lift]],Tabla5[],2,0)</f>
        <v>0</v>
      </c>
      <c r="O456" s="25">
        <v>218000</v>
      </c>
      <c r="P456" s="25">
        <f>Barcelona_Idealista4[[#This Row],[prices]]/Barcelona_Idealista4[[#This Row],[area_m2]]</f>
        <v>2986.3013698630139</v>
      </c>
      <c r="Q456" t="str">
        <f>_xlfn.TEXTJOIN("-",0,Barcelona_Idealista4[[#This Row],[condition]],Barcelona_Idealista4[[#This Row],[prices]])</f>
        <v>good condition-218000</v>
      </c>
      <c r="R456" s="11" t="str" cm="1">
        <f t="array" ref="R4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57" spans="1:18" x14ac:dyDescent="0.2">
      <c r="A457" s="1">
        <v>42491</v>
      </c>
      <c r="B457" s="14">
        <f>YEAR(Barcelona_Idealista4[[#This Row],[Fecha]])</f>
        <v>2016</v>
      </c>
      <c r="C457" t="s">
        <v>578</v>
      </c>
      <c r="D457" t="s">
        <v>11</v>
      </c>
      <c r="E457" t="s">
        <v>42</v>
      </c>
      <c r="F457" t="s">
        <v>61</v>
      </c>
      <c r="G457" t="s">
        <v>14</v>
      </c>
      <c r="H457" t="s">
        <v>15</v>
      </c>
      <c r="I457">
        <v>3</v>
      </c>
      <c r="J457">
        <v>58</v>
      </c>
      <c r="K457" t="s">
        <v>16</v>
      </c>
      <c r="L457" t="s">
        <v>17</v>
      </c>
      <c r="M457" t="s">
        <v>21</v>
      </c>
      <c r="N457" s="18">
        <f>VLOOKUP(Barcelona_Idealista4[[#This Row],[lift]],Tabla5[],2,0)</f>
        <v>0</v>
      </c>
      <c r="O457" s="25">
        <v>245000</v>
      </c>
      <c r="P457" s="25">
        <f>Barcelona_Idealista4[[#This Row],[prices]]/Barcelona_Idealista4[[#This Row],[area_m2]]</f>
        <v>4224.1379310344828</v>
      </c>
      <c r="Q457" t="str">
        <f>_xlfn.TEXTJOIN("-",0,Barcelona_Idealista4[[#This Row],[condition]],Barcelona_Idealista4[[#This Row],[prices]])</f>
        <v>good condition-245000</v>
      </c>
      <c r="R457" s="11" t="str" cm="1">
        <f t="array" ref="R4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58" spans="1:18" x14ac:dyDescent="0.2">
      <c r="A458" s="1">
        <v>42492</v>
      </c>
      <c r="B458" s="14">
        <f>YEAR(Barcelona_Idealista4[[#This Row],[Fecha]])</f>
        <v>2016</v>
      </c>
      <c r="C458" t="s">
        <v>579</v>
      </c>
      <c r="D458" t="s">
        <v>11</v>
      </c>
      <c r="E458" t="s">
        <v>54</v>
      </c>
      <c r="F458" t="s">
        <v>108</v>
      </c>
      <c r="G458" t="s">
        <v>14</v>
      </c>
      <c r="H458" t="s">
        <v>15</v>
      </c>
      <c r="I458">
        <v>2</v>
      </c>
      <c r="J458">
        <v>65</v>
      </c>
      <c r="K458" t="s">
        <v>16</v>
      </c>
      <c r="L458" t="s">
        <v>17</v>
      </c>
      <c r="M458" t="s">
        <v>52</v>
      </c>
      <c r="N458" s="18">
        <f>VLOOKUP(Barcelona_Idealista4[[#This Row],[lift]],Tabla5[],2,0)</f>
        <v>0</v>
      </c>
      <c r="O458" s="25">
        <v>155000</v>
      </c>
      <c r="P458" s="25">
        <f>Barcelona_Idealista4[[#This Row],[prices]]/Barcelona_Idealista4[[#This Row],[area_m2]]</f>
        <v>2384.6153846153848</v>
      </c>
      <c r="Q458" t="str">
        <f>_xlfn.TEXTJOIN("-",0,Barcelona_Idealista4[[#This Row],[condition]],Barcelona_Idealista4[[#This Row],[prices]])</f>
        <v>good condition-155000</v>
      </c>
      <c r="R458" s="11" t="str" cm="1">
        <f t="array" ref="R4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59" spans="1:18" x14ac:dyDescent="0.2">
      <c r="A459" s="1">
        <v>42493</v>
      </c>
      <c r="B459" s="14">
        <f>YEAR(Barcelona_Idealista4[[#This Row],[Fecha]])</f>
        <v>2016</v>
      </c>
      <c r="C459" t="s">
        <v>580</v>
      </c>
      <c r="D459" t="s">
        <v>11</v>
      </c>
      <c r="E459" t="s">
        <v>37</v>
      </c>
      <c r="F459" t="s">
        <v>49</v>
      </c>
      <c r="G459" t="s">
        <v>14</v>
      </c>
      <c r="H459" t="s">
        <v>15</v>
      </c>
      <c r="I459">
        <v>3</v>
      </c>
      <c r="J459">
        <v>95</v>
      </c>
      <c r="K459" t="s">
        <v>16</v>
      </c>
      <c r="L459" t="s">
        <v>17</v>
      </c>
      <c r="M459" t="s">
        <v>58</v>
      </c>
      <c r="N459" s="18">
        <f>VLOOKUP(Barcelona_Idealista4[[#This Row],[lift]],Tabla5[],2,0)</f>
        <v>0</v>
      </c>
      <c r="O459" s="25">
        <v>375000</v>
      </c>
      <c r="P459" s="25">
        <f>Barcelona_Idealista4[[#This Row],[prices]]/Barcelona_Idealista4[[#This Row],[area_m2]]</f>
        <v>3947.3684210526317</v>
      </c>
      <c r="Q459" t="str">
        <f>_xlfn.TEXTJOIN("-",0,Barcelona_Idealista4[[#This Row],[condition]],Barcelona_Idealista4[[#This Row],[prices]])</f>
        <v>good condition-375000</v>
      </c>
      <c r="R459" s="11" t="str" cm="1">
        <f t="array" ref="R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0" spans="1:18" x14ac:dyDescent="0.2">
      <c r="A460" s="1">
        <v>42494</v>
      </c>
      <c r="B460" s="14">
        <f>YEAR(Barcelona_Idealista4[[#This Row],[Fecha]])</f>
        <v>2016</v>
      </c>
      <c r="C460" t="s">
        <v>581</v>
      </c>
      <c r="D460" t="s">
        <v>11</v>
      </c>
      <c r="E460" t="s">
        <v>54</v>
      </c>
      <c r="F460" t="s">
        <v>54</v>
      </c>
      <c r="G460" t="s">
        <v>14</v>
      </c>
      <c r="H460" t="s">
        <v>15</v>
      </c>
      <c r="I460">
        <v>2</v>
      </c>
      <c r="J460">
        <v>73</v>
      </c>
      <c r="K460" t="s">
        <v>16</v>
      </c>
      <c r="L460" t="s">
        <v>17</v>
      </c>
      <c r="M460" t="s">
        <v>18</v>
      </c>
      <c r="N460" s="18">
        <f>VLOOKUP(Barcelona_Idealista4[[#This Row],[lift]],Tabla5[],2,0)</f>
        <v>0</v>
      </c>
      <c r="O460" s="25">
        <v>270000</v>
      </c>
      <c r="P460" s="25">
        <f>Barcelona_Idealista4[[#This Row],[prices]]/Barcelona_Idealista4[[#This Row],[area_m2]]</f>
        <v>3698.6301369863013</v>
      </c>
      <c r="Q460" t="str">
        <f>_xlfn.TEXTJOIN("-",0,Barcelona_Idealista4[[#This Row],[condition]],Barcelona_Idealista4[[#This Row],[prices]])</f>
        <v>good condition-270000</v>
      </c>
      <c r="R460" s="11" t="str" cm="1">
        <f t="array" ref="R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1" spans="1:18" x14ac:dyDescent="0.2">
      <c r="A461" s="1">
        <v>42495</v>
      </c>
      <c r="B461" s="14">
        <f>YEAR(Barcelona_Idealista4[[#This Row],[Fecha]])</f>
        <v>2016</v>
      </c>
      <c r="C461" t="s">
        <v>582</v>
      </c>
      <c r="D461" t="s">
        <v>11</v>
      </c>
      <c r="E461" t="s">
        <v>42</v>
      </c>
      <c r="F461" t="s">
        <v>78</v>
      </c>
      <c r="G461" t="s">
        <v>14</v>
      </c>
      <c r="H461" t="s">
        <v>15</v>
      </c>
      <c r="I461">
        <v>3</v>
      </c>
      <c r="J461">
        <v>90</v>
      </c>
      <c r="K461" t="s">
        <v>16</v>
      </c>
      <c r="L461" t="s">
        <v>17</v>
      </c>
      <c r="M461" t="s">
        <v>24</v>
      </c>
      <c r="N461" s="18">
        <f>VLOOKUP(Barcelona_Idealista4[[#This Row],[lift]],Tabla5[],2,0)</f>
        <v>0</v>
      </c>
      <c r="O461" s="25">
        <v>359000</v>
      </c>
      <c r="P461" s="25">
        <f>Barcelona_Idealista4[[#This Row],[prices]]/Barcelona_Idealista4[[#This Row],[area_m2]]</f>
        <v>3988.8888888888887</v>
      </c>
      <c r="Q461" t="str">
        <f>_xlfn.TEXTJOIN("-",0,Barcelona_Idealista4[[#This Row],[condition]],Barcelona_Idealista4[[#This Row],[prices]])</f>
        <v>good condition-359000</v>
      </c>
      <c r="R461" s="11" t="str" cm="1">
        <f t="array" ref="R4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2" spans="1:18" x14ac:dyDescent="0.2">
      <c r="A462" s="1">
        <v>42496</v>
      </c>
      <c r="B462" s="14">
        <f>YEAR(Barcelona_Idealista4[[#This Row],[Fecha]])</f>
        <v>2016</v>
      </c>
      <c r="C462" t="s">
        <v>583</v>
      </c>
      <c r="D462" t="s">
        <v>11</v>
      </c>
      <c r="E462" t="s">
        <v>42</v>
      </c>
      <c r="F462" t="s">
        <v>88</v>
      </c>
      <c r="G462" t="s">
        <v>14</v>
      </c>
      <c r="H462" t="s">
        <v>15</v>
      </c>
      <c r="I462">
        <v>2</v>
      </c>
      <c r="J462">
        <v>71</v>
      </c>
      <c r="K462" t="s">
        <v>16</v>
      </c>
      <c r="L462" t="s">
        <v>17</v>
      </c>
      <c r="M462" t="s">
        <v>57</v>
      </c>
      <c r="N462" s="18">
        <f>VLOOKUP(Barcelona_Idealista4[[#This Row],[lift]],Tabla5[],2,0)</f>
        <v>0</v>
      </c>
      <c r="O462" s="25">
        <v>292000</v>
      </c>
      <c r="P462" s="25">
        <f>Barcelona_Idealista4[[#This Row],[prices]]/Barcelona_Idealista4[[#This Row],[area_m2]]</f>
        <v>4112.6760563380285</v>
      </c>
      <c r="Q462" t="str">
        <f>_xlfn.TEXTJOIN("-",0,Barcelona_Idealista4[[#This Row],[condition]],Barcelona_Idealista4[[#This Row],[prices]])</f>
        <v>good condition-292000</v>
      </c>
      <c r="R462" s="11" t="str" cm="1">
        <f t="array" ref="R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3" spans="1:18" x14ac:dyDescent="0.2">
      <c r="A463" s="1">
        <v>42497</v>
      </c>
      <c r="B463" s="14">
        <f>YEAR(Barcelona_Idealista4[[#This Row],[Fecha]])</f>
        <v>2016</v>
      </c>
      <c r="C463" t="s">
        <v>584</v>
      </c>
      <c r="D463" t="s">
        <v>11</v>
      </c>
      <c r="E463" t="s">
        <v>42</v>
      </c>
      <c r="F463" t="s">
        <v>88</v>
      </c>
      <c r="G463" t="s">
        <v>14</v>
      </c>
      <c r="H463" t="s">
        <v>15</v>
      </c>
      <c r="I463">
        <v>1</v>
      </c>
      <c r="J463">
        <v>51</v>
      </c>
      <c r="K463" t="s">
        <v>16</v>
      </c>
      <c r="L463" t="s">
        <v>17</v>
      </c>
      <c r="M463" t="s">
        <v>18</v>
      </c>
      <c r="N463" s="18">
        <f>VLOOKUP(Barcelona_Idealista4[[#This Row],[lift]],Tabla5[],2,0)</f>
        <v>0</v>
      </c>
      <c r="O463" s="25">
        <v>269000</v>
      </c>
      <c r="P463" s="25">
        <f>Barcelona_Idealista4[[#This Row],[prices]]/Barcelona_Idealista4[[#This Row],[area_m2]]</f>
        <v>5274.5098039215691</v>
      </c>
      <c r="Q463" t="str">
        <f>_xlfn.TEXTJOIN("-",0,Barcelona_Idealista4[[#This Row],[condition]],Barcelona_Idealista4[[#This Row],[prices]])</f>
        <v>good condition-269000</v>
      </c>
      <c r="R463" s="11" t="str" cm="1">
        <f t="array" ref="R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4" spans="1:18" x14ac:dyDescent="0.2">
      <c r="A464" s="1">
        <v>42498</v>
      </c>
      <c r="B464" s="14">
        <f>YEAR(Barcelona_Idealista4[[#This Row],[Fecha]])</f>
        <v>2016</v>
      </c>
      <c r="C464" t="s">
        <v>585</v>
      </c>
      <c r="D464" t="s">
        <v>11</v>
      </c>
      <c r="E464" t="s">
        <v>42</v>
      </c>
      <c r="F464" t="s">
        <v>88</v>
      </c>
      <c r="G464" t="s">
        <v>14</v>
      </c>
      <c r="H464" t="s">
        <v>15</v>
      </c>
      <c r="I464">
        <v>1</v>
      </c>
      <c r="J464">
        <v>51</v>
      </c>
      <c r="K464" t="s">
        <v>16</v>
      </c>
      <c r="L464" t="s">
        <v>17</v>
      </c>
      <c r="M464" t="s">
        <v>40</v>
      </c>
      <c r="N464" s="18">
        <f>VLOOKUP(Barcelona_Idealista4[[#This Row],[lift]],Tabla5[],2,0)</f>
        <v>0</v>
      </c>
      <c r="O464" s="25">
        <v>295000</v>
      </c>
      <c r="P464" s="25">
        <f>Barcelona_Idealista4[[#This Row],[prices]]/Barcelona_Idealista4[[#This Row],[area_m2]]</f>
        <v>5784.3137254901958</v>
      </c>
      <c r="Q464" t="str">
        <f>_xlfn.TEXTJOIN("-",0,Barcelona_Idealista4[[#This Row],[condition]],Barcelona_Idealista4[[#This Row],[prices]])</f>
        <v>good condition-295000</v>
      </c>
      <c r="R464" s="11" t="str" cm="1">
        <f t="array" ref="R4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5" spans="1:18" x14ac:dyDescent="0.2">
      <c r="A465" s="1">
        <v>42499</v>
      </c>
      <c r="B465" s="14">
        <f>YEAR(Barcelona_Idealista4[[#This Row],[Fecha]])</f>
        <v>2016</v>
      </c>
      <c r="C465" t="s">
        <v>586</v>
      </c>
      <c r="D465" t="s">
        <v>11</v>
      </c>
      <c r="E465" t="s">
        <v>42</v>
      </c>
      <c r="F465" t="s">
        <v>88</v>
      </c>
      <c r="G465" t="s">
        <v>14</v>
      </c>
      <c r="H465" t="s">
        <v>15</v>
      </c>
      <c r="I465">
        <v>1</v>
      </c>
      <c r="J465">
        <v>64</v>
      </c>
      <c r="K465" t="s">
        <v>16</v>
      </c>
      <c r="L465" t="s">
        <v>17</v>
      </c>
      <c r="M465" t="s">
        <v>18</v>
      </c>
      <c r="N465" s="18">
        <f>VLOOKUP(Barcelona_Idealista4[[#This Row],[lift]],Tabla5[],2,0)</f>
        <v>0</v>
      </c>
      <c r="O465" s="25">
        <v>400000</v>
      </c>
      <c r="P465" s="25">
        <f>Barcelona_Idealista4[[#This Row],[prices]]/Barcelona_Idealista4[[#This Row],[area_m2]]</f>
        <v>6250</v>
      </c>
      <c r="Q465" t="str">
        <f>_xlfn.TEXTJOIN("-",0,Barcelona_Idealista4[[#This Row],[condition]],Barcelona_Idealista4[[#This Row],[prices]])</f>
        <v>good condition-400000</v>
      </c>
      <c r="R465" s="11" t="str" cm="1">
        <f t="array" ref="R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6" spans="1:18" x14ac:dyDescent="0.2">
      <c r="A466" s="1">
        <v>42500</v>
      </c>
      <c r="B466" s="14">
        <f>YEAR(Barcelona_Idealista4[[#This Row],[Fecha]])</f>
        <v>2016</v>
      </c>
      <c r="C466" t="s">
        <v>587</v>
      </c>
      <c r="D466" t="s">
        <v>11</v>
      </c>
      <c r="E466" t="s">
        <v>12</v>
      </c>
      <c r="F466" t="s">
        <v>22</v>
      </c>
      <c r="G466" t="s">
        <v>14</v>
      </c>
      <c r="H466" t="s">
        <v>15</v>
      </c>
      <c r="I466">
        <v>3</v>
      </c>
      <c r="J466">
        <v>135</v>
      </c>
      <c r="K466" t="s">
        <v>16</v>
      </c>
      <c r="L466" t="s">
        <v>17</v>
      </c>
      <c r="M466" t="s">
        <v>18</v>
      </c>
      <c r="N466" s="18">
        <f>VLOOKUP(Barcelona_Idealista4[[#This Row],[lift]],Tabla5[],2,0)</f>
        <v>0</v>
      </c>
      <c r="O466" s="25">
        <v>745000</v>
      </c>
      <c r="P466" s="25">
        <f>Barcelona_Idealista4[[#This Row],[prices]]/Barcelona_Idealista4[[#This Row],[area_m2]]</f>
        <v>5518.5185185185182</v>
      </c>
      <c r="Q466" t="str">
        <f>_xlfn.TEXTJOIN("-",0,Barcelona_Idealista4[[#This Row],[condition]],Barcelona_Idealista4[[#This Row],[prices]])</f>
        <v>good condition-745000</v>
      </c>
      <c r="R466" s="11" t="str" cm="1">
        <f t="array" ref="R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7" spans="1:18" x14ac:dyDescent="0.2">
      <c r="A467" s="1">
        <v>42501</v>
      </c>
      <c r="B467" s="14">
        <f>YEAR(Barcelona_Idealista4[[#This Row],[Fecha]])</f>
        <v>2016</v>
      </c>
      <c r="C467" t="s">
        <v>588</v>
      </c>
      <c r="D467" t="s">
        <v>11</v>
      </c>
      <c r="E467" t="s">
        <v>42</v>
      </c>
      <c r="F467" t="s">
        <v>43</v>
      </c>
      <c r="G467" t="s">
        <v>14</v>
      </c>
      <c r="H467" t="s">
        <v>15</v>
      </c>
      <c r="I467">
        <v>4</v>
      </c>
      <c r="J467">
        <v>139</v>
      </c>
      <c r="K467" t="s">
        <v>16</v>
      </c>
      <c r="L467" t="s">
        <v>17</v>
      </c>
      <c r="M467" t="s">
        <v>58</v>
      </c>
      <c r="N467" s="18">
        <f>VLOOKUP(Barcelona_Idealista4[[#This Row],[lift]],Tabla5[],2,0)</f>
        <v>0</v>
      </c>
      <c r="O467" s="25">
        <v>990000</v>
      </c>
      <c r="P467" s="25">
        <f>Barcelona_Idealista4[[#This Row],[prices]]/Barcelona_Idealista4[[#This Row],[area_m2]]</f>
        <v>7122.3021582733809</v>
      </c>
      <c r="Q467" t="str">
        <f>_xlfn.TEXTJOIN("-",0,Barcelona_Idealista4[[#This Row],[condition]],Barcelona_Idealista4[[#This Row],[prices]])</f>
        <v>good condition-990000</v>
      </c>
      <c r="R467" s="11" t="str" cm="1">
        <f t="array" ref="R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8" spans="1:18" x14ac:dyDescent="0.2">
      <c r="A468" s="1">
        <v>42502</v>
      </c>
      <c r="B468" s="14">
        <f>YEAR(Barcelona_Idealista4[[#This Row],[Fecha]])</f>
        <v>2016</v>
      </c>
      <c r="C468" t="s">
        <v>589</v>
      </c>
      <c r="D468" t="s">
        <v>11</v>
      </c>
      <c r="E468" t="s">
        <v>12</v>
      </c>
      <c r="F468" t="s">
        <v>30</v>
      </c>
      <c r="G468" t="s">
        <v>14</v>
      </c>
      <c r="H468" t="s">
        <v>23</v>
      </c>
      <c r="I468">
        <v>5</v>
      </c>
      <c r="J468">
        <v>175</v>
      </c>
      <c r="K468" t="s">
        <v>16</v>
      </c>
      <c r="L468" t="s">
        <v>17</v>
      </c>
      <c r="M468" t="s">
        <v>46</v>
      </c>
      <c r="N468" s="18">
        <f>VLOOKUP(Barcelona_Idealista4[[#This Row],[lift]],Tabla5[],2,0)</f>
        <v>0</v>
      </c>
      <c r="O468" s="25">
        <v>699000</v>
      </c>
      <c r="P468" s="25">
        <f>Barcelona_Idealista4[[#This Row],[prices]]/Barcelona_Idealista4[[#This Row],[area_m2]]</f>
        <v>3994.2857142857142</v>
      </c>
      <c r="Q468" t="str">
        <f>_xlfn.TEXTJOIN("-",0,Barcelona_Idealista4[[#This Row],[condition]],Barcelona_Idealista4[[#This Row],[prices]])</f>
        <v>good condition-699000</v>
      </c>
      <c r="R468" s="11" t="str" cm="1">
        <f t="array" ref="R4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69" spans="1:18" x14ac:dyDescent="0.2">
      <c r="A469" s="1">
        <v>42503</v>
      </c>
      <c r="B469" s="14">
        <f>YEAR(Barcelona_Idealista4[[#This Row],[Fecha]])</f>
        <v>2016</v>
      </c>
      <c r="C469" t="s">
        <v>590</v>
      </c>
      <c r="D469" t="s">
        <v>11</v>
      </c>
      <c r="E469" t="s">
        <v>42</v>
      </c>
      <c r="F469" t="s">
        <v>61</v>
      </c>
      <c r="G469" t="s">
        <v>14</v>
      </c>
      <c r="H469" t="s">
        <v>15</v>
      </c>
      <c r="I469">
        <v>3</v>
      </c>
      <c r="J469">
        <v>78</v>
      </c>
      <c r="K469" t="s">
        <v>16</v>
      </c>
      <c r="L469" t="s">
        <v>17</v>
      </c>
      <c r="M469" t="s">
        <v>36</v>
      </c>
      <c r="N469" s="18">
        <f>VLOOKUP(Barcelona_Idealista4[[#This Row],[lift]],Tabla5[],2,0)</f>
        <v>0</v>
      </c>
      <c r="O469" s="25">
        <v>238000</v>
      </c>
      <c r="P469" s="25">
        <f>Barcelona_Idealista4[[#This Row],[prices]]/Barcelona_Idealista4[[#This Row],[area_m2]]</f>
        <v>3051.2820512820513</v>
      </c>
      <c r="Q469" t="str">
        <f>_xlfn.TEXTJOIN("-",0,Barcelona_Idealista4[[#This Row],[condition]],Barcelona_Idealista4[[#This Row],[prices]])</f>
        <v>good condition-238000</v>
      </c>
      <c r="R469" s="11" t="str" cm="1">
        <f t="array" ref="R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0" spans="1:18" x14ac:dyDescent="0.2">
      <c r="A470" s="1">
        <v>42504</v>
      </c>
      <c r="B470" s="14">
        <f>YEAR(Barcelona_Idealista4[[#This Row],[Fecha]])</f>
        <v>2016</v>
      </c>
      <c r="C470" t="s">
        <v>591</v>
      </c>
      <c r="D470" t="s">
        <v>11</v>
      </c>
      <c r="E470" t="s">
        <v>19</v>
      </c>
      <c r="F470" t="s">
        <v>73</v>
      </c>
      <c r="G470" t="s">
        <v>14</v>
      </c>
      <c r="H470" t="s">
        <v>69</v>
      </c>
      <c r="I470">
        <v>4</v>
      </c>
      <c r="J470">
        <v>178</v>
      </c>
      <c r="K470" t="s">
        <v>28</v>
      </c>
      <c r="L470" t="s">
        <v>17</v>
      </c>
      <c r="M470" t="s">
        <v>29</v>
      </c>
      <c r="N470" s="18">
        <f>VLOOKUP(Barcelona_Idealista4[[#This Row],[lift]],Tabla5[],2,0)</f>
        <v>0.02</v>
      </c>
      <c r="O470" s="25">
        <v>995000</v>
      </c>
      <c r="P470" s="25">
        <f>Barcelona_Idealista4[[#This Row],[prices]]/Barcelona_Idealista4[[#This Row],[area_m2]]</f>
        <v>5589.8876404494385</v>
      </c>
      <c r="Q470" t="str">
        <f>_xlfn.TEXTJOIN("-",0,Barcelona_Idealista4[[#This Row],[condition]],Barcelona_Idealista4[[#This Row],[prices]])</f>
        <v>good condition-995000</v>
      </c>
      <c r="R470" s="11" t="str" cm="1">
        <f t="array" ref="R4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1" spans="1:18" x14ac:dyDescent="0.2">
      <c r="A471" s="1">
        <v>42505</v>
      </c>
      <c r="B471" s="14">
        <f>YEAR(Barcelona_Idealista4[[#This Row],[Fecha]])</f>
        <v>2016</v>
      </c>
      <c r="C471" t="s">
        <v>592</v>
      </c>
      <c r="D471" t="s">
        <v>11</v>
      </c>
      <c r="E471" t="s">
        <v>54</v>
      </c>
      <c r="F471" t="s">
        <v>54</v>
      </c>
      <c r="G471" t="s">
        <v>14</v>
      </c>
      <c r="H471" t="s">
        <v>69</v>
      </c>
      <c r="I471">
        <v>3</v>
      </c>
      <c r="J471">
        <v>75</v>
      </c>
      <c r="K471" t="s">
        <v>28</v>
      </c>
      <c r="L471" t="s">
        <v>17</v>
      </c>
      <c r="M471" t="s">
        <v>29</v>
      </c>
      <c r="N471" s="18">
        <f>VLOOKUP(Barcelona_Idealista4[[#This Row],[lift]],Tabla5[],2,0)</f>
        <v>0.02</v>
      </c>
      <c r="O471" s="25">
        <v>298000</v>
      </c>
      <c r="P471" s="25">
        <f>Barcelona_Idealista4[[#This Row],[prices]]/Barcelona_Idealista4[[#This Row],[area_m2]]</f>
        <v>3973.3333333333335</v>
      </c>
      <c r="Q471" t="str">
        <f>_xlfn.TEXTJOIN("-",0,Barcelona_Idealista4[[#This Row],[condition]],Barcelona_Idealista4[[#This Row],[prices]])</f>
        <v>good condition-298000</v>
      </c>
      <c r="R471" s="11" t="str" cm="1">
        <f t="array" ref="R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2" spans="1:18" x14ac:dyDescent="0.2">
      <c r="A472" s="1">
        <v>42506</v>
      </c>
      <c r="B472" s="14">
        <f>YEAR(Barcelona_Idealista4[[#This Row],[Fecha]])</f>
        <v>2016</v>
      </c>
      <c r="C472" t="s">
        <v>593</v>
      </c>
      <c r="D472" t="s">
        <v>11</v>
      </c>
      <c r="E472" t="s">
        <v>42</v>
      </c>
      <c r="F472" t="s">
        <v>62</v>
      </c>
      <c r="G472" t="s">
        <v>14</v>
      </c>
      <c r="H472" t="s">
        <v>15</v>
      </c>
      <c r="I472">
        <v>3</v>
      </c>
      <c r="J472">
        <v>67</v>
      </c>
      <c r="K472" t="s">
        <v>16</v>
      </c>
      <c r="L472" t="s">
        <v>67</v>
      </c>
      <c r="M472" t="s">
        <v>18</v>
      </c>
      <c r="N472" s="18">
        <f>VLOOKUP(Barcelona_Idealista4[[#This Row],[lift]],Tabla5[],2,0)</f>
        <v>0</v>
      </c>
      <c r="O472" s="25">
        <v>230000</v>
      </c>
      <c r="P472" s="25">
        <f>Barcelona_Idealista4[[#This Row],[prices]]/Barcelona_Idealista4[[#This Row],[area_m2]]</f>
        <v>3432.8358208955224</v>
      </c>
      <c r="Q472" t="str">
        <f>_xlfn.TEXTJOIN("-",0,Barcelona_Idealista4[[#This Row],[condition]],Barcelona_Idealista4[[#This Row],[prices]])</f>
        <v>good condition-230000</v>
      </c>
      <c r="R472" s="11" t="str" cm="1">
        <f t="array" ref="R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3" spans="1:18" x14ac:dyDescent="0.2">
      <c r="A473" s="1">
        <v>42507</v>
      </c>
      <c r="B473" s="14">
        <f>YEAR(Barcelona_Idealista4[[#This Row],[Fecha]])</f>
        <v>2016</v>
      </c>
      <c r="C473" t="s">
        <v>594</v>
      </c>
      <c r="D473" t="s">
        <v>11</v>
      </c>
      <c r="E473" t="s">
        <v>42</v>
      </c>
      <c r="F473" t="s">
        <v>78</v>
      </c>
      <c r="G473" t="s">
        <v>14</v>
      </c>
      <c r="H473" t="s">
        <v>15</v>
      </c>
      <c r="I473">
        <v>4</v>
      </c>
      <c r="J473">
        <v>91</v>
      </c>
      <c r="K473" t="s">
        <v>16</v>
      </c>
      <c r="L473" t="s">
        <v>17</v>
      </c>
      <c r="M473" t="s">
        <v>36</v>
      </c>
      <c r="N473" s="18">
        <f>VLOOKUP(Barcelona_Idealista4[[#This Row],[lift]],Tabla5[],2,0)</f>
        <v>0</v>
      </c>
      <c r="O473" s="25">
        <v>249000</v>
      </c>
      <c r="P473" s="25">
        <f>Barcelona_Idealista4[[#This Row],[prices]]/Barcelona_Idealista4[[#This Row],[area_m2]]</f>
        <v>2736.2637362637361</v>
      </c>
      <c r="Q473" t="str">
        <f>_xlfn.TEXTJOIN("-",0,Barcelona_Idealista4[[#This Row],[condition]],Barcelona_Idealista4[[#This Row],[prices]])</f>
        <v>good condition-249000</v>
      </c>
      <c r="R473" s="11" t="str" cm="1">
        <f t="array" ref="R4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74" spans="1:18" x14ac:dyDescent="0.2">
      <c r="A474" s="1">
        <v>42508</v>
      </c>
      <c r="B474" s="14">
        <f>YEAR(Barcelona_Idealista4[[#This Row],[Fecha]])</f>
        <v>2016</v>
      </c>
      <c r="C474" t="s">
        <v>595</v>
      </c>
      <c r="D474" t="s">
        <v>11</v>
      </c>
      <c r="E474" t="s">
        <v>19</v>
      </c>
      <c r="F474" t="s">
        <v>68</v>
      </c>
      <c r="G474" t="s">
        <v>14</v>
      </c>
      <c r="H474" t="s">
        <v>15</v>
      </c>
      <c r="I474">
        <v>4</v>
      </c>
      <c r="J474">
        <v>143</v>
      </c>
      <c r="K474" t="s">
        <v>16</v>
      </c>
      <c r="L474" t="s">
        <v>17</v>
      </c>
      <c r="M474" t="s">
        <v>18</v>
      </c>
      <c r="N474" s="18">
        <f>VLOOKUP(Barcelona_Idealista4[[#This Row],[lift]],Tabla5[],2,0)</f>
        <v>0</v>
      </c>
      <c r="O474" s="25">
        <v>700000</v>
      </c>
      <c r="P474" s="25">
        <f>Barcelona_Idealista4[[#This Row],[prices]]/Barcelona_Idealista4[[#This Row],[area_m2]]</f>
        <v>4895.1048951048951</v>
      </c>
      <c r="Q474" t="str">
        <f>_xlfn.TEXTJOIN("-",0,Barcelona_Idealista4[[#This Row],[condition]],Barcelona_Idealista4[[#This Row],[prices]])</f>
        <v>good condition-700000</v>
      </c>
      <c r="R474" s="11" t="str" cm="1">
        <f t="array" ref="R4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5" spans="1:18" x14ac:dyDescent="0.2">
      <c r="A475" s="1">
        <v>42509</v>
      </c>
      <c r="B475" s="14">
        <f>YEAR(Barcelona_Idealista4[[#This Row],[Fecha]])</f>
        <v>2016</v>
      </c>
      <c r="C475" t="s">
        <v>596</v>
      </c>
      <c r="D475" t="s">
        <v>11</v>
      </c>
      <c r="E475" t="s">
        <v>12</v>
      </c>
      <c r="F475" t="s">
        <v>33</v>
      </c>
      <c r="G475" t="s">
        <v>14</v>
      </c>
      <c r="H475" t="s">
        <v>15</v>
      </c>
      <c r="I475">
        <v>4</v>
      </c>
      <c r="J475">
        <v>100</v>
      </c>
      <c r="K475" t="s">
        <v>16</v>
      </c>
      <c r="L475" t="s">
        <v>17</v>
      </c>
      <c r="M475" t="s">
        <v>40</v>
      </c>
      <c r="N475" s="18">
        <f>VLOOKUP(Barcelona_Idealista4[[#This Row],[lift]],Tabla5[],2,0)</f>
        <v>0</v>
      </c>
      <c r="O475" s="25">
        <v>350000</v>
      </c>
      <c r="P475" s="25">
        <f>Barcelona_Idealista4[[#This Row],[prices]]/Barcelona_Idealista4[[#This Row],[area_m2]]</f>
        <v>3500</v>
      </c>
      <c r="Q475" t="str">
        <f>_xlfn.TEXTJOIN("-",0,Barcelona_Idealista4[[#This Row],[condition]],Barcelona_Idealista4[[#This Row],[prices]])</f>
        <v>good condition-350000</v>
      </c>
      <c r="R475" s="11" t="str" cm="1">
        <f t="array" ref="R4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6" spans="1:18" x14ac:dyDescent="0.2">
      <c r="A476" s="1">
        <v>42510</v>
      </c>
      <c r="B476" s="14">
        <f>YEAR(Barcelona_Idealista4[[#This Row],[Fecha]])</f>
        <v>2016</v>
      </c>
      <c r="C476" t="s">
        <v>597</v>
      </c>
      <c r="D476" t="s">
        <v>11</v>
      </c>
      <c r="E476" t="s">
        <v>19</v>
      </c>
      <c r="F476" t="s">
        <v>68</v>
      </c>
      <c r="G476" t="s">
        <v>14</v>
      </c>
      <c r="H476" t="s">
        <v>15</v>
      </c>
      <c r="I476">
        <v>2</v>
      </c>
      <c r="J476">
        <v>60</v>
      </c>
      <c r="K476" t="s">
        <v>16</v>
      </c>
      <c r="L476" t="s">
        <v>17</v>
      </c>
      <c r="M476" t="s">
        <v>40</v>
      </c>
      <c r="N476" s="18">
        <f>VLOOKUP(Barcelona_Idealista4[[#This Row],[lift]],Tabla5[],2,0)</f>
        <v>0</v>
      </c>
      <c r="O476" s="25">
        <v>350000</v>
      </c>
      <c r="P476" s="25">
        <f>Barcelona_Idealista4[[#This Row],[prices]]/Barcelona_Idealista4[[#This Row],[area_m2]]</f>
        <v>5833.333333333333</v>
      </c>
      <c r="Q476" t="str">
        <f>_xlfn.TEXTJOIN("-",0,Barcelona_Idealista4[[#This Row],[condition]],Barcelona_Idealista4[[#This Row],[prices]])</f>
        <v>good condition-350000</v>
      </c>
      <c r="R476" s="11" t="str" cm="1">
        <f t="array" ref="R4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7" spans="1:18" x14ac:dyDescent="0.2">
      <c r="A477" s="1">
        <v>42511</v>
      </c>
      <c r="B477" s="14">
        <f>YEAR(Barcelona_Idealista4[[#This Row],[Fecha]])</f>
        <v>2016</v>
      </c>
      <c r="C477" t="s">
        <v>598</v>
      </c>
      <c r="D477" t="s">
        <v>11</v>
      </c>
      <c r="E477" t="s">
        <v>34</v>
      </c>
      <c r="F477" t="s">
        <v>35</v>
      </c>
      <c r="G477" t="s">
        <v>14</v>
      </c>
      <c r="H477" t="s">
        <v>15</v>
      </c>
      <c r="I477">
        <v>2</v>
      </c>
      <c r="J477">
        <v>70</v>
      </c>
      <c r="K477" t="s">
        <v>16</v>
      </c>
      <c r="L477" t="s">
        <v>17</v>
      </c>
      <c r="M477" t="s">
        <v>60</v>
      </c>
      <c r="N477" s="18">
        <f>VLOOKUP(Barcelona_Idealista4[[#This Row],[lift]],Tabla5[],2,0)</f>
        <v>0</v>
      </c>
      <c r="O477" s="25">
        <v>440000</v>
      </c>
      <c r="P477" s="25">
        <f>Barcelona_Idealista4[[#This Row],[prices]]/Barcelona_Idealista4[[#This Row],[area_m2]]</f>
        <v>6285.7142857142853</v>
      </c>
      <c r="Q477" t="str">
        <f>_xlfn.TEXTJOIN("-",0,Barcelona_Idealista4[[#This Row],[condition]],Barcelona_Idealista4[[#This Row],[prices]])</f>
        <v>good condition-440000</v>
      </c>
      <c r="R477" s="11" t="str" cm="1">
        <f t="array" ref="R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8" spans="1:18" x14ac:dyDescent="0.2">
      <c r="A478" s="1">
        <v>42512</v>
      </c>
      <c r="B478" s="14">
        <f>YEAR(Barcelona_Idealista4[[#This Row],[Fecha]])</f>
        <v>2016</v>
      </c>
      <c r="C478" t="s">
        <v>599</v>
      </c>
      <c r="D478" t="s">
        <v>11</v>
      </c>
      <c r="E478" t="s">
        <v>50</v>
      </c>
      <c r="F478" t="s">
        <v>51</v>
      </c>
      <c r="G478" t="s">
        <v>14</v>
      </c>
      <c r="H478" t="s">
        <v>15</v>
      </c>
      <c r="I478">
        <v>3</v>
      </c>
      <c r="J478">
        <v>190</v>
      </c>
      <c r="K478" t="s">
        <v>16</v>
      </c>
      <c r="L478" t="s">
        <v>17</v>
      </c>
      <c r="M478" t="s">
        <v>21</v>
      </c>
      <c r="N478" s="18">
        <f>VLOOKUP(Barcelona_Idealista4[[#This Row],[lift]],Tabla5[],2,0)</f>
        <v>0</v>
      </c>
      <c r="O478" s="25">
        <v>1080000</v>
      </c>
      <c r="P478" s="25">
        <f>Barcelona_Idealista4[[#This Row],[prices]]/Barcelona_Idealista4[[#This Row],[area_m2]]</f>
        <v>5684.2105263157891</v>
      </c>
      <c r="Q478" t="str">
        <f>_xlfn.TEXTJOIN("-",0,Barcelona_Idealista4[[#This Row],[condition]],Barcelona_Idealista4[[#This Row],[prices]])</f>
        <v>good condition-1080000</v>
      </c>
      <c r="R478" s="11" t="str" cm="1">
        <f t="array" ref="R4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79" spans="1:18" x14ac:dyDescent="0.2">
      <c r="A479" s="1">
        <v>42513</v>
      </c>
      <c r="B479" s="14">
        <f>YEAR(Barcelona_Idealista4[[#This Row],[Fecha]])</f>
        <v>2016</v>
      </c>
      <c r="C479" t="s">
        <v>600</v>
      </c>
      <c r="D479" t="s">
        <v>11</v>
      </c>
      <c r="E479" t="s">
        <v>47</v>
      </c>
      <c r="F479" t="s">
        <v>102</v>
      </c>
      <c r="G479" t="s">
        <v>14</v>
      </c>
      <c r="H479" t="s">
        <v>15</v>
      </c>
      <c r="I479">
        <v>2</v>
      </c>
      <c r="J479">
        <v>62</v>
      </c>
      <c r="K479" t="s">
        <v>28</v>
      </c>
      <c r="L479" t="s">
        <v>17</v>
      </c>
      <c r="M479" t="s">
        <v>52</v>
      </c>
      <c r="N479" s="18">
        <f>VLOOKUP(Barcelona_Idealista4[[#This Row],[lift]],Tabla5[],2,0)</f>
        <v>0.02</v>
      </c>
      <c r="O479" s="25">
        <v>244000</v>
      </c>
      <c r="P479" s="25">
        <f>Barcelona_Idealista4[[#This Row],[prices]]/Barcelona_Idealista4[[#This Row],[area_m2]]</f>
        <v>3935.483870967742</v>
      </c>
      <c r="Q479" t="str">
        <f>_xlfn.TEXTJOIN("-",0,Barcelona_Idealista4[[#This Row],[condition]],Barcelona_Idealista4[[#This Row],[prices]])</f>
        <v>good condition-244000</v>
      </c>
      <c r="R479" s="11" t="str" cm="1">
        <f t="array" ref="R4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0" spans="1:18" x14ac:dyDescent="0.2">
      <c r="A480" s="1">
        <v>42514</v>
      </c>
      <c r="B480" s="14">
        <f>YEAR(Barcelona_Idealista4[[#This Row],[Fecha]])</f>
        <v>2016</v>
      </c>
      <c r="C480" t="s">
        <v>601</v>
      </c>
      <c r="D480" t="s">
        <v>11</v>
      </c>
      <c r="E480" t="s">
        <v>19</v>
      </c>
      <c r="F480" t="s">
        <v>45</v>
      </c>
      <c r="G480" t="s">
        <v>14</v>
      </c>
      <c r="H480" t="s">
        <v>15</v>
      </c>
      <c r="I480">
        <v>5</v>
      </c>
      <c r="J480">
        <v>350</v>
      </c>
      <c r="K480" t="s">
        <v>16</v>
      </c>
      <c r="L480" t="s">
        <v>17</v>
      </c>
      <c r="M480" t="s">
        <v>18</v>
      </c>
      <c r="N480" s="18">
        <f>VLOOKUP(Barcelona_Idealista4[[#This Row],[lift]],Tabla5[],2,0)</f>
        <v>0</v>
      </c>
      <c r="O480" s="25">
        <v>1595000</v>
      </c>
      <c r="P480" s="25">
        <f>Barcelona_Idealista4[[#This Row],[prices]]/Barcelona_Idealista4[[#This Row],[area_m2]]</f>
        <v>4557.1428571428569</v>
      </c>
      <c r="Q480" t="str">
        <f>_xlfn.TEXTJOIN("-",0,Barcelona_Idealista4[[#This Row],[condition]],Barcelona_Idealista4[[#This Row],[prices]])</f>
        <v>good condition-1595000</v>
      </c>
      <c r="R480" s="11" t="str" cm="1">
        <f t="array" ref="R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1" spans="1:18" x14ac:dyDescent="0.2">
      <c r="A481" s="1">
        <v>42515</v>
      </c>
      <c r="B481" s="14">
        <f>YEAR(Barcelona_Idealista4[[#This Row],[Fecha]])</f>
        <v>2016</v>
      </c>
      <c r="C481" t="s">
        <v>602</v>
      </c>
      <c r="D481" t="s">
        <v>11</v>
      </c>
      <c r="E481" t="s">
        <v>12</v>
      </c>
      <c r="F481" t="s">
        <v>41</v>
      </c>
      <c r="G481" t="s">
        <v>14</v>
      </c>
      <c r="H481" t="s">
        <v>15</v>
      </c>
      <c r="I481">
        <v>4</v>
      </c>
      <c r="J481">
        <v>113</v>
      </c>
      <c r="K481" t="s">
        <v>16</v>
      </c>
      <c r="L481" t="s">
        <v>17</v>
      </c>
      <c r="M481" t="s">
        <v>58</v>
      </c>
      <c r="N481" s="18">
        <f>VLOOKUP(Barcelona_Idealista4[[#This Row],[lift]],Tabla5[],2,0)</f>
        <v>0</v>
      </c>
      <c r="O481" s="25">
        <v>535000</v>
      </c>
      <c r="P481" s="25">
        <f>Barcelona_Idealista4[[#This Row],[prices]]/Barcelona_Idealista4[[#This Row],[area_m2]]</f>
        <v>4734.5132743362828</v>
      </c>
      <c r="Q481" t="str">
        <f>_xlfn.TEXTJOIN("-",0,Barcelona_Idealista4[[#This Row],[condition]],Barcelona_Idealista4[[#This Row],[prices]])</f>
        <v>good condition-535000</v>
      </c>
      <c r="R481" s="11" t="str" cm="1">
        <f t="array" ref="R4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2" spans="1:18" x14ac:dyDescent="0.2">
      <c r="A482" s="1">
        <v>42516</v>
      </c>
      <c r="B482" s="14">
        <f>YEAR(Barcelona_Idealista4[[#This Row],[Fecha]])</f>
        <v>2016</v>
      </c>
      <c r="C482" t="s">
        <v>603</v>
      </c>
      <c r="D482" t="s">
        <v>11</v>
      </c>
      <c r="E482" t="s">
        <v>37</v>
      </c>
      <c r="F482" t="s">
        <v>74</v>
      </c>
      <c r="G482" t="s">
        <v>14</v>
      </c>
      <c r="H482" t="s">
        <v>15</v>
      </c>
      <c r="I482">
        <v>1</v>
      </c>
      <c r="J482">
        <v>38</v>
      </c>
      <c r="K482" t="s">
        <v>28</v>
      </c>
      <c r="L482" t="s">
        <v>17</v>
      </c>
      <c r="M482" t="s">
        <v>58</v>
      </c>
      <c r="N482" s="18">
        <f>VLOOKUP(Barcelona_Idealista4[[#This Row],[lift]],Tabla5[],2,0)</f>
        <v>0.02</v>
      </c>
      <c r="O482" s="25">
        <v>139000</v>
      </c>
      <c r="P482" s="25">
        <f>Barcelona_Idealista4[[#This Row],[prices]]/Barcelona_Idealista4[[#This Row],[area_m2]]</f>
        <v>3657.8947368421054</v>
      </c>
      <c r="Q482" t="str">
        <f>_xlfn.TEXTJOIN("-",0,Barcelona_Idealista4[[#This Row],[condition]],Barcelona_Idealista4[[#This Row],[prices]])</f>
        <v>good condition-139000</v>
      </c>
      <c r="R482" s="11" t="str" cm="1">
        <f t="array" ref="R4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83" spans="1:18" x14ac:dyDescent="0.2">
      <c r="A483" s="1">
        <v>42517</v>
      </c>
      <c r="B483" s="14">
        <f>YEAR(Barcelona_Idealista4[[#This Row],[Fecha]])</f>
        <v>2016</v>
      </c>
      <c r="C483" t="s">
        <v>604</v>
      </c>
      <c r="D483" t="s">
        <v>11</v>
      </c>
      <c r="E483" t="s">
        <v>42</v>
      </c>
      <c r="F483" t="s">
        <v>87</v>
      </c>
      <c r="G483" t="s">
        <v>14</v>
      </c>
      <c r="H483" t="s">
        <v>15</v>
      </c>
      <c r="I483">
        <v>3</v>
      </c>
      <c r="J483">
        <v>76</v>
      </c>
      <c r="K483" t="s">
        <v>16</v>
      </c>
      <c r="L483" t="s">
        <v>17</v>
      </c>
      <c r="M483" t="s">
        <v>40</v>
      </c>
      <c r="N483" s="18">
        <f>VLOOKUP(Barcelona_Idealista4[[#This Row],[lift]],Tabla5[],2,0)</f>
        <v>0</v>
      </c>
      <c r="O483" s="25">
        <v>135000</v>
      </c>
      <c r="P483" s="25">
        <f>Barcelona_Idealista4[[#This Row],[prices]]/Barcelona_Idealista4[[#This Row],[area_m2]]</f>
        <v>1776.3157894736842</v>
      </c>
      <c r="Q483" t="str">
        <f>_xlfn.TEXTJOIN("-",0,Barcelona_Idealista4[[#This Row],[condition]],Barcelona_Idealista4[[#This Row],[prices]])</f>
        <v>good condition-135000</v>
      </c>
      <c r="R483" s="11" t="str" cm="1">
        <f t="array" ref="R4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84" spans="1:18" x14ac:dyDescent="0.2">
      <c r="A484" s="1">
        <v>42518</v>
      </c>
      <c r="B484" s="14">
        <f>YEAR(Barcelona_Idealista4[[#This Row],[Fecha]])</f>
        <v>2016</v>
      </c>
      <c r="C484" t="s">
        <v>605</v>
      </c>
      <c r="D484" t="s">
        <v>11</v>
      </c>
      <c r="E484" t="s">
        <v>19</v>
      </c>
      <c r="F484" t="s">
        <v>20</v>
      </c>
      <c r="G484" t="s">
        <v>14</v>
      </c>
      <c r="H484" t="s">
        <v>23</v>
      </c>
      <c r="I484">
        <v>4</v>
      </c>
      <c r="J484">
        <v>325</v>
      </c>
      <c r="K484" t="s">
        <v>16</v>
      </c>
      <c r="L484" t="s">
        <v>17</v>
      </c>
      <c r="M484" t="s">
        <v>46</v>
      </c>
      <c r="N484" s="18">
        <f>VLOOKUP(Barcelona_Idealista4[[#This Row],[lift]],Tabla5[],2,0)</f>
        <v>0</v>
      </c>
      <c r="O484" s="25">
        <v>1886000</v>
      </c>
      <c r="P484" s="25">
        <f>Barcelona_Idealista4[[#This Row],[prices]]/Barcelona_Idealista4[[#This Row],[area_m2]]</f>
        <v>5803.0769230769229</v>
      </c>
      <c r="Q484" t="str">
        <f>_xlfn.TEXTJOIN("-",0,Barcelona_Idealista4[[#This Row],[condition]],Barcelona_Idealista4[[#This Row],[prices]])</f>
        <v>good condition-1886000</v>
      </c>
      <c r="R484" s="11" t="str" cm="1">
        <f t="array" ref="R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5" spans="1:18" x14ac:dyDescent="0.2">
      <c r="A485" s="1">
        <v>42519</v>
      </c>
      <c r="B485" s="14">
        <f>YEAR(Barcelona_Idealista4[[#This Row],[Fecha]])</f>
        <v>2016</v>
      </c>
      <c r="C485" t="s">
        <v>606</v>
      </c>
      <c r="D485" t="s">
        <v>11</v>
      </c>
      <c r="E485" t="s">
        <v>19</v>
      </c>
      <c r="F485" t="s">
        <v>20</v>
      </c>
      <c r="G485" t="s">
        <v>14</v>
      </c>
      <c r="H485" t="s">
        <v>23</v>
      </c>
      <c r="I485">
        <v>5</v>
      </c>
      <c r="J485">
        <v>665</v>
      </c>
      <c r="K485" t="s">
        <v>16</v>
      </c>
      <c r="L485" t="s">
        <v>17</v>
      </c>
      <c r="M485" t="s">
        <v>60</v>
      </c>
      <c r="N485" s="18">
        <f>VLOOKUP(Barcelona_Idealista4[[#This Row],[lift]],Tabla5[],2,0)</f>
        <v>0</v>
      </c>
      <c r="O485" s="25">
        <v>6250000</v>
      </c>
      <c r="P485" s="25">
        <f>Barcelona_Idealista4[[#This Row],[prices]]/Barcelona_Idealista4[[#This Row],[area_m2]]</f>
        <v>9398.4962406015038</v>
      </c>
      <c r="Q485" t="str">
        <f>_xlfn.TEXTJOIN("-",0,Barcelona_Idealista4[[#This Row],[condition]],Barcelona_Idealista4[[#This Row],[prices]])</f>
        <v>good condition-6250000</v>
      </c>
      <c r="R485" s="11" t="str" cm="1">
        <f t="array" ref="R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6" spans="1:18" x14ac:dyDescent="0.2">
      <c r="A486" s="1">
        <v>42520</v>
      </c>
      <c r="B486" s="14">
        <f>YEAR(Barcelona_Idealista4[[#This Row],[Fecha]])</f>
        <v>2016</v>
      </c>
      <c r="C486" t="s">
        <v>607</v>
      </c>
      <c r="D486" t="s">
        <v>11</v>
      </c>
      <c r="E486" t="s">
        <v>19</v>
      </c>
      <c r="F486" t="s">
        <v>68</v>
      </c>
      <c r="G486" t="s">
        <v>14</v>
      </c>
      <c r="H486" t="s">
        <v>15</v>
      </c>
      <c r="I486">
        <v>5</v>
      </c>
      <c r="J486">
        <v>331</v>
      </c>
      <c r="K486" t="s">
        <v>16</v>
      </c>
      <c r="L486" t="s">
        <v>17</v>
      </c>
      <c r="M486" t="s">
        <v>18</v>
      </c>
      <c r="N486" s="18">
        <f>VLOOKUP(Barcelona_Idealista4[[#This Row],[lift]],Tabla5[],2,0)</f>
        <v>0</v>
      </c>
      <c r="O486" s="25">
        <v>1290000</v>
      </c>
      <c r="P486" s="25">
        <f>Barcelona_Idealista4[[#This Row],[prices]]/Barcelona_Idealista4[[#This Row],[area_m2]]</f>
        <v>3897.2809667673714</v>
      </c>
      <c r="Q486" t="str">
        <f>_xlfn.TEXTJOIN("-",0,Barcelona_Idealista4[[#This Row],[condition]],Barcelona_Idealista4[[#This Row],[prices]])</f>
        <v>good condition-1290000</v>
      </c>
      <c r="R486" s="11" t="str" cm="1">
        <f t="array" ref="R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7" spans="1:18" x14ac:dyDescent="0.2">
      <c r="A487" s="1">
        <v>42521</v>
      </c>
      <c r="B487" s="14">
        <f>YEAR(Barcelona_Idealista4[[#This Row],[Fecha]])</f>
        <v>2016</v>
      </c>
      <c r="C487" t="s">
        <v>608</v>
      </c>
      <c r="D487" t="s">
        <v>11</v>
      </c>
      <c r="E487" t="s">
        <v>37</v>
      </c>
      <c r="F487" t="s">
        <v>49</v>
      </c>
      <c r="G487" t="s">
        <v>14</v>
      </c>
      <c r="H487" t="s">
        <v>15</v>
      </c>
      <c r="I487">
        <v>2</v>
      </c>
      <c r="J487">
        <v>86</v>
      </c>
      <c r="K487" t="s">
        <v>16</v>
      </c>
      <c r="L487" t="s">
        <v>17</v>
      </c>
      <c r="M487" t="s">
        <v>21</v>
      </c>
      <c r="N487" s="18">
        <f>VLOOKUP(Barcelona_Idealista4[[#This Row],[lift]],Tabla5[],2,0)</f>
        <v>0</v>
      </c>
      <c r="O487" s="25">
        <v>470000</v>
      </c>
      <c r="P487" s="25">
        <f>Barcelona_Idealista4[[#This Row],[prices]]/Barcelona_Idealista4[[#This Row],[area_m2]]</f>
        <v>5465.1162790697672</v>
      </c>
      <c r="Q487" t="str">
        <f>_xlfn.TEXTJOIN("-",0,Barcelona_Idealista4[[#This Row],[condition]],Barcelona_Idealista4[[#This Row],[prices]])</f>
        <v>good condition-470000</v>
      </c>
      <c r="R487" s="11" t="str" cm="1">
        <f t="array" ref="R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8" spans="1:18" x14ac:dyDescent="0.2">
      <c r="A488" s="1">
        <v>42522</v>
      </c>
      <c r="B488" s="14">
        <f>YEAR(Barcelona_Idealista4[[#This Row],[Fecha]])</f>
        <v>2016</v>
      </c>
      <c r="C488" t="s">
        <v>609</v>
      </c>
      <c r="D488" t="s">
        <v>11</v>
      </c>
      <c r="E488" t="s">
        <v>12</v>
      </c>
      <c r="F488" t="s">
        <v>41</v>
      </c>
      <c r="G488" t="s">
        <v>14</v>
      </c>
      <c r="H488" t="s">
        <v>15</v>
      </c>
      <c r="I488">
        <v>3</v>
      </c>
      <c r="J488">
        <v>85</v>
      </c>
      <c r="K488" t="s">
        <v>16</v>
      </c>
      <c r="L488" t="s">
        <v>17</v>
      </c>
      <c r="M488" t="s">
        <v>21</v>
      </c>
      <c r="N488" s="18">
        <f>VLOOKUP(Barcelona_Idealista4[[#This Row],[lift]],Tabla5[],2,0)</f>
        <v>0</v>
      </c>
      <c r="O488" s="25">
        <v>485000</v>
      </c>
      <c r="P488" s="25">
        <f>Barcelona_Idealista4[[#This Row],[prices]]/Barcelona_Idealista4[[#This Row],[area_m2]]</f>
        <v>5705.8823529411766</v>
      </c>
      <c r="Q488" t="str">
        <f>_xlfn.TEXTJOIN("-",0,Barcelona_Idealista4[[#This Row],[condition]],Barcelona_Idealista4[[#This Row],[prices]])</f>
        <v>good condition-485000</v>
      </c>
      <c r="R488" s="11" t="str" cm="1">
        <f t="array" ref="R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89" spans="1:18" x14ac:dyDescent="0.2">
      <c r="A489" s="1">
        <v>42523</v>
      </c>
      <c r="B489" s="14">
        <f>YEAR(Barcelona_Idealista4[[#This Row],[Fecha]])</f>
        <v>2016</v>
      </c>
      <c r="C489" t="s">
        <v>610</v>
      </c>
      <c r="D489" t="s">
        <v>11</v>
      </c>
      <c r="E489" t="s">
        <v>34</v>
      </c>
      <c r="F489" t="s">
        <v>35</v>
      </c>
      <c r="G489" t="s">
        <v>14</v>
      </c>
      <c r="H489" t="s">
        <v>23</v>
      </c>
      <c r="I489">
        <v>5</v>
      </c>
      <c r="J489">
        <v>371</v>
      </c>
      <c r="K489" t="s">
        <v>16</v>
      </c>
      <c r="L489" t="s">
        <v>17</v>
      </c>
      <c r="M489" t="s">
        <v>24</v>
      </c>
      <c r="N489" s="18">
        <f>VLOOKUP(Barcelona_Idealista4[[#This Row],[lift]],Tabla5[],2,0)</f>
        <v>0</v>
      </c>
      <c r="O489" s="25">
        <v>2000000</v>
      </c>
      <c r="P489" s="25">
        <f>Barcelona_Idealista4[[#This Row],[prices]]/Barcelona_Idealista4[[#This Row],[area_m2]]</f>
        <v>5390.8355795148245</v>
      </c>
      <c r="Q489" t="str">
        <f>_xlfn.TEXTJOIN("-",0,Barcelona_Idealista4[[#This Row],[condition]],Barcelona_Idealista4[[#This Row],[prices]])</f>
        <v>good condition-2000000</v>
      </c>
      <c r="R489" s="11" t="str" cm="1">
        <f t="array" ref="R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0" spans="1:18" x14ac:dyDescent="0.2">
      <c r="A490" s="1">
        <v>42524</v>
      </c>
      <c r="B490" s="14">
        <f>YEAR(Barcelona_Idealista4[[#This Row],[Fecha]])</f>
        <v>2016</v>
      </c>
      <c r="C490" t="s">
        <v>611</v>
      </c>
      <c r="D490" t="s">
        <v>11</v>
      </c>
      <c r="E490" t="s">
        <v>37</v>
      </c>
      <c r="F490" t="s">
        <v>38</v>
      </c>
      <c r="G490" t="s">
        <v>14</v>
      </c>
      <c r="H490" t="s">
        <v>15</v>
      </c>
      <c r="I490">
        <v>3</v>
      </c>
      <c r="J490">
        <v>72</v>
      </c>
      <c r="K490" t="s">
        <v>16</v>
      </c>
      <c r="L490" t="s">
        <v>17</v>
      </c>
      <c r="M490" t="s">
        <v>18</v>
      </c>
      <c r="N490" s="18">
        <f>VLOOKUP(Barcelona_Idealista4[[#This Row],[lift]],Tabla5[],2,0)</f>
        <v>0</v>
      </c>
      <c r="O490" s="25">
        <v>415000</v>
      </c>
      <c r="P490" s="25">
        <f>Barcelona_Idealista4[[#This Row],[prices]]/Barcelona_Idealista4[[#This Row],[area_m2]]</f>
        <v>5763.8888888888887</v>
      </c>
      <c r="Q490" t="str">
        <f>_xlfn.TEXTJOIN("-",0,Barcelona_Idealista4[[#This Row],[condition]],Barcelona_Idealista4[[#This Row],[prices]])</f>
        <v>good condition-415000</v>
      </c>
      <c r="R490" s="11" t="str" cm="1">
        <f t="array" ref="R4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1" spans="1:18" x14ac:dyDescent="0.2">
      <c r="A491" s="1">
        <v>42525</v>
      </c>
      <c r="B491" s="14">
        <f>YEAR(Barcelona_Idealista4[[#This Row],[Fecha]])</f>
        <v>2016</v>
      </c>
      <c r="C491" t="s">
        <v>612</v>
      </c>
      <c r="D491" t="s">
        <v>11</v>
      </c>
      <c r="E491" t="s">
        <v>37</v>
      </c>
      <c r="F491" t="s">
        <v>74</v>
      </c>
      <c r="G491" t="s">
        <v>14</v>
      </c>
      <c r="H491" t="s">
        <v>15</v>
      </c>
      <c r="I491">
        <v>3</v>
      </c>
      <c r="J491">
        <v>85</v>
      </c>
      <c r="K491" t="s">
        <v>16</v>
      </c>
      <c r="L491" t="s">
        <v>17</v>
      </c>
      <c r="M491" t="s">
        <v>21</v>
      </c>
      <c r="N491" s="18">
        <f>VLOOKUP(Barcelona_Idealista4[[#This Row],[lift]],Tabla5[],2,0)</f>
        <v>0</v>
      </c>
      <c r="O491" s="25">
        <v>485000</v>
      </c>
      <c r="P491" s="25">
        <f>Barcelona_Idealista4[[#This Row],[prices]]/Barcelona_Idealista4[[#This Row],[area_m2]]</f>
        <v>5705.8823529411766</v>
      </c>
      <c r="Q491" t="str">
        <f>_xlfn.TEXTJOIN("-",0,Barcelona_Idealista4[[#This Row],[condition]],Barcelona_Idealista4[[#This Row],[prices]])</f>
        <v>good condition-485000</v>
      </c>
      <c r="R491" s="11" t="str" cm="1">
        <f t="array" ref="R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2" spans="1:18" x14ac:dyDescent="0.2">
      <c r="A492" s="1">
        <v>42526</v>
      </c>
      <c r="B492" s="14">
        <f>YEAR(Barcelona_Idealista4[[#This Row],[Fecha]])</f>
        <v>2016</v>
      </c>
      <c r="C492" t="s">
        <v>613</v>
      </c>
      <c r="D492" t="s">
        <v>11</v>
      </c>
      <c r="E492" t="s">
        <v>19</v>
      </c>
      <c r="F492" t="s">
        <v>68</v>
      </c>
      <c r="G492" t="s">
        <v>14</v>
      </c>
      <c r="H492" t="s">
        <v>64</v>
      </c>
      <c r="I492">
        <v>8</v>
      </c>
      <c r="J492">
        <v>520</v>
      </c>
      <c r="K492" t="s">
        <v>28</v>
      </c>
      <c r="L492" t="s">
        <v>17</v>
      </c>
      <c r="M492" t="s">
        <v>29</v>
      </c>
      <c r="N492" s="18">
        <f>VLOOKUP(Barcelona_Idealista4[[#This Row],[lift]],Tabla5[],2,0)</f>
        <v>0.02</v>
      </c>
      <c r="O492" s="25">
        <v>3900000</v>
      </c>
      <c r="P492" s="25">
        <f>Barcelona_Idealista4[[#This Row],[prices]]/Barcelona_Idealista4[[#This Row],[area_m2]]</f>
        <v>7500</v>
      </c>
      <c r="Q492" t="str">
        <f>_xlfn.TEXTJOIN("-",0,Barcelona_Idealista4[[#This Row],[condition]],Barcelona_Idealista4[[#This Row],[prices]])</f>
        <v>good condition-3900000</v>
      </c>
      <c r="R492" s="11" t="str" cm="1">
        <f t="array" ref="R4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3" spans="1:18" x14ac:dyDescent="0.2">
      <c r="A493" s="1">
        <v>42527</v>
      </c>
      <c r="B493" s="14">
        <f>YEAR(Barcelona_Idealista4[[#This Row],[Fecha]])</f>
        <v>2016</v>
      </c>
      <c r="C493" t="s">
        <v>614</v>
      </c>
      <c r="D493" t="s">
        <v>11</v>
      </c>
      <c r="E493" t="s">
        <v>12</v>
      </c>
      <c r="F493" t="s">
        <v>31</v>
      </c>
      <c r="G493" t="s">
        <v>14</v>
      </c>
      <c r="H493" t="s">
        <v>15</v>
      </c>
      <c r="I493">
        <v>4</v>
      </c>
      <c r="J493">
        <v>95</v>
      </c>
      <c r="K493" t="s">
        <v>16</v>
      </c>
      <c r="L493" t="s">
        <v>17</v>
      </c>
      <c r="M493" t="s">
        <v>40</v>
      </c>
      <c r="N493" s="18">
        <f>VLOOKUP(Barcelona_Idealista4[[#This Row],[lift]],Tabla5[],2,0)</f>
        <v>0</v>
      </c>
      <c r="O493" s="25">
        <v>485000</v>
      </c>
      <c r="P493" s="25">
        <f>Barcelona_Idealista4[[#This Row],[prices]]/Barcelona_Idealista4[[#This Row],[area_m2]]</f>
        <v>5105.2631578947367</v>
      </c>
      <c r="Q493" t="str">
        <f>_xlfn.TEXTJOIN("-",0,Barcelona_Idealista4[[#This Row],[condition]],Barcelona_Idealista4[[#This Row],[prices]])</f>
        <v>good condition-485000</v>
      </c>
      <c r="R493" s="11" t="str" cm="1">
        <f t="array" ref="R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4" spans="1:18" x14ac:dyDescent="0.2">
      <c r="A494" s="1">
        <v>42528</v>
      </c>
      <c r="B494" s="14">
        <f>YEAR(Barcelona_Idealista4[[#This Row],[Fecha]])</f>
        <v>2016</v>
      </c>
      <c r="C494" t="s">
        <v>615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>
        <v>4</v>
      </c>
      <c r="J494">
        <v>140</v>
      </c>
      <c r="K494" t="s">
        <v>16</v>
      </c>
      <c r="L494" t="s">
        <v>17</v>
      </c>
      <c r="M494" t="s">
        <v>18</v>
      </c>
      <c r="N494" s="18">
        <f>VLOOKUP(Barcelona_Idealista4[[#This Row],[lift]],Tabla5[],2,0)</f>
        <v>0</v>
      </c>
      <c r="O494" s="25">
        <v>795000</v>
      </c>
      <c r="P494" s="25">
        <f>Barcelona_Idealista4[[#This Row],[prices]]/Barcelona_Idealista4[[#This Row],[area_m2]]</f>
        <v>5678.5714285714284</v>
      </c>
      <c r="Q494" t="str">
        <f>_xlfn.TEXTJOIN("-",0,Barcelona_Idealista4[[#This Row],[condition]],Barcelona_Idealista4[[#This Row],[prices]])</f>
        <v>good condition-795000</v>
      </c>
      <c r="R494" s="11" t="str" cm="1">
        <f t="array" ref="R4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5" spans="1:18" x14ac:dyDescent="0.2">
      <c r="A495" s="1">
        <v>42529</v>
      </c>
      <c r="B495" s="14">
        <f>YEAR(Barcelona_Idealista4[[#This Row],[Fecha]])</f>
        <v>2016</v>
      </c>
      <c r="C495" t="s">
        <v>616</v>
      </c>
      <c r="D495" t="s">
        <v>11</v>
      </c>
      <c r="E495" t="s">
        <v>37</v>
      </c>
      <c r="F495" t="s">
        <v>38</v>
      </c>
      <c r="G495" t="s">
        <v>14</v>
      </c>
      <c r="H495" t="s">
        <v>15</v>
      </c>
      <c r="I495">
        <v>3</v>
      </c>
      <c r="J495">
        <v>318</v>
      </c>
      <c r="K495" t="s">
        <v>16</v>
      </c>
      <c r="L495" t="s">
        <v>17</v>
      </c>
      <c r="M495" t="s">
        <v>58</v>
      </c>
      <c r="N495" s="18">
        <f>VLOOKUP(Barcelona_Idealista4[[#This Row],[lift]],Tabla5[],2,0)</f>
        <v>0</v>
      </c>
      <c r="O495" s="25">
        <v>2500000</v>
      </c>
      <c r="P495" s="25">
        <f>Barcelona_Idealista4[[#This Row],[prices]]/Barcelona_Idealista4[[#This Row],[area_m2]]</f>
        <v>7861.635220125786</v>
      </c>
      <c r="Q495" t="str">
        <f>_xlfn.TEXTJOIN("-",0,Barcelona_Idealista4[[#This Row],[condition]],Barcelona_Idealista4[[#This Row],[prices]])</f>
        <v>good condition-2500000</v>
      </c>
      <c r="R495" s="11" t="str" cm="1">
        <f t="array" ref="R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6" spans="1:18" x14ac:dyDescent="0.2">
      <c r="A496" s="1">
        <v>42530</v>
      </c>
      <c r="B496" s="14">
        <f>YEAR(Barcelona_Idealista4[[#This Row],[Fecha]])</f>
        <v>2016</v>
      </c>
      <c r="C496" t="s">
        <v>617</v>
      </c>
      <c r="D496" t="s">
        <v>11</v>
      </c>
      <c r="E496" t="s">
        <v>50</v>
      </c>
      <c r="F496" t="s">
        <v>51</v>
      </c>
      <c r="G496" t="s">
        <v>14</v>
      </c>
      <c r="H496" t="s">
        <v>15</v>
      </c>
      <c r="I496">
        <v>3</v>
      </c>
      <c r="J496">
        <v>69</v>
      </c>
      <c r="K496" t="s">
        <v>16</v>
      </c>
      <c r="L496" t="s">
        <v>17</v>
      </c>
      <c r="M496" t="s">
        <v>40</v>
      </c>
      <c r="N496" s="18">
        <f>VLOOKUP(Barcelona_Idealista4[[#This Row],[lift]],Tabla5[],2,0)</f>
        <v>0</v>
      </c>
      <c r="O496" s="25">
        <v>240000</v>
      </c>
      <c r="P496" s="25">
        <f>Barcelona_Idealista4[[#This Row],[prices]]/Barcelona_Idealista4[[#This Row],[area_m2]]</f>
        <v>3478.2608695652175</v>
      </c>
      <c r="Q496" t="str">
        <f>_xlfn.TEXTJOIN("-",0,Barcelona_Idealista4[[#This Row],[condition]],Barcelona_Idealista4[[#This Row],[prices]])</f>
        <v>good condition-240000</v>
      </c>
      <c r="R496" s="11" t="str" cm="1">
        <f t="array" ref="R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7" spans="1:18" x14ac:dyDescent="0.2">
      <c r="A497" s="1">
        <v>42531</v>
      </c>
      <c r="B497" s="14">
        <f>YEAR(Barcelona_Idealista4[[#This Row],[Fecha]])</f>
        <v>2016</v>
      </c>
      <c r="C497" t="s">
        <v>618</v>
      </c>
      <c r="D497" t="s">
        <v>11</v>
      </c>
      <c r="E497" t="s">
        <v>37</v>
      </c>
      <c r="F497" t="s">
        <v>74</v>
      </c>
      <c r="G497" t="s">
        <v>14</v>
      </c>
      <c r="H497" t="s">
        <v>15</v>
      </c>
      <c r="I497">
        <v>2</v>
      </c>
      <c r="J497">
        <v>56</v>
      </c>
      <c r="K497" t="s">
        <v>28</v>
      </c>
      <c r="L497" t="s">
        <v>67</v>
      </c>
      <c r="M497" t="s">
        <v>21</v>
      </c>
      <c r="N497" s="18">
        <f>VLOOKUP(Barcelona_Idealista4[[#This Row],[lift]],Tabla5[],2,0)</f>
        <v>0.02</v>
      </c>
      <c r="O497" s="25">
        <v>200000</v>
      </c>
      <c r="P497" s="25">
        <f>Barcelona_Idealista4[[#This Row],[prices]]/Barcelona_Idealista4[[#This Row],[area_m2]]</f>
        <v>3571.4285714285716</v>
      </c>
      <c r="Q497" t="str">
        <f>_xlfn.TEXTJOIN("-",0,Barcelona_Idealista4[[#This Row],[condition]],Barcelona_Idealista4[[#This Row],[prices]])</f>
        <v>good condition-200000</v>
      </c>
      <c r="R497" s="11" t="str" cm="1">
        <f t="array" ref="R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498" spans="1:18" x14ac:dyDescent="0.2">
      <c r="A498" s="1">
        <v>42532</v>
      </c>
      <c r="B498" s="14">
        <f>YEAR(Barcelona_Idealista4[[#This Row],[Fecha]])</f>
        <v>2016</v>
      </c>
      <c r="C498" t="s">
        <v>619</v>
      </c>
      <c r="D498" t="s">
        <v>11</v>
      </c>
      <c r="E498" t="s">
        <v>54</v>
      </c>
      <c r="F498" t="s">
        <v>108</v>
      </c>
      <c r="G498" t="s">
        <v>14</v>
      </c>
      <c r="H498" t="s">
        <v>15</v>
      </c>
      <c r="I498">
        <v>3</v>
      </c>
      <c r="J498">
        <v>65</v>
      </c>
      <c r="K498" t="s">
        <v>28</v>
      </c>
      <c r="L498" t="s">
        <v>17</v>
      </c>
      <c r="M498" t="s">
        <v>40</v>
      </c>
      <c r="N498" s="18">
        <f>VLOOKUP(Barcelona_Idealista4[[#This Row],[lift]],Tabla5[],2,0)</f>
        <v>0.02</v>
      </c>
      <c r="O498" s="25">
        <v>195000</v>
      </c>
      <c r="P498" s="25">
        <f>Barcelona_Idealista4[[#This Row],[prices]]/Barcelona_Idealista4[[#This Row],[area_m2]]</f>
        <v>3000</v>
      </c>
      <c r="Q498" t="str">
        <f>_xlfn.TEXTJOIN("-",0,Barcelona_Idealista4[[#This Row],[condition]],Barcelona_Idealista4[[#This Row],[prices]])</f>
        <v>good condition-195000</v>
      </c>
      <c r="R498" s="11" t="str" cm="1">
        <f t="array" ref="R4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499" spans="1:18" x14ac:dyDescent="0.2">
      <c r="A499" s="1">
        <v>42533</v>
      </c>
      <c r="B499" s="14">
        <f>YEAR(Barcelona_Idealista4[[#This Row],[Fecha]])</f>
        <v>2016</v>
      </c>
      <c r="C499" t="s">
        <v>620</v>
      </c>
      <c r="D499" t="s">
        <v>11</v>
      </c>
      <c r="E499" t="s">
        <v>47</v>
      </c>
      <c r="F499" t="s">
        <v>96</v>
      </c>
      <c r="G499" t="s">
        <v>14</v>
      </c>
      <c r="H499" t="s">
        <v>15</v>
      </c>
      <c r="I499">
        <v>4</v>
      </c>
      <c r="J499">
        <v>110</v>
      </c>
      <c r="K499" t="s">
        <v>16</v>
      </c>
      <c r="L499" t="s">
        <v>17</v>
      </c>
      <c r="M499" t="s">
        <v>18</v>
      </c>
      <c r="N499" s="18">
        <f>VLOOKUP(Barcelona_Idealista4[[#This Row],[lift]],Tabla5[],2,0)</f>
        <v>0</v>
      </c>
      <c r="O499" s="25">
        <v>279000</v>
      </c>
      <c r="P499" s="25">
        <f>Barcelona_Idealista4[[#This Row],[prices]]/Barcelona_Idealista4[[#This Row],[area_m2]]</f>
        <v>2536.3636363636365</v>
      </c>
      <c r="Q499" t="str">
        <f>_xlfn.TEXTJOIN("-",0,Barcelona_Idealista4[[#This Row],[condition]],Barcelona_Idealista4[[#This Row],[prices]])</f>
        <v>good condition-279000</v>
      </c>
      <c r="R499" s="11" t="str" cm="1">
        <f t="array" ref="R4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0" spans="1:18" x14ac:dyDescent="0.2">
      <c r="A500" s="1">
        <v>42534</v>
      </c>
      <c r="B500" s="14">
        <f>YEAR(Barcelona_Idealista4[[#This Row],[Fecha]])</f>
        <v>2016</v>
      </c>
      <c r="C500" t="s">
        <v>621</v>
      </c>
      <c r="D500" t="s">
        <v>11</v>
      </c>
      <c r="E500" t="s">
        <v>47</v>
      </c>
      <c r="F500" t="s">
        <v>102</v>
      </c>
      <c r="G500" t="s">
        <v>14</v>
      </c>
      <c r="H500" t="s">
        <v>15</v>
      </c>
      <c r="I500">
        <v>2</v>
      </c>
      <c r="J500">
        <v>70</v>
      </c>
      <c r="K500" t="s">
        <v>16</v>
      </c>
      <c r="L500" t="s">
        <v>17</v>
      </c>
      <c r="M500" t="s">
        <v>18</v>
      </c>
      <c r="N500" s="18">
        <f>VLOOKUP(Barcelona_Idealista4[[#This Row],[lift]],Tabla5[],2,0)</f>
        <v>0</v>
      </c>
      <c r="O500" s="25">
        <v>239000</v>
      </c>
      <c r="P500" s="25">
        <f>Barcelona_Idealista4[[#This Row],[prices]]/Barcelona_Idealista4[[#This Row],[area_m2]]</f>
        <v>3414.2857142857142</v>
      </c>
      <c r="Q500" t="str">
        <f>_xlfn.TEXTJOIN("-",0,Barcelona_Idealista4[[#This Row],[condition]],Barcelona_Idealista4[[#This Row],[prices]])</f>
        <v>good condition-239000</v>
      </c>
      <c r="R500" s="11" t="str" cm="1">
        <f t="array" ref="R5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1" spans="1:18" x14ac:dyDescent="0.2">
      <c r="A501" s="1">
        <v>42535</v>
      </c>
      <c r="B501" s="14">
        <f>YEAR(Barcelona_Idealista4[[#This Row],[Fecha]])</f>
        <v>2016</v>
      </c>
      <c r="C501" t="s">
        <v>622</v>
      </c>
      <c r="D501" t="s">
        <v>11</v>
      </c>
      <c r="E501" t="s">
        <v>25</v>
      </c>
      <c r="F501" t="s">
        <v>79</v>
      </c>
      <c r="G501" t="s">
        <v>14</v>
      </c>
      <c r="H501" t="s">
        <v>15</v>
      </c>
      <c r="I501">
        <v>4</v>
      </c>
      <c r="J501">
        <v>275</v>
      </c>
      <c r="K501" t="s">
        <v>16</v>
      </c>
      <c r="L501" t="s">
        <v>17</v>
      </c>
      <c r="M501" t="s">
        <v>18</v>
      </c>
      <c r="N501" s="18">
        <f>VLOOKUP(Barcelona_Idealista4[[#This Row],[lift]],Tabla5[],2,0)</f>
        <v>0</v>
      </c>
      <c r="O501" s="25">
        <v>450000</v>
      </c>
      <c r="P501" s="25">
        <f>Barcelona_Idealista4[[#This Row],[prices]]/Barcelona_Idealista4[[#This Row],[area_m2]]</f>
        <v>1636.3636363636363</v>
      </c>
      <c r="Q501" t="str">
        <f>_xlfn.TEXTJOIN("-",0,Barcelona_Idealista4[[#This Row],[condition]],Barcelona_Idealista4[[#This Row],[prices]])</f>
        <v>good condition-450000</v>
      </c>
      <c r="R501" s="11" t="str" cm="1">
        <f t="array" ref="R5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02" spans="1:18" x14ac:dyDescent="0.2">
      <c r="A502" s="1">
        <v>42536</v>
      </c>
      <c r="B502" s="14">
        <f>YEAR(Barcelona_Idealista4[[#This Row],[Fecha]])</f>
        <v>2016</v>
      </c>
      <c r="C502" t="s">
        <v>623</v>
      </c>
      <c r="D502" t="s">
        <v>11</v>
      </c>
      <c r="E502" t="s">
        <v>19</v>
      </c>
      <c r="F502" t="s">
        <v>68</v>
      </c>
      <c r="G502" t="s">
        <v>14</v>
      </c>
      <c r="H502" t="s">
        <v>15</v>
      </c>
      <c r="I502">
        <v>4</v>
      </c>
      <c r="J502">
        <v>196</v>
      </c>
      <c r="K502" t="s">
        <v>16</v>
      </c>
      <c r="L502" t="s">
        <v>17</v>
      </c>
      <c r="M502" t="s">
        <v>58</v>
      </c>
      <c r="N502" s="18">
        <f>VLOOKUP(Barcelona_Idealista4[[#This Row],[lift]],Tabla5[],2,0)</f>
        <v>0</v>
      </c>
      <c r="O502" s="25">
        <v>1150000</v>
      </c>
      <c r="P502" s="25">
        <f>Barcelona_Idealista4[[#This Row],[prices]]/Barcelona_Idealista4[[#This Row],[area_m2]]</f>
        <v>5867.3469387755104</v>
      </c>
      <c r="Q502" t="str">
        <f>_xlfn.TEXTJOIN("-",0,Barcelona_Idealista4[[#This Row],[condition]],Barcelona_Idealista4[[#This Row],[prices]])</f>
        <v>good condition-1150000</v>
      </c>
      <c r="R502" s="11" t="str" cm="1">
        <f t="array" ref="R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3" spans="1:18" x14ac:dyDescent="0.2">
      <c r="A503" s="1">
        <v>42537</v>
      </c>
      <c r="B503" s="14">
        <f>YEAR(Barcelona_Idealista4[[#This Row],[Fecha]])</f>
        <v>2016</v>
      </c>
      <c r="C503" t="s">
        <v>624</v>
      </c>
      <c r="D503" t="s">
        <v>11</v>
      </c>
      <c r="E503" t="s">
        <v>12</v>
      </c>
      <c r="F503" t="s">
        <v>33</v>
      </c>
      <c r="G503" t="s">
        <v>14</v>
      </c>
      <c r="H503" t="s">
        <v>15</v>
      </c>
      <c r="I503">
        <v>4</v>
      </c>
      <c r="J503">
        <v>94</v>
      </c>
      <c r="K503" t="s">
        <v>16</v>
      </c>
      <c r="L503" t="s">
        <v>17</v>
      </c>
      <c r="M503" t="s">
        <v>58</v>
      </c>
      <c r="N503" s="18">
        <f>VLOOKUP(Barcelona_Idealista4[[#This Row],[lift]],Tabla5[],2,0)</f>
        <v>0</v>
      </c>
      <c r="O503" s="25">
        <v>389000</v>
      </c>
      <c r="P503" s="25">
        <f>Barcelona_Idealista4[[#This Row],[prices]]/Barcelona_Idealista4[[#This Row],[area_m2]]</f>
        <v>4138.2978723404258</v>
      </c>
      <c r="Q503" t="str">
        <f>_xlfn.TEXTJOIN("-",0,Barcelona_Idealista4[[#This Row],[condition]],Barcelona_Idealista4[[#This Row],[prices]])</f>
        <v>good condition-389000</v>
      </c>
      <c r="R503" s="11" t="str" cm="1">
        <f t="array" ref="R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4" spans="1:18" x14ac:dyDescent="0.2">
      <c r="A504" s="1">
        <v>42538</v>
      </c>
      <c r="B504" s="14">
        <f>YEAR(Barcelona_Idealista4[[#This Row],[Fecha]])</f>
        <v>2016</v>
      </c>
      <c r="C504" t="s">
        <v>625</v>
      </c>
      <c r="D504" t="s">
        <v>11</v>
      </c>
      <c r="E504" t="s">
        <v>34</v>
      </c>
      <c r="F504" t="s">
        <v>71</v>
      </c>
      <c r="G504" t="s">
        <v>14</v>
      </c>
      <c r="H504" t="s">
        <v>15</v>
      </c>
      <c r="I504">
        <v>3</v>
      </c>
      <c r="J504">
        <v>64</v>
      </c>
      <c r="K504" t="s">
        <v>16</v>
      </c>
      <c r="L504" t="s">
        <v>17</v>
      </c>
      <c r="M504" t="s">
        <v>40</v>
      </c>
      <c r="N504" s="18">
        <f>VLOOKUP(Barcelona_Idealista4[[#This Row],[lift]],Tabla5[],2,0)</f>
        <v>0</v>
      </c>
      <c r="O504" s="25">
        <v>260000</v>
      </c>
      <c r="P504" s="25">
        <f>Barcelona_Idealista4[[#This Row],[prices]]/Barcelona_Idealista4[[#This Row],[area_m2]]</f>
        <v>4062.5</v>
      </c>
      <c r="Q504" t="str">
        <f>_xlfn.TEXTJOIN("-",0,Barcelona_Idealista4[[#This Row],[condition]],Barcelona_Idealista4[[#This Row],[prices]])</f>
        <v>good condition-260000</v>
      </c>
      <c r="R504" s="11" t="str" cm="1">
        <f t="array" ref="R5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5" spans="1:18" x14ac:dyDescent="0.2">
      <c r="A505" s="1">
        <v>42539</v>
      </c>
      <c r="B505" s="14">
        <f>YEAR(Barcelona_Idealista4[[#This Row],[Fecha]])</f>
        <v>2016</v>
      </c>
      <c r="C505" t="s">
        <v>626</v>
      </c>
      <c r="D505" t="s">
        <v>11</v>
      </c>
      <c r="E505" t="s">
        <v>19</v>
      </c>
      <c r="F505" t="s">
        <v>73</v>
      </c>
      <c r="G505" t="s">
        <v>14</v>
      </c>
      <c r="H505" t="s">
        <v>32</v>
      </c>
      <c r="I505">
        <v>3</v>
      </c>
      <c r="J505">
        <v>105</v>
      </c>
      <c r="K505" t="s">
        <v>16</v>
      </c>
      <c r="L505" t="s">
        <v>17</v>
      </c>
      <c r="M505" t="s">
        <v>52</v>
      </c>
      <c r="N505" s="18">
        <f>VLOOKUP(Barcelona_Idealista4[[#This Row],[lift]],Tabla5[],2,0)</f>
        <v>0</v>
      </c>
      <c r="O505" s="25">
        <v>580000</v>
      </c>
      <c r="P505" s="25">
        <f>Barcelona_Idealista4[[#This Row],[prices]]/Barcelona_Idealista4[[#This Row],[area_m2]]</f>
        <v>5523.8095238095239</v>
      </c>
      <c r="Q505" t="str">
        <f>_xlfn.TEXTJOIN("-",0,Barcelona_Idealista4[[#This Row],[condition]],Barcelona_Idealista4[[#This Row],[prices]])</f>
        <v>good condition-580000</v>
      </c>
      <c r="R505" s="11" t="str" cm="1">
        <f t="array" ref="R5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6" spans="1:18" x14ac:dyDescent="0.2">
      <c r="A506" s="1">
        <v>42540</v>
      </c>
      <c r="B506" s="14">
        <f>YEAR(Barcelona_Idealista4[[#This Row],[Fecha]])</f>
        <v>2016</v>
      </c>
      <c r="C506" t="s">
        <v>627</v>
      </c>
      <c r="D506" t="s">
        <v>11</v>
      </c>
      <c r="E506" t="s">
        <v>50</v>
      </c>
      <c r="F506" t="s">
        <v>66</v>
      </c>
      <c r="G506" t="s">
        <v>14</v>
      </c>
      <c r="H506" t="s">
        <v>15</v>
      </c>
      <c r="I506">
        <v>2</v>
      </c>
      <c r="J506">
        <v>56</v>
      </c>
      <c r="K506" t="s">
        <v>28</v>
      </c>
      <c r="L506" t="s">
        <v>17</v>
      </c>
      <c r="M506" t="s">
        <v>36</v>
      </c>
      <c r="N506" s="18">
        <f>VLOOKUP(Barcelona_Idealista4[[#This Row],[lift]],Tabla5[],2,0)</f>
        <v>0.02</v>
      </c>
      <c r="O506" s="25">
        <v>312000</v>
      </c>
      <c r="P506" s="25">
        <f>Barcelona_Idealista4[[#This Row],[prices]]/Barcelona_Idealista4[[#This Row],[area_m2]]</f>
        <v>5571.4285714285716</v>
      </c>
      <c r="Q506" t="str">
        <f>_xlfn.TEXTJOIN("-",0,Barcelona_Idealista4[[#This Row],[condition]],Barcelona_Idealista4[[#This Row],[prices]])</f>
        <v>good condition-312000</v>
      </c>
      <c r="R506" s="11" t="str" cm="1">
        <f t="array" ref="R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7" spans="1:18" x14ac:dyDescent="0.2">
      <c r="A507" s="1">
        <v>42541</v>
      </c>
      <c r="B507" s="14">
        <f>YEAR(Barcelona_Idealista4[[#This Row],[Fecha]])</f>
        <v>2016</v>
      </c>
      <c r="C507" t="s">
        <v>628</v>
      </c>
      <c r="D507" t="s">
        <v>11</v>
      </c>
      <c r="E507" t="s">
        <v>34</v>
      </c>
      <c r="F507" t="s">
        <v>35</v>
      </c>
      <c r="G507" t="s">
        <v>14</v>
      </c>
      <c r="H507" t="s">
        <v>15</v>
      </c>
      <c r="I507">
        <v>5</v>
      </c>
      <c r="J507">
        <v>309</v>
      </c>
      <c r="K507" t="s">
        <v>16</v>
      </c>
      <c r="L507" t="s">
        <v>17</v>
      </c>
      <c r="M507" t="s">
        <v>58</v>
      </c>
      <c r="N507" s="18">
        <f>VLOOKUP(Barcelona_Idealista4[[#This Row],[lift]],Tabla5[],2,0)</f>
        <v>0</v>
      </c>
      <c r="O507" s="25">
        <v>2000000</v>
      </c>
      <c r="P507" s="25">
        <f>Barcelona_Idealista4[[#This Row],[prices]]/Barcelona_Idealista4[[#This Row],[area_m2]]</f>
        <v>6472.4919093851131</v>
      </c>
      <c r="Q507" t="str">
        <f>_xlfn.TEXTJOIN("-",0,Barcelona_Idealista4[[#This Row],[condition]],Barcelona_Idealista4[[#This Row],[prices]])</f>
        <v>good condition-2000000</v>
      </c>
      <c r="R507" s="11" t="str" cm="1">
        <f t="array" ref="R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8" spans="1:18" x14ac:dyDescent="0.2">
      <c r="A508" s="1">
        <v>42542</v>
      </c>
      <c r="B508" s="14">
        <f>YEAR(Barcelona_Idealista4[[#This Row],[Fecha]])</f>
        <v>2016</v>
      </c>
      <c r="C508" t="s">
        <v>629</v>
      </c>
      <c r="D508" t="s">
        <v>11</v>
      </c>
      <c r="E508" t="s">
        <v>34</v>
      </c>
      <c r="F508" t="s">
        <v>44</v>
      </c>
      <c r="G508" t="s">
        <v>14</v>
      </c>
      <c r="H508" t="s">
        <v>23</v>
      </c>
      <c r="I508">
        <v>2</v>
      </c>
      <c r="J508">
        <v>72</v>
      </c>
      <c r="K508" t="s">
        <v>16</v>
      </c>
      <c r="L508" t="s">
        <v>67</v>
      </c>
      <c r="M508" t="s">
        <v>60</v>
      </c>
      <c r="N508" s="18">
        <f>VLOOKUP(Barcelona_Idealista4[[#This Row],[lift]],Tabla5[],2,0)</f>
        <v>0</v>
      </c>
      <c r="O508" s="25">
        <v>290000</v>
      </c>
      <c r="P508" s="25">
        <f>Barcelona_Idealista4[[#This Row],[prices]]/Barcelona_Idealista4[[#This Row],[area_m2]]</f>
        <v>4027.7777777777778</v>
      </c>
      <c r="Q508" t="str">
        <f>_xlfn.TEXTJOIN("-",0,Barcelona_Idealista4[[#This Row],[condition]],Barcelona_Idealista4[[#This Row],[prices]])</f>
        <v>good condition-290000</v>
      </c>
      <c r="R508" s="11" t="str" cm="1">
        <f t="array" ref="R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09" spans="1:18" x14ac:dyDescent="0.2">
      <c r="A509" s="1">
        <v>42543</v>
      </c>
      <c r="B509" s="14">
        <f>YEAR(Barcelona_Idealista4[[#This Row],[Fecha]])</f>
        <v>2016</v>
      </c>
      <c r="C509" t="s">
        <v>630</v>
      </c>
      <c r="D509" t="s">
        <v>11</v>
      </c>
      <c r="E509" t="s">
        <v>89</v>
      </c>
      <c r="F509" t="s">
        <v>92</v>
      </c>
      <c r="G509" t="s">
        <v>14</v>
      </c>
      <c r="H509" t="s">
        <v>15</v>
      </c>
      <c r="I509">
        <v>3</v>
      </c>
      <c r="J509">
        <v>77</v>
      </c>
      <c r="K509" t="s">
        <v>28</v>
      </c>
      <c r="L509" t="s">
        <v>17</v>
      </c>
      <c r="M509" t="s">
        <v>21</v>
      </c>
      <c r="N509" s="18">
        <f>VLOOKUP(Barcelona_Idealista4[[#This Row],[lift]],Tabla5[],2,0)</f>
        <v>0.02</v>
      </c>
      <c r="O509" s="25">
        <v>139900</v>
      </c>
      <c r="P509" s="25">
        <f>Barcelona_Idealista4[[#This Row],[prices]]/Barcelona_Idealista4[[#This Row],[area_m2]]</f>
        <v>1816.8831168831168</v>
      </c>
      <c r="Q509" t="str">
        <f>_xlfn.TEXTJOIN("-",0,Barcelona_Idealista4[[#This Row],[condition]],Barcelona_Idealista4[[#This Row],[prices]])</f>
        <v>good condition-139900</v>
      </c>
      <c r="R509" s="11" t="str" cm="1">
        <f t="array" ref="R5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10" spans="1:18" x14ac:dyDescent="0.2">
      <c r="A510" s="1">
        <v>42544</v>
      </c>
      <c r="B510" s="14">
        <f>YEAR(Barcelona_Idealista4[[#This Row],[Fecha]])</f>
        <v>2016</v>
      </c>
      <c r="C510" t="s">
        <v>631</v>
      </c>
      <c r="D510" t="s">
        <v>11</v>
      </c>
      <c r="E510" t="s">
        <v>25</v>
      </c>
      <c r="F510" t="s">
        <v>91</v>
      </c>
      <c r="G510" t="s">
        <v>14</v>
      </c>
      <c r="H510" t="s">
        <v>23</v>
      </c>
      <c r="I510">
        <v>1</v>
      </c>
      <c r="J510">
        <v>50</v>
      </c>
      <c r="K510" t="s">
        <v>28</v>
      </c>
      <c r="L510" t="s">
        <v>17</v>
      </c>
      <c r="M510" t="s">
        <v>21</v>
      </c>
      <c r="N510" s="18">
        <f>VLOOKUP(Barcelona_Idealista4[[#This Row],[lift]],Tabla5[],2,0)</f>
        <v>0.02</v>
      </c>
      <c r="O510" s="25">
        <v>230000</v>
      </c>
      <c r="P510" s="25">
        <f>Barcelona_Idealista4[[#This Row],[prices]]/Barcelona_Idealista4[[#This Row],[area_m2]]</f>
        <v>4600</v>
      </c>
      <c r="Q510" t="str">
        <f>_xlfn.TEXTJOIN("-",0,Barcelona_Idealista4[[#This Row],[condition]],Barcelona_Idealista4[[#This Row],[prices]])</f>
        <v>good condition-230000</v>
      </c>
      <c r="R510" s="11" t="str" cm="1">
        <f t="array" ref="R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1" spans="1:18" x14ac:dyDescent="0.2">
      <c r="A511" s="1">
        <v>42545</v>
      </c>
      <c r="B511" s="14">
        <f>YEAR(Barcelona_Idealista4[[#This Row],[Fecha]])</f>
        <v>2016</v>
      </c>
      <c r="C511" t="s">
        <v>632</v>
      </c>
      <c r="D511" t="s">
        <v>11</v>
      </c>
      <c r="E511" t="s">
        <v>19</v>
      </c>
      <c r="F511" t="s">
        <v>45</v>
      </c>
      <c r="G511" t="s">
        <v>14</v>
      </c>
      <c r="H511" t="s">
        <v>15</v>
      </c>
      <c r="I511">
        <v>3</v>
      </c>
      <c r="J511">
        <v>149</v>
      </c>
      <c r="K511" t="s">
        <v>16</v>
      </c>
      <c r="L511" t="s">
        <v>17</v>
      </c>
      <c r="M511" t="s">
        <v>18</v>
      </c>
      <c r="N511" s="18">
        <f>VLOOKUP(Barcelona_Idealista4[[#This Row],[lift]],Tabla5[],2,0)</f>
        <v>0</v>
      </c>
      <c r="O511" s="25">
        <v>1400000</v>
      </c>
      <c r="P511" s="25">
        <f>Barcelona_Idealista4[[#This Row],[prices]]/Barcelona_Idealista4[[#This Row],[area_m2]]</f>
        <v>9395.9731543624166</v>
      </c>
      <c r="Q511" t="str">
        <f>_xlfn.TEXTJOIN("-",0,Barcelona_Idealista4[[#This Row],[condition]],Barcelona_Idealista4[[#This Row],[prices]])</f>
        <v>good condition-1400000</v>
      </c>
      <c r="R511" s="11" t="str" cm="1">
        <f t="array" ref="R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2" spans="1:18" x14ac:dyDescent="0.2">
      <c r="A512" s="1">
        <v>42546</v>
      </c>
      <c r="B512" s="14">
        <f>YEAR(Barcelona_Idealista4[[#This Row],[Fecha]])</f>
        <v>2016</v>
      </c>
      <c r="C512" t="s">
        <v>633</v>
      </c>
      <c r="D512" t="s">
        <v>11</v>
      </c>
      <c r="E512" t="s">
        <v>89</v>
      </c>
      <c r="F512" t="s">
        <v>103</v>
      </c>
      <c r="G512" t="s">
        <v>14</v>
      </c>
      <c r="H512" t="s">
        <v>15</v>
      </c>
      <c r="I512">
        <v>3</v>
      </c>
      <c r="J512">
        <v>65</v>
      </c>
      <c r="K512" t="s">
        <v>16</v>
      </c>
      <c r="L512" t="s">
        <v>67</v>
      </c>
      <c r="M512" t="s">
        <v>58</v>
      </c>
      <c r="N512" s="18">
        <f>VLOOKUP(Barcelona_Idealista4[[#This Row],[lift]],Tabla5[],2,0)</f>
        <v>0</v>
      </c>
      <c r="O512" s="25">
        <v>185000</v>
      </c>
      <c r="P512" s="25">
        <f>Barcelona_Idealista4[[#This Row],[prices]]/Barcelona_Idealista4[[#This Row],[area_m2]]</f>
        <v>2846.1538461538462</v>
      </c>
      <c r="Q512" t="str">
        <f>_xlfn.TEXTJOIN("-",0,Barcelona_Idealista4[[#This Row],[condition]],Barcelona_Idealista4[[#This Row],[prices]])</f>
        <v>good condition-185000</v>
      </c>
      <c r="R512" s="11" t="str" cm="1">
        <f t="array" ref="R5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13" spans="1:18" x14ac:dyDescent="0.2">
      <c r="A513" s="1">
        <v>42547</v>
      </c>
      <c r="B513" s="14">
        <f>YEAR(Barcelona_Idealista4[[#This Row],[Fecha]])</f>
        <v>2016</v>
      </c>
      <c r="C513" t="s">
        <v>634</v>
      </c>
      <c r="D513" t="s">
        <v>11</v>
      </c>
      <c r="E513" t="s">
        <v>34</v>
      </c>
      <c r="F513" t="s">
        <v>71</v>
      </c>
      <c r="G513" t="s">
        <v>14</v>
      </c>
      <c r="H513" t="s">
        <v>15</v>
      </c>
      <c r="I513">
        <v>3</v>
      </c>
      <c r="J513">
        <v>85</v>
      </c>
      <c r="K513" t="s">
        <v>16</v>
      </c>
      <c r="L513" t="s">
        <v>67</v>
      </c>
      <c r="M513" t="s">
        <v>18</v>
      </c>
      <c r="N513" s="18">
        <f>VLOOKUP(Barcelona_Idealista4[[#This Row],[lift]],Tabla5[],2,0)</f>
        <v>0</v>
      </c>
      <c r="O513" s="25">
        <v>265000</v>
      </c>
      <c r="P513" s="25">
        <f>Barcelona_Idealista4[[#This Row],[prices]]/Barcelona_Idealista4[[#This Row],[area_m2]]</f>
        <v>3117.6470588235293</v>
      </c>
      <c r="Q513" t="str">
        <f>_xlfn.TEXTJOIN("-",0,Barcelona_Idealista4[[#This Row],[condition]],Barcelona_Idealista4[[#This Row],[prices]])</f>
        <v>good condition-265000</v>
      </c>
      <c r="R513" s="11" t="str" cm="1">
        <f t="array" ref="R5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4" spans="1:18" x14ac:dyDescent="0.2">
      <c r="A514" s="1">
        <v>42548</v>
      </c>
      <c r="B514" s="14">
        <f>YEAR(Barcelona_Idealista4[[#This Row],[Fecha]])</f>
        <v>2016</v>
      </c>
      <c r="C514" t="s">
        <v>635</v>
      </c>
      <c r="D514" t="s">
        <v>11</v>
      </c>
      <c r="E514" t="s">
        <v>12</v>
      </c>
      <c r="F514" t="s">
        <v>33</v>
      </c>
      <c r="G514" t="s">
        <v>14</v>
      </c>
      <c r="H514" t="s">
        <v>15</v>
      </c>
      <c r="I514">
        <v>4</v>
      </c>
      <c r="J514">
        <v>190</v>
      </c>
      <c r="K514" t="s">
        <v>16</v>
      </c>
      <c r="L514" t="s">
        <v>17</v>
      </c>
      <c r="M514" t="s">
        <v>36</v>
      </c>
      <c r="N514" s="18">
        <f>VLOOKUP(Barcelona_Idealista4[[#This Row],[lift]],Tabla5[],2,0)</f>
        <v>0</v>
      </c>
      <c r="O514" s="25">
        <v>895000</v>
      </c>
      <c r="P514" s="25">
        <f>Barcelona_Idealista4[[#This Row],[prices]]/Barcelona_Idealista4[[#This Row],[area_m2]]</f>
        <v>4710.5263157894733</v>
      </c>
      <c r="Q514" t="str">
        <f>_xlfn.TEXTJOIN("-",0,Barcelona_Idealista4[[#This Row],[condition]],Barcelona_Idealista4[[#This Row],[prices]])</f>
        <v>good condition-895000</v>
      </c>
      <c r="R514" s="11" t="str" cm="1">
        <f t="array" ref="R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5" spans="1:18" x14ac:dyDescent="0.2">
      <c r="A515" s="1">
        <v>42549</v>
      </c>
      <c r="B515" s="14">
        <f>YEAR(Barcelona_Idealista4[[#This Row],[Fecha]])</f>
        <v>2016</v>
      </c>
      <c r="C515" t="s">
        <v>636</v>
      </c>
      <c r="D515" t="s">
        <v>11</v>
      </c>
      <c r="E515" t="s">
        <v>37</v>
      </c>
      <c r="F515" t="s">
        <v>85</v>
      </c>
      <c r="G515" t="s">
        <v>14</v>
      </c>
      <c r="H515" t="s">
        <v>15</v>
      </c>
      <c r="I515">
        <v>2</v>
      </c>
      <c r="J515">
        <v>39</v>
      </c>
      <c r="K515" t="s">
        <v>16</v>
      </c>
      <c r="L515" t="s">
        <v>17</v>
      </c>
      <c r="M515" t="s">
        <v>52</v>
      </c>
      <c r="N515" s="18">
        <f>VLOOKUP(Barcelona_Idealista4[[#This Row],[lift]],Tabla5[],2,0)</f>
        <v>0</v>
      </c>
      <c r="O515" s="25">
        <v>159900</v>
      </c>
      <c r="P515" s="25">
        <f>Barcelona_Idealista4[[#This Row],[prices]]/Barcelona_Idealista4[[#This Row],[area_m2]]</f>
        <v>4100</v>
      </c>
      <c r="Q515" t="str">
        <f>_xlfn.TEXTJOIN("-",0,Barcelona_Idealista4[[#This Row],[condition]],Barcelona_Idealista4[[#This Row],[prices]])</f>
        <v>good condition-159900</v>
      </c>
      <c r="R515" s="11" t="str" cm="1">
        <f t="array" ref="R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6" spans="1:18" x14ac:dyDescent="0.2">
      <c r="A516" s="1">
        <v>42550</v>
      </c>
      <c r="B516" s="14">
        <f>YEAR(Barcelona_Idealista4[[#This Row],[Fecha]])</f>
        <v>2016</v>
      </c>
      <c r="C516" t="s">
        <v>637</v>
      </c>
      <c r="D516" t="s">
        <v>11</v>
      </c>
      <c r="E516" t="s">
        <v>19</v>
      </c>
      <c r="F516" t="s">
        <v>20</v>
      </c>
      <c r="G516" t="s">
        <v>14</v>
      </c>
      <c r="H516" t="s">
        <v>15</v>
      </c>
      <c r="I516">
        <v>3</v>
      </c>
      <c r="J516">
        <v>86</v>
      </c>
      <c r="K516" t="s">
        <v>16</v>
      </c>
      <c r="L516" t="s">
        <v>17</v>
      </c>
      <c r="M516" t="s">
        <v>18</v>
      </c>
      <c r="N516" s="18">
        <f>VLOOKUP(Barcelona_Idealista4[[#This Row],[lift]],Tabla5[],2,0)</f>
        <v>0</v>
      </c>
      <c r="O516" s="25">
        <v>365000</v>
      </c>
      <c r="P516" s="25">
        <f>Barcelona_Idealista4[[#This Row],[prices]]/Barcelona_Idealista4[[#This Row],[area_m2]]</f>
        <v>4244.1860465116279</v>
      </c>
      <c r="Q516" t="str">
        <f>_xlfn.TEXTJOIN("-",0,Barcelona_Idealista4[[#This Row],[condition]],Barcelona_Idealista4[[#This Row],[prices]])</f>
        <v>good condition-365000</v>
      </c>
      <c r="R516" s="11" t="str" cm="1">
        <f t="array" ref="R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7" spans="1:18" x14ac:dyDescent="0.2">
      <c r="A517" s="1">
        <v>42551</v>
      </c>
      <c r="B517" s="14">
        <f>YEAR(Barcelona_Idealista4[[#This Row],[Fecha]])</f>
        <v>2016</v>
      </c>
      <c r="C517" t="s">
        <v>638</v>
      </c>
      <c r="D517" t="s">
        <v>11</v>
      </c>
      <c r="E517" t="s">
        <v>12</v>
      </c>
      <c r="F517" t="s">
        <v>30</v>
      </c>
      <c r="G517" t="s">
        <v>14</v>
      </c>
      <c r="H517" t="s">
        <v>15</v>
      </c>
      <c r="I517">
        <v>4</v>
      </c>
      <c r="J517">
        <v>60</v>
      </c>
      <c r="K517" t="s">
        <v>16</v>
      </c>
      <c r="L517" t="s">
        <v>67</v>
      </c>
      <c r="M517" t="s">
        <v>18</v>
      </c>
      <c r="N517" s="18">
        <f>VLOOKUP(Barcelona_Idealista4[[#This Row],[lift]],Tabla5[],2,0)</f>
        <v>0</v>
      </c>
      <c r="O517" s="25">
        <v>210000</v>
      </c>
      <c r="P517" s="25">
        <f>Barcelona_Idealista4[[#This Row],[prices]]/Barcelona_Idealista4[[#This Row],[area_m2]]</f>
        <v>3500</v>
      </c>
      <c r="Q517" t="str">
        <f>_xlfn.TEXTJOIN("-",0,Barcelona_Idealista4[[#This Row],[condition]],Barcelona_Idealista4[[#This Row],[prices]])</f>
        <v>good condition-210000</v>
      </c>
      <c r="R517" s="11" t="str" cm="1">
        <f t="array" ref="R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8" spans="1:18" x14ac:dyDescent="0.2">
      <c r="A518" s="1">
        <v>42552</v>
      </c>
      <c r="B518" s="14">
        <f>YEAR(Barcelona_Idealista4[[#This Row],[Fecha]])</f>
        <v>2016</v>
      </c>
      <c r="C518" t="s">
        <v>639</v>
      </c>
      <c r="D518" t="s">
        <v>11</v>
      </c>
      <c r="E518" t="s">
        <v>37</v>
      </c>
      <c r="F518" t="s">
        <v>49</v>
      </c>
      <c r="G518" t="s">
        <v>14</v>
      </c>
      <c r="H518" t="s">
        <v>15</v>
      </c>
      <c r="I518">
        <v>2</v>
      </c>
      <c r="J518">
        <v>70</v>
      </c>
      <c r="K518" t="s">
        <v>16</v>
      </c>
      <c r="L518" t="s">
        <v>17</v>
      </c>
      <c r="M518" t="s">
        <v>40</v>
      </c>
      <c r="N518" s="18">
        <f>VLOOKUP(Barcelona_Idealista4[[#This Row],[lift]],Tabla5[],2,0)</f>
        <v>0</v>
      </c>
      <c r="O518" s="25">
        <v>375000</v>
      </c>
      <c r="P518" s="25">
        <f>Barcelona_Idealista4[[#This Row],[prices]]/Barcelona_Idealista4[[#This Row],[area_m2]]</f>
        <v>5357.1428571428569</v>
      </c>
      <c r="Q518" t="str">
        <f>_xlfn.TEXTJOIN("-",0,Barcelona_Idealista4[[#This Row],[condition]],Barcelona_Idealista4[[#This Row],[prices]])</f>
        <v>good condition-375000</v>
      </c>
      <c r="R518" s="11" t="str" cm="1">
        <f t="array" ref="R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19" spans="1:18" x14ac:dyDescent="0.2">
      <c r="A519" s="1">
        <v>42553</v>
      </c>
      <c r="B519" s="14">
        <f>YEAR(Barcelona_Idealista4[[#This Row],[Fecha]])</f>
        <v>2016</v>
      </c>
      <c r="C519" t="s">
        <v>640</v>
      </c>
      <c r="D519" t="s">
        <v>11</v>
      </c>
      <c r="E519" t="s">
        <v>37</v>
      </c>
      <c r="F519" t="s">
        <v>74</v>
      </c>
      <c r="G519" t="s">
        <v>14</v>
      </c>
      <c r="H519" t="s">
        <v>15</v>
      </c>
      <c r="I519">
        <v>1</v>
      </c>
      <c r="J519">
        <v>52</v>
      </c>
      <c r="K519" t="s">
        <v>16</v>
      </c>
      <c r="L519" t="s">
        <v>17</v>
      </c>
      <c r="M519" t="s">
        <v>40</v>
      </c>
      <c r="N519" s="18">
        <f>VLOOKUP(Barcelona_Idealista4[[#This Row],[lift]],Tabla5[],2,0)</f>
        <v>0</v>
      </c>
      <c r="O519" s="25">
        <v>200000</v>
      </c>
      <c r="P519" s="25">
        <f>Barcelona_Idealista4[[#This Row],[prices]]/Barcelona_Idealista4[[#This Row],[area_m2]]</f>
        <v>3846.1538461538462</v>
      </c>
      <c r="Q519" t="str">
        <f>_xlfn.TEXTJOIN("-",0,Barcelona_Idealista4[[#This Row],[condition]],Barcelona_Idealista4[[#This Row],[prices]])</f>
        <v>good condition-200000</v>
      </c>
      <c r="R519" s="11" t="str" cm="1">
        <f t="array" ref="R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0" spans="1:18" x14ac:dyDescent="0.2">
      <c r="A520" s="1">
        <v>42554</v>
      </c>
      <c r="B520" s="14">
        <f>YEAR(Barcelona_Idealista4[[#This Row],[Fecha]])</f>
        <v>2016</v>
      </c>
      <c r="C520" t="s">
        <v>641</v>
      </c>
      <c r="D520" t="s">
        <v>11</v>
      </c>
      <c r="E520" t="s">
        <v>19</v>
      </c>
      <c r="F520" t="s">
        <v>20</v>
      </c>
      <c r="G520" t="s">
        <v>14</v>
      </c>
      <c r="H520" t="s">
        <v>23</v>
      </c>
      <c r="I520">
        <v>3</v>
      </c>
      <c r="J520">
        <v>183</v>
      </c>
      <c r="K520" t="s">
        <v>16</v>
      </c>
      <c r="L520" t="s">
        <v>17</v>
      </c>
      <c r="M520" t="s">
        <v>60</v>
      </c>
      <c r="N520" s="18">
        <f>VLOOKUP(Barcelona_Idealista4[[#This Row],[lift]],Tabla5[],2,0)</f>
        <v>0</v>
      </c>
      <c r="O520" s="25">
        <v>1790000</v>
      </c>
      <c r="P520" s="25">
        <f>Barcelona_Idealista4[[#This Row],[prices]]/Barcelona_Idealista4[[#This Row],[area_m2]]</f>
        <v>9781.420765027322</v>
      </c>
      <c r="Q520" t="str">
        <f>_xlfn.TEXTJOIN("-",0,Barcelona_Idealista4[[#This Row],[condition]],Barcelona_Idealista4[[#This Row],[prices]])</f>
        <v>good condition-1790000</v>
      </c>
      <c r="R520" s="11" t="str" cm="1">
        <f t="array" ref="R5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1" spans="1:18" x14ac:dyDescent="0.2">
      <c r="A521" s="1">
        <v>42555</v>
      </c>
      <c r="B521" s="14">
        <f>YEAR(Barcelona_Idealista4[[#This Row],[Fecha]])</f>
        <v>2016</v>
      </c>
      <c r="C521" t="s">
        <v>642</v>
      </c>
      <c r="D521" t="s">
        <v>11</v>
      </c>
      <c r="E521" t="s">
        <v>19</v>
      </c>
      <c r="F521" t="s">
        <v>20</v>
      </c>
      <c r="G521" t="s">
        <v>14</v>
      </c>
      <c r="H521" t="s">
        <v>15</v>
      </c>
      <c r="I521">
        <v>5</v>
      </c>
      <c r="J521">
        <v>270</v>
      </c>
      <c r="K521" t="s">
        <v>16</v>
      </c>
      <c r="L521" t="s">
        <v>17</v>
      </c>
      <c r="M521" t="s">
        <v>21</v>
      </c>
      <c r="N521" s="18">
        <f>VLOOKUP(Barcelona_Idealista4[[#This Row],[lift]],Tabla5[],2,0)</f>
        <v>0</v>
      </c>
      <c r="O521" s="25">
        <v>1395000</v>
      </c>
      <c r="P521" s="25">
        <f>Barcelona_Idealista4[[#This Row],[prices]]/Barcelona_Idealista4[[#This Row],[area_m2]]</f>
        <v>5166.666666666667</v>
      </c>
      <c r="Q521" t="str">
        <f>_xlfn.TEXTJOIN("-",0,Barcelona_Idealista4[[#This Row],[condition]],Barcelona_Idealista4[[#This Row],[prices]])</f>
        <v>good condition-1395000</v>
      </c>
      <c r="R521" s="11" t="str" cm="1">
        <f t="array" ref="R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2" spans="1:18" x14ac:dyDescent="0.2">
      <c r="A522" s="1">
        <v>42556</v>
      </c>
      <c r="B522" s="14">
        <f>YEAR(Barcelona_Idealista4[[#This Row],[Fecha]])</f>
        <v>2016</v>
      </c>
      <c r="C522" t="s">
        <v>643</v>
      </c>
      <c r="D522" t="s">
        <v>11</v>
      </c>
      <c r="E522" t="s">
        <v>19</v>
      </c>
      <c r="F522" t="s">
        <v>75</v>
      </c>
      <c r="G522" t="s">
        <v>14</v>
      </c>
      <c r="H522" t="s">
        <v>15</v>
      </c>
      <c r="I522">
        <v>4</v>
      </c>
      <c r="J522">
        <v>128</v>
      </c>
      <c r="K522" t="s">
        <v>16</v>
      </c>
      <c r="L522" t="s">
        <v>17</v>
      </c>
      <c r="M522" t="s">
        <v>21</v>
      </c>
      <c r="N522" s="18">
        <f>VLOOKUP(Barcelona_Idealista4[[#This Row],[lift]],Tabla5[],2,0)</f>
        <v>0</v>
      </c>
      <c r="O522" s="25">
        <v>649000</v>
      </c>
      <c r="P522" s="25">
        <f>Barcelona_Idealista4[[#This Row],[prices]]/Barcelona_Idealista4[[#This Row],[area_m2]]</f>
        <v>5070.3125</v>
      </c>
      <c r="Q522" t="str">
        <f>_xlfn.TEXTJOIN("-",0,Barcelona_Idealista4[[#This Row],[condition]],Barcelona_Idealista4[[#This Row],[prices]])</f>
        <v>good condition-649000</v>
      </c>
      <c r="R522" s="11" t="str" cm="1">
        <f t="array" ref="R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3" spans="1:18" x14ac:dyDescent="0.2">
      <c r="A523" s="1">
        <v>42557</v>
      </c>
      <c r="B523" s="14">
        <f>YEAR(Barcelona_Idealista4[[#This Row],[Fecha]])</f>
        <v>2016</v>
      </c>
      <c r="C523" t="s">
        <v>644</v>
      </c>
      <c r="D523" t="s">
        <v>11</v>
      </c>
      <c r="E523" t="s">
        <v>47</v>
      </c>
      <c r="F523" t="s">
        <v>48</v>
      </c>
      <c r="G523" t="s">
        <v>14</v>
      </c>
      <c r="H523" t="s">
        <v>23</v>
      </c>
      <c r="I523">
        <v>3</v>
      </c>
      <c r="J523">
        <v>95</v>
      </c>
      <c r="K523" t="s">
        <v>16</v>
      </c>
      <c r="L523" t="s">
        <v>17</v>
      </c>
      <c r="M523" t="s">
        <v>21</v>
      </c>
      <c r="N523" s="18">
        <f>VLOOKUP(Barcelona_Idealista4[[#This Row],[lift]],Tabla5[],2,0)</f>
        <v>0</v>
      </c>
      <c r="O523" s="25">
        <v>365000</v>
      </c>
      <c r="P523" s="25">
        <f>Barcelona_Idealista4[[#This Row],[prices]]/Barcelona_Idealista4[[#This Row],[area_m2]]</f>
        <v>3842.1052631578946</v>
      </c>
      <c r="Q523" t="str">
        <f>_xlfn.TEXTJOIN("-",0,Barcelona_Idealista4[[#This Row],[condition]],Barcelona_Idealista4[[#This Row],[prices]])</f>
        <v>good condition-365000</v>
      </c>
      <c r="R523" s="11" t="str" cm="1">
        <f t="array" ref="R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4" spans="1:18" x14ac:dyDescent="0.2">
      <c r="A524" s="1">
        <v>42558</v>
      </c>
      <c r="B524" s="14">
        <f>YEAR(Barcelona_Idealista4[[#This Row],[Fecha]])</f>
        <v>2016</v>
      </c>
      <c r="C524" t="s">
        <v>645</v>
      </c>
      <c r="D524" t="s">
        <v>11</v>
      </c>
      <c r="E524" t="s">
        <v>19</v>
      </c>
      <c r="F524" t="s">
        <v>20</v>
      </c>
      <c r="G524" t="s">
        <v>14</v>
      </c>
      <c r="H524" t="s">
        <v>15</v>
      </c>
      <c r="I524">
        <v>3</v>
      </c>
      <c r="J524">
        <v>113</v>
      </c>
      <c r="K524" t="s">
        <v>16</v>
      </c>
      <c r="L524" t="s">
        <v>17</v>
      </c>
      <c r="M524" t="s">
        <v>36</v>
      </c>
      <c r="N524" s="18">
        <f>VLOOKUP(Barcelona_Idealista4[[#This Row],[lift]],Tabla5[],2,0)</f>
        <v>0</v>
      </c>
      <c r="O524" s="25">
        <v>750000</v>
      </c>
      <c r="P524" s="25">
        <f>Barcelona_Idealista4[[#This Row],[prices]]/Barcelona_Idealista4[[#This Row],[area_m2]]</f>
        <v>6637.1681415929206</v>
      </c>
      <c r="Q524" t="str">
        <f>_xlfn.TEXTJOIN("-",0,Barcelona_Idealista4[[#This Row],[condition]],Barcelona_Idealista4[[#This Row],[prices]])</f>
        <v>good condition-750000</v>
      </c>
      <c r="R524" s="11" t="str" cm="1">
        <f t="array" ref="R5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5" spans="1:18" x14ac:dyDescent="0.2">
      <c r="A525" s="1">
        <v>42559</v>
      </c>
      <c r="B525" s="14">
        <f>YEAR(Barcelona_Idealista4[[#This Row],[Fecha]])</f>
        <v>2016</v>
      </c>
      <c r="C525" t="s">
        <v>646</v>
      </c>
      <c r="D525" t="s">
        <v>11</v>
      </c>
      <c r="E525" t="s">
        <v>89</v>
      </c>
      <c r="F525" t="s">
        <v>109</v>
      </c>
      <c r="G525" t="s">
        <v>14</v>
      </c>
      <c r="H525" t="s">
        <v>15</v>
      </c>
      <c r="I525">
        <v>3</v>
      </c>
      <c r="J525">
        <v>60</v>
      </c>
      <c r="K525" t="s">
        <v>16</v>
      </c>
      <c r="L525" t="s">
        <v>67</v>
      </c>
      <c r="M525" t="s">
        <v>40</v>
      </c>
      <c r="N525" s="18">
        <f>VLOOKUP(Barcelona_Idealista4[[#This Row],[lift]],Tabla5[],2,0)</f>
        <v>0</v>
      </c>
      <c r="O525" s="25">
        <v>149500</v>
      </c>
      <c r="P525" s="25">
        <f>Barcelona_Idealista4[[#This Row],[prices]]/Barcelona_Idealista4[[#This Row],[area_m2]]</f>
        <v>2491.6666666666665</v>
      </c>
      <c r="Q525" t="str">
        <f>_xlfn.TEXTJOIN("-",0,Barcelona_Idealista4[[#This Row],[condition]],Barcelona_Idealista4[[#This Row],[prices]])</f>
        <v>good condition-149500</v>
      </c>
      <c r="R525" s="11" t="str" cm="1">
        <f t="array" ref="R5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26" spans="1:18" x14ac:dyDescent="0.2">
      <c r="A526" s="1">
        <v>42560</v>
      </c>
      <c r="B526" s="14">
        <f>YEAR(Barcelona_Idealista4[[#This Row],[Fecha]])</f>
        <v>2016</v>
      </c>
      <c r="C526" t="s">
        <v>647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>
        <v>4</v>
      </c>
      <c r="J526">
        <v>107</v>
      </c>
      <c r="K526" t="s">
        <v>16</v>
      </c>
      <c r="L526" t="s">
        <v>17</v>
      </c>
      <c r="M526" t="s">
        <v>58</v>
      </c>
      <c r="N526" s="18">
        <f>VLOOKUP(Barcelona_Idealista4[[#This Row],[lift]],Tabla5[],2,0)</f>
        <v>0</v>
      </c>
      <c r="O526" s="25">
        <v>435000</v>
      </c>
      <c r="P526" s="25">
        <f>Barcelona_Idealista4[[#This Row],[prices]]/Barcelona_Idealista4[[#This Row],[area_m2]]</f>
        <v>4065.4205607476633</v>
      </c>
      <c r="Q526" t="str">
        <f>_xlfn.TEXTJOIN("-",0,Barcelona_Idealista4[[#This Row],[condition]],Barcelona_Idealista4[[#This Row],[prices]])</f>
        <v>good condition-435000</v>
      </c>
      <c r="R526" s="11" t="str" cm="1">
        <f t="array" ref="R5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7" spans="1:18" x14ac:dyDescent="0.2">
      <c r="A527" s="1">
        <v>42561</v>
      </c>
      <c r="B527" s="14">
        <f>YEAR(Barcelona_Idealista4[[#This Row],[Fecha]])</f>
        <v>2016</v>
      </c>
      <c r="C527" t="s">
        <v>648</v>
      </c>
      <c r="D527" t="s">
        <v>11</v>
      </c>
      <c r="E527" t="s">
        <v>37</v>
      </c>
      <c r="F527" t="s">
        <v>49</v>
      </c>
      <c r="G527" t="s">
        <v>14</v>
      </c>
      <c r="H527" t="s">
        <v>15</v>
      </c>
      <c r="I527">
        <v>2</v>
      </c>
      <c r="J527">
        <v>92</v>
      </c>
      <c r="K527" t="s">
        <v>28</v>
      </c>
      <c r="L527" t="s">
        <v>17</v>
      </c>
      <c r="M527" t="s">
        <v>18</v>
      </c>
      <c r="N527" s="18">
        <f>VLOOKUP(Barcelona_Idealista4[[#This Row],[lift]],Tabla5[],2,0)</f>
        <v>0.02</v>
      </c>
      <c r="O527" s="25">
        <v>380000</v>
      </c>
      <c r="P527" s="25">
        <f>Barcelona_Idealista4[[#This Row],[prices]]/Barcelona_Idealista4[[#This Row],[area_m2]]</f>
        <v>4130.434782608696</v>
      </c>
      <c r="Q527" t="str">
        <f>_xlfn.TEXTJOIN("-",0,Barcelona_Idealista4[[#This Row],[condition]],Barcelona_Idealista4[[#This Row],[prices]])</f>
        <v>good condition-380000</v>
      </c>
      <c r="R527" s="11" t="str" cm="1">
        <f t="array" ref="R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8" spans="1:18" x14ac:dyDescent="0.2">
      <c r="A528" s="1">
        <v>42562</v>
      </c>
      <c r="B528" s="14">
        <f>YEAR(Barcelona_Idealista4[[#This Row],[Fecha]])</f>
        <v>2016</v>
      </c>
      <c r="C528" t="s">
        <v>649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>
        <v>2</v>
      </c>
      <c r="J528">
        <v>103</v>
      </c>
      <c r="K528" t="s">
        <v>16</v>
      </c>
      <c r="L528" t="s">
        <v>17</v>
      </c>
      <c r="M528" t="s">
        <v>18</v>
      </c>
      <c r="N528" s="18">
        <f>VLOOKUP(Barcelona_Idealista4[[#This Row],[lift]],Tabla5[],2,0)</f>
        <v>0</v>
      </c>
      <c r="O528" s="25">
        <v>399000</v>
      </c>
      <c r="P528" s="25">
        <f>Barcelona_Idealista4[[#This Row],[prices]]/Barcelona_Idealista4[[#This Row],[area_m2]]</f>
        <v>3873.7864077669901</v>
      </c>
      <c r="Q528" t="str">
        <f>_xlfn.TEXTJOIN("-",0,Barcelona_Idealista4[[#This Row],[condition]],Barcelona_Idealista4[[#This Row],[prices]])</f>
        <v>good condition-399000</v>
      </c>
      <c r="R528" s="11" t="str" cm="1">
        <f t="array" ref="R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29" spans="1:18" x14ac:dyDescent="0.2">
      <c r="A529" s="1">
        <v>42563</v>
      </c>
      <c r="B529" s="14">
        <f>YEAR(Barcelona_Idealista4[[#This Row],[Fecha]])</f>
        <v>2016</v>
      </c>
      <c r="C529" t="s">
        <v>650</v>
      </c>
      <c r="D529" t="s">
        <v>11</v>
      </c>
      <c r="E529" t="s">
        <v>37</v>
      </c>
      <c r="F529" t="s">
        <v>38</v>
      </c>
      <c r="G529" t="s">
        <v>14</v>
      </c>
      <c r="H529" t="s">
        <v>15</v>
      </c>
      <c r="I529">
        <v>1</v>
      </c>
      <c r="J529">
        <v>50</v>
      </c>
      <c r="K529" t="s">
        <v>16</v>
      </c>
      <c r="L529" t="s">
        <v>17</v>
      </c>
      <c r="M529" t="s">
        <v>57</v>
      </c>
      <c r="N529" s="18">
        <f>VLOOKUP(Barcelona_Idealista4[[#This Row],[lift]],Tabla5[],2,0)</f>
        <v>0</v>
      </c>
      <c r="O529" s="25">
        <v>290000</v>
      </c>
      <c r="P529" s="25">
        <f>Barcelona_Idealista4[[#This Row],[prices]]/Barcelona_Idealista4[[#This Row],[area_m2]]</f>
        <v>5800</v>
      </c>
      <c r="Q529" t="str">
        <f>_xlfn.TEXTJOIN("-",0,Barcelona_Idealista4[[#This Row],[condition]],Barcelona_Idealista4[[#This Row],[prices]])</f>
        <v>good condition-290000</v>
      </c>
      <c r="R529" s="11" t="str" cm="1">
        <f t="array" ref="R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0" spans="1:18" x14ac:dyDescent="0.2">
      <c r="A530" s="1">
        <v>42564</v>
      </c>
      <c r="B530" s="14">
        <f>YEAR(Barcelona_Idealista4[[#This Row],[Fecha]])</f>
        <v>2016</v>
      </c>
      <c r="C530" t="s">
        <v>651</v>
      </c>
      <c r="D530" t="s">
        <v>11</v>
      </c>
      <c r="E530" t="s">
        <v>12</v>
      </c>
      <c r="F530" t="s">
        <v>22</v>
      </c>
      <c r="G530" t="s">
        <v>14</v>
      </c>
      <c r="H530" t="s">
        <v>15</v>
      </c>
      <c r="I530">
        <v>3</v>
      </c>
      <c r="J530">
        <v>72</v>
      </c>
      <c r="K530" t="s">
        <v>16</v>
      </c>
      <c r="L530" t="s">
        <v>17</v>
      </c>
      <c r="M530" t="s">
        <v>36</v>
      </c>
      <c r="N530" s="18">
        <f>VLOOKUP(Barcelona_Idealista4[[#This Row],[lift]],Tabla5[],2,0)</f>
        <v>0</v>
      </c>
      <c r="O530" s="25">
        <v>360000</v>
      </c>
      <c r="P530" s="25">
        <f>Barcelona_Idealista4[[#This Row],[prices]]/Barcelona_Idealista4[[#This Row],[area_m2]]</f>
        <v>5000</v>
      </c>
      <c r="Q530" t="str">
        <f>_xlfn.TEXTJOIN("-",0,Barcelona_Idealista4[[#This Row],[condition]],Barcelona_Idealista4[[#This Row],[prices]])</f>
        <v>good condition-360000</v>
      </c>
      <c r="R530" s="11" t="str" cm="1">
        <f t="array" ref="R5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1" spans="1:18" x14ac:dyDescent="0.2">
      <c r="A531" s="1">
        <v>42565</v>
      </c>
      <c r="B531" s="14">
        <f>YEAR(Barcelona_Idealista4[[#This Row],[Fecha]])</f>
        <v>2016</v>
      </c>
      <c r="C531" t="s">
        <v>652</v>
      </c>
      <c r="D531" t="s">
        <v>11</v>
      </c>
      <c r="E531" t="s">
        <v>37</v>
      </c>
      <c r="F531" t="s">
        <v>38</v>
      </c>
      <c r="G531" t="s">
        <v>14</v>
      </c>
      <c r="H531" t="s">
        <v>15</v>
      </c>
      <c r="I531">
        <v>3</v>
      </c>
      <c r="J531">
        <v>73</v>
      </c>
      <c r="K531" t="s">
        <v>28</v>
      </c>
      <c r="L531" t="s">
        <v>17</v>
      </c>
      <c r="M531" t="s">
        <v>18</v>
      </c>
      <c r="N531" s="18">
        <f>VLOOKUP(Barcelona_Idealista4[[#This Row],[lift]],Tabla5[],2,0)</f>
        <v>0.02</v>
      </c>
      <c r="O531" s="25">
        <v>245000</v>
      </c>
      <c r="P531" s="25">
        <f>Barcelona_Idealista4[[#This Row],[prices]]/Barcelona_Idealista4[[#This Row],[area_m2]]</f>
        <v>3356.1643835616437</v>
      </c>
      <c r="Q531" t="str">
        <f>_xlfn.TEXTJOIN("-",0,Barcelona_Idealista4[[#This Row],[condition]],Barcelona_Idealista4[[#This Row],[prices]])</f>
        <v>good condition-245000</v>
      </c>
      <c r="R531" s="11" t="str" cm="1">
        <f t="array" ref="R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2" spans="1:18" x14ac:dyDescent="0.2">
      <c r="A532" s="1">
        <v>42566</v>
      </c>
      <c r="B532" s="14">
        <f>YEAR(Barcelona_Idealista4[[#This Row],[Fecha]])</f>
        <v>2016</v>
      </c>
      <c r="C532" t="s">
        <v>653</v>
      </c>
      <c r="D532" t="s">
        <v>11</v>
      </c>
      <c r="E532" t="s">
        <v>42</v>
      </c>
      <c r="F532" t="s">
        <v>59</v>
      </c>
      <c r="G532" t="s">
        <v>14</v>
      </c>
      <c r="H532" t="s">
        <v>15</v>
      </c>
      <c r="I532">
        <v>2</v>
      </c>
      <c r="J532">
        <v>75</v>
      </c>
      <c r="K532" t="s">
        <v>16</v>
      </c>
      <c r="L532" t="s">
        <v>17</v>
      </c>
      <c r="M532" t="s">
        <v>46</v>
      </c>
      <c r="N532" s="18">
        <f>VLOOKUP(Barcelona_Idealista4[[#This Row],[lift]],Tabla5[],2,0)</f>
        <v>0</v>
      </c>
      <c r="O532" s="25">
        <v>235000</v>
      </c>
      <c r="P532" s="25">
        <f>Barcelona_Idealista4[[#This Row],[prices]]/Barcelona_Idealista4[[#This Row],[area_m2]]</f>
        <v>3133.3333333333335</v>
      </c>
      <c r="Q532" t="str">
        <f>_xlfn.TEXTJOIN("-",0,Barcelona_Idealista4[[#This Row],[condition]],Barcelona_Idealista4[[#This Row],[prices]])</f>
        <v>good condition-235000</v>
      </c>
      <c r="R532" s="11" t="str" cm="1">
        <f t="array" ref="R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3" spans="1:18" x14ac:dyDescent="0.2">
      <c r="A533" s="1">
        <v>42567</v>
      </c>
      <c r="B533" s="14">
        <f>YEAR(Barcelona_Idealista4[[#This Row],[Fecha]])</f>
        <v>2016</v>
      </c>
      <c r="C533" t="s">
        <v>654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>
        <v>3</v>
      </c>
      <c r="J533">
        <v>146</v>
      </c>
      <c r="K533" t="s">
        <v>16</v>
      </c>
      <c r="L533" t="s">
        <v>17</v>
      </c>
      <c r="M533" t="s">
        <v>57</v>
      </c>
      <c r="N533" s="18">
        <f>VLOOKUP(Barcelona_Idealista4[[#This Row],[lift]],Tabla5[],2,0)</f>
        <v>0</v>
      </c>
      <c r="O533" s="25">
        <v>1430000</v>
      </c>
      <c r="P533" s="25">
        <f>Barcelona_Idealista4[[#This Row],[prices]]/Barcelona_Idealista4[[#This Row],[area_m2]]</f>
        <v>9794.5205479452052</v>
      </c>
      <c r="Q533" t="str">
        <f>_xlfn.TEXTJOIN("-",0,Barcelona_Idealista4[[#This Row],[condition]],Barcelona_Idealista4[[#This Row],[prices]])</f>
        <v>good condition-1430000</v>
      </c>
      <c r="R533" s="11" t="str" cm="1">
        <f t="array" ref="R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4" spans="1:18" x14ac:dyDescent="0.2">
      <c r="A534" s="1">
        <v>42568</v>
      </c>
      <c r="B534" s="14">
        <f>YEAR(Barcelona_Idealista4[[#This Row],[Fecha]])</f>
        <v>2016</v>
      </c>
      <c r="C534" t="s">
        <v>655</v>
      </c>
      <c r="D534" t="s">
        <v>11</v>
      </c>
      <c r="E534" t="s">
        <v>42</v>
      </c>
      <c r="F534" t="s">
        <v>62</v>
      </c>
      <c r="G534" t="s">
        <v>14</v>
      </c>
      <c r="H534" t="s">
        <v>27</v>
      </c>
      <c r="I534">
        <v>4</v>
      </c>
      <c r="J534">
        <v>170</v>
      </c>
      <c r="K534" t="s">
        <v>28</v>
      </c>
      <c r="L534" t="s">
        <v>17</v>
      </c>
      <c r="M534" t="s">
        <v>29</v>
      </c>
      <c r="N534" s="18">
        <f>VLOOKUP(Barcelona_Idealista4[[#This Row],[lift]],Tabla5[],2,0)</f>
        <v>0.02</v>
      </c>
      <c r="O534" s="25">
        <v>453000</v>
      </c>
      <c r="P534" s="25">
        <f>Barcelona_Idealista4[[#This Row],[prices]]/Barcelona_Idealista4[[#This Row],[area_m2]]</f>
        <v>2664.705882352941</v>
      </c>
      <c r="Q534" t="str">
        <f>_xlfn.TEXTJOIN("-",0,Barcelona_Idealista4[[#This Row],[condition]],Barcelona_Idealista4[[#This Row],[prices]])</f>
        <v>good condition-453000</v>
      </c>
      <c r="R534" s="11" t="str" cm="1">
        <f t="array" ref="R5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35" spans="1:18" x14ac:dyDescent="0.2">
      <c r="A535" s="1">
        <v>42569</v>
      </c>
      <c r="B535" s="14">
        <f>YEAR(Barcelona_Idealista4[[#This Row],[Fecha]])</f>
        <v>2016</v>
      </c>
      <c r="C535" t="s">
        <v>656</v>
      </c>
      <c r="D535" t="s">
        <v>11</v>
      </c>
      <c r="E535" t="s">
        <v>42</v>
      </c>
      <c r="F535" t="s">
        <v>43</v>
      </c>
      <c r="G535" t="s">
        <v>14</v>
      </c>
      <c r="H535" t="s">
        <v>15</v>
      </c>
      <c r="I535">
        <v>3</v>
      </c>
      <c r="J535">
        <v>129</v>
      </c>
      <c r="K535" t="s">
        <v>16</v>
      </c>
      <c r="L535" t="s">
        <v>17</v>
      </c>
      <c r="M535" t="s">
        <v>52</v>
      </c>
      <c r="N535" s="18">
        <f>VLOOKUP(Barcelona_Idealista4[[#This Row],[lift]],Tabla5[],2,0)</f>
        <v>0</v>
      </c>
      <c r="O535" s="25">
        <v>470000</v>
      </c>
      <c r="P535" s="25">
        <f>Barcelona_Idealista4[[#This Row],[prices]]/Barcelona_Idealista4[[#This Row],[area_m2]]</f>
        <v>3643.4108527131784</v>
      </c>
      <c r="Q535" t="str">
        <f>_xlfn.TEXTJOIN("-",0,Barcelona_Idealista4[[#This Row],[condition]],Barcelona_Idealista4[[#This Row],[prices]])</f>
        <v>good condition-470000</v>
      </c>
      <c r="R535" s="11" t="str" cm="1">
        <f t="array" ref="R5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6" spans="1:18" x14ac:dyDescent="0.2">
      <c r="A536" s="1">
        <v>42570</v>
      </c>
      <c r="B536" s="14">
        <f>YEAR(Barcelona_Idealista4[[#This Row],[Fecha]])</f>
        <v>2016</v>
      </c>
      <c r="C536" t="s">
        <v>657</v>
      </c>
      <c r="D536" t="s">
        <v>11</v>
      </c>
      <c r="E536" t="s">
        <v>42</v>
      </c>
      <c r="F536" t="s">
        <v>43</v>
      </c>
      <c r="G536" t="s">
        <v>14</v>
      </c>
      <c r="H536" t="s">
        <v>15</v>
      </c>
      <c r="I536">
        <v>4</v>
      </c>
      <c r="J536">
        <v>90</v>
      </c>
      <c r="K536" t="s">
        <v>16</v>
      </c>
      <c r="L536" t="s">
        <v>17</v>
      </c>
      <c r="M536" t="s">
        <v>60</v>
      </c>
      <c r="N536" s="18">
        <f>VLOOKUP(Barcelona_Idealista4[[#This Row],[lift]],Tabla5[],2,0)</f>
        <v>0</v>
      </c>
      <c r="O536" s="25">
        <v>380000</v>
      </c>
      <c r="P536" s="25">
        <f>Barcelona_Idealista4[[#This Row],[prices]]/Barcelona_Idealista4[[#This Row],[area_m2]]</f>
        <v>4222.2222222222226</v>
      </c>
      <c r="Q536" t="str">
        <f>_xlfn.TEXTJOIN("-",0,Barcelona_Idealista4[[#This Row],[condition]],Barcelona_Idealista4[[#This Row],[prices]])</f>
        <v>good condition-380000</v>
      </c>
      <c r="R536" s="11" t="str" cm="1">
        <f t="array" ref="R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7" spans="1:18" x14ac:dyDescent="0.2">
      <c r="A537" s="1">
        <v>42571</v>
      </c>
      <c r="B537" s="14">
        <f>YEAR(Barcelona_Idealista4[[#This Row],[Fecha]])</f>
        <v>2016</v>
      </c>
      <c r="C537" t="s">
        <v>658</v>
      </c>
      <c r="D537" t="s">
        <v>11</v>
      </c>
      <c r="E537" t="s">
        <v>42</v>
      </c>
      <c r="F537" t="s">
        <v>61</v>
      </c>
      <c r="G537" t="s">
        <v>14</v>
      </c>
      <c r="H537" t="s">
        <v>15</v>
      </c>
      <c r="I537">
        <v>2</v>
      </c>
      <c r="J537">
        <v>50</v>
      </c>
      <c r="K537" t="s">
        <v>16</v>
      </c>
      <c r="L537" t="s">
        <v>17</v>
      </c>
      <c r="M537" t="s">
        <v>21</v>
      </c>
      <c r="N537" s="18">
        <f>VLOOKUP(Barcelona_Idealista4[[#This Row],[lift]],Tabla5[],2,0)</f>
        <v>0</v>
      </c>
      <c r="O537" s="25">
        <v>209000</v>
      </c>
      <c r="P537" s="25">
        <f>Barcelona_Idealista4[[#This Row],[prices]]/Barcelona_Idealista4[[#This Row],[area_m2]]</f>
        <v>4180</v>
      </c>
      <c r="Q537" t="str">
        <f>_xlfn.TEXTJOIN("-",0,Barcelona_Idealista4[[#This Row],[condition]],Barcelona_Idealista4[[#This Row],[prices]])</f>
        <v>good condition-209000</v>
      </c>
      <c r="R537" s="11" t="str" cm="1">
        <f t="array" ref="R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8" spans="1:18" x14ac:dyDescent="0.2">
      <c r="A538" s="1">
        <v>42572</v>
      </c>
      <c r="B538" s="14">
        <f>YEAR(Barcelona_Idealista4[[#This Row],[Fecha]])</f>
        <v>2016</v>
      </c>
      <c r="C538" t="s">
        <v>659</v>
      </c>
      <c r="D538" t="s">
        <v>11</v>
      </c>
      <c r="E538" t="s">
        <v>12</v>
      </c>
      <c r="F538" t="s">
        <v>22</v>
      </c>
      <c r="G538" t="s">
        <v>14</v>
      </c>
      <c r="H538" t="s">
        <v>32</v>
      </c>
      <c r="I538">
        <v>2</v>
      </c>
      <c r="J538">
        <v>230</v>
      </c>
      <c r="K538" t="s">
        <v>16</v>
      </c>
      <c r="L538" t="s">
        <v>17</v>
      </c>
      <c r="M538" t="s">
        <v>36</v>
      </c>
      <c r="N538" s="18">
        <f>VLOOKUP(Barcelona_Idealista4[[#This Row],[lift]],Tabla5[],2,0)</f>
        <v>0</v>
      </c>
      <c r="O538" s="25">
        <v>1295000</v>
      </c>
      <c r="P538" s="25">
        <f>Barcelona_Idealista4[[#This Row],[prices]]/Barcelona_Idealista4[[#This Row],[area_m2]]</f>
        <v>5630.434782608696</v>
      </c>
      <c r="Q538" t="str">
        <f>_xlfn.TEXTJOIN("-",0,Barcelona_Idealista4[[#This Row],[condition]],Barcelona_Idealista4[[#This Row],[prices]])</f>
        <v>good condition-1295000</v>
      </c>
      <c r="R538" s="11" t="str" cm="1">
        <f t="array" ref="R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39" spans="1:18" x14ac:dyDescent="0.2">
      <c r="A539" s="1">
        <v>42573</v>
      </c>
      <c r="B539" s="14">
        <f>YEAR(Barcelona_Idealista4[[#This Row],[Fecha]])</f>
        <v>2016</v>
      </c>
      <c r="C539" t="s">
        <v>660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  <c r="I539">
        <v>5</v>
      </c>
      <c r="J539">
        <v>209</v>
      </c>
      <c r="K539" t="s">
        <v>16</v>
      </c>
      <c r="L539" t="s">
        <v>17</v>
      </c>
      <c r="M539" t="s">
        <v>21</v>
      </c>
      <c r="N539" s="18">
        <f>VLOOKUP(Barcelona_Idealista4[[#This Row],[lift]],Tabla5[],2,0)</f>
        <v>0</v>
      </c>
      <c r="O539" s="25">
        <v>859000</v>
      </c>
      <c r="P539" s="25">
        <f>Barcelona_Idealista4[[#This Row],[prices]]/Barcelona_Idealista4[[#This Row],[area_m2]]</f>
        <v>4110.0478468899519</v>
      </c>
      <c r="Q539" t="str">
        <f>_xlfn.TEXTJOIN("-",0,Barcelona_Idealista4[[#This Row],[condition]],Barcelona_Idealista4[[#This Row],[prices]])</f>
        <v>good condition-859000</v>
      </c>
      <c r="R539" s="11" t="str" cm="1">
        <f t="array" ref="R5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0" spans="1:18" x14ac:dyDescent="0.2">
      <c r="A540" s="1">
        <v>42574</v>
      </c>
      <c r="B540" s="14">
        <f>YEAR(Barcelona_Idealista4[[#This Row],[Fecha]])</f>
        <v>2016</v>
      </c>
      <c r="C540" t="s">
        <v>661</v>
      </c>
      <c r="D540" t="s">
        <v>11</v>
      </c>
      <c r="E540" t="s">
        <v>47</v>
      </c>
      <c r="F540" t="s">
        <v>96</v>
      </c>
      <c r="G540" t="s">
        <v>14</v>
      </c>
      <c r="H540" t="s">
        <v>15</v>
      </c>
      <c r="I540">
        <v>3</v>
      </c>
      <c r="J540">
        <v>59</v>
      </c>
      <c r="K540" t="s">
        <v>16</v>
      </c>
      <c r="L540" t="s">
        <v>17</v>
      </c>
      <c r="M540" t="s">
        <v>52</v>
      </c>
      <c r="N540" s="18">
        <f>VLOOKUP(Barcelona_Idealista4[[#This Row],[lift]],Tabla5[],2,0)</f>
        <v>0</v>
      </c>
      <c r="O540" s="25">
        <v>178000</v>
      </c>
      <c r="P540" s="25">
        <f>Barcelona_Idealista4[[#This Row],[prices]]/Barcelona_Idealista4[[#This Row],[area_m2]]</f>
        <v>3016.9491525423728</v>
      </c>
      <c r="Q540" t="str">
        <f>_xlfn.TEXTJOIN("-",0,Barcelona_Idealista4[[#This Row],[condition]],Barcelona_Idealista4[[#This Row],[prices]])</f>
        <v>good condition-178000</v>
      </c>
      <c r="R540" s="11" t="str" cm="1">
        <f t="array" ref="R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1" spans="1:18" x14ac:dyDescent="0.2">
      <c r="A541" s="1">
        <v>42575</v>
      </c>
      <c r="B541" s="14">
        <f>YEAR(Barcelona_Idealista4[[#This Row],[Fecha]])</f>
        <v>2016</v>
      </c>
      <c r="C541" t="s">
        <v>662</v>
      </c>
      <c r="D541" t="s">
        <v>11</v>
      </c>
      <c r="E541" t="s">
        <v>19</v>
      </c>
      <c r="F541" t="s">
        <v>20</v>
      </c>
      <c r="G541" t="s">
        <v>14</v>
      </c>
      <c r="H541" t="s">
        <v>23</v>
      </c>
      <c r="I541">
        <v>5</v>
      </c>
      <c r="J541">
        <v>188</v>
      </c>
      <c r="K541" t="s">
        <v>16</v>
      </c>
      <c r="L541" t="s">
        <v>17</v>
      </c>
      <c r="M541" t="s">
        <v>58</v>
      </c>
      <c r="N541" s="18">
        <f>VLOOKUP(Barcelona_Idealista4[[#This Row],[lift]],Tabla5[],2,0)</f>
        <v>0</v>
      </c>
      <c r="O541" s="25">
        <v>880000</v>
      </c>
      <c r="P541" s="25">
        <f>Barcelona_Idealista4[[#This Row],[prices]]/Barcelona_Idealista4[[#This Row],[area_m2]]</f>
        <v>4680.8510638297876</v>
      </c>
      <c r="Q541" t="str">
        <f>_xlfn.TEXTJOIN("-",0,Barcelona_Idealista4[[#This Row],[condition]],Barcelona_Idealista4[[#This Row],[prices]])</f>
        <v>good condition-880000</v>
      </c>
      <c r="R541" s="11" t="str" cm="1">
        <f t="array" ref="R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2" spans="1:18" x14ac:dyDescent="0.2">
      <c r="A542" s="1">
        <v>42576</v>
      </c>
      <c r="B542" s="14">
        <f>YEAR(Barcelona_Idealista4[[#This Row],[Fecha]])</f>
        <v>2016</v>
      </c>
      <c r="C542" t="s">
        <v>663</v>
      </c>
      <c r="D542" t="s">
        <v>11</v>
      </c>
      <c r="E542" t="s">
        <v>50</v>
      </c>
      <c r="F542" t="s">
        <v>66</v>
      </c>
      <c r="G542" t="s">
        <v>14</v>
      </c>
      <c r="H542" t="s">
        <v>15</v>
      </c>
      <c r="I542">
        <v>4</v>
      </c>
      <c r="J542">
        <v>90</v>
      </c>
      <c r="K542" t="s">
        <v>16</v>
      </c>
      <c r="L542" t="s">
        <v>17</v>
      </c>
      <c r="M542" t="s">
        <v>18</v>
      </c>
      <c r="N542" s="18">
        <f>VLOOKUP(Barcelona_Idealista4[[#This Row],[lift]],Tabla5[],2,0)</f>
        <v>0</v>
      </c>
      <c r="O542" s="25">
        <v>349000</v>
      </c>
      <c r="P542" s="25">
        <f>Barcelona_Idealista4[[#This Row],[prices]]/Barcelona_Idealista4[[#This Row],[area_m2]]</f>
        <v>3877.7777777777778</v>
      </c>
      <c r="Q542" t="str">
        <f>_xlfn.TEXTJOIN("-",0,Barcelona_Idealista4[[#This Row],[condition]],Barcelona_Idealista4[[#This Row],[prices]])</f>
        <v>good condition-349000</v>
      </c>
      <c r="R542" s="11" t="str" cm="1">
        <f t="array" ref="R5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3" spans="1:18" x14ac:dyDescent="0.2">
      <c r="A543" s="1">
        <v>42577</v>
      </c>
      <c r="B543" s="14">
        <f>YEAR(Barcelona_Idealista4[[#This Row],[Fecha]])</f>
        <v>2016</v>
      </c>
      <c r="C543" t="s">
        <v>664</v>
      </c>
      <c r="D543" t="s">
        <v>11</v>
      </c>
      <c r="E543" t="s">
        <v>34</v>
      </c>
      <c r="F543" t="s">
        <v>35</v>
      </c>
      <c r="G543" t="s">
        <v>14</v>
      </c>
      <c r="H543" t="s">
        <v>23</v>
      </c>
      <c r="I543">
        <v>5</v>
      </c>
      <c r="J543">
        <v>300</v>
      </c>
      <c r="K543" t="s">
        <v>16</v>
      </c>
      <c r="L543" t="s">
        <v>17</v>
      </c>
      <c r="M543" t="s">
        <v>100</v>
      </c>
      <c r="N543" s="18">
        <f>VLOOKUP(Barcelona_Idealista4[[#This Row],[lift]],Tabla5[],2,0)</f>
        <v>0</v>
      </c>
      <c r="O543" s="25">
        <v>1950000</v>
      </c>
      <c r="P543" s="25">
        <f>Barcelona_Idealista4[[#This Row],[prices]]/Barcelona_Idealista4[[#This Row],[area_m2]]</f>
        <v>6500</v>
      </c>
      <c r="Q543" t="str">
        <f>_xlfn.TEXTJOIN("-",0,Barcelona_Idealista4[[#This Row],[condition]],Barcelona_Idealista4[[#This Row],[prices]])</f>
        <v>good condition-1950000</v>
      </c>
      <c r="R543" s="11" t="str" cm="1">
        <f t="array" ref="R5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4" spans="1:18" x14ac:dyDescent="0.2">
      <c r="A544" s="1">
        <v>42578</v>
      </c>
      <c r="B544" s="14">
        <f>YEAR(Barcelona_Idealista4[[#This Row],[Fecha]])</f>
        <v>2016</v>
      </c>
      <c r="C544" t="s">
        <v>665</v>
      </c>
      <c r="D544" t="s">
        <v>11</v>
      </c>
      <c r="E544" t="s">
        <v>37</v>
      </c>
      <c r="F544" t="s">
        <v>49</v>
      </c>
      <c r="G544" t="s">
        <v>14</v>
      </c>
      <c r="H544" t="s">
        <v>15</v>
      </c>
      <c r="I544">
        <v>5</v>
      </c>
      <c r="J544">
        <v>161</v>
      </c>
      <c r="K544" t="s">
        <v>16</v>
      </c>
      <c r="L544" t="s">
        <v>17</v>
      </c>
      <c r="M544" t="s">
        <v>18</v>
      </c>
      <c r="N544" s="18">
        <f>VLOOKUP(Barcelona_Idealista4[[#This Row],[lift]],Tabla5[],2,0)</f>
        <v>0</v>
      </c>
      <c r="O544" s="25">
        <v>690000</v>
      </c>
      <c r="P544" s="25">
        <f>Barcelona_Idealista4[[#This Row],[prices]]/Barcelona_Idealista4[[#This Row],[area_m2]]</f>
        <v>4285.7142857142853</v>
      </c>
      <c r="Q544" t="str">
        <f>_xlfn.TEXTJOIN("-",0,Barcelona_Idealista4[[#This Row],[condition]],Barcelona_Idealista4[[#This Row],[prices]])</f>
        <v>good condition-690000</v>
      </c>
      <c r="R544" s="11" t="str" cm="1">
        <f t="array" ref="R5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5" spans="1:18" x14ac:dyDescent="0.2">
      <c r="A545" s="1">
        <v>42579</v>
      </c>
      <c r="B545" s="14">
        <f>YEAR(Barcelona_Idealista4[[#This Row],[Fecha]])</f>
        <v>2016</v>
      </c>
      <c r="C545" t="s">
        <v>666</v>
      </c>
      <c r="D545" t="s">
        <v>11</v>
      </c>
      <c r="E545" t="s">
        <v>19</v>
      </c>
      <c r="F545" t="s">
        <v>45</v>
      </c>
      <c r="G545" t="s">
        <v>14</v>
      </c>
      <c r="H545" t="s">
        <v>15</v>
      </c>
      <c r="I545">
        <v>6</v>
      </c>
      <c r="J545">
        <v>304</v>
      </c>
      <c r="K545" t="s">
        <v>16</v>
      </c>
      <c r="L545" t="s">
        <v>17</v>
      </c>
      <c r="M545" t="s">
        <v>36</v>
      </c>
      <c r="N545" s="18">
        <f>VLOOKUP(Barcelona_Idealista4[[#This Row],[lift]],Tabla5[],2,0)</f>
        <v>0</v>
      </c>
      <c r="O545" s="25">
        <v>1670000</v>
      </c>
      <c r="P545" s="25">
        <f>Barcelona_Idealista4[[#This Row],[prices]]/Barcelona_Idealista4[[#This Row],[area_m2]]</f>
        <v>5493.4210526315792</v>
      </c>
      <c r="Q545" t="str">
        <f>_xlfn.TEXTJOIN("-",0,Barcelona_Idealista4[[#This Row],[condition]],Barcelona_Idealista4[[#This Row],[prices]])</f>
        <v>good condition-1670000</v>
      </c>
      <c r="R545" s="11" t="str" cm="1">
        <f t="array" ref="R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6" spans="1:18" x14ac:dyDescent="0.2">
      <c r="A546" s="1">
        <v>42580</v>
      </c>
      <c r="B546" s="14">
        <f>YEAR(Barcelona_Idealista4[[#This Row],[Fecha]])</f>
        <v>2016</v>
      </c>
      <c r="C546" t="s">
        <v>667</v>
      </c>
      <c r="D546" t="s">
        <v>11</v>
      </c>
      <c r="E546" t="s">
        <v>89</v>
      </c>
      <c r="F546" t="s">
        <v>110</v>
      </c>
      <c r="G546" t="s">
        <v>14</v>
      </c>
      <c r="H546" t="s">
        <v>15</v>
      </c>
      <c r="I546">
        <v>4</v>
      </c>
      <c r="J546">
        <v>70</v>
      </c>
      <c r="K546" t="s">
        <v>16</v>
      </c>
      <c r="L546" t="s">
        <v>17</v>
      </c>
      <c r="M546" t="s">
        <v>46</v>
      </c>
      <c r="N546" s="18">
        <f>VLOOKUP(Barcelona_Idealista4[[#This Row],[lift]],Tabla5[],2,0)</f>
        <v>0</v>
      </c>
      <c r="O546" s="25">
        <v>270000</v>
      </c>
      <c r="P546" s="25">
        <f>Barcelona_Idealista4[[#This Row],[prices]]/Barcelona_Idealista4[[#This Row],[area_m2]]</f>
        <v>3857.1428571428573</v>
      </c>
      <c r="Q546" t="str">
        <f>_xlfn.TEXTJOIN("-",0,Barcelona_Idealista4[[#This Row],[condition]],Barcelona_Idealista4[[#This Row],[prices]])</f>
        <v>good condition-270000</v>
      </c>
      <c r="R546" s="11" t="str" cm="1">
        <f t="array" ref="R5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7" spans="1:18" x14ac:dyDescent="0.2">
      <c r="A547" s="1">
        <v>42581</v>
      </c>
      <c r="B547" s="14">
        <f>YEAR(Barcelona_Idealista4[[#This Row],[Fecha]])</f>
        <v>2016</v>
      </c>
      <c r="C547" t="s">
        <v>668</v>
      </c>
      <c r="D547" t="s">
        <v>11</v>
      </c>
      <c r="E547" t="s">
        <v>42</v>
      </c>
      <c r="F547" t="s">
        <v>87</v>
      </c>
      <c r="G547" t="s">
        <v>14</v>
      </c>
      <c r="H547" t="s">
        <v>15</v>
      </c>
      <c r="I547">
        <v>4</v>
      </c>
      <c r="J547">
        <v>100</v>
      </c>
      <c r="K547" t="s">
        <v>16</v>
      </c>
      <c r="L547" t="s">
        <v>17</v>
      </c>
      <c r="M547" t="s">
        <v>60</v>
      </c>
      <c r="N547" s="18">
        <f>VLOOKUP(Barcelona_Idealista4[[#This Row],[lift]],Tabla5[],2,0)</f>
        <v>0</v>
      </c>
      <c r="O547" s="25">
        <v>270000</v>
      </c>
      <c r="P547" s="25">
        <f>Barcelona_Idealista4[[#This Row],[prices]]/Barcelona_Idealista4[[#This Row],[area_m2]]</f>
        <v>2700</v>
      </c>
      <c r="Q547" t="str">
        <f>_xlfn.TEXTJOIN("-",0,Barcelona_Idealista4[[#This Row],[condition]],Barcelona_Idealista4[[#This Row],[prices]])</f>
        <v>good condition-270000</v>
      </c>
      <c r="R547" s="11" t="str" cm="1">
        <f t="array" ref="R5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48" spans="1:18" x14ac:dyDescent="0.2">
      <c r="A548" s="1">
        <v>42582</v>
      </c>
      <c r="B548" s="14">
        <f>YEAR(Barcelona_Idealista4[[#This Row],[Fecha]])</f>
        <v>2016</v>
      </c>
      <c r="C548" t="s">
        <v>669</v>
      </c>
      <c r="D548" t="s">
        <v>11</v>
      </c>
      <c r="E548" t="s">
        <v>34</v>
      </c>
      <c r="F548" t="s">
        <v>35</v>
      </c>
      <c r="G548" t="s">
        <v>14</v>
      </c>
      <c r="H548" t="s">
        <v>15</v>
      </c>
      <c r="I548">
        <v>5</v>
      </c>
      <c r="J548">
        <v>269</v>
      </c>
      <c r="K548" t="s">
        <v>16</v>
      </c>
      <c r="L548" t="s">
        <v>17</v>
      </c>
      <c r="M548" t="s">
        <v>40</v>
      </c>
      <c r="N548" s="18">
        <f>VLOOKUP(Barcelona_Idealista4[[#This Row],[lift]],Tabla5[],2,0)</f>
        <v>0</v>
      </c>
      <c r="O548" s="25">
        <v>1550000</v>
      </c>
      <c r="P548" s="25">
        <f>Barcelona_Idealista4[[#This Row],[prices]]/Barcelona_Idealista4[[#This Row],[area_m2]]</f>
        <v>5762.0817843866171</v>
      </c>
      <c r="Q548" t="str">
        <f>_xlfn.TEXTJOIN("-",0,Barcelona_Idealista4[[#This Row],[condition]],Barcelona_Idealista4[[#This Row],[prices]])</f>
        <v>good condition-1550000</v>
      </c>
      <c r="R548" s="11" t="str" cm="1">
        <f t="array" ref="R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49" spans="1:18" x14ac:dyDescent="0.2">
      <c r="A549" s="1">
        <v>42583</v>
      </c>
      <c r="B549" s="14">
        <f>YEAR(Barcelona_Idealista4[[#This Row],[Fecha]])</f>
        <v>2016</v>
      </c>
      <c r="C549" t="s">
        <v>670</v>
      </c>
      <c r="D549" t="s">
        <v>11</v>
      </c>
      <c r="E549" t="s">
        <v>37</v>
      </c>
      <c r="F549" t="s">
        <v>74</v>
      </c>
      <c r="G549" t="s">
        <v>14</v>
      </c>
      <c r="H549" t="s">
        <v>15</v>
      </c>
      <c r="I549">
        <v>3</v>
      </c>
      <c r="J549">
        <v>49</v>
      </c>
      <c r="K549" t="s">
        <v>28</v>
      </c>
      <c r="L549" t="s">
        <v>17</v>
      </c>
      <c r="M549" t="s">
        <v>58</v>
      </c>
      <c r="N549" s="18">
        <f>VLOOKUP(Barcelona_Idealista4[[#This Row],[lift]],Tabla5[],2,0)</f>
        <v>0.02</v>
      </c>
      <c r="O549" s="25">
        <v>147000</v>
      </c>
      <c r="P549" s="25">
        <f>Barcelona_Idealista4[[#This Row],[prices]]/Barcelona_Idealista4[[#This Row],[area_m2]]</f>
        <v>3000</v>
      </c>
      <c r="Q549" t="str">
        <f>_xlfn.TEXTJOIN("-",0,Barcelona_Idealista4[[#This Row],[condition]],Barcelona_Idealista4[[#This Row],[prices]])</f>
        <v>good condition-147000</v>
      </c>
      <c r="R549" s="11" t="str" cm="1">
        <f t="array" ref="R5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0" spans="1:18" x14ac:dyDescent="0.2">
      <c r="A550" s="1">
        <v>42584</v>
      </c>
      <c r="B550" s="14">
        <f>YEAR(Barcelona_Idealista4[[#This Row],[Fecha]])</f>
        <v>2016</v>
      </c>
      <c r="C550" t="s">
        <v>671</v>
      </c>
      <c r="D550" t="s">
        <v>11</v>
      </c>
      <c r="E550" t="s">
        <v>19</v>
      </c>
      <c r="F550" t="s">
        <v>68</v>
      </c>
      <c r="G550" t="s">
        <v>14</v>
      </c>
      <c r="H550" t="s">
        <v>23</v>
      </c>
      <c r="I550">
        <v>4</v>
      </c>
      <c r="J550">
        <v>230</v>
      </c>
      <c r="K550" t="s">
        <v>16</v>
      </c>
      <c r="L550" t="s">
        <v>17</v>
      </c>
      <c r="M550" t="s">
        <v>60</v>
      </c>
      <c r="N550" s="18">
        <f>VLOOKUP(Barcelona_Idealista4[[#This Row],[lift]],Tabla5[],2,0)</f>
        <v>0</v>
      </c>
      <c r="O550" s="25">
        <v>2050000</v>
      </c>
      <c r="P550" s="25">
        <f>Barcelona_Idealista4[[#This Row],[prices]]/Barcelona_Idealista4[[#This Row],[area_m2]]</f>
        <v>8913.04347826087</v>
      </c>
      <c r="Q550" t="str">
        <f>_xlfn.TEXTJOIN("-",0,Barcelona_Idealista4[[#This Row],[condition]],Barcelona_Idealista4[[#This Row],[prices]])</f>
        <v>good condition-2050000</v>
      </c>
      <c r="R550" s="11" t="str" cm="1">
        <f t="array" ref="R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1" spans="1:18" x14ac:dyDescent="0.2">
      <c r="A551" s="1">
        <v>42585</v>
      </c>
      <c r="B551" s="14">
        <f>YEAR(Barcelona_Idealista4[[#This Row],[Fecha]])</f>
        <v>2016</v>
      </c>
      <c r="C551" t="s">
        <v>672</v>
      </c>
      <c r="D551" t="s">
        <v>11</v>
      </c>
      <c r="E551" t="s">
        <v>34</v>
      </c>
      <c r="F551" t="s">
        <v>35</v>
      </c>
      <c r="G551" t="s">
        <v>14</v>
      </c>
      <c r="H551" t="s">
        <v>76</v>
      </c>
      <c r="I551">
        <v>4</v>
      </c>
      <c r="J551">
        <v>185</v>
      </c>
      <c r="K551" t="s">
        <v>28</v>
      </c>
      <c r="L551" t="s">
        <v>17</v>
      </c>
      <c r="M551" t="s">
        <v>29</v>
      </c>
      <c r="N551" s="18">
        <f>VLOOKUP(Barcelona_Idealista4[[#This Row],[lift]],Tabla5[],2,0)</f>
        <v>0.02</v>
      </c>
      <c r="O551" s="25">
        <v>860000</v>
      </c>
      <c r="P551" s="25">
        <f>Barcelona_Idealista4[[#This Row],[prices]]/Barcelona_Idealista4[[#This Row],[area_m2]]</f>
        <v>4648.6486486486483</v>
      </c>
      <c r="Q551" t="str">
        <f>_xlfn.TEXTJOIN("-",0,Barcelona_Idealista4[[#This Row],[condition]],Barcelona_Idealista4[[#This Row],[prices]])</f>
        <v>good condition-860000</v>
      </c>
      <c r="R551" s="11" t="str" cm="1">
        <f t="array" ref="R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2" spans="1:18" x14ac:dyDescent="0.2">
      <c r="A552" s="1">
        <v>42586</v>
      </c>
      <c r="B552" s="14">
        <f>YEAR(Barcelona_Idealista4[[#This Row],[Fecha]])</f>
        <v>2016</v>
      </c>
      <c r="C552" t="s">
        <v>673</v>
      </c>
      <c r="D552" t="s">
        <v>11</v>
      </c>
      <c r="E552" t="s">
        <v>12</v>
      </c>
      <c r="F552" t="s">
        <v>31</v>
      </c>
      <c r="G552" t="s">
        <v>14</v>
      </c>
      <c r="H552" t="s">
        <v>15</v>
      </c>
      <c r="I552">
        <v>3</v>
      </c>
      <c r="J552">
        <v>153</v>
      </c>
      <c r="K552" t="s">
        <v>28</v>
      </c>
      <c r="L552" t="s">
        <v>17</v>
      </c>
      <c r="M552" t="s">
        <v>52</v>
      </c>
      <c r="N552" s="18">
        <f>VLOOKUP(Barcelona_Idealista4[[#This Row],[lift]],Tabla5[],2,0)</f>
        <v>0.02</v>
      </c>
      <c r="O552" s="25">
        <v>790000</v>
      </c>
      <c r="P552" s="25">
        <f>Barcelona_Idealista4[[#This Row],[prices]]/Barcelona_Idealista4[[#This Row],[area_m2]]</f>
        <v>5163.3986928104578</v>
      </c>
      <c r="Q552" t="str">
        <f>_xlfn.TEXTJOIN("-",0,Barcelona_Idealista4[[#This Row],[condition]],Barcelona_Idealista4[[#This Row],[prices]])</f>
        <v>good condition-790000</v>
      </c>
      <c r="R552" s="11" t="str" cm="1">
        <f t="array" ref="R5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3" spans="1:18" x14ac:dyDescent="0.2">
      <c r="A553" s="1">
        <v>42587</v>
      </c>
      <c r="B553" s="14">
        <f>YEAR(Barcelona_Idealista4[[#This Row],[Fecha]])</f>
        <v>2016</v>
      </c>
      <c r="C553" t="s">
        <v>674</v>
      </c>
      <c r="D553" t="s">
        <v>11</v>
      </c>
      <c r="E553" t="s">
        <v>34</v>
      </c>
      <c r="F553" t="s">
        <v>44</v>
      </c>
      <c r="G553" t="s">
        <v>14</v>
      </c>
      <c r="H553" t="s">
        <v>15</v>
      </c>
      <c r="I553">
        <v>3</v>
      </c>
      <c r="J553">
        <v>85</v>
      </c>
      <c r="K553" t="s">
        <v>16</v>
      </c>
      <c r="L553" t="s">
        <v>17</v>
      </c>
      <c r="M553" t="s">
        <v>40</v>
      </c>
      <c r="N553" s="18">
        <f>VLOOKUP(Barcelona_Idealista4[[#This Row],[lift]],Tabla5[],2,0)</f>
        <v>0</v>
      </c>
      <c r="O553" s="25">
        <v>349000</v>
      </c>
      <c r="P553" s="25">
        <f>Barcelona_Idealista4[[#This Row],[prices]]/Barcelona_Idealista4[[#This Row],[area_m2]]</f>
        <v>4105.8823529411766</v>
      </c>
      <c r="Q553" t="str">
        <f>_xlfn.TEXTJOIN("-",0,Barcelona_Idealista4[[#This Row],[condition]],Barcelona_Idealista4[[#This Row],[prices]])</f>
        <v>good condition-349000</v>
      </c>
      <c r="R553" s="11" t="str" cm="1">
        <f t="array" ref="R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4" spans="1:18" x14ac:dyDescent="0.2">
      <c r="A554" s="1">
        <v>42588</v>
      </c>
      <c r="B554" s="14">
        <f>YEAR(Barcelona_Idealista4[[#This Row],[Fecha]])</f>
        <v>2016</v>
      </c>
      <c r="C554" t="s">
        <v>675</v>
      </c>
      <c r="D554" t="s">
        <v>11</v>
      </c>
      <c r="E554" t="s">
        <v>54</v>
      </c>
      <c r="F554" t="s">
        <v>111</v>
      </c>
      <c r="G554" t="s">
        <v>14</v>
      </c>
      <c r="H554" t="s">
        <v>15</v>
      </c>
      <c r="I554">
        <v>3</v>
      </c>
      <c r="J554">
        <v>64</v>
      </c>
      <c r="K554" t="s">
        <v>28</v>
      </c>
      <c r="L554" t="s">
        <v>17</v>
      </c>
      <c r="M554" t="s">
        <v>18</v>
      </c>
      <c r="N554" s="18">
        <f>VLOOKUP(Barcelona_Idealista4[[#This Row],[lift]],Tabla5[],2,0)</f>
        <v>0.02</v>
      </c>
      <c r="O554" s="25">
        <v>134900</v>
      </c>
      <c r="P554" s="25">
        <f>Barcelona_Idealista4[[#This Row],[prices]]/Barcelona_Idealista4[[#This Row],[area_m2]]</f>
        <v>2107.8125</v>
      </c>
      <c r="Q554" t="str">
        <f>_xlfn.TEXTJOIN("-",0,Barcelona_Idealista4[[#This Row],[condition]],Barcelona_Idealista4[[#This Row],[prices]])</f>
        <v>good condition-134900</v>
      </c>
      <c r="R554" s="11" t="str" cm="1">
        <f t="array" ref="R5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5" spans="1:18" x14ac:dyDescent="0.2">
      <c r="A555" s="1">
        <v>42589</v>
      </c>
      <c r="B555" s="14">
        <f>YEAR(Barcelona_Idealista4[[#This Row],[Fecha]])</f>
        <v>2016</v>
      </c>
      <c r="C555" t="s">
        <v>676</v>
      </c>
      <c r="D555" t="s">
        <v>11</v>
      </c>
      <c r="E555" t="s">
        <v>54</v>
      </c>
      <c r="F555" t="s">
        <v>54</v>
      </c>
      <c r="G555" t="s">
        <v>14</v>
      </c>
      <c r="H555" t="s">
        <v>15</v>
      </c>
      <c r="I555">
        <v>3</v>
      </c>
      <c r="J555">
        <v>95</v>
      </c>
      <c r="K555" t="s">
        <v>16</v>
      </c>
      <c r="L555" t="s">
        <v>17</v>
      </c>
      <c r="M555" t="s">
        <v>36</v>
      </c>
      <c r="N555" s="18">
        <f>VLOOKUP(Barcelona_Idealista4[[#This Row],[lift]],Tabla5[],2,0)</f>
        <v>0</v>
      </c>
      <c r="O555" s="25">
        <v>298000</v>
      </c>
      <c r="P555" s="25">
        <f>Barcelona_Idealista4[[#This Row],[prices]]/Barcelona_Idealista4[[#This Row],[area_m2]]</f>
        <v>3136.8421052631579</v>
      </c>
      <c r="Q555" t="str">
        <f>_xlfn.TEXTJOIN("-",0,Barcelona_Idealista4[[#This Row],[condition]],Barcelona_Idealista4[[#This Row],[prices]])</f>
        <v>good condition-298000</v>
      </c>
      <c r="R555" s="11" t="str" cm="1">
        <f t="array" ref="R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6" spans="1:18" x14ac:dyDescent="0.2">
      <c r="A556" s="1">
        <v>42590</v>
      </c>
      <c r="B556" s="14">
        <f>YEAR(Barcelona_Idealista4[[#This Row],[Fecha]])</f>
        <v>2016</v>
      </c>
      <c r="C556" t="s">
        <v>677</v>
      </c>
      <c r="D556" t="s">
        <v>11</v>
      </c>
      <c r="E556" t="s">
        <v>47</v>
      </c>
      <c r="F556" t="s">
        <v>102</v>
      </c>
      <c r="G556" t="s">
        <v>14</v>
      </c>
      <c r="H556" t="s">
        <v>15</v>
      </c>
      <c r="I556">
        <v>3</v>
      </c>
      <c r="J556">
        <v>60</v>
      </c>
      <c r="K556" t="s">
        <v>16</v>
      </c>
      <c r="L556" t="s">
        <v>17</v>
      </c>
      <c r="M556" t="s">
        <v>36</v>
      </c>
      <c r="N556" s="18">
        <f>VLOOKUP(Barcelona_Idealista4[[#This Row],[lift]],Tabla5[],2,0)</f>
        <v>0</v>
      </c>
      <c r="O556" s="25">
        <v>175000</v>
      </c>
      <c r="P556" s="25">
        <f>Barcelona_Idealista4[[#This Row],[prices]]/Barcelona_Idealista4[[#This Row],[area_m2]]</f>
        <v>2916.6666666666665</v>
      </c>
      <c r="Q556" t="str">
        <f>_xlfn.TEXTJOIN("-",0,Barcelona_Idealista4[[#This Row],[condition]],Barcelona_Idealista4[[#This Row],[prices]])</f>
        <v>good condition-175000</v>
      </c>
      <c r="R556" s="11" t="str" cm="1">
        <f t="array" ref="R5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7" spans="1:18" x14ac:dyDescent="0.2">
      <c r="A557" s="1">
        <v>42591</v>
      </c>
      <c r="B557" s="14">
        <f>YEAR(Barcelona_Idealista4[[#This Row],[Fecha]])</f>
        <v>2016</v>
      </c>
      <c r="C557" t="s">
        <v>678</v>
      </c>
      <c r="D557" t="s">
        <v>11</v>
      </c>
      <c r="E557" t="s">
        <v>42</v>
      </c>
      <c r="F557" t="s">
        <v>59</v>
      </c>
      <c r="G557" t="s">
        <v>14</v>
      </c>
      <c r="H557" t="s">
        <v>15</v>
      </c>
      <c r="I557">
        <v>4</v>
      </c>
      <c r="J557">
        <v>100</v>
      </c>
      <c r="K557" t="s">
        <v>16</v>
      </c>
      <c r="L557" t="s">
        <v>17</v>
      </c>
      <c r="M557" t="s">
        <v>60</v>
      </c>
      <c r="N557" s="18">
        <f>VLOOKUP(Barcelona_Idealista4[[#This Row],[lift]],Tabla5[],2,0)</f>
        <v>0</v>
      </c>
      <c r="O557" s="25">
        <v>270000</v>
      </c>
      <c r="P557" s="25">
        <f>Barcelona_Idealista4[[#This Row],[prices]]/Barcelona_Idealista4[[#This Row],[area_m2]]</f>
        <v>2700</v>
      </c>
      <c r="Q557" t="str">
        <f>_xlfn.TEXTJOIN("-",0,Barcelona_Idealista4[[#This Row],[condition]],Barcelona_Idealista4[[#This Row],[prices]])</f>
        <v>good condition-270000</v>
      </c>
      <c r="R557" s="11" t="str" cm="1">
        <f t="array" ref="R5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58" spans="1:18" x14ac:dyDescent="0.2">
      <c r="A558" s="1">
        <v>42592</v>
      </c>
      <c r="B558" s="14">
        <f>YEAR(Barcelona_Idealista4[[#This Row],[Fecha]])</f>
        <v>2016</v>
      </c>
      <c r="C558" t="s">
        <v>679</v>
      </c>
      <c r="D558" t="s">
        <v>11</v>
      </c>
      <c r="E558" t="s">
        <v>47</v>
      </c>
      <c r="F558" t="s">
        <v>112</v>
      </c>
      <c r="G558" t="s">
        <v>14</v>
      </c>
      <c r="H558" t="s">
        <v>15</v>
      </c>
      <c r="I558">
        <v>4</v>
      </c>
      <c r="J558">
        <v>110</v>
      </c>
      <c r="K558" t="s">
        <v>16</v>
      </c>
      <c r="L558" t="s">
        <v>17</v>
      </c>
      <c r="M558" t="s">
        <v>58</v>
      </c>
      <c r="N558" s="18">
        <f>VLOOKUP(Barcelona_Idealista4[[#This Row],[lift]],Tabla5[],2,0)</f>
        <v>0</v>
      </c>
      <c r="O558" s="25">
        <v>360000</v>
      </c>
      <c r="P558" s="25">
        <f>Barcelona_Idealista4[[#This Row],[prices]]/Barcelona_Idealista4[[#This Row],[area_m2]]</f>
        <v>3272.7272727272725</v>
      </c>
      <c r="Q558" t="str">
        <f>_xlfn.TEXTJOIN("-",0,Barcelona_Idealista4[[#This Row],[condition]],Barcelona_Idealista4[[#This Row],[prices]])</f>
        <v>good condition-360000</v>
      </c>
      <c r="R558" s="11" t="str" cm="1">
        <f t="array" ref="R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59" spans="1:18" x14ac:dyDescent="0.2">
      <c r="A559" s="1">
        <v>42593</v>
      </c>
      <c r="B559" s="14">
        <f>YEAR(Barcelona_Idealista4[[#This Row],[Fecha]])</f>
        <v>2016</v>
      </c>
      <c r="C559" t="s">
        <v>680</v>
      </c>
      <c r="D559" t="s">
        <v>11</v>
      </c>
      <c r="E559" t="s">
        <v>19</v>
      </c>
      <c r="F559" t="s">
        <v>77</v>
      </c>
      <c r="G559" t="s">
        <v>14</v>
      </c>
      <c r="H559" t="s">
        <v>32</v>
      </c>
      <c r="I559">
        <v>6</v>
      </c>
      <c r="J559">
        <v>412</v>
      </c>
      <c r="K559" t="s">
        <v>16</v>
      </c>
      <c r="L559" t="s">
        <v>17</v>
      </c>
      <c r="M559" t="s">
        <v>58</v>
      </c>
      <c r="N559" s="18">
        <f>VLOOKUP(Barcelona_Idealista4[[#This Row],[lift]],Tabla5[],2,0)</f>
        <v>0</v>
      </c>
      <c r="O559" s="25">
        <v>1850000</v>
      </c>
      <c r="P559" s="25">
        <f>Barcelona_Idealista4[[#This Row],[prices]]/Barcelona_Idealista4[[#This Row],[area_m2]]</f>
        <v>4490.2912621359219</v>
      </c>
      <c r="Q559" t="str">
        <f>_xlfn.TEXTJOIN("-",0,Barcelona_Idealista4[[#This Row],[condition]],Barcelona_Idealista4[[#This Row],[prices]])</f>
        <v>good condition-1850000</v>
      </c>
      <c r="R559" s="11" t="str" cm="1">
        <f t="array" ref="R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0" spans="1:18" x14ac:dyDescent="0.2">
      <c r="A560" s="1">
        <v>42594</v>
      </c>
      <c r="B560" s="14">
        <f>YEAR(Barcelona_Idealista4[[#This Row],[Fecha]])</f>
        <v>2016</v>
      </c>
      <c r="C560" t="s">
        <v>681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>
        <v>3</v>
      </c>
      <c r="J560">
        <v>179</v>
      </c>
      <c r="K560" t="s">
        <v>16</v>
      </c>
      <c r="L560" t="s">
        <v>17</v>
      </c>
      <c r="M560" t="s">
        <v>60</v>
      </c>
      <c r="N560" s="18">
        <f>VLOOKUP(Barcelona_Idealista4[[#This Row],[lift]],Tabla5[],2,0)</f>
        <v>0</v>
      </c>
      <c r="O560" s="25">
        <v>1650000</v>
      </c>
      <c r="P560" s="25">
        <f>Barcelona_Idealista4[[#This Row],[prices]]/Barcelona_Idealista4[[#This Row],[area_m2]]</f>
        <v>9217.8770949720674</v>
      </c>
      <c r="Q560" t="str">
        <f>_xlfn.TEXTJOIN("-",0,Barcelona_Idealista4[[#This Row],[condition]],Barcelona_Idealista4[[#This Row],[prices]])</f>
        <v>good condition-1650000</v>
      </c>
      <c r="R560" s="11" t="str" cm="1">
        <f t="array" ref="R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1" spans="1:18" x14ac:dyDescent="0.2">
      <c r="A561" s="1">
        <v>42595</v>
      </c>
      <c r="B561" s="14">
        <f>YEAR(Barcelona_Idealista4[[#This Row],[Fecha]])</f>
        <v>2016</v>
      </c>
      <c r="C561" t="s">
        <v>682</v>
      </c>
      <c r="D561" t="s">
        <v>11</v>
      </c>
      <c r="E561" t="s">
        <v>12</v>
      </c>
      <c r="F561" t="s">
        <v>31</v>
      </c>
      <c r="G561" t="s">
        <v>14</v>
      </c>
      <c r="H561" t="s">
        <v>15</v>
      </c>
      <c r="I561">
        <v>2</v>
      </c>
      <c r="J561">
        <v>76</v>
      </c>
      <c r="K561" t="s">
        <v>28</v>
      </c>
      <c r="L561" t="s">
        <v>17</v>
      </c>
      <c r="M561" t="s">
        <v>58</v>
      </c>
      <c r="N561" s="18">
        <f>VLOOKUP(Barcelona_Idealista4[[#This Row],[lift]],Tabla5[],2,0)</f>
        <v>0.02</v>
      </c>
      <c r="O561" s="25">
        <v>189000</v>
      </c>
      <c r="P561" s="25">
        <f>Barcelona_Idealista4[[#This Row],[prices]]/Barcelona_Idealista4[[#This Row],[area_m2]]</f>
        <v>2486.8421052631579</v>
      </c>
      <c r="Q561" t="str">
        <f>_xlfn.TEXTJOIN("-",0,Barcelona_Idealista4[[#This Row],[condition]],Barcelona_Idealista4[[#This Row],[prices]])</f>
        <v>good condition-189000</v>
      </c>
      <c r="R561" s="11" t="str" cm="1">
        <f t="array" ref="R5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62" spans="1:18" x14ac:dyDescent="0.2">
      <c r="A562" s="1">
        <v>42596</v>
      </c>
      <c r="B562" s="14">
        <f>YEAR(Barcelona_Idealista4[[#This Row],[Fecha]])</f>
        <v>2016</v>
      </c>
      <c r="C562" t="s">
        <v>683</v>
      </c>
      <c r="D562" t="s">
        <v>11</v>
      </c>
      <c r="E562" t="s">
        <v>12</v>
      </c>
      <c r="F562" t="s">
        <v>31</v>
      </c>
      <c r="G562" t="s">
        <v>14</v>
      </c>
      <c r="H562" t="s">
        <v>23</v>
      </c>
      <c r="I562">
        <v>3</v>
      </c>
      <c r="J562">
        <v>100</v>
      </c>
      <c r="K562" t="s">
        <v>28</v>
      </c>
      <c r="L562" t="s">
        <v>17</v>
      </c>
      <c r="M562" t="s">
        <v>40</v>
      </c>
      <c r="N562" s="18">
        <f>VLOOKUP(Barcelona_Idealista4[[#This Row],[lift]],Tabla5[],2,0)</f>
        <v>0.02</v>
      </c>
      <c r="O562" s="25">
        <v>320000</v>
      </c>
      <c r="P562" s="25">
        <f>Barcelona_Idealista4[[#This Row],[prices]]/Barcelona_Idealista4[[#This Row],[area_m2]]</f>
        <v>3200</v>
      </c>
      <c r="Q562" t="str">
        <f>_xlfn.TEXTJOIN("-",0,Barcelona_Idealista4[[#This Row],[condition]],Barcelona_Idealista4[[#This Row],[prices]])</f>
        <v>good condition-320000</v>
      </c>
      <c r="R562" s="11" t="str" cm="1">
        <f t="array" ref="R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3" spans="1:18" x14ac:dyDescent="0.2">
      <c r="A563" s="1">
        <v>42597</v>
      </c>
      <c r="B563" s="14">
        <f>YEAR(Barcelona_Idealista4[[#This Row],[Fecha]])</f>
        <v>2016</v>
      </c>
      <c r="C563" t="s">
        <v>684</v>
      </c>
      <c r="D563" t="s">
        <v>11</v>
      </c>
      <c r="E563" t="s">
        <v>12</v>
      </c>
      <c r="F563" t="s">
        <v>41</v>
      </c>
      <c r="G563" t="s">
        <v>14</v>
      </c>
      <c r="H563" t="s">
        <v>15</v>
      </c>
      <c r="I563">
        <v>2</v>
      </c>
      <c r="J563">
        <v>85</v>
      </c>
      <c r="K563" t="s">
        <v>16</v>
      </c>
      <c r="L563" t="s">
        <v>17</v>
      </c>
      <c r="M563" t="s">
        <v>24</v>
      </c>
      <c r="N563" s="18">
        <f>VLOOKUP(Barcelona_Idealista4[[#This Row],[lift]],Tabla5[],2,0)</f>
        <v>0</v>
      </c>
      <c r="O563" s="25">
        <v>345000</v>
      </c>
      <c r="P563" s="25">
        <f>Barcelona_Idealista4[[#This Row],[prices]]/Barcelona_Idealista4[[#This Row],[area_m2]]</f>
        <v>4058.8235294117649</v>
      </c>
      <c r="Q563" t="str">
        <f>_xlfn.TEXTJOIN("-",0,Barcelona_Idealista4[[#This Row],[condition]],Barcelona_Idealista4[[#This Row],[prices]])</f>
        <v>good condition-345000</v>
      </c>
      <c r="R563" s="11" t="str" cm="1">
        <f t="array" ref="R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4" spans="1:18" x14ac:dyDescent="0.2">
      <c r="A564" s="1">
        <v>42598</v>
      </c>
      <c r="B564" s="14">
        <f>YEAR(Barcelona_Idealista4[[#This Row],[Fecha]])</f>
        <v>2016</v>
      </c>
      <c r="C564" t="s">
        <v>685</v>
      </c>
      <c r="D564" t="s">
        <v>11</v>
      </c>
      <c r="E564" t="s">
        <v>19</v>
      </c>
      <c r="F564" t="s">
        <v>20</v>
      </c>
      <c r="G564" t="s">
        <v>14</v>
      </c>
      <c r="H564" t="s">
        <v>15</v>
      </c>
      <c r="I564">
        <v>4</v>
      </c>
      <c r="J564">
        <v>177</v>
      </c>
      <c r="K564" t="s">
        <v>16</v>
      </c>
      <c r="L564" t="s">
        <v>17</v>
      </c>
      <c r="M564" t="s">
        <v>58</v>
      </c>
      <c r="N564" s="18">
        <f>VLOOKUP(Barcelona_Idealista4[[#This Row],[lift]],Tabla5[],2,0)</f>
        <v>0</v>
      </c>
      <c r="O564" s="25">
        <v>895000</v>
      </c>
      <c r="P564" s="25">
        <f>Barcelona_Idealista4[[#This Row],[prices]]/Barcelona_Idealista4[[#This Row],[area_m2]]</f>
        <v>5056.4971751412431</v>
      </c>
      <c r="Q564" t="str">
        <f>_xlfn.TEXTJOIN("-",0,Barcelona_Idealista4[[#This Row],[condition]],Barcelona_Idealista4[[#This Row],[prices]])</f>
        <v>good condition-895000</v>
      </c>
      <c r="R564" s="11" t="str" cm="1">
        <f t="array" ref="R5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5" spans="1:18" x14ac:dyDescent="0.2">
      <c r="A565" s="1">
        <v>42599</v>
      </c>
      <c r="B565" s="14">
        <f>YEAR(Barcelona_Idealista4[[#This Row],[Fecha]])</f>
        <v>2016</v>
      </c>
      <c r="C565" t="s">
        <v>686</v>
      </c>
      <c r="D565" t="s">
        <v>11</v>
      </c>
      <c r="E565" t="s">
        <v>89</v>
      </c>
      <c r="F565" t="s">
        <v>109</v>
      </c>
      <c r="G565" t="s">
        <v>14</v>
      </c>
      <c r="H565" t="s">
        <v>15</v>
      </c>
      <c r="I565">
        <v>2</v>
      </c>
      <c r="J565">
        <v>55</v>
      </c>
      <c r="K565" t="s">
        <v>16</v>
      </c>
      <c r="L565" t="s">
        <v>17</v>
      </c>
      <c r="M565" t="s">
        <v>21</v>
      </c>
      <c r="N565" s="18">
        <f>VLOOKUP(Barcelona_Idealista4[[#This Row],[lift]],Tabla5[],2,0)</f>
        <v>0</v>
      </c>
      <c r="O565" s="25">
        <v>133900</v>
      </c>
      <c r="P565" s="25">
        <f>Barcelona_Idealista4[[#This Row],[prices]]/Barcelona_Idealista4[[#This Row],[area_m2]]</f>
        <v>2434.5454545454545</v>
      </c>
      <c r="Q565" t="str">
        <f>_xlfn.TEXTJOIN("-",0,Barcelona_Idealista4[[#This Row],[condition]],Barcelona_Idealista4[[#This Row],[prices]])</f>
        <v>good condition-133900</v>
      </c>
      <c r="R565" s="11" t="str" cm="1">
        <f t="array" ref="R5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66" spans="1:18" x14ac:dyDescent="0.2">
      <c r="A566" s="1">
        <v>42600</v>
      </c>
      <c r="B566" s="14">
        <f>YEAR(Barcelona_Idealista4[[#This Row],[Fecha]])</f>
        <v>2016</v>
      </c>
      <c r="C566" t="s">
        <v>687</v>
      </c>
      <c r="D566" t="s">
        <v>11</v>
      </c>
      <c r="E566" t="s">
        <v>42</v>
      </c>
      <c r="F566" t="s">
        <v>61</v>
      </c>
      <c r="G566" t="s">
        <v>14</v>
      </c>
      <c r="H566" t="s">
        <v>15</v>
      </c>
      <c r="I566">
        <v>5</v>
      </c>
      <c r="J566">
        <v>120</v>
      </c>
      <c r="K566" t="s">
        <v>16</v>
      </c>
      <c r="L566" t="s">
        <v>17</v>
      </c>
      <c r="M566" t="s">
        <v>18</v>
      </c>
      <c r="N566" s="18">
        <f>VLOOKUP(Barcelona_Idealista4[[#This Row],[lift]],Tabla5[],2,0)</f>
        <v>0</v>
      </c>
      <c r="O566" s="25">
        <v>375000</v>
      </c>
      <c r="P566" s="25">
        <f>Barcelona_Idealista4[[#This Row],[prices]]/Barcelona_Idealista4[[#This Row],[area_m2]]</f>
        <v>3125</v>
      </c>
      <c r="Q566" t="str">
        <f>_xlfn.TEXTJOIN("-",0,Barcelona_Idealista4[[#This Row],[condition]],Barcelona_Idealista4[[#This Row],[prices]])</f>
        <v>good condition-375000</v>
      </c>
      <c r="R566" s="11" t="str" cm="1">
        <f t="array" ref="R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7" spans="1:18" x14ac:dyDescent="0.2">
      <c r="A567" s="1">
        <v>42601</v>
      </c>
      <c r="B567" s="14">
        <f>YEAR(Barcelona_Idealista4[[#This Row],[Fecha]])</f>
        <v>2016</v>
      </c>
      <c r="C567" t="s">
        <v>688</v>
      </c>
      <c r="D567" t="s">
        <v>11</v>
      </c>
      <c r="E567" t="s">
        <v>47</v>
      </c>
      <c r="F567" t="s">
        <v>102</v>
      </c>
      <c r="G567" t="s">
        <v>14</v>
      </c>
      <c r="H567" t="s">
        <v>15</v>
      </c>
      <c r="I567">
        <v>1</v>
      </c>
      <c r="J567">
        <v>41</v>
      </c>
      <c r="K567" t="s">
        <v>28</v>
      </c>
      <c r="L567" t="s">
        <v>17</v>
      </c>
      <c r="M567" t="s">
        <v>52</v>
      </c>
      <c r="N567" s="18">
        <f>VLOOKUP(Barcelona_Idealista4[[#This Row],[lift]],Tabla5[],2,0)</f>
        <v>0.02</v>
      </c>
      <c r="O567" s="25">
        <v>199000</v>
      </c>
      <c r="P567" s="25">
        <f>Barcelona_Idealista4[[#This Row],[prices]]/Barcelona_Idealista4[[#This Row],[area_m2]]</f>
        <v>4853.6585365853662</v>
      </c>
      <c r="Q567" t="str">
        <f>_xlfn.TEXTJOIN("-",0,Barcelona_Idealista4[[#This Row],[condition]],Barcelona_Idealista4[[#This Row],[prices]])</f>
        <v>good condition-199000</v>
      </c>
      <c r="R567" s="11" t="str" cm="1">
        <f t="array" ref="R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8" spans="1:18" x14ac:dyDescent="0.2">
      <c r="A568" s="1">
        <v>42602</v>
      </c>
      <c r="B568" s="14">
        <f>YEAR(Barcelona_Idealista4[[#This Row],[Fecha]])</f>
        <v>2016</v>
      </c>
      <c r="C568" t="s">
        <v>689</v>
      </c>
      <c r="D568" t="s">
        <v>11</v>
      </c>
      <c r="E568" t="s">
        <v>12</v>
      </c>
      <c r="F568" t="s">
        <v>41</v>
      </c>
      <c r="G568" t="s">
        <v>14</v>
      </c>
      <c r="H568" t="s">
        <v>15</v>
      </c>
      <c r="I568">
        <v>4</v>
      </c>
      <c r="J568">
        <v>90</v>
      </c>
      <c r="K568" t="s">
        <v>16</v>
      </c>
      <c r="L568" t="s">
        <v>17</v>
      </c>
      <c r="M568" t="s">
        <v>18</v>
      </c>
      <c r="N568" s="18">
        <f>VLOOKUP(Barcelona_Idealista4[[#This Row],[lift]],Tabla5[],2,0)</f>
        <v>0</v>
      </c>
      <c r="O568" s="25">
        <v>550000</v>
      </c>
      <c r="P568" s="25">
        <f>Barcelona_Idealista4[[#This Row],[prices]]/Barcelona_Idealista4[[#This Row],[area_m2]]</f>
        <v>6111.1111111111113</v>
      </c>
      <c r="Q568" t="str">
        <f>_xlfn.TEXTJOIN("-",0,Barcelona_Idealista4[[#This Row],[condition]],Barcelona_Idealista4[[#This Row],[prices]])</f>
        <v>good condition-550000</v>
      </c>
      <c r="R568" s="11" t="str" cm="1">
        <f t="array" ref="R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69" spans="1:18" x14ac:dyDescent="0.2">
      <c r="A569" s="1">
        <v>42603</v>
      </c>
      <c r="B569" s="14">
        <f>YEAR(Barcelona_Idealista4[[#This Row],[Fecha]])</f>
        <v>2016</v>
      </c>
      <c r="C569" t="s">
        <v>690</v>
      </c>
      <c r="D569" t="s">
        <v>11</v>
      </c>
      <c r="E569" t="s">
        <v>19</v>
      </c>
      <c r="F569" t="s">
        <v>45</v>
      </c>
      <c r="G569" t="s">
        <v>14</v>
      </c>
      <c r="H569" t="s">
        <v>64</v>
      </c>
      <c r="I569">
        <v>13</v>
      </c>
      <c r="J569">
        <v>491</v>
      </c>
      <c r="K569" t="s">
        <v>28</v>
      </c>
      <c r="L569" t="s">
        <v>17</v>
      </c>
      <c r="M569" t="s">
        <v>29</v>
      </c>
      <c r="N569" s="18">
        <f>VLOOKUP(Barcelona_Idealista4[[#This Row],[lift]],Tabla5[],2,0)</f>
        <v>0.02</v>
      </c>
      <c r="O569" s="25">
        <v>3500000</v>
      </c>
      <c r="P569" s="25">
        <f>Barcelona_Idealista4[[#This Row],[prices]]/Barcelona_Idealista4[[#This Row],[area_m2]]</f>
        <v>7128.3095723014258</v>
      </c>
      <c r="Q569" t="str">
        <f>_xlfn.TEXTJOIN("-",0,Barcelona_Idealista4[[#This Row],[condition]],Barcelona_Idealista4[[#This Row],[prices]])</f>
        <v>good condition-3500000</v>
      </c>
      <c r="R569" s="11" t="str" cm="1">
        <f t="array" ref="R5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0" spans="1:18" x14ac:dyDescent="0.2">
      <c r="A570" s="1">
        <v>42604</v>
      </c>
      <c r="B570" s="14">
        <f>YEAR(Barcelona_Idealista4[[#This Row],[Fecha]])</f>
        <v>2016</v>
      </c>
      <c r="C570" t="s">
        <v>691</v>
      </c>
      <c r="D570" t="s">
        <v>11</v>
      </c>
      <c r="E570" t="s">
        <v>19</v>
      </c>
      <c r="F570" t="s">
        <v>20</v>
      </c>
      <c r="G570" t="s">
        <v>14</v>
      </c>
      <c r="H570" t="s">
        <v>15</v>
      </c>
      <c r="I570">
        <v>3</v>
      </c>
      <c r="J570">
        <v>100</v>
      </c>
      <c r="K570" t="s">
        <v>16</v>
      </c>
      <c r="L570" t="s">
        <v>17</v>
      </c>
      <c r="M570" t="s">
        <v>21</v>
      </c>
      <c r="N570" s="18">
        <f>VLOOKUP(Barcelona_Idealista4[[#This Row],[lift]],Tabla5[],2,0)</f>
        <v>0</v>
      </c>
      <c r="O570" s="25">
        <v>650000</v>
      </c>
      <c r="P570" s="25">
        <f>Barcelona_Idealista4[[#This Row],[prices]]/Barcelona_Idealista4[[#This Row],[area_m2]]</f>
        <v>6500</v>
      </c>
      <c r="Q570" t="str">
        <f>_xlfn.TEXTJOIN("-",0,Barcelona_Idealista4[[#This Row],[condition]],Barcelona_Idealista4[[#This Row],[prices]])</f>
        <v>good condition-650000</v>
      </c>
      <c r="R570" s="11" t="str" cm="1">
        <f t="array" ref="R5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1" spans="1:18" x14ac:dyDescent="0.2">
      <c r="A571" s="1">
        <v>42605</v>
      </c>
      <c r="B571" s="14">
        <f>YEAR(Barcelona_Idealista4[[#This Row],[Fecha]])</f>
        <v>2016</v>
      </c>
      <c r="C571" t="s">
        <v>692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>
        <v>3</v>
      </c>
      <c r="J571">
        <v>131</v>
      </c>
      <c r="K571" t="s">
        <v>16</v>
      </c>
      <c r="L571" t="s">
        <v>17</v>
      </c>
      <c r="M571" t="s">
        <v>60</v>
      </c>
      <c r="N571" s="18">
        <f>VLOOKUP(Barcelona_Idealista4[[#This Row],[lift]],Tabla5[],2,0)</f>
        <v>0</v>
      </c>
      <c r="O571" s="25">
        <v>619000</v>
      </c>
      <c r="P571" s="25">
        <f>Barcelona_Idealista4[[#This Row],[prices]]/Barcelona_Idealista4[[#This Row],[area_m2]]</f>
        <v>4725.1908396946565</v>
      </c>
      <c r="Q571" t="str">
        <f>_xlfn.TEXTJOIN("-",0,Barcelona_Idealista4[[#This Row],[condition]],Barcelona_Idealista4[[#This Row],[prices]])</f>
        <v>good condition-619000</v>
      </c>
      <c r="R571" s="11" t="str" cm="1">
        <f t="array" ref="R5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2" spans="1:18" x14ac:dyDescent="0.2">
      <c r="A572" s="1">
        <v>42606</v>
      </c>
      <c r="B572" s="14">
        <f>YEAR(Barcelona_Idealista4[[#This Row],[Fecha]])</f>
        <v>2016</v>
      </c>
      <c r="C572" t="s">
        <v>693</v>
      </c>
      <c r="D572" t="s">
        <v>11</v>
      </c>
      <c r="E572" t="s">
        <v>25</v>
      </c>
      <c r="F572" t="s">
        <v>99</v>
      </c>
      <c r="G572" t="s">
        <v>14</v>
      </c>
      <c r="H572" t="s">
        <v>15</v>
      </c>
      <c r="I572">
        <v>3</v>
      </c>
      <c r="J572">
        <v>65</v>
      </c>
      <c r="K572" t="s">
        <v>28</v>
      </c>
      <c r="L572" t="s">
        <v>17</v>
      </c>
      <c r="M572" t="s">
        <v>40</v>
      </c>
      <c r="N572" s="18">
        <f>VLOOKUP(Barcelona_Idealista4[[#This Row],[lift]],Tabla5[],2,0)</f>
        <v>0.02</v>
      </c>
      <c r="O572" s="25">
        <v>170000</v>
      </c>
      <c r="P572" s="25">
        <f>Barcelona_Idealista4[[#This Row],[prices]]/Barcelona_Idealista4[[#This Row],[area_m2]]</f>
        <v>2615.3846153846152</v>
      </c>
      <c r="Q572" t="str">
        <f>_xlfn.TEXTJOIN("-",0,Barcelona_Idealista4[[#This Row],[condition]],Barcelona_Idealista4[[#This Row],[prices]])</f>
        <v>good condition-170000</v>
      </c>
      <c r="R572" s="11" t="str" cm="1">
        <f t="array" ref="R5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73" spans="1:18" x14ac:dyDescent="0.2">
      <c r="A573" s="1">
        <v>42607</v>
      </c>
      <c r="B573" s="14">
        <f>YEAR(Barcelona_Idealista4[[#This Row],[Fecha]])</f>
        <v>2016</v>
      </c>
      <c r="C573" t="s">
        <v>694</v>
      </c>
      <c r="D573" t="s">
        <v>11</v>
      </c>
      <c r="E573" t="s">
        <v>47</v>
      </c>
      <c r="F573" t="s">
        <v>86</v>
      </c>
      <c r="G573" t="s">
        <v>14</v>
      </c>
      <c r="H573" t="s">
        <v>15</v>
      </c>
      <c r="I573">
        <v>3</v>
      </c>
      <c r="J573">
        <v>68</v>
      </c>
      <c r="K573" t="s">
        <v>16</v>
      </c>
      <c r="L573" t="s">
        <v>17</v>
      </c>
      <c r="M573" t="s">
        <v>21</v>
      </c>
      <c r="N573" s="18">
        <f>VLOOKUP(Barcelona_Idealista4[[#This Row],[lift]],Tabla5[],2,0)</f>
        <v>0</v>
      </c>
      <c r="O573" s="25">
        <v>249000</v>
      </c>
      <c r="P573" s="25">
        <f>Barcelona_Idealista4[[#This Row],[prices]]/Barcelona_Idealista4[[#This Row],[area_m2]]</f>
        <v>3661.7647058823532</v>
      </c>
      <c r="Q573" t="str">
        <f>_xlfn.TEXTJOIN("-",0,Barcelona_Idealista4[[#This Row],[condition]],Barcelona_Idealista4[[#This Row],[prices]])</f>
        <v>good condition-249000</v>
      </c>
      <c r="R573" s="11" t="str" cm="1">
        <f t="array" ref="R5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4" spans="1:18" x14ac:dyDescent="0.2">
      <c r="A574" s="1">
        <v>42608</v>
      </c>
      <c r="B574" s="14">
        <f>YEAR(Barcelona_Idealista4[[#This Row],[Fecha]])</f>
        <v>2016</v>
      </c>
      <c r="C574" t="s">
        <v>695</v>
      </c>
      <c r="D574" t="s">
        <v>11</v>
      </c>
      <c r="E574" t="s">
        <v>37</v>
      </c>
      <c r="F574" t="s">
        <v>49</v>
      </c>
      <c r="G574" t="s">
        <v>14</v>
      </c>
      <c r="H574" t="s">
        <v>23</v>
      </c>
      <c r="I574">
        <v>2</v>
      </c>
      <c r="J574">
        <v>65</v>
      </c>
      <c r="K574" t="s">
        <v>16</v>
      </c>
      <c r="L574" t="s">
        <v>17</v>
      </c>
      <c r="M574" t="s">
        <v>36</v>
      </c>
      <c r="N574" s="18">
        <f>VLOOKUP(Barcelona_Idealista4[[#This Row],[lift]],Tabla5[],2,0)</f>
        <v>0</v>
      </c>
      <c r="O574" s="25">
        <v>330000</v>
      </c>
      <c r="P574" s="25">
        <f>Barcelona_Idealista4[[#This Row],[prices]]/Barcelona_Idealista4[[#This Row],[area_m2]]</f>
        <v>5076.9230769230771</v>
      </c>
      <c r="Q574" t="str">
        <f>_xlfn.TEXTJOIN("-",0,Barcelona_Idealista4[[#This Row],[condition]],Barcelona_Idealista4[[#This Row],[prices]])</f>
        <v>good condition-330000</v>
      </c>
      <c r="R574" s="11" t="str" cm="1">
        <f t="array" ref="R5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5" spans="1:18" x14ac:dyDescent="0.2">
      <c r="A575" s="1">
        <v>42609</v>
      </c>
      <c r="B575" s="14">
        <f>YEAR(Barcelona_Idealista4[[#This Row],[Fecha]])</f>
        <v>2016</v>
      </c>
      <c r="C575" t="s">
        <v>696</v>
      </c>
      <c r="D575" t="s">
        <v>11</v>
      </c>
      <c r="E575" t="s">
        <v>19</v>
      </c>
      <c r="F575" t="s">
        <v>73</v>
      </c>
      <c r="G575" t="s">
        <v>14</v>
      </c>
      <c r="H575" t="s">
        <v>15</v>
      </c>
      <c r="I575">
        <v>2</v>
      </c>
      <c r="J575">
        <v>87</v>
      </c>
      <c r="K575" t="s">
        <v>16</v>
      </c>
      <c r="L575" t="s">
        <v>17</v>
      </c>
      <c r="M575" t="s">
        <v>18</v>
      </c>
      <c r="N575" s="18">
        <f>VLOOKUP(Barcelona_Idealista4[[#This Row],[lift]],Tabla5[],2,0)</f>
        <v>0</v>
      </c>
      <c r="O575" s="25">
        <v>600000</v>
      </c>
      <c r="P575" s="25">
        <f>Barcelona_Idealista4[[#This Row],[prices]]/Barcelona_Idealista4[[#This Row],[area_m2]]</f>
        <v>6896.5517241379312</v>
      </c>
      <c r="Q575" t="str">
        <f>_xlfn.TEXTJOIN("-",0,Barcelona_Idealista4[[#This Row],[condition]],Barcelona_Idealista4[[#This Row],[prices]])</f>
        <v>good condition-600000</v>
      </c>
      <c r="R575" s="11" t="str" cm="1">
        <f t="array" ref="R5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6" spans="1:18" x14ac:dyDescent="0.2">
      <c r="A576" s="1">
        <v>42610</v>
      </c>
      <c r="B576" s="14">
        <f>YEAR(Barcelona_Idealista4[[#This Row],[Fecha]])</f>
        <v>2016</v>
      </c>
      <c r="C576" t="s">
        <v>697</v>
      </c>
      <c r="D576" t="s">
        <v>11</v>
      </c>
      <c r="E576" t="s">
        <v>42</v>
      </c>
      <c r="F576" t="s">
        <v>43</v>
      </c>
      <c r="G576" t="s">
        <v>14</v>
      </c>
      <c r="H576" t="s">
        <v>15</v>
      </c>
      <c r="I576">
        <v>1</v>
      </c>
      <c r="J576">
        <v>56</v>
      </c>
      <c r="K576" t="s">
        <v>28</v>
      </c>
      <c r="L576" t="s">
        <v>17</v>
      </c>
      <c r="M576" t="s">
        <v>18</v>
      </c>
      <c r="N576" s="18">
        <f>VLOOKUP(Barcelona_Idealista4[[#This Row],[lift]],Tabla5[],2,0)</f>
        <v>0.02</v>
      </c>
      <c r="O576" s="25">
        <v>220000</v>
      </c>
      <c r="P576" s="25">
        <f>Barcelona_Idealista4[[#This Row],[prices]]/Barcelona_Idealista4[[#This Row],[area_m2]]</f>
        <v>3928.5714285714284</v>
      </c>
      <c r="Q576" t="str">
        <f>_xlfn.TEXTJOIN("-",0,Barcelona_Idealista4[[#This Row],[condition]],Barcelona_Idealista4[[#This Row],[prices]])</f>
        <v>good condition-220000</v>
      </c>
      <c r="R576" s="11" t="str" cm="1">
        <f t="array" ref="R5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7" spans="1:18" x14ac:dyDescent="0.2">
      <c r="A577" s="1">
        <v>42611</v>
      </c>
      <c r="B577" s="14">
        <f>YEAR(Barcelona_Idealista4[[#This Row],[Fecha]])</f>
        <v>2016</v>
      </c>
      <c r="C577" t="s">
        <v>698</v>
      </c>
      <c r="D577" t="s">
        <v>11</v>
      </c>
      <c r="E577" t="s">
        <v>42</v>
      </c>
      <c r="F577" t="s">
        <v>43</v>
      </c>
      <c r="G577" t="s">
        <v>14</v>
      </c>
      <c r="H577" t="s">
        <v>32</v>
      </c>
      <c r="I577">
        <v>2</v>
      </c>
      <c r="J577">
        <v>104</v>
      </c>
      <c r="K577" t="s">
        <v>16</v>
      </c>
      <c r="L577" t="s">
        <v>17</v>
      </c>
      <c r="M577" t="s">
        <v>58</v>
      </c>
      <c r="N577" s="18">
        <f>VLOOKUP(Barcelona_Idealista4[[#This Row],[lift]],Tabla5[],2,0)</f>
        <v>0</v>
      </c>
      <c r="O577" s="25">
        <v>470000</v>
      </c>
      <c r="P577" s="25">
        <f>Barcelona_Idealista4[[#This Row],[prices]]/Barcelona_Idealista4[[#This Row],[area_m2]]</f>
        <v>4519.2307692307695</v>
      </c>
      <c r="Q577" t="str">
        <f>_xlfn.TEXTJOIN("-",0,Barcelona_Idealista4[[#This Row],[condition]],Barcelona_Idealista4[[#This Row],[prices]])</f>
        <v>good condition-470000</v>
      </c>
      <c r="R577" s="11" t="str" cm="1">
        <f t="array" ref="R5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78" spans="1:18" x14ac:dyDescent="0.2">
      <c r="A578" s="1">
        <v>42612</v>
      </c>
      <c r="B578" s="14">
        <f>YEAR(Barcelona_Idealista4[[#This Row],[Fecha]])</f>
        <v>2016</v>
      </c>
      <c r="C578" t="s">
        <v>699</v>
      </c>
      <c r="D578" t="s">
        <v>11</v>
      </c>
      <c r="E578" t="s">
        <v>42</v>
      </c>
      <c r="F578" t="s">
        <v>87</v>
      </c>
      <c r="G578" t="s">
        <v>14</v>
      </c>
      <c r="H578" t="s">
        <v>15</v>
      </c>
      <c r="I578">
        <v>3</v>
      </c>
      <c r="J578">
        <v>91</v>
      </c>
      <c r="K578" t="s">
        <v>16</v>
      </c>
      <c r="L578" t="s">
        <v>17</v>
      </c>
      <c r="M578" t="s">
        <v>36</v>
      </c>
      <c r="N578" s="18">
        <f>VLOOKUP(Barcelona_Idealista4[[#This Row],[lift]],Tabla5[],2,0)</f>
        <v>0</v>
      </c>
      <c r="O578" s="25">
        <v>189000</v>
      </c>
      <c r="P578" s="25">
        <f>Barcelona_Idealista4[[#This Row],[prices]]/Barcelona_Idealista4[[#This Row],[area_m2]]</f>
        <v>2076.9230769230771</v>
      </c>
      <c r="Q578" t="str">
        <f>_xlfn.TEXTJOIN("-",0,Barcelona_Idealista4[[#This Row],[condition]],Barcelona_Idealista4[[#This Row],[prices]])</f>
        <v>good condition-189000</v>
      </c>
      <c r="R578" s="11" t="str" cm="1">
        <f t="array" ref="R5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79" spans="1:18" x14ac:dyDescent="0.2">
      <c r="A579" s="1">
        <v>42613</v>
      </c>
      <c r="B579" s="14">
        <f>YEAR(Barcelona_Idealista4[[#This Row],[Fecha]])</f>
        <v>2016</v>
      </c>
      <c r="C579" t="s">
        <v>700</v>
      </c>
      <c r="D579" t="s">
        <v>11</v>
      </c>
      <c r="E579" t="s">
        <v>19</v>
      </c>
      <c r="F579" t="s">
        <v>68</v>
      </c>
      <c r="G579" t="s">
        <v>14</v>
      </c>
      <c r="H579" t="s">
        <v>15</v>
      </c>
      <c r="I579">
        <v>5</v>
      </c>
      <c r="J579">
        <v>160</v>
      </c>
      <c r="K579" t="s">
        <v>16</v>
      </c>
      <c r="L579" t="s">
        <v>17</v>
      </c>
      <c r="M579" t="s">
        <v>40</v>
      </c>
      <c r="N579" s="18">
        <f>VLOOKUP(Barcelona_Idealista4[[#This Row],[lift]],Tabla5[],2,0)</f>
        <v>0</v>
      </c>
      <c r="O579" s="25">
        <v>770000</v>
      </c>
      <c r="P579" s="25">
        <f>Barcelona_Idealista4[[#This Row],[prices]]/Barcelona_Idealista4[[#This Row],[area_m2]]</f>
        <v>4812.5</v>
      </c>
      <c r="Q579" t="str">
        <f>_xlfn.TEXTJOIN("-",0,Barcelona_Idealista4[[#This Row],[condition]],Barcelona_Idealista4[[#This Row],[prices]])</f>
        <v>good condition-770000</v>
      </c>
      <c r="R579" s="11" t="str" cm="1">
        <f t="array" ref="R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0" spans="1:18" x14ac:dyDescent="0.2">
      <c r="A580" s="1">
        <v>42614</v>
      </c>
      <c r="B580" s="14">
        <f>YEAR(Barcelona_Idealista4[[#This Row],[Fecha]])</f>
        <v>2016</v>
      </c>
      <c r="C580" t="s">
        <v>701</v>
      </c>
      <c r="D580" t="s">
        <v>11</v>
      </c>
      <c r="E580" t="s">
        <v>42</v>
      </c>
      <c r="F580" t="s">
        <v>62</v>
      </c>
      <c r="G580" t="s">
        <v>14</v>
      </c>
      <c r="H580" t="s">
        <v>15</v>
      </c>
      <c r="I580">
        <v>1</v>
      </c>
      <c r="J580">
        <v>55</v>
      </c>
      <c r="K580" t="s">
        <v>16</v>
      </c>
      <c r="L580" t="s">
        <v>17</v>
      </c>
      <c r="M580" t="s">
        <v>21</v>
      </c>
      <c r="N580" s="18">
        <f>VLOOKUP(Barcelona_Idealista4[[#This Row],[lift]],Tabla5[],2,0)</f>
        <v>0</v>
      </c>
      <c r="O580" s="25">
        <v>235000</v>
      </c>
      <c r="P580" s="25">
        <f>Barcelona_Idealista4[[#This Row],[prices]]/Barcelona_Idealista4[[#This Row],[area_m2]]</f>
        <v>4272.727272727273</v>
      </c>
      <c r="Q580" t="str">
        <f>_xlfn.TEXTJOIN("-",0,Barcelona_Idealista4[[#This Row],[condition]],Barcelona_Idealista4[[#This Row],[prices]])</f>
        <v>good condition-235000</v>
      </c>
      <c r="R580" s="11" t="str" cm="1">
        <f t="array" ref="R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1" spans="1:18" x14ac:dyDescent="0.2">
      <c r="A581" s="1">
        <v>42615</v>
      </c>
      <c r="B581" s="14">
        <f>YEAR(Barcelona_Idealista4[[#This Row],[Fecha]])</f>
        <v>2016</v>
      </c>
      <c r="C581" t="s">
        <v>702</v>
      </c>
      <c r="D581" t="s">
        <v>11</v>
      </c>
      <c r="E581" t="s">
        <v>37</v>
      </c>
      <c r="F581" t="s">
        <v>38</v>
      </c>
      <c r="G581" t="s">
        <v>14</v>
      </c>
      <c r="H581" t="s">
        <v>15</v>
      </c>
      <c r="I581">
        <v>5</v>
      </c>
      <c r="J581">
        <v>162</v>
      </c>
      <c r="K581" t="s">
        <v>28</v>
      </c>
      <c r="L581" t="s">
        <v>17</v>
      </c>
      <c r="M581" t="s">
        <v>40</v>
      </c>
      <c r="N581" s="18">
        <f>VLOOKUP(Barcelona_Idealista4[[#This Row],[lift]],Tabla5[],2,0)</f>
        <v>0.02</v>
      </c>
      <c r="O581" s="25">
        <v>495000</v>
      </c>
      <c r="P581" s="25">
        <f>Barcelona_Idealista4[[#This Row],[prices]]/Barcelona_Idealista4[[#This Row],[area_m2]]</f>
        <v>3055.5555555555557</v>
      </c>
      <c r="Q581" t="str">
        <f>_xlfn.TEXTJOIN("-",0,Barcelona_Idealista4[[#This Row],[condition]],Barcelona_Idealista4[[#This Row],[prices]])</f>
        <v>good condition-495000</v>
      </c>
      <c r="R581" s="11" t="str" cm="1">
        <f t="array" ref="R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2" spans="1:18" x14ac:dyDescent="0.2">
      <c r="A582" s="1">
        <v>42616</v>
      </c>
      <c r="B582" s="14">
        <f>YEAR(Barcelona_Idealista4[[#This Row],[Fecha]])</f>
        <v>2016</v>
      </c>
      <c r="C582" t="s">
        <v>703</v>
      </c>
      <c r="D582" t="s">
        <v>11</v>
      </c>
      <c r="E582" t="s">
        <v>34</v>
      </c>
      <c r="F582" t="s">
        <v>35</v>
      </c>
      <c r="G582" t="s">
        <v>14</v>
      </c>
      <c r="H582" t="s">
        <v>15</v>
      </c>
      <c r="I582">
        <v>5</v>
      </c>
      <c r="J582">
        <v>212</v>
      </c>
      <c r="K582" t="s">
        <v>16</v>
      </c>
      <c r="L582" t="s">
        <v>17</v>
      </c>
      <c r="M582" t="s">
        <v>58</v>
      </c>
      <c r="N582" s="18">
        <f>VLOOKUP(Barcelona_Idealista4[[#This Row],[lift]],Tabla5[],2,0)</f>
        <v>0</v>
      </c>
      <c r="O582" s="25">
        <v>1595000</v>
      </c>
      <c r="P582" s="25">
        <f>Barcelona_Idealista4[[#This Row],[prices]]/Barcelona_Idealista4[[#This Row],[area_m2]]</f>
        <v>7523.5849056603774</v>
      </c>
      <c r="Q582" t="str">
        <f>_xlfn.TEXTJOIN("-",0,Barcelona_Idealista4[[#This Row],[condition]],Barcelona_Idealista4[[#This Row],[prices]])</f>
        <v>good condition-1595000</v>
      </c>
      <c r="R582" s="11" t="str" cm="1">
        <f t="array" ref="R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3" spans="1:18" x14ac:dyDescent="0.2">
      <c r="A583" s="1">
        <v>42617</v>
      </c>
      <c r="B583" s="14">
        <f>YEAR(Barcelona_Idealista4[[#This Row],[Fecha]])</f>
        <v>2016</v>
      </c>
      <c r="C583" t="s">
        <v>704</v>
      </c>
      <c r="D583" t="s">
        <v>11</v>
      </c>
      <c r="E583" t="s">
        <v>54</v>
      </c>
      <c r="F583" t="s">
        <v>108</v>
      </c>
      <c r="G583" t="s">
        <v>14</v>
      </c>
      <c r="H583" t="s">
        <v>15</v>
      </c>
      <c r="I583">
        <v>3</v>
      </c>
      <c r="J583">
        <v>57</v>
      </c>
      <c r="K583" t="s">
        <v>16</v>
      </c>
      <c r="L583" t="s">
        <v>17</v>
      </c>
      <c r="M583" t="s">
        <v>36</v>
      </c>
      <c r="N583" s="18">
        <f>VLOOKUP(Barcelona_Idealista4[[#This Row],[lift]],Tabla5[],2,0)</f>
        <v>0</v>
      </c>
      <c r="O583" s="25">
        <v>165000</v>
      </c>
      <c r="P583" s="25">
        <f>Barcelona_Idealista4[[#This Row],[prices]]/Barcelona_Idealista4[[#This Row],[area_m2]]</f>
        <v>2894.7368421052633</v>
      </c>
      <c r="Q583" t="str">
        <f>_xlfn.TEXTJOIN("-",0,Barcelona_Idealista4[[#This Row],[condition]],Barcelona_Idealista4[[#This Row],[prices]])</f>
        <v>good condition-165000</v>
      </c>
      <c r="R583" s="11" t="str" cm="1">
        <f t="array" ref="R5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84" spans="1:18" x14ac:dyDescent="0.2">
      <c r="A584" s="1">
        <v>42618</v>
      </c>
      <c r="B584" s="14">
        <f>YEAR(Barcelona_Idealista4[[#This Row],[Fecha]])</f>
        <v>2016</v>
      </c>
      <c r="C584" t="s">
        <v>705</v>
      </c>
      <c r="D584" t="s">
        <v>11</v>
      </c>
      <c r="E584" t="s">
        <v>37</v>
      </c>
      <c r="F584" t="s">
        <v>49</v>
      </c>
      <c r="G584" t="s">
        <v>14</v>
      </c>
      <c r="H584" t="s">
        <v>15</v>
      </c>
      <c r="I584">
        <v>3</v>
      </c>
      <c r="J584">
        <v>114</v>
      </c>
      <c r="K584" t="s">
        <v>28</v>
      </c>
      <c r="L584" t="s">
        <v>17</v>
      </c>
      <c r="M584" t="s">
        <v>21</v>
      </c>
      <c r="N584" s="18">
        <f>VLOOKUP(Barcelona_Idealista4[[#This Row],[lift]],Tabla5[],2,0)</f>
        <v>0.02</v>
      </c>
      <c r="O584" s="25">
        <v>335000</v>
      </c>
      <c r="P584" s="25">
        <f>Barcelona_Idealista4[[#This Row],[prices]]/Barcelona_Idealista4[[#This Row],[area_m2]]</f>
        <v>2938.5964912280701</v>
      </c>
      <c r="Q584" t="str">
        <f>_xlfn.TEXTJOIN("-",0,Barcelona_Idealista4[[#This Row],[condition]],Barcelona_Idealista4[[#This Row],[prices]])</f>
        <v>good condition-335000</v>
      </c>
      <c r="R584" s="11" t="str" cm="1">
        <f t="array" ref="R5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85" spans="1:18" x14ac:dyDescent="0.2">
      <c r="A585" s="1">
        <v>42619</v>
      </c>
      <c r="B585" s="14">
        <f>YEAR(Barcelona_Idealista4[[#This Row],[Fecha]])</f>
        <v>2016</v>
      </c>
      <c r="C585" t="s">
        <v>706</v>
      </c>
      <c r="D585" t="s">
        <v>11</v>
      </c>
      <c r="E585" t="s">
        <v>19</v>
      </c>
      <c r="F585" t="s">
        <v>68</v>
      </c>
      <c r="G585" t="s">
        <v>14</v>
      </c>
      <c r="H585" t="s">
        <v>64</v>
      </c>
      <c r="I585">
        <v>6</v>
      </c>
      <c r="J585">
        <v>516</v>
      </c>
      <c r="K585" t="s">
        <v>28</v>
      </c>
      <c r="L585" t="s">
        <v>17</v>
      </c>
      <c r="M585" t="s">
        <v>29</v>
      </c>
      <c r="N585" s="18">
        <f>VLOOKUP(Barcelona_Idealista4[[#This Row],[lift]],Tabla5[],2,0)</f>
        <v>0.02</v>
      </c>
      <c r="O585" s="25">
        <v>3750000</v>
      </c>
      <c r="P585" s="25">
        <f>Barcelona_Idealista4[[#This Row],[prices]]/Barcelona_Idealista4[[#This Row],[area_m2]]</f>
        <v>7267.4418604651164</v>
      </c>
      <c r="Q585" t="str">
        <f>_xlfn.TEXTJOIN("-",0,Barcelona_Idealista4[[#This Row],[condition]],Barcelona_Idealista4[[#This Row],[prices]])</f>
        <v>good condition-3750000</v>
      </c>
      <c r="R585" s="11" t="str" cm="1">
        <f t="array" ref="R5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6" spans="1:18" x14ac:dyDescent="0.2">
      <c r="A586" s="1">
        <v>42620</v>
      </c>
      <c r="B586" s="14">
        <f>YEAR(Barcelona_Idealista4[[#This Row],[Fecha]])</f>
        <v>2016</v>
      </c>
      <c r="C586" t="s">
        <v>707</v>
      </c>
      <c r="D586" t="s">
        <v>11</v>
      </c>
      <c r="E586" t="s">
        <v>42</v>
      </c>
      <c r="F586" t="s">
        <v>62</v>
      </c>
      <c r="G586" t="s">
        <v>14</v>
      </c>
      <c r="H586" t="s">
        <v>15</v>
      </c>
      <c r="I586">
        <v>3</v>
      </c>
      <c r="J586">
        <v>58</v>
      </c>
      <c r="K586" t="s">
        <v>28</v>
      </c>
      <c r="L586" t="s">
        <v>17</v>
      </c>
      <c r="M586" t="s">
        <v>58</v>
      </c>
      <c r="N586" s="18">
        <f>VLOOKUP(Barcelona_Idealista4[[#This Row],[lift]],Tabla5[],2,0)</f>
        <v>0.02</v>
      </c>
      <c r="O586" s="25">
        <v>180000</v>
      </c>
      <c r="P586" s="25">
        <f>Barcelona_Idealista4[[#This Row],[prices]]/Barcelona_Idealista4[[#This Row],[area_m2]]</f>
        <v>3103.4482758620688</v>
      </c>
      <c r="Q586" t="str">
        <f>_xlfn.TEXTJOIN("-",0,Barcelona_Idealista4[[#This Row],[condition]],Barcelona_Idealista4[[#This Row],[prices]])</f>
        <v>good condition-180000</v>
      </c>
      <c r="R586" s="11" t="str" cm="1">
        <f t="array" ref="R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7" spans="1:18" x14ac:dyDescent="0.2">
      <c r="A587" s="1">
        <v>42621</v>
      </c>
      <c r="B587" s="14">
        <f>YEAR(Barcelona_Idealista4[[#This Row],[Fecha]])</f>
        <v>2016</v>
      </c>
      <c r="C587" t="s">
        <v>708</v>
      </c>
      <c r="D587" t="s">
        <v>11</v>
      </c>
      <c r="E587" t="s">
        <v>42</v>
      </c>
      <c r="F587" t="s">
        <v>88</v>
      </c>
      <c r="G587" t="s">
        <v>14</v>
      </c>
      <c r="H587" t="s">
        <v>15</v>
      </c>
      <c r="I587">
        <v>1</v>
      </c>
      <c r="J587">
        <v>64</v>
      </c>
      <c r="K587" t="s">
        <v>16</v>
      </c>
      <c r="L587" t="s">
        <v>17</v>
      </c>
      <c r="M587" t="s">
        <v>18</v>
      </c>
      <c r="N587" s="18">
        <f>VLOOKUP(Barcelona_Idealista4[[#This Row],[lift]],Tabla5[],2,0)</f>
        <v>0</v>
      </c>
      <c r="O587" s="25">
        <v>400000</v>
      </c>
      <c r="P587" s="25">
        <f>Barcelona_Idealista4[[#This Row],[prices]]/Barcelona_Idealista4[[#This Row],[area_m2]]</f>
        <v>6250</v>
      </c>
      <c r="Q587" t="str">
        <f>_xlfn.TEXTJOIN("-",0,Barcelona_Idealista4[[#This Row],[condition]],Barcelona_Idealista4[[#This Row],[prices]])</f>
        <v>good condition-400000</v>
      </c>
      <c r="R587" s="11" t="str" cm="1">
        <f t="array" ref="R5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8" spans="1:18" x14ac:dyDescent="0.2">
      <c r="A588" s="1">
        <v>42622</v>
      </c>
      <c r="B588" s="14">
        <f>YEAR(Barcelona_Idealista4[[#This Row],[Fecha]])</f>
        <v>2016</v>
      </c>
      <c r="C588" t="s">
        <v>709</v>
      </c>
      <c r="D588" t="s">
        <v>11</v>
      </c>
      <c r="E588" t="s">
        <v>42</v>
      </c>
      <c r="F588" t="s">
        <v>88</v>
      </c>
      <c r="G588" t="s">
        <v>14</v>
      </c>
      <c r="H588" t="s">
        <v>15</v>
      </c>
      <c r="I588">
        <v>1</v>
      </c>
      <c r="J588">
        <v>65</v>
      </c>
      <c r="K588" t="s">
        <v>16</v>
      </c>
      <c r="L588" t="s">
        <v>17</v>
      </c>
      <c r="M588" t="s">
        <v>18</v>
      </c>
      <c r="N588" s="18">
        <f>VLOOKUP(Barcelona_Idealista4[[#This Row],[lift]],Tabla5[],2,0)</f>
        <v>0</v>
      </c>
      <c r="O588" s="25">
        <v>400000</v>
      </c>
      <c r="P588" s="25">
        <f>Barcelona_Idealista4[[#This Row],[prices]]/Barcelona_Idealista4[[#This Row],[area_m2]]</f>
        <v>6153.8461538461543</v>
      </c>
      <c r="Q588" t="str">
        <f>_xlfn.TEXTJOIN("-",0,Barcelona_Idealista4[[#This Row],[condition]],Barcelona_Idealista4[[#This Row],[prices]])</f>
        <v>good condition-400000</v>
      </c>
      <c r="R588" s="11" t="str" cm="1">
        <f t="array" ref="R5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89" spans="1:18" x14ac:dyDescent="0.2">
      <c r="A589" s="1">
        <v>42623</v>
      </c>
      <c r="B589" s="14">
        <f>YEAR(Barcelona_Idealista4[[#This Row],[Fecha]])</f>
        <v>2016</v>
      </c>
      <c r="C589" t="s">
        <v>710</v>
      </c>
      <c r="D589" t="s">
        <v>11</v>
      </c>
      <c r="E589" t="s">
        <v>42</v>
      </c>
      <c r="F589" t="s">
        <v>43</v>
      </c>
      <c r="G589" t="s">
        <v>14</v>
      </c>
      <c r="H589" t="s">
        <v>15</v>
      </c>
      <c r="I589">
        <v>4</v>
      </c>
      <c r="J589">
        <v>133</v>
      </c>
      <c r="K589" t="s">
        <v>16</v>
      </c>
      <c r="L589" t="s">
        <v>17</v>
      </c>
      <c r="M589" t="s">
        <v>58</v>
      </c>
      <c r="N589" s="18">
        <f>VLOOKUP(Barcelona_Idealista4[[#This Row],[lift]],Tabla5[],2,0)</f>
        <v>0</v>
      </c>
      <c r="O589" s="25">
        <v>990000</v>
      </c>
      <c r="P589" s="25">
        <f>Barcelona_Idealista4[[#This Row],[prices]]/Barcelona_Idealista4[[#This Row],[area_m2]]</f>
        <v>7443.6090225563912</v>
      </c>
      <c r="Q589" t="str">
        <f>_xlfn.TEXTJOIN("-",0,Barcelona_Idealista4[[#This Row],[condition]],Barcelona_Idealista4[[#This Row],[prices]])</f>
        <v>good condition-990000</v>
      </c>
      <c r="R589" s="11" t="str" cm="1">
        <f t="array" ref="R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0" spans="1:18" x14ac:dyDescent="0.2">
      <c r="A590" s="1">
        <v>42624</v>
      </c>
      <c r="B590" s="14">
        <f>YEAR(Barcelona_Idealista4[[#This Row],[Fecha]])</f>
        <v>2016</v>
      </c>
      <c r="C590" t="s">
        <v>711</v>
      </c>
      <c r="D590" t="s">
        <v>11</v>
      </c>
      <c r="E590" t="s">
        <v>54</v>
      </c>
      <c r="F590" t="s">
        <v>108</v>
      </c>
      <c r="G590" t="s">
        <v>14</v>
      </c>
      <c r="H590" t="s">
        <v>15</v>
      </c>
      <c r="I590">
        <v>3</v>
      </c>
      <c r="J590">
        <v>82</v>
      </c>
      <c r="K590" t="s">
        <v>16</v>
      </c>
      <c r="L590" t="s">
        <v>17</v>
      </c>
      <c r="M590" t="s">
        <v>21</v>
      </c>
      <c r="N590" s="18">
        <f>VLOOKUP(Barcelona_Idealista4[[#This Row],[lift]],Tabla5[],2,0)</f>
        <v>0</v>
      </c>
      <c r="O590" s="25">
        <v>229000</v>
      </c>
      <c r="P590" s="25">
        <f>Barcelona_Idealista4[[#This Row],[prices]]/Barcelona_Idealista4[[#This Row],[area_m2]]</f>
        <v>2792.6829268292681</v>
      </c>
      <c r="Q590" t="str">
        <f>_xlfn.TEXTJOIN("-",0,Barcelona_Idealista4[[#This Row],[condition]],Barcelona_Idealista4[[#This Row],[prices]])</f>
        <v>good condition-229000</v>
      </c>
      <c r="R590" s="11" t="str" cm="1">
        <f t="array" ref="R5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1" spans="1:18" x14ac:dyDescent="0.2">
      <c r="A591" s="1">
        <v>42625</v>
      </c>
      <c r="B591" s="14">
        <f>YEAR(Barcelona_Idealista4[[#This Row],[Fecha]])</f>
        <v>2016</v>
      </c>
      <c r="C591" t="s">
        <v>712</v>
      </c>
      <c r="D591" t="s">
        <v>11</v>
      </c>
      <c r="E591" t="s">
        <v>37</v>
      </c>
      <c r="F591" t="s">
        <v>49</v>
      </c>
      <c r="G591" t="s">
        <v>14</v>
      </c>
      <c r="H591" t="s">
        <v>23</v>
      </c>
      <c r="I591">
        <v>3</v>
      </c>
      <c r="J591">
        <v>112</v>
      </c>
      <c r="K591" t="s">
        <v>16</v>
      </c>
      <c r="L591" t="s">
        <v>17</v>
      </c>
      <c r="M591" t="s">
        <v>36</v>
      </c>
      <c r="N591" s="18">
        <f>VLOOKUP(Barcelona_Idealista4[[#This Row],[lift]],Tabla5[],2,0)</f>
        <v>0</v>
      </c>
      <c r="O591" s="25">
        <v>790000</v>
      </c>
      <c r="P591" s="25">
        <f>Barcelona_Idealista4[[#This Row],[prices]]/Barcelona_Idealista4[[#This Row],[area_m2]]</f>
        <v>7053.5714285714284</v>
      </c>
      <c r="Q591" t="str">
        <f>_xlfn.TEXTJOIN("-",0,Barcelona_Idealista4[[#This Row],[condition]],Barcelona_Idealista4[[#This Row],[prices]])</f>
        <v>good condition-790000</v>
      </c>
      <c r="R591" s="11" t="str" cm="1">
        <f t="array" ref="R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2" spans="1:18" x14ac:dyDescent="0.2">
      <c r="A592" s="1">
        <v>42626</v>
      </c>
      <c r="B592" s="14">
        <f>YEAR(Barcelona_Idealista4[[#This Row],[Fecha]])</f>
        <v>2016</v>
      </c>
      <c r="C592" t="s">
        <v>713</v>
      </c>
      <c r="D592" t="s">
        <v>11</v>
      </c>
      <c r="E592" t="s">
        <v>12</v>
      </c>
      <c r="F592" t="s">
        <v>41</v>
      </c>
      <c r="G592" t="s">
        <v>14</v>
      </c>
      <c r="H592" t="s">
        <v>15</v>
      </c>
      <c r="I592">
        <v>3</v>
      </c>
      <c r="J592">
        <v>135</v>
      </c>
      <c r="K592" t="s">
        <v>16</v>
      </c>
      <c r="L592" t="s">
        <v>17</v>
      </c>
      <c r="M592" t="s">
        <v>40</v>
      </c>
      <c r="N592" s="18">
        <f>VLOOKUP(Barcelona_Idealista4[[#This Row],[lift]],Tabla5[],2,0)</f>
        <v>0</v>
      </c>
      <c r="O592" s="25">
        <v>639000</v>
      </c>
      <c r="P592" s="25">
        <f>Barcelona_Idealista4[[#This Row],[prices]]/Barcelona_Idealista4[[#This Row],[area_m2]]</f>
        <v>4733.333333333333</v>
      </c>
      <c r="Q592" t="str">
        <f>_xlfn.TEXTJOIN("-",0,Barcelona_Idealista4[[#This Row],[condition]],Barcelona_Idealista4[[#This Row],[prices]])</f>
        <v>good condition-639000</v>
      </c>
      <c r="R592" s="11" t="str" cm="1">
        <f t="array" ref="R5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3" spans="1:18" x14ac:dyDescent="0.2">
      <c r="A593" s="1">
        <v>42627</v>
      </c>
      <c r="B593" s="14">
        <f>YEAR(Barcelona_Idealista4[[#This Row],[Fecha]])</f>
        <v>2016</v>
      </c>
      <c r="C593" t="s">
        <v>714</v>
      </c>
      <c r="D593" t="s">
        <v>11</v>
      </c>
      <c r="E593" t="s">
        <v>19</v>
      </c>
      <c r="F593" t="s">
        <v>73</v>
      </c>
      <c r="G593" t="s">
        <v>14</v>
      </c>
      <c r="H593" t="s">
        <v>32</v>
      </c>
      <c r="I593">
        <v>3</v>
      </c>
      <c r="J593">
        <v>190</v>
      </c>
      <c r="K593" t="s">
        <v>16</v>
      </c>
      <c r="L593" t="s">
        <v>17</v>
      </c>
      <c r="M593" t="s">
        <v>52</v>
      </c>
      <c r="N593" s="18">
        <f>VLOOKUP(Barcelona_Idealista4[[#This Row],[lift]],Tabla5[],2,0)</f>
        <v>0</v>
      </c>
      <c r="O593" s="25">
        <v>890000</v>
      </c>
      <c r="P593" s="25">
        <f>Barcelona_Idealista4[[#This Row],[prices]]/Barcelona_Idealista4[[#This Row],[area_m2]]</f>
        <v>4684.2105263157891</v>
      </c>
      <c r="Q593" t="str">
        <f>_xlfn.TEXTJOIN("-",0,Barcelona_Idealista4[[#This Row],[condition]],Barcelona_Idealista4[[#This Row],[prices]])</f>
        <v>good condition-890000</v>
      </c>
      <c r="R593" s="11" t="str" cm="1">
        <f t="array" ref="R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4" spans="1:18" x14ac:dyDescent="0.2">
      <c r="A594" s="1">
        <v>42628</v>
      </c>
      <c r="B594" s="14">
        <f>YEAR(Barcelona_Idealista4[[#This Row],[Fecha]])</f>
        <v>2016</v>
      </c>
      <c r="C594" t="s">
        <v>715</v>
      </c>
      <c r="D594" t="s">
        <v>11</v>
      </c>
      <c r="E594" t="s">
        <v>42</v>
      </c>
      <c r="F594" t="s">
        <v>87</v>
      </c>
      <c r="G594" t="s">
        <v>14</v>
      </c>
      <c r="H594" t="s">
        <v>15</v>
      </c>
      <c r="I594">
        <v>3</v>
      </c>
      <c r="J594">
        <v>76</v>
      </c>
      <c r="K594" t="s">
        <v>16</v>
      </c>
      <c r="L594" t="s">
        <v>17</v>
      </c>
      <c r="M594" t="s">
        <v>21</v>
      </c>
      <c r="N594" s="18">
        <f>VLOOKUP(Barcelona_Idealista4[[#This Row],[lift]],Tabla5[],2,0)</f>
        <v>0</v>
      </c>
      <c r="O594" s="25">
        <v>180000</v>
      </c>
      <c r="P594" s="25">
        <f>Barcelona_Idealista4[[#This Row],[prices]]/Barcelona_Idealista4[[#This Row],[area_m2]]</f>
        <v>2368.4210526315787</v>
      </c>
      <c r="Q594" t="str">
        <f>_xlfn.TEXTJOIN("-",0,Barcelona_Idealista4[[#This Row],[condition]],Barcelona_Idealista4[[#This Row],[prices]])</f>
        <v>good condition-180000</v>
      </c>
      <c r="R594" s="11" t="str" cm="1">
        <f t="array" ref="R5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5" spans="1:18" x14ac:dyDescent="0.2">
      <c r="A595" s="1">
        <v>42629</v>
      </c>
      <c r="B595" s="14">
        <f>YEAR(Barcelona_Idealista4[[#This Row],[Fecha]])</f>
        <v>2016</v>
      </c>
      <c r="C595" t="s">
        <v>716</v>
      </c>
      <c r="D595" t="s">
        <v>11</v>
      </c>
      <c r="E595" t="s">
        <v>25</v>
      </c>
      <c r="F595" t="s">
        <v>39</v>
      </c>
      <c r="G595" t="s">
        <v>14</v>
      </c>
      <c r="H595" t="s">
        <v>15</v>
      </c>
      <c r="I595">
        <v>2</v>
      </c>
      <c r="J595">
        <v>65</v>
      </c>
      <c r="K595" t="s">
        <v>28</v>
      </c>
      <c r="L595" t="s">
        <v>17</v>
      </c>
      <c r="M595" t="s">
        <v>40</v>
      </c>
      <c r="N595" s="18">
        <f>VLOOKUP(Barcelona_Idealista4[[#This Row],[lift]],Tabla5[],2,0)</f>
        <v>0.02</v>
      </c>
      <c r="O595" s="25">
        <v>169800</v>
      </c>
      <c r="P595" s="25">
        <f>Barcelona_Idealista4[[#This Row],[prices]]/Barcelona_Idealista4[[#This Row],[area_m2]]</f>
        <v>2612.3076923076924</v>
      </c>
      <c r="Q595" t="str">
        <f>_xlfn.TEXTJOIN("-",0,Barcelona_Idealista4[[#This Row],[condition]],Barcelona_Idealista4[[#This Row],[prices]])</f>
        <v>good condition-169800</v>
      </c>
      <c r="R595" s="11" t="str" cm="1">
        <f t="array" ref="R5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596" spans="1:18" x14ac:dyDescent="0.2">
      <c r="A596" s="1">
        <v>42630</v>
      </c>
      <c r="B596" s="14">
        <f>YEAR(Barcelona_Idealista4[[#This Row],[Fecha]])</f>
        <v>2016</v>
      </c>
      <c r="C596" t="s">
        <v>717</v>
      </c>
      <c r="D596" t="s">
        <v>11</v>
      </c>
      <c r="E596" t="s">
        <v>25</v>
      </c>
      <c r="F596" t="s">
        <v>113</v>
      </c>
      <c r="G596" t="s">
        <v>14</v>
      </c>
      <c r="H596" t="s">
        <v>15</v>
      </c>
      <c r="I596">
        <v>2</v>
      </c>
      <c r="J596">
        <v>80</v>
      </c>
      <c r="K596" t="s">
        <v>16</v>
      </c>
      <c r="L596" t="s">
        <v>17</v>
      </c>
      <c r="M596" t="s">
        <v>46</v>
      </c>
      <c r="N596" s="18">
        <f>VLOOKUP(Barcelona_Idealista4[[#This Row],[lift]],Tabla5[],2,0)</f>
        <v>0</v>
      </c>
      <c r="O596" s="25">
        <v>299000</v>
      </c>
      <c r="P596" s="25">
        <f>Barcelona_Idealista4[[#This Row],[prices]]/Barcelona_Idealista4[[#This Row],[area_m2]]</f>
        <v>3737.5</v>
      </c>
      <c r="Q596" t="str">
        <f>_xlfn.TEXTJOIN("-",0,Barcelona_Idealista4[[#This Row],[condition]],Barcelona_Idealista4[[#This Row],[prices]])</f>
        <v>good condition-299000</v>
      </c>
      <c r="R596" s="11" t="str" cm="1">
        <f t="array" ref="R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7" spans="1:18" x14ac:dyDescent="0.2">
      <c r="A597" s="1">
        <v>42631</v>
      </c>
      <c r="B597" s="14">
        <f>YEAR(Barcelona_Idealista4[[#This Row],[Fecha]])</f>
        <v>2016</v>
      </c>
      <c r="C597" t="s">
        <v>718</v>
      </c>
      <c r="D597" t="s">
        <v>11</v>
      </c>
      <c r="E597" t="s">
        <v>34</v>
      </c>
      <c r="F597" t="s">
        <v>71</v>
      </c>
      <c r="G597" t="s">
        <v>14</v>
      </c>
      <c r="H597" t="s">
        <v>15</v>
      </c>
      <c r="I597">
        <v>2</v>
      </c>
      <c r="J597">
        <v>48</v>
      </c>
      <c r="K597" t="s">
        <v>16</v>
      </c>
      <c r="L597" t="s">
        <v>17</v>
      </c>
      <c r="M597" t="s">
        <v>60</v>
      </c>
      <c r="N597" s="18">
        <f>VLOOKUP(Barcelona_Idealista4[[#This Row],[lift]],Tabla5[],2,0)</f>
        <v>0</v>
      </c>
      <c r="O597" s="25">
        <v>199000</v>
      </c>
      <c r="P597" s="25">
        <f>Barcelona_Idealista4[[#This Row],[prices]]/Barcelona_Idealista4[[#This Row],[area_m2]]</f>
        <v>4145.833333333333</v>
      </c>
      <c r="Q597" t="str">
        <f>_xlfn.TEXTJOIN("-",0,Barcelona_Idealista4[[#This Row],[condition]],Barcelona_Idealista4[[#This Row],[prices]])</f>
        <v>good condition-199000</v>
      </c>
      <c r="R597" s="11" t="str" cm="1">
        <f t="array" ref="R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8" spans="1:18" x14ac:dyDescent="0.2">
      <c r="A598" s="1">
        <v>42632</v>
      </c>
      <c r="B598" s="14">
        <f>YEAR(Barcelona_Idealista4[[#This Row],[Fecha]])</f>
        <v>2016</v>
      </c>
      <c r="C598" t="s">
        <v>719</v>
      </c>
      <c r="D598" t="s">
        <v>11</v>
      </c>
      <c r="E598" t="s">
        <v>12</v>
      </c>
      <c r="F598" t="s">
        <v>33</v>
      </c>
      <c r="G598" t="s">
        <v>14</v>
      </c>
      <c r="H598" t="s">
        <v>15</v>
      </c>
      <c r="I598">
        <v>4</v>
      </c>
      <c r="J598">
        <v>140</v>
      </c>
      <c r="K598" t="s">
        <v>16</v>
      </c>
      <c r="L598" t="s">
        <v>17</v>
      </c>
      <c r="M598" t="s">
        <v>60</v>
      </c>
      <c r="N598" s="18">
        <f>VLOOKUP(Barcelona_Idealista4[[#This Row],[lift]],Tabla5[],2,0)</f>
        <v>0</v>
      </c>
      <c r="O598" s="25">
        <v>599850</v>
      </c>
      <c r="P598" s="25">
        <f>Barcelona_Idealista4[[#This Row],[prices]]/Barcelona_Idealista4[[#This Row],[area_m2]]</f>
        <v>4284.6428571428569</v>
      </c>
      <c r="Q598" t="str">
        <f>_xlfn.TEXTJOIN("-",0,Barcelona_Idealista4[[#This Row],[condition]],Barcelona_Idealista4[[#This Row],[prices]])</f>
        <v>good condition-599850</v>
      </c>
      <c r="R598" s="11" t="str" cm="1">
        <f t="array" ref="R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599" spans="1:18" x14ac:dyDescent="0.2">
      <c r="A599" s="1">
        <v>42633</v>
      </c>
      <c r="B599" s="14">
        <f>YEAR(Barcelona_Idealista4[[#This Row],[Fecha]])</f>
        <v>2016</v>
      </c>
      <c r="C599" t="s">
        <v>720</v>
      </c>
      <c r="D599" t="s">
        <v>11</v>
      </c>
      <c r="E599" t="s">
        <v>89</v>
      </c>
      <c r="F599" t="s">
        <v>109</v>
      </c>
      <c r="G599" t="s">
        <v>14</v>
      </c>
      <c r="H599" t="s">
        <v>15</v>
      </c>
      <c r="I599">
        <v>3</v>
      </c>
      <c r="J599">
        <v>60</v>
      </c>
      <c r="K599" t="s">
        <v>16</v>
      </c>
      <c r="L599" t="s">
        <v>67</v>
      </c>
      <c r="M599" t="s">
        <v>40</v>
      </c>
      <c r="N599" s="18">
        <f>VLOOKUP(Barcelona_Idealista4[[#This Row],[lift]],Tabla5[],2,0)</f>
        <v>0</v>
      </c>
      <c r="O599" s="25">
        <v>149500</v>
      </c>
      <c r="P599" s="25">
        <f>Barcelona_Idealista4[[#This Row],[prices]]/Barcelona_Idealista4[[#This Row],[area_m2]]</f>
        <v>2491.6666666666665</v>
      </c>
      <c r="Q599" t="str">
        <f>_xlfn.TEXTJOIN("-",0,Barcelona_Idealista4[[#This Row],[condition]],Barcelona_Idealista4[[#This Row],[prices]])</f>
        <v>good condition-149500</v>
      </c>
      <c r="R599" s="11" t="str" cm="1">
        <f t="array" ref="R5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00" spans="1:18" x14ac:dyDescent="0.2">
      <c r="A600" s="1">
        <v>42634</v>
      </c>
      <c r="B600" s="14">
        <f>YEAR(Barcelona_Idealista4[[#This Row],[Fecha]])</f>
        <v>2016</v>
      </c>
      <c r="C600" t="s">
        <v>721</v>
      </c>
      <c r="D600" t="s">
        <v>11</v>
      </c>
      <c r="E600" t="s">
        <v>12</v>
      </c>
      <c r="F600" t="s">
        <v>31</v>
      </c>
      <c r="G600" t="s">
        <v>14</v>
      </c>
      <c r="H600" t="s">
        <v>15</v>
      </c>
      <c r="I600">
        <v>4</v>
      </c>
      <c r="J600">
        <v>77</v>
      </c>
      <c r="K600" t="s">
        <v>16</v>
      </c>
      <c r="L600" t="s">
        <v>17</v>
      </c>
      <c r="M600" t="s">
        <v>60</v>
      </c>
      <c r="N600" s="18">
        <f>VLOOKUP(Barcelona_Idealista4[[#This Row],[lift]],Tabla5[],2,0)</f>
        <v>0</v>
      </c>
      <c r="O600" s="25">
        <v>255000</v>
      </c>
      <c r="P600" s="25">
        <f>Barcelona_Idealista4[[#This Row],[prices]]/Barcelona_Idealista4[[#This Row],[area_m2]]</f>
        <v>3311.6883116883118</v>
      </c>
      <c r="Q600" t="str">
        <f>_xlfn.TEXTJOIN("-",0,Barcelona_Idealista4[[#This Row],[condition]],Barcelona_Idealista4[[#This Row],[prices]])</f>
        <v>good condition-255000</v>
      </c>
      <c r="R600" s="11" t="str" cm="1">
        <f t="array" ref="R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1" spans="1:18" x14ac:dyDescent="0.2">
      <c r="A601" s="1">
        <v>42635</v>
      </c>
      <c r="B601" s="14">
        <f>YEAR(Barcelona_Idealista4[[#This Row],[Fecha]])</f>
        <v>2016</v>
      </c>
      <c r="C601" t="s">
        <v>722</v>
      </c>
      <c r="D601" t="s">
        <v>11</v>
      </c>
      <c r="E601" t="s">
        <v>37</v>
      </c>
      <c r="F601" t="s">
        <v>38</v>
      </c>
      <c r="G601" t="s">
        <v>14</v>
      </c>
      <c r="H601" t="s">
        <v>15</v>
      </c>
      <c r="I601">
        <v>1</v>
      </c>
      <c r="J601">
        <v>80</v>
      </c>
      <c r="K601" t="s">
        <v>16</v>
      </c>
      <c r="L601" t="s">
        <v>17</v>
      </c>
      <c r="M601" t="s">
        <v>18</v>
      </c>
      <c r="N601" s="18">
        <f>VLOOKUP(Barcelona_Idealista4[[#This Row],[lift]],Tabla5[],2,0)</f>
        <v>0</v>
      </c>
      <c r="O601" s="25">
        <v>250000</v>
      </c>
      <c r="P601" s="25">
        <f>Barcelona_Idealista4[[#This Row],[prices]]/Barcelona_Idealista4[[#This Row],[area_m2]]</f>
        <v>3125</v>
      </c>
      <c r="Q601" t="str">
        <f>_xlfn.TEXTJOIN("-",0,Barcelona_Idealista4[[#This Row],[condition]],Barcelona_Idealista4[[#This Row],[prices]])</f>
        <v>good condition-250000</v>
      </c>
      <c r="R601" s="11" t="str" cm="1">
        <f t="array" ref="R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2" spans="1:18" x14ac:dyDescent="0.2">
      <c r="A602" s="1">
        <v>42636</v>
      </c>
      <c r="B602" s="14">
        <f>YEAR(Barcelona_Idealista4[[#This Row],[Fecha]])</f>
        <v>2016</v>
      </c>
      <c r="C602" t="s">
        <v>723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>
        <v>3</v>
      </c>
      <c r="J602">
        <v>90</v>
      </c>
      <c r="K602" t="s">
        <v>16</v>
      </c>
      <c r="L602" t="s">
        <v>17</v>
      </c>
      <c r="M602" t="s">
        <v>18</v>
      </c>
      <c r="N602" s="18">
        <f>VLOOKUP(Barcelona_Idealista4[[#This Row],[lift]],Tabla5[],2,0)</f>
        <v>0</v>
      </c>
      <c r="O602" s="25">
        <v>499000</v>
      </c>
      <c r="P602" s="25">
        <f>Barcelona_Idealista4[[#This Row],[prices]]/Barcelona_Idealista4[[#This Row],[area_m2]]</f>
        <v>5544.4444444444443</v>
      </c>
      <c r="Q602" t="str">
        <f>_xlfn.TEXTJOIN("-",0,Barcelona_Idealista4[[#This Row],[condition]],Barcelona_Idealista4[[#This Row],[prices]])</f>
        <v>good condition-499000</v>
      </c>
      <c r="R602" s="11" t="str" cm="1">
        <f t="array" ref="R6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3" spans="1:18" x14ac:dyDescent="0.2">
      <c r="A603" s="1">
        <v>42637</v>
      </c>
      <c r="B603" s="14">
        <f>YEAR(Barcelona_Idealista4[[#This Row],[Fecha]])</f>
        <v>2016</v>
      </c>
      <c r="C603" t="s">
        <v>724</v>
      </c>
      <c r="D603" t="s">
        <v>11</v>
      </c>
      <c r="E603" t="s">
        <v>47</v>
      </c>
      <c r="F603" t="s">
        <v>96</v>
      </c>
      <c r="G603" t="s">
        <v>14</v>
      </c>
      <c r="H603" t="s">
        <v>15</v>
      </c>
      <c r="I603">
        <v>3</v>
      </c>
      <c r="J603">
        <v>64</v>
      </c>
      <c r="K603" t="s">
        <v>16</v>
      </c>
      <c r="L603" t="s">
        <v>17</v>
      </c>
      <c r="M603" t="s">
        <v>18</v>
      </c>
      <c r="N603" s="18">
        <f>VLOOKUP(Barcelona_Idealista4[[#This Row],[lift]],Tabla5[],2,0)</f>
        <v>0</v>
      </c>
      <c r="O603" s="25">
        <v>220000</v>
      </c>
      <c r="P603" s="25">
        <f>Barcelona_Idealista4[[#This Row],[prices]]/Barcelona_Idealista4[[#This Row],[area_m2]]</f>
        <v>3437.5</v>
      </c>
      <c r="Q603" t="str">
        <f>_xlfn.TEXTJOIN("-",0,Barcelona_Idealista4[[#This Row],[condition]],Barcelona_Idealista4[[#This Row],[prices]])</f>
        <v>good condition-220000</v>
      </c>
      <c r="R603" s="11" t="str" cm="1">
        <f t="array" ref="R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4" spans="1:18" x14ac:dyDescent="0.2">
      <c r="A604" s="1">
        <v>42638</v>
      </c>
      <c r="B604" s="14">
        <f>YEAR(Barcelona_Idealista4[[#This Row],[Fecha]])</f>
        <v>2016</v>
      </c>
      <c r="C604" t="s">
        <v>725</v>
      </c>
      <c r="D604" t="s">
        <v>11</v>
      </c>
      <c r="E604" t="s">
        <v>37</v>
      </c>
      <c r="F604" t="s">
        <v>49</v>
      </c>
      <c r="G604" t="s">
        <v>14</v>
      </c>
      <c r="H604" t="s">
        <v>23</v>
      </c>
      <c r="I604">
        <v>1</v>
      </c>
      <c r="J604">
        <v>58</v>
      </c>
      <c r="K604" t="s">
        <v>16</v>
      </c>
      <c r="L604" t="s">
        <v>17</v>
      </c>
      <c r="M604" t="s">
        <v>21</v>
      </c>
      <c r="N604" s="18">
        <f>VLOOKUP(Barcelona_Idealista4[[#This Row],[lift]],Tabla5[],2,0)</f>
        <v>0</v>
      </c>
      <c r="O604" s="25">
        <v>370000</v>
      </c>
      <c r="P604" s="25">
        <f>Barcelona_Idealista4[[#This Row],[prices]]/Barcelona_Idealista4[[#This Row],[area_m2]]</f>
        <v>6379.3103448275861</v>
      </c>
      <c r="Q604" t="str">
        <f>_xlfn.TEXTJOIN("-",0,Barcelona_Idealista4[[#This Row],[condition]],Barcelona_Idealista4[[#This Row],[prices]])</f>
        <v>good condition-370000</v>
      </c>
      <c r="R604" s="11" t="str" cm="1">
        <f t="array" ref="R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5" spans="1:18" x14ac:dyDescent="0.2">
      <c r="A605" s="1">
        <v>42639</v>
      </c>
      <c r="B605" s="14">
        <f>YEAR(Barcelona_Idealista4[[#This Row],[Fecha]])</f>
        <v>2016</v>
      </c>
      <c r="C605" t="s">
        <v>726</v>
      </c>
      <c r="D605" t="s">
        <v>11</v>
      </c>
      <c r="E605" t="s">
        <v>34</v>
      </c>
      <c r="F605" t="s">
        <v>35</v>
      </c>
      <c r="G605" t="s">
        <v>14</v>
      </c>
      <c r="H605" t="s">
        <v>15</v>
      </c>
      <c r="I605">
        <v>3</v>
      </c>
      <c r="J605">
        <v>271</v>
      </c>
      <c r="K605" t="s">
        <v>16</v>
      </c>
      <c r="L605" t="s">
        <v>17</v>
      </c>
      <c r="M605" t="s">
        <v>60</v>
      </c>
      <c r="N605" s="18">
        <f>VLOOKUP(Barcelona_Idealista4[[#This Row],[lift]],Tabla5[],2,0)</f>
        <v>0</v>
      </c>
      <c r="O605" s="25">
        <v>2980000</v>
      </c>
      <c r="P605" s="25">
        <f>Barcelona_Idealista4[[#This Row],[prices]]/Barcelona_Idealista4[[#This Row],[area_m2]]</f>
        <v>10996.309963099631</v>
      </c>
      <c r="Q605" t="str">
        <f>_xlfn.TEXTJOIN("-",0,Barcelona_Idealista4[[#This Row],[condition]],Barcelona_Idealista4[[#This Row],[prices]])</f>
        <v>good condition-2980000</v>
      </c>
      <c r="R605" s="11" t="str" cm="1">
        <f t="array" ref="R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6" spans="1:18" x14ac:dyDescent="0.2">
      <c r="A606" s="1">
        <v>42640</v>
      </c>
      <c r="B606" s="14">
        <f>YEAR(Barcelona_Idealista4[[#This Row],[Fecha]])</f>
        <v>2016</v>
      </c>
      <c r="C606" t="s">
        <v>727</v>
      </c>
      <c r="D606" t="s">
        <v>11</v>
      </c>
      <c r="E606" t="s">
        <v>42</v>
      </c>
      <c r="F606" t="s">
        <v>43</v>
      </c>
      <c r="G606" t="s">
        <v>14</v>
      </c>
      <c r="H606" t="s">
        <v>15</v>
      </c>
      <c r="I606">
        <v>3</v>
      </c>
      <c r="J606">
        <v>70</v>
      </c>
      <c r="K606" t="s">
        <v>16</v>
      </c>
      <c r="L606" t="s">
        <v>17</v>
      </c>
      <c r="M606" t="s">
        <v>60</v>
      </c>
      <c r="N606" s="18">
        <f>VLOOKUP(Barcelona_Idealista4[[#This Row],[lift]],Tabla5[],2,0)</f>
        <v>0</v>
      </c>
      <c r="O606" s="25">
        <v>321500</v>
      </c>
      <c r="P606" s="25">
        <f>Barcelona_Idealista4[[#This Row],[prices]]/Barcelona_Idealista4[[#This Row],[area_m2]]</f>
        <v>4592.8571428571431</v>
      </c>
      <c r="Q606" t="str">
        <f>_xlfn.TEXTJOIN("-",0,Barcelona_Idealista4[[#This Row],[condition]],Barcelona_Idealista4[[#This Row],[prices]])</f>
        <v>good condition-321500</v>
      </c>
      <c r="R606" s="11" t="str" cm="1">
        <f t="array" ref="R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7" spans="1:18" x14ac:dyDescent="0.2">
      <c r="A607" s="1">
        <v>42641</v>
      </c>
      <c r="B607" s="14">
        <f>YEAR(Barcelona_Idealista4[[#This Row],[Fecha]])</f>
        <v>2016</v>
      </c>
      <c r="C607" t="s">
        <v>728</v>
      </c>
      <c r="D607" t="s">
        <v>11</v>
      </c>
      <c r="E607" t="s">
        <v>19</v>
      </c>
      <c r="F607" t="s">
        <v>20</v>
      </c>
      <c r="G607" t="s">
        <v>14</v>
      </c>
      <c r="H607" t="s">
        <v>23</v>
      </c>
      <c r="I607">
        <v>3</v>
      </c>
      <c r="J607">
        <v>230</v>
      </c>
      <c r="K607" t="s">
        <v>16</v>
      </c>
      <c r="L607" t="s">
        <v>17</v>
      </c>
      <c r="M607" t="s">
        <v>46</v>
      </c>
      <c r="N607" s="18">
        <f>VLOOKUP(Barcelona_Idealista4[[#This Row],[lift]],Tabla5[],2,0)</f>
        <v>0</v>
      </c>
      <c r="O607" s="25">
        <v>1980000</v>
      </c>
      <c r="P607" s="25">
        <f>Barcelona_Idealista4[[#This Row],[prices]]/Barcelona_Idealista4[[#This Row],[area_m2]]</f>
        <v>8608.6956521739139</v>
      </c>
      <c r="Q607" t="str">
        <f>_xlfn.TEXTJOIN("-",0,Barcelona_Idealista4[[#This Row],[condition]],Barcelona_Idealista4[[#This Row],[prices]])</f>
        <v>good condition-1980000</v>
      </c>
      <c r="R607" s="11" t="str" cm="1">
        <f t="array" ref="R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8" spans="1:18" x14ac:dyDescent="0.2">
      <c r="A608" s="1">
        <v>42642</v>
      </c>
      <c r="B608" s="14">
        <f>YEAR(Barcelona_Idealista4[[#This Row],[Fecha]])</f>
        <v>2016</v>
      </c>
      <c r="C608" t="s">
        <v>729</v>
      </c>
      <c r="D608" t="s">
        <v>11</v>
      </c>
      <c r="E608" t="s">
        <v>37</v>
      </c>
      <c r="F608" t="s">
        <v>85</v>
      </c>
      <c r="G608" t="s">
        <v>14</v>
      </c>
      <c r="H608" t="s">
        <v>15</v>
      </c>
      <c r="I608">
        <v>2</v>
      </c>
      <c r="J608">
        <v>83</v>
      </c>
      <c r="K608" t="s">
        <v>16</v>
      </c>
      <c r="L608" t="s">
        <v>17</v>
      </c>
      <c r="M608" t="s">
        <v>52</v>
      </c>
      <c r="N608" s="18">
        <f>VLOOKUP(Barcelona_Idealista4[[#This Row],[lift]],Tabla5[],2,0)</f>
        <v>0</v>
      </c>
      <c r="O608" s="25">
        <v>390000</v>
      </c>
      <c r="P608" s="25">
        <f>Barcelona_Idealista4[[#This Row],[prices]]/Barcelona_Idealista4[[#This Row],[area_m2]]</f>
        <v>4698.7951807228919</v>
      </c>
      <c r="Q608" t="str">
        <f>_xlfn.TEXTJOIN("-",0,Barcelona_Idealista4[[#This Row],[condition]],Barcelona_Idealista4[[#This Row],[prices]])</f>
        <v>good condition-390000</v>
      </c>
      <c r="R608" s="11" t="str" cm="1">
        <f t="array" ref="R6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09" spans="1:18" x14ac:dyDescent="0.2">
      <c r="A609" s="1">
        <v>42643</v>
      </c>
      <c r="B609" s="14">
        <f>YEAR(Barcelona_Idealista4[[#This Row],[Fecha]])</f>
        <v>2016</v>
      </c>
      <c r="C609" t="s">
        <v>730</v>
      </c>
      <c r="D609" t="s">
        <v>11</v>
      </c>
      <c r="E609" t="s">
        <v>47</v>
      </c>
      <c r="F609" t="s">
        <v>48</v>
      </c>
      <c r="G609" t="s">
        <v>14</v>
      </c>
      <c r="H609" t="s">
        <v>15</v>
      </c>
      <c r="I609">
        <v>2</v>
      </c>
      <c r="J609">
        <v>50</v>
      </c>
      <c r="K609" t="s">
        <v>28</v>
      </c>
      <c r="L609" t="s">
        <v>17</v>
      </c>
      <c r="M609" t="s">
        <v>18</v>
      </c>
      <c r="N609" s="18">
        <f>VLOOKUP(Barcelona_Idealista4[[#This Row],[lift]],Tabla5[],2,0)</f>
        <v>0.02</v>
      </c>
      <c r="O609" s="25">
        <v>250000</v>
      </c>
      <c r="P609" s="25">
        <f>Barcelona_Idealista4[[#This Row],[prices]]/Barcelona_Idealista4[[#This Row],[area_m2]]</f>
        <v>5000</v>
      </c>
      <c r="Q609" t="str">
        <f>_xlfn.TEXTJOIN("-",0,Barcelona_Idealista4[[#This Row],[condition]],Barcelona_Idealista4[[#This Row],[prices]])</f>
        <v>good condition-250000</v>
      </c>
      <c r="R609" s="11" t="str" cm="1">
        <f t="array" ref="R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0" spans="1:18" x14ac:dyDescent="0.2">
      <c r="A610" s="1">
        <v>42644</v>
      </c>
      <c r="B610" s="14">
        <f>YEAR(Barcelona_Idealista4[[#This Row],[Fecha]])</f>
        <v>2016</v>
      </c>
      <c r="C610" t="s">
        <v>731</v>
      </c>
      <c r="D610" t="s">
        <v>11</v>
      </c>
      <c r="E610" t="s">
        <v>25</v>
      </c>
      <c r="F610" t="s">
        <v>94</v>
      </c>
      <c r="G610" t="s">
        <v>14</v>
      </c>
      <c r="H610" t="s">
        <v>15</v>
      </c>
      <c r="I610">
        <v>2</v>
      </c>
      <c r="J610">
        <v>158</v>
      </c>
      <c r="K610" t="s">
        <v>16</v>
      </c>
      <c r="L610" t="s">
        <v>17</v>
      </c>
      <c r="M610" t="s">
        <v>21</v>
      </c>
      <c r="N610" s="18">
        <f>VLOOKUP(Barcelona_Idealista4[[#This Row],[lift]],Tabla5[],2,0)</f>
        <v>0</v>
      </c>
      <c r="O610" s="25">
        <v>365000</v>
      </c>
      <c r="P610" s="25">
        <f>Barcelona_Idealista4[[#This Row],[prices]]/Barcelona_Idealista4[[#This Row],[area_m2]]</f>
        <v>2310.1265822784812</v>
      </c>
      <c r="Q610" t="str">
        <f>_xlfn.TEXTJOIN("-",0,Barcelona_Idealista4[[#This Row],[condition]],Barcelona_Idealista4[[#This Row],[prices]])</f>
        <v>good condition-365000</v>
      </c>
      <c r="R610" s="11" t="str" cm="1">
        <f t="array" ref="R6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1" spans="1:18" x14ac:dyDescent="0.2">
      <c r="A611" s="1">
        <v>42645</v>
      </c>
      <c r="B611" s="14">
        <f>YEAR(Barcelona_Idealista4[[#This Row],[Fecha]])</f>
        <v>2016</v>
      </c>
      <c r="C611" t="s">
        <v>732</v>
      </c>
      <c r="D611" t="s">
        <v>11</v>
      </c>
      <c r="E611" t="s">
        <v>37</v>
      </c>
      <c r="F611" t="s">
        <v>49</v>
      </c>
      <c r="G611" t="s">
        <v>14</v>
      </c>
      <c r="H611" t="s">
        <v>15</v>
      </c>
      <c r="I611">
        <v>2</v>
      </c>
      <c r="J611">
        <v>92</v>
      </c>
      <c r="K611" t="s">
        <v>28</v>
      </c>
      <c r="L611" t="s">
        <v>17</v>
      </c>
      <c r="M611" t="s">
        <v>57</v>
      </c>
      <c r="N611" s="18">
        <f>VLOOKUP(Barcelona_Idealista4[[#This Row],[lift]],Tabla5[],2,0)</f>
        <v>0.02</v>
      </c>
      <c r="O611" s="25">
        <v>380000</v>
      </c>
      <c r="P611" s="25">
        <f>Barcelona_Idealista4[[#This Row],[prices]]/Barcelona_Idealista4[[#This Row],[area_m2]]</f>
        <v>4130.434782608696</v>
      </c>
      <c r="Q611" t="str">
        <f>_xlfn.TEXTJOIN("-",0,Barcelona_Idealista4[[#This Row],[condition]],Barcelona_Idealista4[[#This Row],[prices]])</f>
        <v>good condition-380000</v>
      </c>
      <c r="R611" s="11" t="str" cm="1">
        <f t="array" ref="R6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2" spans="1:18" x14ac:dyDescent="0.2">
      <c r="A612" s="1">
        <v>42646</v>
      </c>
      <c r="B612" s="14">
        <f>YEAR(Barcelona_Idealista4[[#This Row],[Fecha]])</f>
        <v>2016</v>
      </c>
      <c r="C612" t="s">
        <v>733</v>
      </c>
      <c r="D612" t="s">
        <v>11</v>
      </c>
      <c r="E612" t="s">
        <v>19</v>
      </c>
      <c r="F612" t="s">
        <v>73</v>
      </c>
      <c r="G612" t="s">
        <v>14</v>
      </c>
      <c r="H612" t="s">
        <v>15</v>
      </c>
      <c r="I612">
        <v>3</v>
      </c>
      <c r="J612">
        <v>180</v>
      </c>
      <c r="K612" t="s">
        <v>16</v>
      </c>
      <c r="L612" t="s">
        <v>17</v>
      </c>
      <c r="M612" t="s">
        <v>18</v>
      </c>
      <c r="N612" s="18">
        <f>VLOOKUP(Barcelona_Idealista4[[#This Row],[lift]],Tabla5[],2,0)</f>
        <v>0</v>
      </c>
      <c r="O612" s="25">
        <v>885000</v>
      </c>
      <c r="P612" s="25">
        <f>Barcelona_Idealista4[[#This Row],[prices]]/Barcelona_Idealista4[[#This Row],[area_m2]]</f>
        <v>4916.666666666667</v>
      </c>
      <c r="Q612" t="str">
        <f>_xlfn.TEXTJOIN("-",0,Barcelona_Idealista4[[#This Row],[condition]],Barcelona_Idealista4[[#This Row],[prices]])</f>
        <v>good condition-885000</v>
      </c>
      <c r="R612" s="11" t="str" cm="1">
        <f t="array" ref="R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3" spans="1:18" x14ac:dyDescent="0.2">
      <c r="A613" s="1">
        <v>42647</v>
      </c>
      <c r="B613" s="14">
        <f>YEAR(Barcelona_Idealista4[[#This Row],[Fecha]])</f>
        <v>2016</v>
      </c>
      <c r="C613" t="s">
        <v>734</v>
      </c>
      <c r="D613" t="s">
        <v>11</v>
      </c>
      <c r="E613" t="s">
        <v>47</v>
      </c>
      <c r="F613" t="s">
        <v>48</v>
      </c>
      <c r="G613" t="s">
        <v>14</v>
      </c>
      <c r="H613" t="s">
        <v>23</v>
      </c>
      <c r="I613">
        <v>1</v>
      </c>
      <c r="J613">
        <v>50</v>
      </c>
      <c r="K613" t="s">
        <v>16</v>
      </c>
      <c r="L613" t="s">
        <v>17</v>
      </c>
      <c r="M613" t="s">
        <v>58</v>
      </c>
      <c r="N613" s="18">
        <f>VLOOKUP(Barcelona_Idealista4[[#This Row],[lift]],Tabla5[],2,0)</f>
        <v>0</v>
      </c>
      <c r="O613" s="25">
        <v>243000</v>
      </c>
      <c r="P613" s="25">
        <f>Barcelona_Idealista4[[#This Row],[prices]]/Barcelona_Idealista4[[#This Row],[area_m2]]</f>
        <v>4860</v>
      </c>
      <c r="Q613" t="str">
        <f>_xlfn.TEXTJOIN("-",0,Barcelona_Idealista4[[#This Row],[condition]],Barcelona_Idealista4[[#This Row],[prices]])</f>
        <v>good condition-243000</v>
      </c>
      <c r="R613" s="11" t="str" cm="1">
        <f t="array" ref="R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4" spans="1:18" x14ac:dyDescent="0.2">
      <c r="A614" s="1">
        <v>42648</v>
      </c>
      <c r="B614" s="14">
        <f>YEAR(Barcelona_Idealista4[[#This Row],[Fecha]])</f>
        <v>2016</v>
      </c>
      <c r="C614" t="s">
        <v>735</v>
      </c>
      <c r="D614" t="s">
        <v>11</v>
      </c>
      <c r="E614" t="s">
        <v>42</v>
      </c>
      <c r="F614" t="s">
        <v>43</v>
      </c>
      <c r="G614" t="s">
        <v>14</v>
      </c>
      <c r="H614" t="s">
        <v>15</v>
      </c>
      <c r="I614">
        <v>2</v>
      </c>
      <c r="J614">
        <v>60</v>
      </c>
      <c r="K614" t="s">
        <v>28</v>
      </c>
      <c r="L614" t="s">
        <v>67</v>
      </c>
      <c r="M614" t="s">
        <v>18</v>
      </c>
      <c r="N614" s="18">
        <f>VLOOKUP(Barcelona_Idealista4[[#This Row],[lift]],Tabla5[],2,0)</f>
        <v>0.02</v>
      </c>
      <c r="O614" s="25">
        <v>259999</v>
      </c>
      <c r="P614" s="25">
        <f>Barcelona_Idealista4[[#This Row],[prices]]/Barcelona_Idealista4[[#This Row],[area_m2]]</f>
        <v>4333.3166666666666</v>
      </c>
      <c r="Q614" t="str">
        <f>_xlfn.TEXTJOIN("-",0,Barcelona_Idealista4[[#This Row],[condition]],Barcelona_Idealista4[[#This Row],[prices]])</f>
        <v>good condition-259999</v>
      </c>
      <c r="R614" s="11" t="str" cm="1">
        <f t="array" ref="R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5" spans="1:18" x14ac:dyDescent="0.2">
      <c r="A615" s="1">
        <v>42649</v>
      </c>
      <c r="B615" s="14">
        <f>YEAR(Barcelona_Idealista4[[#This Row],[Fecha]])</f>
        <v>2016</v>
      </c>
      <c r="C615" t="s">
        <v>736</v>
      </c>
      <c r="D615" t="s">
        <v>11</v>
      </c>
      <c r="E615" t="s">
        <v>12</v>
      </c>
      <c r="F615" t="s">
        <v>22</v>
      </c>
      <c r="G615" t="s">
        <v>14</v>
      </c>
      <c r="H615" t="s">
        <v>23</v>
      </c>
      <c r="I615">
        <v>2</v>
      </c>
      <c r="J615">
        <v>90</v>
      </c>
      <c r="K615" t="s">
        <v>16</v>
      </c>
      <c r="L615" t="s">
        <v>17</v>
      </c>
      <c r="M615" t="s">
        <v>46</v>
      </c>
      <c r="N615" s="18">
        <f>VLOOKUP(Barcelona_Idealista4[[#This Row],[lift]],Tabla5[],2,0)</f>
        <v>0</v>
      </c>
      <c r="O615" s="25">
        <v>590000</v>
      </c>
      <c r="P615" s="25">
        <f>Barcelona_Idealista4[[#This Row],[prices]]/Barcelona_Idealista4[[#This Row],[area_m2]]</f>
        <v>6555.5555555555557</v>
      </c>
      <c r="Q615" t="str">
        <f>_xlfn.TEXTJOIN("-",0,Barcelona_Idealista4[[#This Row],[condition]],Barcelona_Idealista4[[#This Row],[prices]])</f>
        <v>good condition-590000</v>
      </c>
      <c r="R615" s="11" t="str" cm="1">
        <f t="array" ref="R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6" spans="1:18" x14ac:dyDescent="0.2">
      <c r="A616" s="1">
        <v>42650</v>
      </c>
      <c r="B616" s="14">
        <f>YEAR(Barcelona_Idealista4[[#This Row],[Fecha]])</f>
        <v>2016</v>
      </c>
      <c r="C616" t="s">
        <v>737</v>
      </c>
      <c r="D616" t="s">
        <v>11</v>
      </c>
      <c r="E616" t="s">
        <v>42</v>
      </c>
      <c r="F616" t="s">
        <v>78</v>
      </c>
      <c r="G616" t="s">
        <v>14</v>
      </c>
      <c r="H616" t="s">
        <v>27</v>
      </c>
      <c r="I616">
        <v>2</v>
      </c>
      <c r="J616">
        <v>81</v>
      </c>
      <c r="K616" t="s">
        <v>28</v>
      </c>
      <c r="L616" t="s">
        <v>17</v>
      </c>
      <c r="M616" t="s">
        <v>29</v>
      </c>
      <c r="N616" s="18">
        <f>VLOOKUP(Barcelona_Idealista4[[#This Row],[lift]],Tabla5[],2,0)</f>
        <v>0.02</v>
      </c>
      <c r="O616" s="25">
        <v>225000</v>
      </c>
      <c r="P616" s="25">
        <f>Barcelona_Idealista4[[#This Row],[prices]]/Barcelona_Idealista4[[#This Row],[area_m2]]</f>
        <v>2777.7777777777778</v>
      </c>
      <c r="Q616" t="str">
        <f>_xlfn.TEXTJOIN("-",0,Barcelona_Idealista4[[#This Row],[condition]],Barcelona_Idealista4[[#This Row],[prices]])</f>
        <v>good condition-225000</v>
      </c>
      <c r="R616" s="11" t="str" cm="1">
        <f t="array" ref="R6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17" spans="1:18" x14ac:dyDescent="0.2">
      <c r="A617" s="1">
        <v>42651</v>
      </c>
      <c r="B617" s="14">
        <f>YEAR(Barcelona_Idealista4[[#This Row],[Fecha]])</f>
        <v>2016</v>
      </c>
      <c r="C617" t="s">
        <v>738</v>
      </c>
      <c r="D617" t="s">
        <v>11</v>
      </c>
      <c r="E617" t="s">
        <v>19</v>
      </c>
      <c r="F617" t="s">
        <v>73</v>
      </c>
      <c r="G617" t="s">
        <v>14</v>
      </c>
      <c r="H617" t="s">
        <v>32</v>
      </c>
      <c r="I617">
        <v>4</v>
      </c>
      <c r="J617">
        <v>178</v>
      </c>
      <c r="K617" t="s">
        <v>28</v>
      </c>
      <c r="L617" t="s">
        <v>17</v>
      </c>
      <c r="M617" t="s">
        <v>52</v>
      </c>
      <c r="N617" s="18">
        <f>VLOOKUP(Barcelona_Idealista4[[#This Row],[lift]],Tabla5[],2,0)</f>
        <v>0.02</v>
      </c>
      <c r="O617" s="25">
        <v>995000</v>
      </c>
      <c r="P617" s="25">
        <f>Barcelona_Idealista4[[#This Row],[prices]]/Barcelona_Idealista4[[#This Row],[area_m2]]</f>
        <v>5589.8876404494385</v>
      </c>
      <c r="Q617" t="str">
        <f>_xlfn.TEXTJOIN("-",0,Barcelona_Idealista4[[#This Row],[condition]],Barcelona_Idealista4[[#This Row],[prices]])</f>
        <v>good condition-995000</v>
      </c>
      <c r="R617" s="11" t="str" cm="1">
        <f t="array" ref="R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8" spans="1:18" x14ac:dyDescent="0.2">
      <c r="A618" s="1">
        <v>42652</v>
      </c>
      <c r="B618" s="14">
        <f>YEAR(Barcelona_Idealista4[[#This Row],[Fecha]])</f>
        <v>2016</v>
      </c>
      <c r="C618" t="s">
        <v>739</v>
      </c>
      <c r="D618" t="s">
        <v>11</v>
      </c>
      <c r="E618" t="s">
        <v>34</v>
      </c>
      <c r="F618" t="s">
        <v>35</v>
      </c>
      <c r="G618" t="s">
        <v>14</v>
      </c>
      <c r="H618" t="s">
        <v>15</v>
      </c>
      <c r="I618">
        <v>3</v>
      </c>
      <c r="J618">
        <v>106</v>
      </c>
      <c r="K618" t="s">
        <v>16</v>
      </c>
      <c r="L618" t="s">
        <v>17</v>
      </c>
      <c r="M618" t="s">
        <v>58</v>
      </c>
      <c r="N618" s="18">
        <f>VLOOKUP(Barcelona_Idealista4[[#This Row],[lift]],Tabla5[],2,0)</f>
        <v>0</v>
      </c>
      <c r="O618" s="25">
        <v>495000</v>
      </c>
      <c r="P618" s="25">
        <f>Barcelona_Idealista4[[#This Row],[prices]]/Barcelona_Idealista4[[#This Row],[area_m2]]</f>
        <v>4669.8113207547167</v>
      </c>
      <c r="Q618" t="str">
        <f>_xlfn.TEXTJOIN("-",0,Barcelona_Idealista4[[#This Row],[condition]],Barcelona_Idealista4[[#This Row],[prices]])</f>
        <v>good condition-495000</v>
      </c>
      <c r="R618" s="11" t="str" cm="1">
        <f t="array" ref="R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19" spans="1:18" x14ac:dyDescent="0.2">
      <c r="A619" s="1">
        <v>42653</v>
      </c>
      <c r="B619" s="14">
        <f>YEAR(Barcelona_Idealista4[[#This Row],[Fecha]])</f>
        <v>2016</v>
      </c>
      <c r="C619" t="s">
        <v>740</v>
      </c>
      <c r="D619" t="s">
        <v>11</v>
      </c>
      <c r="E619" t="s">
        <v>47</v>
      </c>
      <c r="F619" t="s">
        <v>86</v>
      </c>
      <c r="G619" t="s">
        <v>14</v>
      </c>
      <c r="H619" t="s">
        <v>15</v>
      </c>
      <c r="I619">
        <v>3</v>
      </c>
      <c r="J619">
        <v>92</v>
      </c>
      <c r="K619" t="s">
        <v>16</v>
      </c>
      <c r="L619" t="s">
        <v>17</v>
      </c>
      <c r="M619" t="s">
        <v>21</v>
      </c>
      <c r="N619" s="18">
        <f>VLOOKUP(Barcelona_Idealista4[[#This Row],[lift]],Tabla5[],2,0)</f>
        <v>0</v>
      </c>
      <c r="O619" s="25">
        <v>269000</v>
      </c>
      <c r="P619" s="25">
        <f>Barcelona_Idealista4[[#This Row],[prices]]/Barcelona_Idealista4[[#This Row],[area_m2]]</f>
        <v>2923.913043478261</v>
      </c>
      <c r="Q619" t="str">
        <f>_xlfn.TEXTJOIN("-",0,Barcelona_Idealista4[[#This Row],[condition]],Barcelona_Idealista4[[#This Row],[prices]])</f>
        <v>good condition-269000</v>
      </c>
      <c r="R619" s="11" t="str" cm="1">
        <f t="array" ref="R6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20" spans="1:18" x14ac:dyDescent="0.2">
      <c r="A620" s="1">
        <v>42654</v>
      </c>
      <c r="B620" s="14">
        <f>YEAR(Barcelona_Idealista4[[#This Row],[Fecha]])</f>
        <v>2016</v>
      </c>
      <c r="C620" t="s">
        <v>741</v>
      </c>
      <c r="D620" t="s">
        <v>11</v>
      </c>
      <c r="E620" t="s">
        <v>50</v>
      </c>
      <c r="F620" t="s">
        <v>51</v>
      </c>
      <c r="G620" t="s">
        <v>14</v>
      </c>
      <c r="H620" t="s">
        <v>15</v>
      </c>
      <c r="I620">
        <v>2</v>
      </c>
      <c r="J620">
        <v>85</v>
      </c>
      <c r="K620" t="s">
        <v>28</v>
      </c>
      <c r="L620" t="s">
        <v>17</v>
      </c>
      <c r="M620" t="s">
        <v>21</v>
      </c>
      <c r="N620" s="18">
        <f>VLOOKUP(Barcelona_Idealista4[[#This Row],[lift]],Tabla5[],2,0)</f>
        <v>0.02</v>
      </c>
      <c r="O620" s="25">
        <v>410000</v>
      </c>
      <c r="P620" s="25">
        <f>Barcelona_Idealista4[[#This Row],[prices]]/Barcelona_Idealista4[[#This Row],[area_m2]]</f>
        <v>4823.5294117647063</v>
      </c>
      <c r="Q620" t="str">
        <f>_xlfn.TEXTJOIN("-",0,Barcelona_Idealista4[[#This Row],[condition]],Barcelona_Idealista4[[#This Row],[prices]])</f>
        <v>good condition-410000</v>
      </c>
      <c r="R620" s="11" t="str" cm="1">
        <f t="array" ref="R6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1" spans="1:18" x14ac:dyDescent="0.2">
      <c r="A621" s="1">
        <v>42655</v>
      </c>
      <c r="B621" s="14">
        <f>YEAR(Barcelona_Idealista4[[#This Row],[Fecha]])</f>
        <v>2016</v>
      </c>
      <c r="C621" t="s">
        <v>742</v>
      </c>
      <c r="D621" t="s">
        <v>11</v>
      </c>
      <c r="E621" t="s">
        <v>19</v>
      </c>
      <c r="F621" t="s">
        <v>73</v>
      </c>
      <c r="G621" t="s">
        <v>14</v>
      </c>
      <c r="H621" t="s">
        <v>23</v>
      </c>
      <c r="I621">
        <v>4</v>
      </c>
      <c r="J621">
        <v>139</v>
      </c>
      <c r="K621" t="s">
        <v>16</v>
      </c>
      <c r="L621" t="s">
        <v>17</v>
      </c>
      <c r="M621" t="s">
        <v>36</v>
      </c>
      <c r="N621" s="18">
        <f>VLOOKUP(Barcelona_Idealista4[[#This Row],[lift]],Tabla5[],2,0)</f>
        <v>0</v>
      </c>
      <c r="O621" s="25">
        <v>790000</v>
      </c>
      <c r="P621" s="25">
        <f>Barcelona_Idealista4[[#This Row],[prices]]/Barcelona_Idealista4[[#This Row],[area_m2]]</f>
        <v>5683.4532374100718</v>
      </c>
      <c r="Q621" t="str">
        <f>_xlfn.TEXTJOIN("-",0,Barcelona_Idealista4[[#This Row],[condition]],Barcelona_Idealista4[[#This Row],[prices]])</f>
        <v>good condition-790000</v>
      </c>
      <c r="R621" s="11" t="str" cm="1">
        <f t="array" ref="R6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2" spans="1:18" x14ac:dyDescent="0.2">
      <c r="A622" s="1">
        <v>42656</v>
      </c>
      <c r="B622" s="14">
        <f>YEAR(Barcelona_Idealista4[[#This Row],[Fecha]])</f>
        <v>2016</v>
      </c>
      <c r="C622" t="s">
        <v>743</v>
      </c>
      <c r="D622" t="s">
        <v>11</v>
      </c>
      <c r="E622" t="s">
        <v>25</v>
      </c>
      <c r="F622" t="s">
        <v>94</v>
      </c>
      <c r="G622" t="s">
        <v>14</v>
      </c>
      <c r="H622" t="s">
        <v>15</v>
      </c>
      <c r="I622">
        <v>3</v>
      </c>
      <c r="J622">
        <v>81</v>
      </c>
      <c r="K622" t="s">
        <v>28</v>
      </c>
      <c r="L622" t="s">
        <v>17</v>
      </c>
      <c r="M622" t="s">
        <v>40</v>
      </c>
      <c r="N622" s="18">
        <f>VLOOKUP(Barcelona_Idealista4[[#This Row],[lift]],Tabla5[],2,0)</f>
        <v>0.02</v>
      </c>
      <c r="O622" s="25">
        <v>199000</v>
      </c>
      <c r="P622" s="25">
        <f>Barcelona_Idealista4[[#This Row],[prices]]/Barcelona_Idealista4[[#This Row],[area_m2]]</f>
        <v>2456.7901234567903</v>
      </c>
      <c r="Q622" t="str">
        <f>_xlfn.TEXTJOIN("-",0,Barcelona_Idealista4[[#This Row],[condition]],Barcelona_Idealista4[[#This Row],[prices]])</f>
        <v>good condition-199000</v>
      </c>
      <c r="R622" s="11" t="str" cm="1">
        <f t="array" ref="R6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23" spans="1:18" x14ac:dyDescent="0.2">
      <c r="A623" s="1">
        <v>42657</v>
      </c>
      <c r="B623" s="14">
        <f>YEAR(Barcelona_Idealista4[[#This Row],[Fecha]])</f>
        <v>2016</v>
      </c>
      <c r="C623" t="s">
        <v>744</v>
      </c>
      <c r="D623" t="s">
        <v>11</v>
      </c>
      <c r="E623" t="s">
        <v>19</v>
      </c>
      <c r="F623" t="s">
        <v>68</v>
      </c>
      <c r="G623" t="s">
        <v>14</v>
      </c>
      <c r="H623" t="s">
        <v>64</v>
      </c>
      <c r="I623">
        <v>4</v>
      </c>
      <c r="J623">
        <v>201</v>
      </c>
      <c r="K623" t="s">
        <v>28</v>
      </c>
      <c r="L623" t="s">
        <v>17</v>
      </c>
      <c r="M623" t="s">
        <v>29</v>
      </c>
      <c r="N623" s="18">
        <f>VLOOKUP(Barcelona_Idealista4[[#This Row],[lift]],Tabla5[],2,0)</f>
        <v>0.02</v>
      </c>
      <c r="O623" s="25">
        <v>1590000</v>
      </c>
      <c r="P623" s="25">
        <f>Barcelona_Idealista4[[#This Row],[prices]]/Barcelona_Idealista4[[#This Row],[area_m2]]</f>
        <v>7910.4477611940301</v>
      </c>
      <c r="Q623" t="str">
        <f>_xlfn.TEXTJOIN("-",0,Barcelona_Idealista4[[#This Row],[condition]],Barcelona_Idealista4[[#This Row],[prices]])</f>
        <v>good condition-1590000</v>
      </c>
      <c r="R623" s="11" t="str" cm="1">
        <f t="array" ref="R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4" spans="1:18" x14ac:dyDescent="0.2">
      <c r="A624" s="1">
        <v>42658</v>
      </c>
      <c r="B624" s="14">
        <f>YEAR(Barcelona_Idealista4[[#This Row],[Fecha]])</f>
        <v>2016</v>
      </c>
      <c r="C624" t="s">
        <v>745</v>
      </c>
      <c r="D624" t="s">
        <v>11</v>
      </c>
      <c r="E624" t="s">
        <v>50</v>
      </c>
      <c r="F624" t="s">
        <v>66</v>
      </c>
      <c r="G624" t="s">
        <v>14</v>
      </c>
      <c r="H624" t="s">
        <v>15</v>
      </c>
      <c r="I624">
        <v>4</v>
      </c>
      <c r="J624">
        <v>93</v>
      </c>
      <c r="K624" t="s">
        <v>16</v>
      </c>
      <c r="L624" t="s">
        <v>17</v>
      </c>
      <c r="M624" t="s">
        <v>40</v>
      </c>
      <c r="N624" s="18">
        <f>VLOOKUP(Barcelona_Idealista4[[#This Row],[lift]],Tabla5[],2,0)</f>
        <v>0</v>
      </c>
      <c r="O624" s="25">
        <v>340000</v>
      </c>
      <c r="P624" s="25">
        <f>Barcelona_Idealista4[[#This Row],[prices]]/Barcelona_Idealista4[[#This Row],[area_m2]]</f>
        <v>3655.9139784946237</v>
      </c>
      <c r="Q624" t="str">
        <f>_xlfn.TEXTJOIN("-",0,Barcelona_Idealista4[[#This Row],[condition]],Barcelona_Idealista4[[#This Row],[prices]])</f>
        <v>good condition-340000</v>
      </c>
      <c r="R624" s="11" t="str" cm="1">
        <f t="array" ref="R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5" spans="1:18" x14ac:dyDescent="0.2">
      <c r="A625" s="1">
        <v>42659</v>
      </c>
      <c r="B625" s="14">
        <f>YEAR(Barcelona_Idealista4[[#This Row],[Fecha]])</f>
        <v>2016</v>
      </c>
      <c r="C625" t="s">
        <v>746</v>
      </c>
      <c r="D625" t="s">
        <v>11</v>
      </c>
      <c r="E625" t="s">
        <v>34</v>
      </c>
      <c r="F625" t="s">
        <v>44</v>
      </c>
      <c r="G625" t="s">
        <v>14</v>
      </c>
      <c r="H625" t="s">
        <v>15</v>
      </c>
      <c r="I625">
        <v>3</v>
      </c>
      <c r="J625">
        <v>71</v>
      </c>
      <c r="K625" t="s">
        <v>16</v>
      </c>
      <c r="L625" t="s">
        <v>17</v>
      </c>
      <c r="M625" t="s">
        <v>40</v>
      </c>
      <c r="N625" s="18">
        <f>VLOOKUP(Barcelona_Idealista4[[#This Row],[lift]],Tabla5[],2,0)</f>
        <v>0</v>
      </c>
      <c r="O625" s="25">
        <v>395000</v>
      </c>
      <c r="P625" s="25">
        <f>Barcelona_Idealista4[[#This Row],[prices]]/Barcelona_Idealista4[[#This Row],[area_m2]]</f>
        <v>5563.3802816901407</v>
      </c>
      <c r="Q625" t="str">
        <f>_xlfn.TEXTJOIN("-",0,Barcelona_Idealista4[[#This Row],[condition]],Barcelona_Idealista4[[#This Row],[prices]])</f>
        <v>good condition-395000</v>
      </c>
      <c r="R625" s="11" t="str" cm="1">
        <f t="array" ref="R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6" spans="1:18" x14ac:dyDescent="0.2">
      <c r="A626" s="1">
        <v>42660</v>
      </c>
      <c r="B626" s="14">
        <f>YEAR(Barcelona_Idealista4[[#This Row],[Fecha]])</f>
        <v>2016</v>
      </c>
      <c r="C626" t="s">
        <v>747</v>
      </c>
      <c r="D626" t="s">
        <v>11</v>
      </c>
      <c r="E626" t="s">
        <v>19</v>
      </c>
      <c r="F626" t="s">
        <v>75</v>
      </c>
      <c r="G626" t="s">
        <v>14</v>
      </c>
      <c r="H626" t="s">
        <v>64</v>
      </c>
      <c r="I626">
        <v>3</v>
      </c>
      <c r="J626">
        <v>300</v>
      </c>
      <c r="K626" t="s">
        <v>28</v>
      </c>
      <c r="L626" t="s">
        <v>17</v>
      </c>
      <c r="M626" t="s">
        <v>29</v>
      </c>
      <c r="N626" s="18">
        <f>VLOOKUP(Barcelona_Idealista4[[#This Row],[lift]],Tabla5[],2,0)</f>
        <v>0.02</v>
      </c>
      <c r="O626" s="25">
        <v>1295000</v>
      </c>
      <c r="P626" s="25">
        <f>Barcelona_Idealista4[[#This Row],[prices]]/Barcelona_Idealista4[[#This Row],[area_m2]]</f>
        <v>4316.666666666667</v>
      </c>
      <c r="Q626" t="str">
        <f>_xlfn.TEXTJOIN("-",0,Barcelona_Idealista4[[#This Row],[condition]],Barcelona_Idealista4[[#This Row],[prices]])</f>
        <v>good condition-1295000</v>
      </c>
      <c r="R626" s="11" t="str" cm="1">
        <f t="array" ref="R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7" spans="1:18" x14ac:dyDescent="0.2">
      <c r="A627" s="1">
        <v>42661</v>
      </c>
      <c r="B627" s="14">
        <f>YEAR(Barcelona_Idealista4[[#This Row],[Fecha]])</f>
        <v>2016</v>
      </c>
      <c r="C627" t="s">
        <v>748</v>
      </c>
      <c r="D627" t="s">
        <v>11</v>
      </c>
      <c r="E627" t="s">
        <v>42</v>
      </c>
      <c r="F627" t="s">
        <v>62</v>
      </c>
      <c r="G627" t="s">
        <v>14</v>
      </c>
      <c r="H627" t="s">
        <v>23</v>
      </c>
      <c r="I627">
        <v>4</v>
      </c>
      <c r="J627">
        <v>94</v>
      </c>
      <c r="K627" t="s">
        <v>16</v>
      </c>
      <c r="L627" t="s">
        <v>17</v>
      </c>
      <c r="M627" t="s">
        <v>46</v>
      </c>
      <c r="N627" s="18">
        <f>VLOOKUP(Barcelona_Idealista4[[#This Row],[lift]],Tabla5[],2,0)</f>
        <v>0</v>
      </c>
      <c r="O627" s="25">
        <v>515000</v>
      </c>
      <c r="P627" s="25">
        <f>Barcelona_Idealista4[[#This Row],[prices]]/Barcelona_Idealista4[[#This Row],[area_m2]]</f>
        <v>5478.7234042553191</v>
      </c>
      <c r="Q627" t="str">
        <f>_xlfn.TEXTJOIN("-",0,Barcelona_Idealista4[[#This Row],[condition]],Barcelona_Idealista4[[#This Row],[prices]])</f>
        <v>good condition-515000</v>
      </c>
      <c r="R627" s="11" t="str" cm="1">
        <f t="array" ref="R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8" spans="1:18" x14ac:dyDescent="0.2">
      <c r="A628" s="1">
        <v>42662</v>
      </c>
      <c r="B628" s="14">
        <f>YEAR(Barcelona_Idealista4[[#This Row],[Fecha]])</f>
        <v>2016</v>
      </c>
      <c r="C628" t="s">
        <v>749</v>
      </c>
      <c r="D628" t="s">
        <v>11</v>
      </c>
      <c r="E628" t="s">
        <v>42</v>
      </c>
      <c r="F628" t="s">
        <v>43</v>
      </c>
      <c r="G628" t="s">
        <v>14</v>
      </c>
      <c r="H628" t="s">
        <v>15</v>
      </c>
      <c r="I628">
        <v>3</v>
      </c>
      <c r="J628">
        <v>68</v>
      </c>
      <c r="K628" t="s">
        <v>16</v>
      </c>
      <c r="L628" t="s">
        <v>17</v>
      </c>
      <c r="M628" t="s">
        <v>21</v>
      </c>
      <c r="N628" s="18">
        <f>VLOOKUP(Barcelona_Idealista4[[#This Row],[lift]],Tabla5[],2,0)</f>
        <v>0</v>
      </c>
      <c r="O628" s="25">
        <v>287000</v>
      </c>
      <c r="P628" s="25">
        <f>Barcelona_Idealista4[[#This Row],[prices]]/Barcelona_Idealista4[[#This Row],[area_m2]]</f>
        <v>4220.588235294118</v>
      </c>
      <c r="Q628" t="str">
        <f>_xlfn.TEXTJOIN("-",0,Barcelona_Idealista4[[#This Row],[condition]],Barcelona_Idealista4[[#This Row],[prices]])</f>
        <v>good condition-287000</v>
      </c>
      <c r="R628" s="11" t="str" cm="1">
        <f t="array" ref="R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29" spans="1:18" x14ac:dyDescent="0.2">
      <c r="A629" s="1">
        <v>42663</v>
      </c>
      <c r="B629" s="14">
        <f>YEAR(Barcelona_Idealista4[[#This Row],[Fecha]])</f>
        <v>2016</v>
      </c>
      <c r="C629" t="s">
        <v>750</v>
      </c>
      <c r="D629" t="s">
        <v>11</v>
      </c>
      <c r="E629" t="s">
        <v>19</v>
      </c>
      <c r="F629" t="s">
        <v>68</v>
      </c>
      <c r="G629" t="s">
        <v>14</v>
      </c>
      <c r="H629" t="s">
        <v>15</v>
      </c>
      <c r="I629">
        <v>5</v>
      </c>
      <c r="J629">
        <v>238</v>
      </c>
      <c r="K629" t="s">
        <v>16</v>
      </c>
      <c r="L629" t="s">
        <v>17</v>
      </c>
      <c r="M629" t="s">
        <v>18</v>
      </c>
      <c r="N629" s="18">
        <f>VLOOKUP(Barcelona_Idealista4[[#This Row],[lift]],Tabla5[],2,0)</f>
        <v>0</v>
      </c>
      <c r="O629" s="25">
        <v>1265000</v>
      </c>
      <c r="P629" s="25">
        <f>Barcelona_Idealista4[[#This Row],[prices]]/Barcelona_Idealista4[[#This Row],[area_m2]]</f>
        <v>5315.1260504201682</v>
      </c>
      <c r="Q629" t="str">
        <f>_xlfn.TEXTJOIN("-",0,Barcelona_Idealista4[[#This Row],[condition]],Barcelona_Idealista4[[#This Row],[prices]])</f>
        <v>good condition-1265000</v>
      </c>
      <c r="R629" s="11" t="str" cm="1">
        <f t="array" ref="R6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0" spans="1:18" x14ac:dyDescent="0.2">
      <c r="A630" s="1">
        <v>42664</v>
      </c>
      <c r="B630" s="14">
        <f>YEAR(Barcelona_Idealista4[[#This Row],[Fecha]])</f>
        <v>2016</v>
      </c>
      <c r="C630" t="s">
        <v>751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>
        <v>7</v>
      </c>
      <c r="J630">
        <v>336</v>
      </c>
      <c r="K630" t="s">
        <v>16</v>
      </c>
      <c r="L630" t="s">
        <v>17</v>
      </c>
      <c r="M630" t="s">
        <v>58</v>
      </c>
      <c r="N630" s="18">
        <f>VLOOKUP(Barcelona_Idealista4[[#This Row],[lift]],Tabla5[],2,0)</f>
        <v>0</v>
      </c>
      <c r="O630" s="25">
        <v>1150000</v>
      </c>
      <c r="P630" s="25">
        <f>Barcelona_Idealista4[[#This Row],[prices]]/Barcelona_Idealista4[[#This Row],[area_m2]]</f>
        <v>3422.6190476190477</v>
      </c>
      <c r="Q630" t="str">
        <f>_xlfn.TEXTJOIN("-",0,Barcelona_Idealista4[[#This Row],[condition]],Barcelona_Idealista4[[#This Row],[prices]])</f>
        <v>good condition-1150000</v>
      </c>
      <c r="R630" s="11" t="str" cm="1">
        <f t="array" ref="R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1" spans="1:18" x14ac:dyDescent="0.2">
      <c r="A631" s="1">
        <v>42665</v>
      </c>
      <c r="B631" s="14">
        <f>YEAR(Barcelona_Idealista4[[#This Row],[Fecha]])</f>
        <v>2016</v>
      </c>
      <c r="C631" t="s">
        <v>752</v>
      </c>
      <c r="D631" t="s">
        <v>11</v>
      </c>
      <c r="E631" t="s">
        <v>42</v>
      </c>
      <c r="F631" t="s">
        <v>83</v>
      </c>
      <c r="G631" t="s">
        <v>14</v>
      </c>
      <c r="H631" t="s">
        <v>15</v>
      </c>
      <c r="I631">
        <v>3</v>
      </c>
      <c r="J631">
        <v>86</v>
      </c>
      <c r="K631" t="s">
        <v>16</v>
      </c>
      <c r="L631" t="s">
        <v>17</v>
      </c>
      <c r="M631" t="s">
        <v>40</v>
      </c>
      <c r="N631" s="18">
        <f>VLOOKUP(Barcelona_Idealista4[[#This Row],[lift]],Tabla5[],2,0)</f>
        <v>0</v>
      </c>
      <c r="O631" s="25">
        <v>470000</v>
      </c>
      <c r="P631" s="25">
        <f>Barcelona_Idealista4[[#This Row],[prices]]/Barcelona_Idealista4[[#This Row],[area_m2]]</f>
        <v>5465.1162790697672</v>
      </c>
      <c r="Q631" t="str">
        <f>_xlfn.TEXTJOIN("-",0,Barcelona_Idealista4[[#This Row],[condition]],Barcelona_Idealista4[[#This Row],[prices]])</f>
        <v>good condition-470000</v>
      </c>
      <c r="R631" s="11" t="str" cm="1">
        <f t="array" ref="R6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2" spans="1:18" x14ac:dyDescent="0.2">
      <c r="A632" s="1">
        <v>42666</v>
      </c>
      <c r="B632" s="14">
        <f>YEAR(Barcelona_Idealista4[[#This Row],[Fecha]])</f>
        <v>2016</v>
      </c>
      <c r="C632" t="s">
        <v>753</v>
      </c>
      <c r="D632" t="s">
        <v>11</v>
      </c>
      <c r="E632" t="s">
        <v>42</v>
      </c>
      <c r="F632" t="s">
        <v>43</v>
      </c>
      <c r="G632" t="s">
        <v>14</v>
      </c>
      <c r="H632" t="s">
        <v>15</v>
      </c>
      <c r="I632">
        <v>2</v>
      </c>
      <c r="J632">
        <v>90</v>
      </c>
      <c r="K632" t="s">
        <v>28</v>
      </c>
      <c r="L632" t="s">
        <v>17</v>
      </c>
      <c r="M632" t="s">
        <v>52</v>
      </c>
      <c r="N632" s="18">
        <f>VLOOKUP(Barcelona_Idealista4[[#This Row],[lift]],Tabla5[],2,0)</f>
        <v>0.02</v>
      </c>
      <c r="O632" s="25">
        <v>390000</v>
      </c>
      <c r="P632" s="25">
        <f>Barcelona_Idealista4[[#This Row],[prices]]/Barcelona_Idealista4[[#This Row],[area_m2]]</f>
        <v>4333.333333333333</v>
      </c>
      <c r="Q632" t="str">
        <f>_xlfn.TEXTJOIN("-",0,Barcelona_Idealista4[[#This Row],[condition]],Barcelona_Idealista4[[#This Row],[prices]])</f>
        <v>good condition-390000</v>
      </c>
      <c r="R632" s="11" t="str" cm="1">
        <f t="array" ref="R6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3" spans="1:18" x14ac:dyDescent="0.2">
      <c r="A633" s="1">
        <v>42667</v>
      </c>
      <c r="B633" s="14">
        <f>YEAR(Barcelona_Idealista4[[#This Row],[Fecha]])</f>
        <v>2016</v>
      </c>
      <c r="C633" t="s">
        <v>754</v>
      </c>
      <c r="D633" t="s">
        <v>11</v>
      </c>
      <c r="E633" t="s">
        <v>25</v>
      </c>
      <c r="F633" t="s">
        <v>70</v>
      </c>
      <c r="G633" t="s">
        <v>14</v>
      </c>
      <c r="H633" t="s">
        <v>15</v>
      </c>
      <c r="I633">
        <v>3</v>
      </c>
      <c r="J633">
        <v>87</v>
      </c>
      <c r="K633" t="s">
        <v>16</v>
      </c>
      <c r="L633" t="s">
        <v>17</v>
      </c>
      <c r="M633" t="s">
        <v>52</v>
      </c>
      <c r="N633" s="18">
        <f>VLOOKUP(Barcelona_Idealista4[[#This Row],[lift]],Tabla5[],2,0)</f>
        <v>0</v>
      </c>
      <c r="O633" s="25">
        <v>322000</v>
      </c>
      <c r="P633" s="25">
        <f>Barcelona_Idealista4[[#This Row],[prices]]/Barcelona_Idealista4[[#This Row],[area_m2]]</f>
        <v>3701.1494252873563</v>
      </c>
      <c r="Q633" t="str">
        <f>_xlfn.TEXTJOIN("-",0,Barcelona_Idealista4[[#This Row],[condition]],Barcelona_Idealista4[[#This Row],[prices]])</f>
        <v>good condition-322000</v>
      </c>
      <c r="R633" s="11" t="str" cm="1">
        <f t="array" ref="R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4" spans="1:18" x14ac:dyDescent="0.2">
      <c r="A634" s="1">
        <v>42668</v>
      </c>
      <c r="B634" s="14">
        <f>YEAR(Barcelona_Idealista4[[#This Row],[Fecha]])</f>
        <v>2016</v>
      </c>
      <c r="C634" t="s">
        <v>755</v>
      </c>
      <c r="D634" t="s">
        <v>11</v>
      </c>
      <c r="E634" t="s">
        <v>50</v>
      </c>
      <c r="F634" t="s">
        <v>51</v>
      </c>
      <c r="G634" t="s">
        <v>14</v>
      </c>
      <c r="H634" t="s">
        <v>15</v>
      </c>
      <c r="I634">
        <v>2</v>
      </c>
      <c r="J634">
        <v>75</v>
      </c>
      <c r="K634" t="s">
        <v>16</v>
      </c>
      <c r="L634" t="s">
        <v>17</v>
      </c>
      <c r="M634" t="s">
        <v>40</v>
      </c>
      <c r="N634" s="18">
        <f>VLOOKUP(Barcelona_Idealista4[[#This Row],[lift]],Tabla5[],2,0)</f>
        <v>0</v>
      </c>
      <c r="O634" s="25">
        <v>365000</v>
      </c>
      <c r="P634" s="25">
        <f>Barcelona_Idealista4[[#This Row],[prices]]/Barcelona_Idealista4[[#This Row],[area_m2]]</f>
        <v>4866.666666666667</v>
      </c>
      <c r="Q634" t="str">
        <f>_xlfn.TEXTJOIN("-",0,Barcelona_Idealista4[[#This Row],[condition]],Barcelona_Idealista4[[#This Row],[prices]])</f>
        <v>good condition-365000</v>
      </c>
      <c r="R634" s="11" t="str" cm="1">
        <f t="array" ref="R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5" spans="1:18" x14ac:dyDescent="0.2">
      <c r="A635" s="1">
        <v>42669</v>
      </c>
      <c r="B635" s="14">
        <f>YEAR(Barcelona_Idealista4[[#This Row],[Fecha]])</f>
        <v>2016</v>
      </c>
      <c r="C635" t="s">
        <v>756</v>
      </c>
      <c r="D635" t="s">
        <v>11</v>
      </c>
      <c r="E635" t="s">
        <v>25</v>
      </c>
      <c r="F635" t="s">
        <v>70</v>
      </c>
      <c r="G635" t="s">
        <v>14</v>
      </c>
      <c r="H635" t="s">
        <v>15</v>
      </c>
      <c r="I635">
        <v>3</v>
      </c>
      <c r="J635">
        <v>98</v>
      </c>
      <c r="K635" t="s">
        <v>16</v>
      </c>
      <c r="L635" t="s">
        <v>17</v>
      </c>
      <c r="M635" t="s">
        <v>40</v>
      </c>
      <c r="N635" s="18">
        <f>VLOOKUP(Barcelona_Idealista4[[#This Row],[lift]],Tabla5[],2,0)</f>
        <v>0</v>
      </c>
      <c r="O635" s="25">
        <v>397000</v>
      </c>
      <c r="P635" s="25">
        <f>Barcelona_Idealista4[[#This Row],[prices]]/Barcelona_Idealista4[[#This Row],[area_m2]]</f>
        <v>4051.0204081632655</v>
      </c>
      <c r="Q635" t="str">
        <f>_xlfn.TEXTJOIN("-",0,Barcelona_Idealista4[[#This Row],[condition]],Barcelona_Idealista4[[#This Row],[prices]])</f>
        <v>good condition-397000</v>
      </c>
      <c r="R635" s="11" t="str" cm="1">
        <f t="array" ref="R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6" spans="1:18" x14ac:dyDescent="0.2">
      <c r="A636" s="1">
        <v>42670</v>
      </c>
      <c r="B636" s="14">
        <f>YEAR(Barcelona_Idealista4[[#This Row],[Fecha]])</f>
        <v>2016</v>
      </c>
      <c r="C636" t="s">
        <v>757</v>
      </c>
      <c r="D636" t="s">
        <v>11</v>
      </c>
      <c r="E636" t="s">
        <v>12</v>
      </c>
      <c r="F636" t="s">
        <v>22</v>
      </c>
      <c r="G636" t="s">
        <v>14</v>
      </c>
      <c r="H636" t="s">
        <v>23</v>
      </c>
      <c r="I636">
        <v>4</v>
      </c>
      <c r="J636">
        <v>155</v>
      </c>
      <c r="K636" t="s">
        <v>16</v>
      </c>
      <c r="L636" t="s">
        <v>17</v>
      </c>
      <c r="M636" t="s">
        <v>60</v>
      </c>
      <c r="N636" s="18">
        <f>VLOOKUP(Barcelona_Idealista4[[#This Row],[lift]],Tabla5[],2,0)</f>
        <v>0</v>
      </c>
      <c r="O636" s="25">
        <v>695000</v>
      </c>
      <c r="P636" s="25">
        <f>Barcelona_Idealista4[[#This Row],[prices]]/Barcelona_Idealista4[[#This Row],[area_m2]]</f>
        <v>4483.8709677419356</v>
      </c>
      <c r="Q636" t="str">
        <f>_xlfn.TEXTJOIN("-",0,Barcelona_Idealista4[[#This Row],[condition]],Barcelona_Idealista4[[#This Row],[prices]])</f>
        <v>good condition-695000</v>
      </c>
      <c r="R636" s="11" t="str" cm="1">
        <f t="array" ref="R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7" spans="1:18" x14ac:dyDescent="0.2">
      <c r="A637" s="1">
        <v>42671</v>
      </c>
      <c r="B637" s="14">
        <f>YEAR(Barcelona_Idealista4[[#This Row],[Fecha]])</f>
        <v>2016</v>
      </c>
      <c r="C637" t="s">
        <v>758</v>
      </c>
      <c r="D637" t="s">
        <v>11</v>
      </c>
      <c r="E637" t="s">
        <v>12</v>
      </c>
      <c r="F637" t="s">
        <v>13</v>
      </c>
      <c r="G637" t="s">
        <v>14</v>
      </c>
      <c r="H637" t="s">
        <v>23</v>
      </c>
      <c r="I637">
        <v>2</v>
      </c>
      <c r="J637">
        <v>101</v>
      </c>
      <c r="K637" t="s">
        <v>16</v>
      </c>
      <c r="L637" t="s">
        <v>17</v>
      </c>
      <c r="M637" t="s">
        <v>24</v>
      </c>
      <c r="N637" s="18">
        <f>VLOOKUP(Barcelona_Idealista4[[#This Row],[lift]],Tabla5[],2,0)</f>
        <v>0</v>
      </c>
      <c r="O637" s="25">
        <v>780000</v>
      </c>
      <c r="P637" s="25">
        <f>Barcelona_Idealista4[[#This Row],[prices]]/Barcelona_Idealista4[[#This Row],[area_m2]]</f>
        <v>7722.772277227723</v>
      </c>
      <c r="Q637" t="str">
        <f>_xlfn.TEXTJOIN("-",0,Barcelona_Idealista4[[#This Row],[condition]],Barcelona_Idealista4[[#This Row],[prices]])</f>
        <v>good condition-780000</v>
      </c>
      <c r="R637" s="11" t="str" cm="1">
        <f t="array" ref="R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8" spans="1:18" x14ac:dyDescent="0.2">
      <c r="A638" s="1">
        <v>42672</v>
      </c>
      <c r="B638" s="14">
        <f>YEAR(Barcelona_Idealista4[[#This Row],[Fecha]])</f>
        <v>2016</v>
      </c>
      <c r="C638" t="s">
        <v>759</v>
      </c>
      <c r="D638" t="s">
        <v>11</v>
      </c>
      <c r="E638" t="s">
        <v>12</v>
      </c>
      <c r="F638" t="s">
        <v>33</v>
      </c>
      <c r="G638" t="s">
        <v>14</v>
      </c>
      <c r="H638" t="s">
        <v>15</v>
      </c>
      <c r="I638">
        <v>4</v>
      </c>
      <c r="J638">
        <v>133</v>
      </c>
      <c r="K638" t="s">
        <v>16</v>
      </c>
      <c r="L638" t="s">
        <v>17</v>
      </c>
      <c r="M638" t="s">
        <v>40</v>
      </c>
      <c r="N638" s="18">
        <f>VLOOKUP(Barcelona_Idealista4[[#This Row],[lift]],Tabla5[],2,0)</f>
        <v>0</v>
      </c>
      <c r="O638" s="25">
        <v>539000</v>
      </c>
      <c r="P638" s="25">
        <f>Barcelona_Idealista4[[#This Row],[prices]]/Barcelona_Idealista4[[#This Row],[area_m2]]</f>
        <v>4052.6315789473683</v>
      </c>
      <c r="Q638" t="str">
        <f>_xlfn.TEXTJOIN("-",0,Barcelona_Idealista4[[#This Row],[condition]],Barcelona_Idealista4[[#This Row],[prices]])</f>
        <v>good condition-539000</v>
      </c>
      <c r="R638" s="11" t="str" cm="1">
        <f t="array" ref="R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39" spans="1:18" x14ac:dyDescent="0.2">
      <c r="A639" s="1">
        <v>42673</v>
      </c>
      <c r="B639" s="14">
        <f>YEAR(Barcelona_Idealista4[[#This Row],[Fecha]])</f>
        <v>2016</v>
      </c>
      <c r="C639" t="s">
        <v>760</v>
      </c>
      <c r="D639" t="s">
        <v>11</v>
      </c>
      <c r="E639" t="s">
        <v>42</v>
      </c>
      <c r="F639" t="s">
        <v>83</v>
      </c>
      <c r="G639" t="s">
        <v>14</v>
      </c>
      <c r="H639" t="s">
        <v>15</v>
      </c>
      <c r="I639">
        <v>3</v>
      </c>
      <c r="J639">
        <v>156</v>
      </c>
      <c r="K639" t="s">
        <v>16</v>
      </c>
      <c r="L639" t="s">
        <v>17</v>
      </c>
      <c r="M639" t="s">
        <v>100</v>
      </c>
      <c r="N639" s="18">
        <f>VLOOKUP(Barcelona_Idealista4[[#This Row],[lift]],Tabla5[],2,0)</f>
        <v>0</v>
      </c>
      <c r="O639" s="25">
        <v>1050000</v>
      </c>
      <c r="P639" s="25">
        <f>Barcelona_Idealista4[[#This Row],[prices]]/Barcelona_Idealista4[[#This Row],[area_m2]]</f>
        <v>6730.7692307692305</v>
      </c>
      <c r="Q639" t="str">
        <f>_xlfn.TEXTJOIN("-",0,Barcelona_Idealista4[[#This Row],[condition]],Barcelona_Idealista4[[#This Row],[prices]])</f>
        <v>good condition-1050000</v>
      </c>
      <c r="R639" s="11" t="str" cm="1">
        <f t="array" ref="R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0" spans="1:18" x14ac:dyDescent="0.2">
      <c r="A640" s="1">
        <v>42674</v>
      </c>
      <c r="B640" s="14">
        <f>YEAR(Barcelona_Idealista4[[#This Row],[Fecha]])</f>
        <v>2016</v>
      </c>
      <c r="C640" t="s">
        <v>761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  <c r="I640">
        <v>4</v>
      </c>
      <c r="J640">
        <v>174</v>
      </c>
      <c r="K640" t="s">
        <v>16</v>
      </c>
      <c r="L640" t="s">
        <v>17</v>
      </c>
      <c r="M640" t="s">
        <v>21</v>
      </c>
      <c r="N640" s="18">
        <f>VLOOKUP(Barcelona_Idealista4[[#This Row],[lift]],Tabla5[],2,0)</f>
        <v>0</v>
      </c>
      <c r="O640" s="25">
        <v>850000</v>
      </c>
      <c r="P640" s="25">
        <f>Barcelona_Idealista4[[#This Row],[prices]]/Barcelona_Idealista4[[#This Row],[area_m2]]</f>
        <v>4885.0574712643675</v>
      </c>
      <c r="Q640" t="str">
        <f>_xlfn.TEXTJOIN("-",0,Barcelona_Idealista4[[#This Row],[condition]],Barcelona_Idealista4[[#This Row],[prices]])</f>
        <v>good condition-850000</v>
      </c>
      <c r="R640" s="11" t="str" cm="1">
        <f t="array" ref="R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1" spans="1:18" x14ac:dyDescent="0.2">
      <c r="A641" s="1">
        <v>42675</v>
      </c>
      <c r="B641" s="14">
        <f>YEAR(Barcelona_Idealista4[[#This Row],[Fecha]])</f>
        <v>2016</v>
      </c>
      <c r="C641" t="s">
        <v>762</v>
      </c>
      <c r="D641" t="s">
        <v>11</v>
      </c>
      <c r="E641" t="s">
        <v>54</v>
      </c>
      <c r="F641" t="s">
        <v>54</v>
      </c>
      <c r="G641" t="s">
        <v>14</v>
      </c>
      <c r="H641" t="s">
        <v>15</v>
      </c>
      <c r="I641">
        <v>3</v>
      </c>
      <c r="J641">
        <v>88</v>
      </c>
      <c r="K641" t="s">
        <v>16</v>
      </c>
      <c r="L641" t="s">
        <v>17</v>
      </c>
      <c r="M641" t="s">
        <v>24</v>
      </c>
      <c r="N641" s="18">
        <f>VLOOKUP(Barcelona_Idealista4[[#This Row],[lift]],Tabla5[],2,0)</f>
        <v>0</v>
      </c>
      <c r="O641" s="25">
        <v>445000</v>
      </c>
      <c r="P641" s="25">
        <f>Barcelona_Idealista4[[#This Row],[prices]]/Barcelona_Idealista4[[#This Row],[area_m2]]</f>
        <v>5056.818181818182</v>
      </c>
      <c r="Q641" t="str">
        <f>_xlfn.TEXTJOIN("-",0,Barcelona_Idealista4[[#This Row],[condition]],Barcelona_Idealista4[[#This Row],[prices]])</f>
        <v>good condition-445000</v>
      </c>
      <c r="R641" s="11" t="str" cm="1">
        <f t="array" ref="R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2" spans="1:18" x14ac:dyDescent="0.2">
      <c r="A642" s="1">
        <v>42676</v>
      </c>
      <c r="B642" s="14">
        <f>YEAR(Barcelona_Idealista4[[#This Row],[Fecha]])</f>
        <v>2016</v>
      </c>
      <c r="C642" t="s">
        <v>763</v>
      </c>
      <c r="D642" t="s">
        <v>11</v>
      </c>
      <c r="E642" t="s">
        <v>42</v>
      </c>
      <c r="F642" t="s">
        <v>43</v>
      </c>
      <c r="G642" t="s">
        <v>14</v>
      </c>
      <c r="H642" t="s">
        <v>27</v>
      </c>
      <c r="I642">
        <v>3</v>
      </c>
      <c r="J642">
        <v>200</v>
      </c>
      <c r="K642" t="s">
        <v>28</v>
      </c>
      <c r="L642" t="s">
        <v>17</v>
      </c>
      <c r="M642" t="s">
        <v>29</v>
      </c>
      <c r="N642" s="18">
        <f>VLOOKUP(Barcelona_Idealista4[[#This Row],[lift]],Tabla5[],2,0)</f>
        <v>0.02</v>
      </c>
      <c r="O642" s="25">
        <v>1050000</v>
      </c>
      <c r="P642" s="25">
        <f>Barcelona_Idealista4[[#This Row],[prices]]/Barcelona_Idealista4[[#This Row],[area_m2]]</f>
        <v>5250</v>
      </c>
      <c r="Q642" t="str">
        <f>_xlfn.TEXTJOIN("-",0,Barcelona_Idealista4[[#This Row],[condition]],Barcelona_Idealista4[[#This Row],[prices]])</f>
        <v>good condition-1050000</v>
      </c>
      <c r="R642" s="11" t="str" cm="1">
        <f t="array" ref="R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3" spans="1:18" x14ac:dyDescent="0.2">
      <c r="A643" s="1">
        <v>42677</v>
      </c>
      <c r="B643" s="14">
        <f>YEAR(Barcelona_Idealista4[[#This Row],[Fecha]])</f>
        <v>2016</v>
      </c>
      <c r="C643" t="s">
        <v>764</v>
      </c>
      <c r="D643" t="s">
        <v>11</v>
      </c>
      <c r="E643" t="s">
        <v>42</v>
      </c>
      <c r="F643" t="s">
        <v>61</v>
      </c>
      <c r="G643" t="s">
        <v>14</v>
      </c>
      <c r="H643" t="s">
        <v>15</v>
      </c>
      <c r="I643">
        <v>2</v>
      </c>
      <c r="J643">
        <v>75</v>
      </c>
      <c r="K643" t="s">
        <v>16</v>
      </c>
      <c r="L643" t="s">
        <v>17</v>
      </c>
      <c r="M643" t="s">
        <v>21</v>
      </c>
      <c r="N643" s="18">
        <f>VLOOKUP(Barcelona_Idealista4[[#This Row],[lift]],Tabla5[],2,0)</f>
        <v>0</v>
      </c>
      <c r="O643" s="25">
        <v>239000</v>
      </c>
      <c r="P643" s="25">
        <f>Barcelona_Idealista4[[#This Row],[prices]]/Barcelona_Idealista4[[#This Row],[area_m2]]</f>
        <v>3186.6666666666665</v>
      </c>
      <c r="Q643" t="str">
        <f>_xlfn.TEXTJOIN("-",0,Barcelona_Idealista4[[#This Row],[condition]],Barcelona_Idealista4[[#This Row],[prices]])</f>
        <v>good condition-239000</v>
      </c>
      <c r="R643" s="11" t="str" cm="1">
        <f t="array" ref="R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4" spans="1:18" x14ac:dyDescent="0.2">
      <c r="A644" s="1">
        <v>42678</v>
      </c>
      <c r="B644" s="14">
        <f>YEAR(Barcelona_Idealista4[[#This Row],[Fecha]])</f>
        <v>2016</v>
      </c>
      <c r="C644" t="s">
        <v>765</v>
      </c>
      <c r="D644" t="s">
        <v>11</v>
      </c>
      <c r="E644" t="s">
        <v>50</v>
      </c>
      <c r="F644" t="s">
        <v>114</v>
      </c>
      <c r="G644" t="s">
        <v>14</v>
      </c>
      <c r="H644" t="s">
        <v>15</v>
      </c>
      <c r="I644">
        <v>2</v>
      </c>
      <c r="J644">
        <v>64</v>
      </c>
      <c r="K644" t="s">
        <v>16</v>
      </c>
      <c r="L644" t="s">
        <v>17</v>
      </c>
      <c r="M644" t="s">
        <v>18</v>
      </c>
      <c r="N644" s="18">
        <f>VLOOKUP(Barcelona_Idealista4[[#This Row],[lift]],Tabla5[],2,0)</f>
        <v>0</v>
      </c>
      <c r="O644" s="25">
        <v>239000</v>
      </c>
      <c r="P644" s="25">
        <f>Barcelona_Idealista4[[#This Row],[prices]]/Barcelona_Idealista4[[#This Row],[area_m2]]</f>
        <v>3734.375</v>
      </c>
      <c r="Q644" t="str">
        <f>_xlfn.TEXTJOIN("-",0,Barcelona_Idealista4[[#This Row],[condition]],Barcelona_Idealista4[[#This Row],[prices]])</f>
        <v>good condition-239000</v>
      </c>
      <c r="R644" s="11" t="str" cm="1">
        <f t="array" ref="R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5" spans="1:18" x14ac:dyDescent="0.2">
      <c r="A645" s="1">
        <v>42679</v>
      </c>
      <c r="B645" s="14">
        <f>YEAR(Barcelona_Idealista4[[#This Row],[Fecha]])</f>
        <v>2016</v>
      </c>
      <c r="C645" t="s">
        <v>766</v>
      </c>
      <c r="D645" t="s">
        <v>11</v>
      </c>
      <c r="E645" t="s">
        <v>47</v>
      </c>
      <c r="F645" t="s">
        <v>96</v>
      </c>
      <c r="G645" t="s">
        <v>14</v>
      </c>
      <c r="H645" t="s">
        <v>15</v>
      </c>
      <c r="I645">
        <v>3</v>
      </c>
      <c r="J645">
        <v>83</v>
      </c>
      <c r="K645" t="s">
        <v>16</v>
      </c>
      <c r="L645" t="s">
        <v>17</v>
      </c>
      <c r="M645" t="s">
        <v>18</v>
      </c>
      <c r="N645" s="18">
        <f>VLOOKUP(Barcelona_Idealista4[[#This Row],[lift]],Tabla5[],2,0)</f>
        <v>0</v>
      </c>
      <c r="O645" s="25">
        <v>200000</v>
      </c>
      <c r="P645" s="25">
        <f>Barcelona_Idealista4[[#This Row],[prices]]/Barcelona_Idealista4[[#This Row],[area_m2]]</f>
        <v>2409.6385542168673</v>
      </c>
      <c r="Q645" t="str">
        <f>_xlfn.TEXTJOIN("-",0,Barcelona_Idealista4[[#This Row],[condition]],Barcelona_Idealista4[[#This Row],[prices]])</f>
        <v>good condition-200000</v>
      </c>
      <c r="R645" s="11" t="str" cm="1">
        <f t="array" ref="R6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46" spans="1:18" x14ac:dyDescent="0.2">
      <c r="A646" s="1">
        <v>42680</v>
      </c>
      <c r="B646" s="14">
        <f>YEAR(Barcelona_Idealista4[[#This Row],[Fecha]])</f>
        <v>2016</v>
      </c>
      <c r="C646" t="s">
        <v>767</v>
      </c>
      <c r="D646" t="s">
        <v>11</v>
      </c>
      <c r="E646" t="s">
        <v>19</v>
      </c>
      <c r="F646" t="s">
        <v>73</v>
      </c>
      <c r="G646" t="s">
        <v>14</v>
      </c>
      <c r="H646" t="s">
        <v>15</v>
      </c>
      <c r="I646">
        <v>5</v>
      </c>
      <c r="J646">
        <v>210</v>
      </c>
      <c r="K646" t="s">
        <v>16</v>
      </c>
      <c r="L646" t="s">
        <v>17</v>
      </c>
      <c r="M646" t="s">
        <v>18</v>
      </c>
      <c r="N646" s="18">
        <f>VLOOKUP(Barcelona_Idealista4[[#This Row],[lift]],Tabla5[],2,0)</f>
        <v>0</v>
      </c>
      <c r="O646" s="25">
        <v>1090000</v>
      </c>
      <c r="P646" s="25">
        <f>Barcelona_Idealista4[[#This Row],[prices]]/Barcelona_Idealista4[[#This Row],[area_m2]]</f>
        <v>5190.4761904761908</v>
      </c>
      <c r="Q646" t="str">
        <f>_xlfn.TEXTJOIN("-",0,Barcelona_Idealista4[[#This Row],[condition]],Barcelona_Idealista4[[#This Row],[prices]])</f>
        <v>good condition-1090000</v>
      </c>
      <c r="R646" s="11" t="str" cm="1">
        <f t="array" ref="R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7" spans="1:18" x14ac:dyDescent="0.2">
      <c r="A647" s="1">
        <v>42681</v>
      </c>
      <c r="B647" s="14">
        <f>YEAR(Barcelona_Idealista4[[#This Row],[Fecha]])</f>
        <v>2016</v>
      </c>
      <c r="C647" t="s">
        <v>768</v>
      </c>
      <c r="D647" t="s">
        <v>11</v>
      </c>
      <c r="E647" t="s">
        <v>19</v>
      </c>
      <c r="F647" t="s">
        <v>68</v>
      </c>
      <c r="G647" t="s">
        <v>14</v>
      </c>
      <c r="H647" t="s">
        <v>64</v>
      </c>
      <c r="I647">
        <v>5</v>
      </c>
      <c r="J647">
        <v>554</v>
      </c>
      <c r="K647" t="s">
        <v>28</v>
      </c>
      <c r="L647" t="s">
        <v>17</v>
      </c>
      <c r="M647" t="s">
        <v>29</v>
      </c>
      <c r="N647" s="18">
        <f>VLOOKUP(Barcelona_Idealista4[[#This Row],[lift]],Tabla5[],2,0)</f>
        <v>0.02</v>
      </c>
      <c r="O647" s="25">
        <v>2975000</v>
      </c>
      <c r="P647" s="25">
        <f>Barcelona_Idealista4[[#This Row],[prices]]/Barcelona_Idealista4[[#This Row],[area_m2]]</f>
        <v>5370.0361010830329</v>
      </c>
      <c r="Q647" t="str">
        <f>_xlfn.TEXTJOIN("-",0,Barcelona_Idealista4[[#This Row],[condition]],Barcelona_Idealista4[[#This Row],[prices]])</f>
        <v>good condition-2975000</v>
      </c>
      <c r="R647" s="11" t="str" cm="1">
        <f t="array" ref="R6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48" spans="1:18" x14ac:dyDescent="0.2">
      <c r="A648" s="1">
        <v>42682</v>
      </c>
      <c r="B648" s="14">
        <f>YEAR(Barcelona_Idealista4[[#This Row],[Fecha]])</f>
        <v>2016</v>
      </c>
      <c r="C648" t="s">
        <v>769</v>
      </c>
      <c r="D648" t="s">
        <v>11</v>
      </c>
      <c r="E648" t="s">
        <v>19</v>
      </c>
      <c r="F648" t="s">
        <v>68</v>
      </c>
      <c r="G648" t="s">
        <v>14</v>
      </c>
      <c r="H648" t="s">
        <v>64</v>
      </c>
      <c r="I648">
        <v>5</v>
      </c>
      <c r="J648">
        <v>600</v>
      </c>
      <c r="K648" t="s">
        <v>28</v>
      </c>
      <c r="L648" t="s">
        <v>17</v>
      </c>
      <c r="M648" t="s">
        <v>29</v>
      </c>
      <c r="N648" s="18">
        <f>VLOOKUP(Barcelona_Idealista4[[#This Row],[lift]],Tabla5[],2,0)</f>
        <v>0.02</v>
      </c>
      <c r="O648" s="25">
        <v>1648000</v>
      </c>
      <c r="P648" s="25">
        <f>Barcelona_Idealista4[[#This Row],[prices]]/Barcelona_Idealista4[[#This Row],[area_m2]]</f>
        <v>2746.6666666666665</v>
      </c>
      <c r="Q648" t="str">
        <f>_xlfn.TEXTJOIN("-",0,Barcelona_Idealista4[[#This Row],[condition]],Barcelona_Idealista4[[#This Row],[prices]])</f>
        <v>good condition-1648000</v>
      </c>
      <c r="R648" s="11" t="str" cm="1">
        <f t="array" ref="R6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49" spans="1:18" x14ac:dyDescent="0.2">
      <c r="A649" s="1">
        <v>42683</v>
      </c>
      <c r="B649" s="14">
        <f>YEAR(Barcelona_Idealista4[[#This Row],[Fecha]])</f>
        <v>2016</v>
      </c>
      <c r="C649" t="s">
        <v>770</v>
      </c>
      <c r="D649" t="s">
        <v>11</v>
      </c>
      <c r="E649" t="s">
        <v>42</v>
      </c>
      <c r="F649" t="s">
        <v>59</v>
      </c>
      <c r="G649" t="s">
        <v>14</v>
      </c>
      <c r="H649" t="s">
        <v>15</v>
      </c>
      <c r="I649">
        <v>3</v>
      </c>
      <c r="J649">
        <v>67</v>
      </c>
      <c r="K649" t="s">
        <v>16</v>
      </c>
      <c r="L649" t="s">
        <v>17</v>
      </c>
      <c r="M649" t="s">
        <v>36</v>
      </c>
      <c r="N649" s="18">
        <f>VLOOKUP(Barcelona_Idealista4[[#This Row],[lift]],Tabla5[],2,0)</f>
        <v>0</v>
      </c>
      <c r="O649" s="25">
        <v>169000</v>
      </c>
      <c r="P649" s="25">
        <f>Barcelona_Idealista4[[#This Row],[prices]]/Barcelona_Idealista4[[#This Row],[area_m2]]</f>
        <v>2522.3880597014927</v>
      </c>
      <c r="Q649" t="str">
        <f>_xlfn.TEXTJOIN("-",0,Barcelona_Idealista4[[#This Row],[condition]],Barcelona_Idealista4[[#This Row],[prices]])</f>
        <v>good condition-169000</v>
      </c>
      <c r="R649" s="11" t="str" cm="1">
        <f t="array" ref="R6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50" spans="1:18" x14ac:dyDescent="0.2">
      <c r="A650" s="1">
        <v>42684</v>
      </c>
      <c r="B650" s="14">
        <f>YEAR(Barcelona_Idealista4[[#This Row],[Fecha]])</f>
        <v>2016</v>
      </c>
      <c r="C650" t="s">
        <v>771</v>
      </c>
      <c r="D650" t="s">
        <v>11</v>
      </c>
      <c r="E650" t="s">
        <v>12</v>
      </c>
      <c r="F650" t="s">
        <v>33</v>
      </c>
      <c r="G650" t="s">
        <v>14</v>
      </c>
      <c r="H650" t="s">
        <v>15</v>
      </c>
      <c r="I650">
        <v>6</v>
      </c>
      <c r="J650">
        <v>133</v>
      </c>
      <c r="K650" t="s">
        <v>16</v>
      </c>
      <c r="L650" t="s">
        <v>17</v>
      </c>
      <c r="M650" t="s">
        <v>40</v>
      </c>
      <c r="N650" s="18">
        <f>VLOOKUP(Barcelona_Idealista4[[#This Row],[lift]],Tabla5[],2,0)</f>
        <v>0</v>
      </c>
      <c r="O650" s="25">
        <v>720000</v>
      </c>
      <c r="P650" s="25">
        <f>Barcelona_Idealista4[[#This Row],[prices]]/Barcelona_Idealista4[[#This Row],[area_m2]]</f>
        <v>5413.5338345864666</v>
      </c>
      <c r="Q650" t="str">
        <f>_xlfn.TEXTJOIN("-",0,Barcelona_Idealista4[[#This Row],[condition]],Barcelona_Idealista4[[#This Row],[prices]])</f>
        <v>good condition-720000</v>
      </c>
      <c r="R650" s="11" t="str" cm="1">
        <f t="array" ref="R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1" spans="1:18" x14ac:dyDescent="0.2">
      <c r="A651" s="1">
        <v>42685</v>
      </c>
      <c r="B651" s="14">
        <f>YEAR(Barcelona_Idealista4[[#This Row],[Fecha]])</f>
        <v>2016</v>
      </c>
      <c r="C651" t="s">
        <v>772</v>
      </c>
      <c r="D651" t="s">
        <v>11</v>
      </c>
      <c r="E651" t="s">
        <v>19</v>
      </c>
      <c r="F651" t="s">
        <v>45</v>
      </c>
      <c r="G651" t="s">
        <v>14</v>
      </c>
      <c r="H651" t="s">
        <v>15</v>
      </c>
      <c r="I651">
        <v>5</v>
      </c>
      <c r="J651">
        <v>200</v>
      </c>
      <c r="K651" t="s">
        <v>16</v>
      </c>
      <c r="L651" t="s">
        <v>17</v>
      </c>
      <c r="M651" t="s">
        <v>36</v>
      </c>
      <c r="N651" s="18">
        <f>VLOOKUP(Barcelona_Idealista4[[#This Row],[lift]],Tabla5[],2,0)</f>
        <v>0</v>
      </c>
      <c r="O651" s="25">
        <v>890000</v>
      </c>
      <c r="P651" s="25">
        <f>Barcelona_Idealista4[[#This Row],[prices]]/Barcelona_Idealista4[[#This Row],[area_m2]]</f>
        <v>4450</v>
      </c>
      <c r="Q651" t="str">
        <f>_xlfn.TEXTJOIN("-",0,Barcelona_Idealista4[[#This Row],[condition]],Barcelona_Idealista4[[#This Row],[prices]])</f>
        <v>good condition-890000</v>
      </c>
      <c r="R651" s="11" t="str" cm="1">
        <f t="array" ref="R6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2" spans="1:18" x14ac:dyDescent="0.2">
      <c r="A652" s="1">
        <v>42686</v>
      </c>
      <c r="B652" s="14">
        <f>YEAR(Barcelona_Idealista4[[#This Row],[Fecha]])</f>
        <v>2016</v>
      </c>
      <c r="C652" t="s">
        <v>773</v>
      </c>
      <c r="D652" t="s">
        <v>11</v>
      </c>
      <c r="E652" t="s">
        <v>47</v>
      </c>
      <c r="F652" t="s">
        <v>96</v>
      </c>
      <c r="G652" t="s">
        <v>14</v>
      </c>
      <c r="H652" t="s">
        <v>15</v>
      </c>
      <c r="I652">
        <v>3</v>
      </c>
      <c r="J652">
        <v>110</v>
      </c>
      <c r="K652" t="s">
        <v>16</v>
      </c>
      <c r="L652" t="s">
        <v>17</v>
      </c>
      <c r="M652" t="s">
        <v>100</v>
      </c>
      <c r="N652" s="18">
        <f>VLOOKUP(Barcelona_Idealista4[[#This Row],[lift]],Tabla5[],2,0)</f>
        <v>0</v>
      </c>
      <c r="O652" s="25">
        <v>360000</v>
      </c>
      <c r="P652" s="25">
        <f>Barcelona_Idealista4[[#This Row],[prices]]/Barcelona_Idealista4[[#This Row],[area_m2]]</f>
        <v>3272.7272727272725</v>
      </c>
      <c r="Q652" t="str">
        <f>_xlfn.TEXTJOIN("-",0,Barcelona_Idealista4[[#This Row],[condition]],Barcelona_Idealista4[[#This Row],[prices]])</f>
        <v>good condition-360000</v>
      </c>
      <c r="R652" s="11" t="str" cm="1">
        <f t="array" ref="R6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3" spans="1:18" x14ac:dyDescent="0.2">
      <c r="A653" s="1">
        <v>42687</v>
      </c>
      <c r="B653" s="14">
        <f>YEAR(Barcelona_Idealista4[[#This Row],[Fecha]])</f>
        <v>2016</v>
      </c>
      <c r="C653" t="s">
        <v>774</v>
      </c>
      <c r="D653" t="s">
        <v>11</v>
      </c>
      <c r="E653" t="s">
        <v>37</v>
      </c>
      <c r="F653" t="s">
        <v>74</v>
      </c>
      <c r="G653" t="s">
        <v>14</v>
      </c>
      <c r="H653" t="s">
        <v>15</v>
      </c>
      <c r="I653">
        <v>2</v>
      </c>
      <c r="J653">
        <v>62</v>
      </c>
      <c r="K653" t="s">
        <v>16</v>
      </c>
      <c r="L653" t="s">
        <v>17</v>
      </c>
      <c r="M653" t="s">
        <v>18</v>
      </c>
      <c r="N653" s="18">
        <f>VLOOKUP(Barcelona_Idealista4[[#This Row],[lift]],Tabla5[],2,0)</f>
        <v>0</v>
      </c>
      <c r="O653" s="25">
        <v>195000</v>
      </c>
      <c r="P653" s="25">
        <f>Barcelona_Idealista4[[#This Row],[prices]]/Barcelona_Idealista4[[#This Row],[area_m2]]</f>
        <v>3145.1612903225805</v>
      </c>
      <c r="Q653" t="str">
        <f>_xlfn.TEXTJOIN("-",0,Barcelona_Idealista4[[#This Row],[condition]],Barcelona_Idealista4[[#This Row],[prices]])</f>
        <v>good condition-195000</v>
      </c>
      <c r="R653" s="11" t="str" cm="1">
        <f t="array" ref="R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4" spans="1:18" x14ac:dyDescent="0.2">
      <c r="A654" s="1">
        <v>42688</v>
      </c>
      <c r="B654" s="14">
        <f>YEAR(Barcelona_Idealista4[[#This Row],[Fecha]])</f>
        <v>2016</v>
      </c>
      <c r="C654" t="s">
        <v>775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>
        <v>4</v>
      </c>
      <c r="J654">
        <v>123</v>
      </c>
      <c r="K654" t="s">
        <v>16</v>
      </c>
      <c r="L654" t="s">
        <v>17</v>
      </c>
      <c r="M654" t="s">
        <v>18</v>
      </c>
      <c r="N654" s="18">
        <f>VLOOKUP(Barcelona_Idealista4[[#This Row],[lift]],Tabla5[],2,0)</f>
        <v>0</v>
      </c>
      <c r="O654" s="25">
        <v>595000</v>
      </c>
      <c r="P654" s="25">
        <f>Barcelona_Idealista4[[#This Row],[prices]]/Barcelona_Idealista4[[#This Row],[area_m2]]</f>
        <v>4837.3983739837395</v>
      </c>
      <c r="Q654" t="str">
        <f>_xlfn.TEXTJOIN("-",0,Barcelona_Idealista4[[#This Row],[condition]],Barcelona_Idealista4[[#This Row],[prices]])</f>
        <v>good condition-595000</v>
      </c>
      <c r="R654" s="11" t="str" cm="1">
        <f t="array" ref="R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5" spans="1:18" x14ac:dyDescent="0.2">
      <c r="A655" s="1">
        <v>42689</v>
      </c>
      <c r="B655" s="14">
        <f>YEAR(Barcelona_Idealista4[[#This Row],[Fecha]])</f>
        <v>2016</v>
      </c>
      <c r="C655" t="s">
        <v>776</v>
      </c>
      <c r="D655" t="s">
        <v>11</v>
      </c>
      <c r="E655" t="s">
        <v>12</v>
      </c>
      <c r="F655" t="s">
        <v>31</v>
      </c>
      <c r="G655" t="s">
        <v>14</v>
      </c>
      <c r="H655" t="s">
        <v>32</v>
      </c>
      <c r="I655">
        <v>3</v>
      </c>
      <c r="J655">
        <v>121</v>
      </c>
      <c r="K655" t="s">
        <v>16</v>
      </c>
      <c r="L655" t="s">
        <v>17</v>
      </c>
      <c r="M655" t="s">
        <v>21</v>
      </c>
      <c r="N655" s="18">
        <f>VLOOKUP(Barcelona_Idealista4[[#This Row],[lift]],Tabla5[],2,0)</f>
        <v>0</v>
      </c>
      <c r="O655" s="25">
        <v>595000</v>
      </c>
      <c r="P655" s="25">
        <f>Barcelona_Idealista4[[#This Row],[prices]]/Barcelona_Idealista4[[#This Row],[area_m2]]</f>
        <v>4917.3553719008269</v>
      </c>
      <c r="Q655" t="str">
        <f>_xlfn.TEXTJOIN("-",0,Barcelona_Idealista4[[#This Row],[condition]],Barcelona_Idealista4[[#This Row],[prices]])</f>
        <v>good condition-595000</v>
      </c>
      <c r="R655" s="11" t="str" cm="1">
        <f t="array" ref="R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6" spans="1:18" x14ac:dyDescent="0.2">
      <c r="A656" s="1">
        <v>42690</v>
      </c>
      <c r="B656" s="14">
        <f>YEAR(Barcelona_Idealista4[[#This Row],[Fecha]])</f>
        <v>2016</v>
      </c>
      <c r="C656" t="s">
        <v>777</v>
      </c>
      <c r="D656" t="s">
        <v>11</v>
      </c>
      <c r="E656" t="s">
        <v>50</v>
      </c>
      <c r="F656" t="s">
        <v>51</v>
      </c>
      <c r="G656" t="s">
        <v>14</v>
      </c>
      <c r="H656" t="s">
        <v>15</v>
      </c>
      <c r="I656">
        <v>4</v>
      </c>
      <c r="J656">
        <v>125</v>
      </c>
      <c r="K656" t="s">
        <v>16</v>
      </c>
      <c r="L656" t="s">
        <v>17</v>
      </c>
      <c r="M656" t="s">
        <v>40</v>
      </c>
      <c r="N656" s="18">
        <f>VLOOKUP(Barcelona_Idealista4[[#This Row],[lift]],Tabla5[],2,0)</f>
        <v>0</v>
      </c>
      <c r="O656" s="25">
        <v>525000</v>
      </c>
      <c r="P656" s="25">
        <f>Barcelona_Idealista4[[#This Row],[prices]]/Barcelona_Idealista4[[#This Row],[area_m2]]</f>
        <v>4200</v>
      </c>
      <c r="Q656" t="str">
        <f>_xlfn.TEXTJOIN("-",0,Barcelona_Idealista4[[#This Row],[condition]],Barcelona_Idealista4[[#This Row],[prices]])</f>
        <v>good condition-525000</v>
      </c>
      <c r="R656" s="11" t="str" cm="1">
        <f t="array" ref="R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7" spans="1:18" x14ac:dyDescent="0.2">
      <c r="A657" s="1">
        <v>42691</v>
      </c>
      <c r="B657" s="14">
        <f>YEAR(Barcelona_Idealista4[[#This Row],[Fecha]])</f>
        <v>2016</v>
      </c>
      <c r="C657" t="s">
        <v>778</v>
      </c>
      <c r="D657" t="s">
        <v>11</v>
      </c>
      <c r="E657" t="s">
        <v>19</v>
      </c>
      <c r="F657" t="s">
        <v>73</v>
      </c>
      <c r="G657" t="s">
        <v>14</v>
      </c>
      <c r="H657" t="s">
        <v>15</v>
      </c>
      <c r="I657">
        <v>4</v>
      </c>
      <c r="J657">
        <v>145</v>
      </c>
      <c r="K657" t="s">
        <v>16</v>
      </c>
      <c r="L657" t="s">
        <v>17</v>
      </c>
      <c r="M657" t="s">
        <v>24</v>
      </c>
      <c r="N657" s="18">
        <f>VLOOKUP(Barcelona_Idealista4[[#This Row],[lift]],Tabla5[],2,0)</f>
        <v>0</v>
      </c>
      <c r="O657" s="25">
        <v>649000</v>
      </c>
      <c r="P657" s="25">
        <f>Barcelona_Idealista4[[#This Row],[prices]]/Barcelona_Idealista4[[#This Row],[area_m2]]</f>
        <v>4475.8620689655172</v>
      </c>
      <c r="Q657" t="str">
        <f>_xlfn.TEXTJOIN("-",0,Barcelona_Idealista4[[#This Row],[condition]],Barcelona_Idealista4[[#This Row],[prices]])</f>
        <v>good condition-649000</v>
      </c>
      <c r="R657" s="11" t="str" cm="1">
        <f t="array" ref="R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8" spans="1:18" x14ac:dyDescent="0.2">
      <c r="A658" s="1">
        <v>42692</v>
      </c>
      <c r="B658" s="14">
        <f>YEAR(Barcelona_Idealista4[[#This Row],[Fecha]])</f>
        <v>2016</v>
      </c>
      <c r="C658" t="s">
        <v>779</v>
      </c>
      <c r="D658" t="s">
        <v>11</v>
      </c>
      <c r="E658" t="s">
        <v>42</v>
      </c>
      <c r="F658" t="s">
        <v>83</v>
      </c>
      <c r="G658" t="s">
        <v>14</v>
      </c>
      <c r="H658" t="s">
        <v>15</v>
      </c>
      <c r="I658">
        <v>3</v>
      </c>
      <c r="J658">
        <v>176</v>
      </c>
      <c r="K658" t="s">
        <v>16</v>
      </c>
      <c r="L658" t="s">
        <v>17</v>
      </c>
      <c r="M658" t="s">
        <v>100</v>
      </c>
      <c r="N658" s="18">
        <f>VLOOKUP(Barcelona_Idealista4[[#This Row],[lift]],Tabla5[],2,0)</f>
        <v>0</v>
      </c>
      <c r="O658" s="25">
        <v>1522500</v>
      </c>
      <c r="P658" s="25">
        <f>Barcelona_Idealista4[[#This Row],[prices]]/Barcelona_Idealista4[[#This Row],[area_m2]]</f>
        <v>8650.568181818182</v>
      </c>
      <c r="Q658" t="str">
        <f>_xlfn.TEXTJOIN("-",0,Barcelona_Idealista4[[#This Row],[condition]],Barcelona_Idealista4[[#This Row],[prices]])</f>
        <v>good condition-1522500</v>
      </c>
      <c r="R658" s="11" t="str" cm="1">
        <f t="array" ref="R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59" spans="1:18" x14ac:dyDescent="0.2">
      <c r="A659" s="1">
        <v>42693</v>
      </c>
      <c r="B659" s="14">
        <f>YEAR(Barcelona_Idealista4[[#This Row],[Fecha]])</f>
        <v>2016</v>
      </c>
      <c r="C659" t="s">
        <v>780</v>
      </c>
      <c r="D659" t="s">
        <v>11</v>
      </c>
      <c r="E659" t="s">
        <v>12</v>
      </c>
      <c r="F659" t="s">
        <v>41</v>
      </c>
      <c r="G659" t="s">
        <v>14</v>
      </c>
      <c r="H659" t="s">
        <v>15</v>
      </c>
      <c r="I659">
        <v>3</v>
      </c>
      <c r="J659">
        <v>111</v>
      </c>
      <c r="K659" t="s">
        <v>16</v>
      </c>
      <c r="L659" t="s">
        <v>17</v>
      </c>
      <c r="M659" t="s">
        <v>60</v>
      </c>
      <c r="N659" s="18">
        <f>VLOOKUP(Barcelona_Idealista4[[#This Row],[lift]],Tabla5[],2,0)</f>
        <v>0</v>
      </c>
      <c r="O659" s="25">
        <v>490000</v>
      </c>
      <c r="P659" s="25">
        <f>Barcelona_Idealista4[[#This Row],[prices]]/Barcelona_Idealista4[[#This Row],[area_m2]]</f>
        <v>4414.4144144144148</v>
      </c>
      <c r="Q659" t="str">
        <f>_xlfn.TEXTJOIN("-",0,Barcelona_Idealista4[[#This Row],[condition]],Barcelona_Idealista4[[#This Row],[prices]])</f>
        <v>good condition-490000</v>
      </c>
      <c r="R659" s="11" t="str" cm="1">
        <f t="array" ref="R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0" spans="1:18" x14ac:dyDescent="0.2">
      <c r="A660" s="1">
        <v>42694</v>
      </c>
      <c r="B660" s="14">
        <f>YEAR(Barcelona_Idealista4[[#This Row],[Fecha]])</f>
        <v>2016</v>
      </c>
      <c r="C660" t="s">
        <v>781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>
        <v>5</v>
      </c>
      <c r="J660">
        <v>150</v>
      </c>
      <c r="K660" t="s">
        <v>16</v>
      </c>
      <c r="L660" t="s">
        <v>17</v>
      </c>
      <c r="M660" t="s">
        <v>21</v>
      </c>
      <c r="N660" s="18">
        <f>VLOOKUP(Barcelona_Idealista4[[#This Row],[lift]],Tabla5[],2,0)</f>
        <v>0</v>
      </c>
      <c r="O660" s="25">
        <v>545000</v>
      </c>
      <c r="P660" s="25">
        <f>Barcelona_Idealista4[[#This Row],[prices]]/Barcelona_Idealista4[[#This Row],[area_m2]]</f>
        <v>3633.3333333333335</v>
      </c>
      <c r="Q660" t="str">
        <f>_xlfn.TEXTJOIN("-",0,Barcelona_Idealista4[[#This Row],[condition]],Barcelona_Idealista4[[#This Row],[prices]])</f>
        <v>good condition-545000</v>
      </c>
      <c r="R660" s="11" t="str" cm="1">
        <f t="array" ref="R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1" spans="1:18" x14ac:dyDescent="0.2">
      <c r="A661" s="1">
        <v>42695</v>
      </c>
      <c r="B661" s="14">
        <f>YEAR(Barcelona_Idealista4[[#This Row],[Fecha]])</f>
        <v>2016</v>
      </c>
      <c r="C661" t="s">
        <v>782</v>
      </c>
      <c r="D661" t="s">
        <v>11</v>
      </c>
      <c r="E661" t="s">
        <v>12</v>
      </c>
      <c r="F661" t="s">
        <v>41</v>
      </c>
      <c r="G661" t="s">
        <v>14</v>
      </c>
      <c r="H661" t="s">
        <v>15</v>
      </c>
      <c r="I661">
        <v>2</v>
      </c>
      <c r="J661">
        <v>120</v>
      </c>
      <c r="K661" t="s">
        <v>16</v>
      </c>
      <c r="L661" t="s">
        <v>17</v>
      </c>
      <c r="M661" t="s">
        <v>18</v>
      </c>
      <c r="N661" s="18">
        <f>VLOOKUP(Barcelona_Idealista4[[#This Row],[lift]],Tabla5[],2,0)</f>
        <v>0</v>
      </c>
      <c r="O661" s="25">
        <v>599000</v>
      </c>
      <c r="P661" s="25">
        <f>Barcelona_Idealista4[[#This Row],[prices]]/Barcelona_Idealista4[[#This Row],[area_m2]]</f>
        <v>4991.666666666667</v>
      </c>
      <c r="Q661" t="str">
        <f>_xlfn.TEXTJOIN("-",0,Barcelona_Idealista4[[#This Row],[condition]],Barcelona_Idealista4[[#This Row],[prices]])</f>
        <v>good condition-599000</v>
      </c>
      <c r="R661" s="11" t="str" cm="1">
        <f t="array" ref="R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2" spans="1:18" x14ac:dyDescent="0.2">
      <c r="A662" s="1">
        <v>42696</v>
      </c>
      <c r="B662" s="14">
        <f>YEAR(Barcelona_Idealista4[[#This Row],[Fecha]])</f>
        <v>2016</v>
      </c>
      <c r="C662" t="s">
        <v>783</v>
      </c>
      <c r="D662" t="s">
        <v>11</v>
      </c>
      <c r="E662" t="s">
        <v>42</v>
      </c>
      <c r="F662" t="s">
        <v>43</v>
      </c>
      <c r="G662" t="s">
        <v>14</v>
      </c>
      <c r="H662" t="s">
        <v>15</v>
      </c>
      <c r="I662">
        <v>3</v>
      </c>
      <c r="J662">
        <v>83</v>
      </c>
      <c r="K662" t="s">
        <v>16</v>
      </c>
      <c r="L662" t="s">
        <v>17</v>
      </c>
      <c r="M662" t="s">
        <v>40</v>
      </c>
      <c r="N662" s="18">
        <f>VLOOKUP(Barcelona_Idealista4[[#This Row],[lift]],Tabla5[],2,0)</f>
        <v>0</v>
      </c>
      <c r="O662" s="25">
        <v>360000</v>
      </c>
      <c r="P662" s="25">
        <f>Barcelona_Idealista4[[#This Row],[prices]]/Barcelona_Idealista4[[#This Row],[area_m2]]</f>
        <v>4337.3493975903611</v>
      </c>
      <c r="Q662" t="str">
        <f>_xlfn.TEXTJOIN("-",0,Barcelona_Idealista4[[#This Row],[condition]],Barcelona_Idealista4[[#This Row],[prices]])</f>
        <v>good condition-360000</v>
      </c>
      <c r="R662" s="11" t="str" cm="1">
        <f t="array" ref="R6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3" spans="1:18" x14ac:dyDescent="0.2">
      <c r="A663" s="1">
        <v>42697</v>
      </c>
      <c r="B663" s="14">
        <f>YEAR(Barcelona_Idealista4[[#This Row],[Fecha]])</f>
        <v>2016</v>
      </c>
      <c r="C663" t="s">
        <v>784</v>
      </c>
      <c r="D663" t="s">
        <v>11</v>
      </c>
      <c r="E663" t="s">
        <v>12</v>
      </c>
      <c r="F663" t="s">
        <v>22</v>
      </c>
      <c r="G663" t="s">
        <v>14</v>
      </c>
      <c r="H663" t="s">
        <v>15</v>
      </c>
      <c r="I663">
        <v>4</v>
      </c>
      <c r="J663">
        <v>84</v>
      </c>
      <c r="K663" t="s">
        <v>16</v>
      </c>
      <c r="L663" t="s">
        <v>17</v>
      </c>
      <c r="M663" t="s">
        <v>40</v>
      </c>
      <c r="N663" s="18">
        <f>VLOOKUP(Barcelona_Idealista4[[#This Row],[lift]],Tabla5[],2,0)</f>
        <v>0</v>
      </c>
      <c r="O663" s="25">
        <v>299000</v>
      </c>
      <c r="P663" s="25">
        <f>Barcelona_Idealista4[[#This Row],[prices]]/Barcelona_Idealista4[[#This Row],[area_m2]]</f>
        <v>3559.5238095238096</v>
      </c>
      <c r="Q663" t="str">
        <f>_xlfn.TEXTJOIN("-",0,Barcelona_Idealista4[[#This Row],[condition]],Barcelona_Idealista4[[#This Row],[prices]])</f>
        <v>good condition-299000</v>
      </c>
      <c r="R663" s="11" t="str" cm="1">
        <f t="array" ref="R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4" spans="1:18" x14ac:dyDescent="0.2">
      <c r="A664" s="1">
        <v>42698</v>
      </c>
      <c r="B664" s="14">
        <f>YEAR(Barcelona_Idealista4[[#This Row],[Fecha]])</f>
        <v>2016</v>
      </c>
      <c r="C664" t="s">
        <v>785</v>
      </c>
      <c r="D664" t="s">
        <v>11</v>
      </c>
      <c r="E664" t="s">
        <v>47</v>
      </c>
      <c r="F664" t="s">
        <v>48</v>
      </c>
      <c r="G664" t="s">
        <v>14</v>
      </c>
      <c r="H664" t="s">
        <v>69</v>
      </c>
      <c r="I664">
        <v>3</v>
      </c>
      <c r="J664">
        <v>159</v>
      </c>
      <c r="K664" t="s">
        <v>28</v>
      </c>
      <c r="L664" t="s">
        <v>17</v>
      </c>
      <c r="M664" t="s">
        <v>29</v>
      </c>
      <c r="N664" s="18">
        <f>VLOOKUP(Barcelona_Idealista4[[#This Row],[lift]],Tabla5[],2,0)</f>
        <v>0.02</v>
      </c>
      <c r="O664" s="25">
        <v>450000</v>
      </c>
      <c r="P664" s="25">
        <f>Barcelona_Idealista4[[#This Row],[prices]]/Barcelona_Idealista4[[#This Row],[area_m2]]</f>
        <v>2830.1886792452829</v>
      </c>
      <c r="Q664" t="str">
        <f>_xlfn.TEXTJOIN("-",0,Barcelona_Idealista4[[#This Row],[condition]],Barcelona_Idealista4[[#This Row],[prices]])</f>
        <v>good condition-450000</v>
      </c>
      <c r="R664" s="11" t="str" cm="1">
        <f t="array" ref="R6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65" spans="1:18" x14ac:dyDescent="0.2">
      <c r="A665" s="1">
        <v>42699</v>
      </c>
      <c r="B665" s="14">
        <f>YEAR(Barcelona_Idealista4[[#This Row],[Fecha]])</f>
        <v>2016</v>
      </c>
      <c r="C665" t="s">
        <v>786</v>
      </c>
      <c r="D665" t="s">
        <v>11</v>
      </c>
      <c r="E665" t="s">
        <v>25</v>
      </c>
      <c r="F665" t="s">
        <v>94</v>
      </c>
      <c r="G665" t="s">
        <v>14</v>
      </c>
      <c r="H665" t="s">
        <v>15</v>
      </c>
      <c r="I665">
        <v>3</v>
      </c>
      <c r="J665">
        <v>90</v>
      </c>
      <c r="K665" t="s">
        <v>16</v>
      </c>
      <c r="L665" t="s">
        <v>17</v>
      </c>
      <c r="M665" t="s">
        <v>52</v>
      </c>
      <c r="N665" s="18">
        <f>VLOOKUP(Barcelona_Idealista4[[#This Row],[lift]],Tabla5[],2,0)</f>
        <v>0</v>
      </c>
      <c r="O665" s="25">
        <v>435000</v>
      </c>
      <c r="P665" s="25">
        <f>Barcelona_Idealista4[[#This Row],[prices]]/Barcelona_Idealista4[[#This Row],[area_m2]]</f>
        <v>4833.333333333333</v>
      </c>
      <c r="Q665" t="str">
        <f>_xlfn.TEXTJOIN("-",0,Barcelona_Idealista4[[#This Row],[condition]],Barcelona_Idealista4[[#This Row],[prices]])</f>
        <v>good condition-435000</v>
      </c>
      <c r="R665" s="11" t="str" cm="1">
        <f t="array" ref="R6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6" spans="1:18" x14ac:dyDescent="0.2">
      <c r="A666" s="1">
        <v>42700</v>
      </c>
      <c r="B666" s="14">
        <f>YEAR(Barcelona_Idealista4[[#This Row],[Fecha]])</f>
        <v>2016</v>
      </c>
      <c r="C666" t="s">
        <v>787</v>
      </c>
      <c r="D666" t="s">
        <v>11</v>
      </c>
      <c r="E666" t="s">
        <v>47</v>
      </c>
      <c r="F666" t="s">
        <v>63</v>
      </c>
      <c r="G666" t="s">
        <v>14</v>
      </c>
      <c r="H666" t="s">
        <v>15</v>
      </c>
      <c r="I666">
        <v>2</v>
      </c>
      <c r="J666">
        <v>92</v>
      </c>
      <c r="K666" t="s">
        <v>16</v>
      </c>
      <c r="L666" t="s">
        <v>17</v>
      </c>
      <c r="M666" t="s">
        <v>18</v>
      </c>
      <c r="N666" s="18">
        <f>VLOOKUP(Barcelona_Idealista4[[#This Row],[lift]],Tabla5[],2,0)</f>
        <v>0</v>
      </c>
      <c r="O666" s="25">
        <v>319000</v>
      </c>
      <c r="P666" s="25">
        <f>Barcelona_Idealista4[[#This Row],[prices]]/Barcelona_Idealista4[[#This Row],[area_m2]]</f>
        <v>3467.391304347826</v>
      </c>
      <c r="Q666" t="str">
        <f>_xlfn.TEXTJOIN("-",0,Barcelona_Idealista4[[#This Row],[condition]],Barcelona_Idealista4[[#This Row],[prices]])</f>
        <v>good condition-319000</v>
      </c>
      <c r="R666" s="11" t="str" cm="1">
        <f t="array" ref="R6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7" spans="1:18" x14ac:dyDescent="0.2">
      <c r="A667" s="1">
        <v>42701</v>
      </c>
      <c r="B667" s="14">
        <f>YEAR(Barcelona_Idealista4[[#This Row],[Fecha]])</f>
        <v>2016</v>
      </c>
      <c r="C667" t="s">
        <v>788</v>
      </c>
      <c r="D667" t="s">
        <v>11</v>
      </c>
      <c r="E667" t="s">
        <v>12</v>
      </c>
      <c r="F667" t="s">
        <v>31</v>
      </c>
      <c r="G667" t="s">
        <v>14</v>
      </c>
      <c r="H667" t="s">
        <v>15</v>
      </c>
      <c r="I667">
        <v>2</v>
      </c>
      <c r="J667">
        <v>69</v>
      </c>
      <c r="K667" t="s">
        <v>16</v>
      </c>
      <c r="L667" t="s">
        <v>17</v>
      </c>
      <c r="M667" t="s">
        <v>18</v>
      </c>
      <c r="N667" s="18">
        <f>VLOOKUP(Barcelona_Idealista4[[#This Row],[lift]],Tabla5[],2,0)</f>
        <v>0</v>
      </c>
      <c r="O667" s="25">
        <v>279500</v>
      </c>
      <c r="P667" s="25">
        <f>Barcelona_Idealista4[[#This Row],[prices]]/Barcelona_Idealista4[[#This Row],[area_m2]]</f>
        <v>4050.7246376811595</v>
      </c>
      <c r="Q667" t="str">
        <f>_xlfn.TEXTJOIN("-",0,Barcelona_Idealista4[[#This Row],[condition]],Barcelona_Idealista4[[#This Row],[prices]])</f>
        <v>good condition-279500</v>
      </c>
      <c r="R667" s="11" t="str" cm="1">
        <f t="array" ref="R6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8" spans="1:18" x14ac:dyDescent="0.2">
      <c r="A668" s="1">
        <v>42702</v>
      </c>
      <c r="B668" s="14">
        <f>YEAR(Barcelona_Idealista4[[#This Row],[Fecha]])</f>
        <v>2016</v>
      </c>
      <c r="C668" t="s">
        <v>789</v>
      </c>
      <c r="D668" t="s">
        <v>11</v>
      </c>
      <c r="E668" t="s">
        <v>89</v>
      </c>
      <c r="F668" t="s">
        <v>93</v>
      </c>
      <c r="G668" t="s">
        <v>14</v>
      </c>
      <c r="H668" t="s">
        <v>15</v>
      </c>
      <c r="I668">
        <v>3</v>
      </c>
      <c r="J668">
        <v>72</v>
      </c>
      <c r="K668" t="s">
        <v>16</v>
      </c>
      <c r="L668" t="s">
        <v>17</v>
      </c>
      <c r="M668" t="s">
        <v>40</v>
      </c>
      <c r="N668" s="18">
        <f>VLOOKUP(Barcelona_Idealista4[[#This Row],[lift]],Tabla5[],2,0)</f>
        <v>0</v>
      </c>
      <c r="O668" s="25">
        <v>240000</v>
      </c>
      <c r="P668" s="25">
        <f>Barcelona_Idealista4[[#This Row],[prices]]/Barcelona_Idealista4[[#This Row],[area_m2]]</f>
        <v>3333.3333333333335</v>
      </c>
      <c r="Q668" t="str">
        <f>_xlfn.TEXTJOIN("-",0,Barcelona_Idealista4[[#This Row],[condition]],Barcelona_Idealista4[[#This Row],[prices]])</f>
        <v>good condition-240000</v>
      </c>
      <c r="R668" s="11" t="str" cm="1">
        <f t="array" ref="R6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69" spans="1:18" x14ac:dyDescent="0.2">
      <c r="A669" s="1">
        <v>42703</v>
      </c>
      <c r="B669" s="14">
        <f>YEAR(Barcelona_Idealista4[[#This Row],[Fecha]])</f>
        <v>2016</v>
      </c>
      <c r="C669" t="s">
        <v>790</v>
      </c>
      <c r="D669" t="s">
        <v>11</v>
      </c>
      <c r="E669" t="s">
        <v>50</v>
      </c>
      <c r="F669" t="s">
        <v>84</v>
      </c>
      <c r="G669" t="s">
        <v>14</v>
      </c>
      <c r="H669" t="s">
        <v>32</v>
      </c>
      <c r="I669">
        <v>2</v>
      </c>
      <c r="J669">
        <v>94</v>
      </c>
      <c r="K669" t="s">
        <v>16</v>
      </c>
      <c r="L669" t="s">
        <v>17</v>
      </c>
      <c r="M669" t="s">
        <v>52</v>
      </c>
      <c r="N669" s="18">
        <f>VLOOKUP(Barcelona_Idealista4[[#This Row],[lift]],Tabla5[],2,0)</f>
        <v>0</v>
      </c>
      <c r="O669" s="25">
        <v>285000</v>
      </c>
      <c r="P669" s="25">
        <f>Barcelona_Idealista4[[#This Row],[prices]]/Barcelona_Idealista4[[#This Row],[area_m2]]</f>
        <v>3031.9148936170213</v>
      </c>
      <c r="Q669" t="str">
        <f>_xlfn.TEXTJOIN("-",0,Barcelona_Idealista4[[#This Row],[condition]],Barcelona_Idealista4[[#This Row],[prices]])</f>
        <v>good condition-285000</v>
      </c>
      <c r="R669" s="11" t="str" cm="1">
        <f t="array" ref="R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0" spans="1:18" x14ac:dyDescent="0.2">
      <c r="A670" s="1">
        <v>42704</v>
      </c>
      <c r="B670" s="14">
        <f>YEAR(Barcelona_Idealista4[[#This Row],[Fecha]])</f>
        <v>2016</v>
      </c>
      <c r="C670" t="s">
        <v>791</v>
      </c>
      <c r="D670" t="s">
        <v>11</v>
      </c>
      <c r="E670" t="s">
        <v>42</v>
      </c>
      <c r="F670" t="s">
        <v>62</v>
      </c>
      <c r="G670" t="s">
        <v>14</v>
      </c>
      <c r="H670" t="s">
        <v>15</v>
      </c>
      <c r="I670">
        <v>3</v>
      </c>
      <c r="J670">
        <v>103</v>
      </c>
      <c r="K670" t="s">
        <v>16</v>
      </c>
      <c r="L670" t="s">
        <v>17</v>
      </c>
      <c r="M670" t="s">
        <v>58</v>
      </c>
      <c r="N670" s="18">
        <f>VLOOKUP(Barcelona_Idealista4[[#This Row],[lift]],Tabla5[],2,0)</f>
        <v>0</v>
      </c>
      <c r="O670" s="25">
        <v>375000</v>
      </c>
      <c r="P670" s="25">
        <f>Barcelona_Idealista4[[#This Row],[prices]]/Barcelona_Idealista4[[#This Row],[area_m2]]</f>
        <v>3640.7766990291261</v>
      </c>
      <c r="Q670" t="str">
        <f>_xlfn.TEXTJOIN("-",0,Barcelona_Idealista4[[#This Row],[condition]],Barcelona_Idealista4[[#This Row],[prices]])</f>
        <v>good condition-375000</v>
      </c>
      <c r="R670" s="11" t="str" cm="1">
        <f t="array" ref="R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1" spans="1:18" x14ac:dyDescent="0.2">
      <c r="A671" s="1">
        <v>42705</v>
      </c>
      <c r="B671" s="14">
        <f>YEAR(Barcelona_Idealista4[[#This Row],[Fecha]])</f>
        <v>2016</v>
      </c>
      <c r="C671" t="s">
        <v>792</v>
      </c>
      <c r="D671" t="s">
        <v>11</v>
      </c>
      <c r="E671" t="s">
        <v>12</v>
      </c>
      <c r="F671" t="s">
        <v>13</v>
      </c>
      <c r="G671" t="s">
        <v>14</v>
      </c>
      <c r="H671" t="s">
        <v>23</v>
      </c>
      <c r="I671">
        <v>1</v>
      </c>
      <c r="J671">
        <v>150</v>
      </c>
      <c r="K671" t="s">
        <v>16</v>
      </c>
      <c r="L671" t="s">
        <v>17</v>
      </c>
      <c r="M671" t="s">
        <v>46</v>
      </c>
      <c r="N671" s="18">
        <f>VLOOKUP(Barcelona_Idealista4[[#This Row],[lift]],Tabla5[],2,0)</f>
        <v>0</v>
      </c>
      <c r="O671" s="25">
        <v>850000</v>
      </c>
      <c r="P671" s="25">
        <f>Barcelona_Idealista4[[#This Row],[prices]]/Barcelona_Idealista4[[#This Row],[area_m2]]</f>
        <v>5666.666666666667</v>
      </c>
      <c r="Q671" t="str">
        <f>_xlfn.TEXTJOIN("-",0,Barcelona_Idealista4[[#This Row],[condition]],Barcelona_Idealista4[[#This Row],[prices]])</f>
        <v>good condition-850000</v>
      </c>
      <c r="R671" s="11" t="str" cm="1">
        <f t="array" ref="R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2" spans="1:18" x14ac:dyDescent="0.2">
      <c r="A672" s="1">
        <v>42706</v>
      </c>
      <c r="B672" s="14">
        <f>YEAR(Barcelona_Idealista4[[#This Row],[Fecha]])</f>
        <v>2016</v>
      </c>
      <c r="C672" t="s">
        <v>793</v>
      </c>
      <c r="D672" t="s">
        <v>11</v>
      </c>
      <c r="E672" t="s">
        <v>12</v>
      </c>
      <c r="F672" t="s">
        <v>33</v>
      </c>
      <c r="G672" t="s">
        <v>14</v>
      </c>
      <c r="H672" t="s">
        <v>15</v>
      </c>
      <c r="I672">
        <v>4</v>
      </c>
      <c r="J672">
        <v>148</v>
      </c>
      <c r="K672" t="s">
        <v>16</v>
      </c>
      <c r="L672" t="s">
        <v>17</v>
      </c>
      <c r="M672" t="s">
        <v>18</v>
      </c>
      <c r="N672" s="18">
        <f>VLOOKUP(Barcelona_Idealista4[[#This Row],[lift]],Tabla5[],2,0)</f>
        <v>0</v>
      </c>
      <c r="O672" s="25">
        <v>629000</v>
      </c>
      <c r="P672" s="25">
        <f>Barcelona_Idealista4[[#This Row],[prices]]/Barcelona_Idealista4[[#This Row],[area_m2]]</f>
        <v>4250</v>
      </c>
      <c r="Q672" t="str">
        <f>_xlfn.TEXTJOIN("-",0,Barcelona_Idealista4[[#This Row],[condition]],Barcelona_Idealista4[[#This Row],[prices]])</f>
        <v>good condition-629000</v>
      </c>
      <c r="R672" s="11" t="str" cm="1">
        <f t="array" ref="R6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3" spans="1:18" x14ac:dyDescent="0.2">
      <c r="A673" s="1">
        <v>42707</v>
      </c>
      <c r="B673" s="14">
        <f>YEAR(Barcelona_Idealista4[[#This Row],[Fecha]])</f>
        <v>2016</v>
      </c>
      <c r="C673" t="s">
        <v>794</v>
      </c>
      <c r="D673" t="s">
        <v>11</v>
      </c>
      <c r="E673" t="s">
        <v>19</v>
      </c>
      <c r="F673" t="s">
        <v>75</v>
      </c>
      <c r="G673" t="s">
        <v>14</v>
      </c>
      <c r="H673" t="s">
        <v>64</v>
      </c>
      <c r="I673">
        <v>3</v>
      </c>
      <c r="J673">
        <v>155</v>
      </c>
      <c r="K673" t="s">
        <v>28</v>
      </c>
      <c r="L673" t="s">
        <v>17</v>
      </c>
      <c r="M673" t="s">
        <v>29</v>
      </c>
      <c r="N673" s="18">
        <f>VLOOKUP(Barcelona_Idealista4[[#This Row],[lift]],Tabla5[],2,0)</f>
        <v>0.02</v>
      </c>
      <c r="O673" s="25">
        <v>665000</v>
      </c>
      <c r="P673" s="25">
        <f>Barcelona_Idealista4[[#This Row],[prices]]/Barcelona_Idealista4[[#This Row],[area_m2]]</f>
        <v>4290.322580645161</v>
      </c>
      <c r="Q673" t="str">
        <f>_xlfn.TEXTJOIN("-",0,Barcelona_Idealista4[[#This Row],[condition]],Barcelona_Idealista4[[#This Row],[prices]])</f>
        <v>good condition-665000</v>
      </c>
      <c r="R673" s="11" t="str" cm="1">
        <f t="array" ref="R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4" spans="1:18" x14ac:dyDescent="0.2">
      <c r="A674" s="1">
        <v>42708</v>
      </c>
      <c r="B674" s="14">
        <f>YEAR(Barcelona_Idealista4[[#This Row],[Fecha]])</f>
        <v>2016</v>
      </c>
      <c r="C674" t="s">
        <v>795</v>
      </c>
      <c r="D674" t="s">
        <v>11</v>
      </c>
      <c r="E674" t="s">
        <v>19</v>
      </c>
      <c r="F674" t="s">
        <v>75</v>
      </c>
      <c r="G674" t="s">
        <v>14</v>
      </c>
      <c r="H674" t="s">
        <v>27</v>
      </c>
      <c r="I674">
        <v>3</v>
      </c>
      <c r="J674">
        <v>116</v>
      </c>
      <c r="K674" t="s">
        <v>28</v>
      </c>
      <c r="L674" t="s">
        <v>17</v>
      </c>
      <c r="M674" t="s">
        <v>29</v>
      </c>
      <c r="N674" s="18">
        <f>VLOOKUP(Barcelona_Idealista4[[#This Row],[lift]],Tabla5[],2,0)</f>
        <v>0.02</v>
      </c>
      <c r="O674" s="25">
        <v>395000</v>
      </c>
      <c r="P674" s="25">
        <f>Barcelona_Idealista4[[#This Row],[prices]]/Barcelona_Idealista4[[#This Row],[area_m2]]</f>
        <v>3405.1724137931033</v>
      </c>
      <c r="Q674" t="str">
        <f>_xlfn.TEXTJOIN("-",0,Barcelona_Idealista4[[#This Row],[condition]],Barcelona_Idealista4[[#This Row],[prices]])</f>
        <v>good condition-395000</v>
      </c>
      <c r="R674" s="11" t="str" cm="1">
        <f t="array" ref="R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5" spans="1:18" x14ac:dyDescent="0.2">
      <c r="A675" s="1">
        <v>42709</v>
      </c>
      <c r="B675" s="14">
        <f>YEAR(Barcelona_Idealista4[[#This Row],[Fecha]])</f>
        <v>2016</v>
      </c>
      <c r="C675" t="s">
        <v>796</v>
      </c>
      <c r="D675" t="s">
        <v>11</v>
      </c>
      <c r="E675" t="s">
        <v>19</v>
      </c>
      <c r="F675" t="s">
        <v>75</v>
      </c>
      <c r="G675" t="s">
        <v>14</v>
      </c>
      <c r="H675" t="s">
        <v>64</v>
      </c>
      <c r="I675">
        <v>5</v>
      </c>
      <c r="J675">
        <v>220</v>
      </c>
      <c r="K675" t="s">
        <v>28</v>
      </c>
      <c r="L675" t="s">
        <v>17</v>
      </c>
      <c r="M675" t="s">
        <v>29</v>
      </c>
      <c r="N675" s="18">
        <f>VLOOKUP(Barcelona_Idealista4[[#This Row],[lift]],Tabla5[],2,0)</f>
        <v>0.02</v>
      </c>
      <c r="O675" s="25">
        <v>625000</v>
      </c>
      <c r="P675" s="25">
        <f>Barcelona_Idealista4[[#This Row],[prices]]/Barcelona_Idealista4[[#This Row],[area_m2]]</f>
        <v>2840.909090909091</v>
      </c>
      <c r="Q675" t="str">
        <f>_xlfn.TEXTJOIN("-",0,Barcelona_Idealista4[[#This Row],[condition]],Barcelona_Idealista4[[#This Row],[prices]])</f>
        <v>good condition-625000</v>
      </c>
      <c r="R675" s="11" t="str" cm="1">
        <f t="array" ref="R6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76" spans="1:18" x14ac:dyDescent="0.2">
      <c r="A676" s="1">
        <v>42710</v>
      </c>
      <c r="B676" s="14">
        <f>YEAR(Barcelona_Idealista4[[#This Row],[Fecha]])</f>
        <v>2016</v>
      </c>
      <c r="C676" t="s">
        <v>797</v>
      </c>
      <c r="D676" t="s">
        <v>11</v>
      </c>
      <c r="E676" t="s">
        <v>19</v>
      </c>
      <c r="F676" t="s">
        <v>75</v>
      </c>
      <c r="G676" t="s">
        <v>14</v>
      </c>
      <c r="H676" t="s">
        <v>64</v>
      </c>
      <c r="I676">
        <v>6</v>
      </c>
      <c r="J676">
        <v>480</v>
      </c>
      <c r="K676" t="s">
        <v>28</v>
      </c>
      <c r="L676" t="s">
        <v>17</v>
      </c>
      <c r="M676" t="s">
        <v>29</v>
      </c>
      <c r="N676" s="18">
        <f>VLOOKUP(Barcelona_Idealista4[[#This Row],[lift]],Tabla5[],2,0)</f>
        <v>0.02</v>
      </c>
      <c r="O676" s="25">
        <v>1350000</v>
      </c>
      <c r="P676" s="25">
        <f>Barcelona_Idealista4[[#This Row],[prices]]/Barcelona_Idealista4[[#This Row],[area_m2]]</f>
        <v>2812.5</v>
      </c>
      <c r="Q676" t="str">
        <f>_xlfn.TEXTJOIN("-",0,Barcelona_Idealista4[[#This Row],[condition]],Barcelona_Idealista4[[#This Row],[prices]])</f>
        <v>good condition-1350000</v>
      </c>
      <c r="R676" s="11" t="str" cm="1">
        <f t="array" ref="R6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77" spans="1:18" x14ac:dyDescent="0.2">
      <c r="A677" s="1">
        <v>42711</v>
      </c>
      <c r="B677" s="14">
        <f>YEAR(Barcelona_Idealista4[[#This Row],[Fecha]])</f>
        <v>2016</v>
      </c>
      <c r="C677" t="s">
        <v>798</v>
      </c>
      <c r="D677" t="s">
        <v>11</v>
      </c>
      <c r="E677" t="s">
        <v>37</v>
      </c>
      <c r="F677" t="s">
        <v>74</v>
      </c>
      <c r="G677" t="s">
        <v>14</v>
      </c>
      <c r="H677" t="s">
        <v>15</v>
      </c>
      <c r="I677">
        <v>1</v>
      </c>
      <c r="J677">
        <v>50</v>
      </c>
      <c r="K677" t="s">
        <v>28</v>
      </c>
      <c r="L677" t="s">
        <v>17</v>
      </c>
      <c r="M677" t="s">
        <v>57</v>
      </c>
      <c r="N677" s="18">
        <f>VLOOKUP(Barcelona_Idealista4[[#This Row],[lift]],Tabla5[],2,0)</f>
        <v>0.02</v>
      </c>
      <c r="O677" s="25">
        <v>185000</v>
      </c>
      <c r="P677" s="25">
        <f>Barcelona_Idealista4[[#This Row],[prices]]/Barcelona_Idealista4[[#This Row],[area_m2]]</f>
        <v>3700</v>
      </c>
      <c r="Q677" t="str">
        <f>_xlfn.TEXTJOIN("-",0,Barcelona_Idealista4[[#This Row],[condition]],Barcelona_Idealista4[[#This Row],[prices]])</f>
        <v>good condition-185000</v>
      </c>
      <c r="R677" s="11" t="str" cm="1">
        <f t="array" ref="R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8" spans="1:18" x14ac:dyDescent="0.2">
      <c r="A678" s="1">
        <v>42712</v>
      </c>
      <c r="B678" s="14">
        <f>YEAR(Barcelona_Idealista4[[#This Row],[Fecha]])</f>
        <v>2016</v>
      </c>
      <c r="C678" t="s">
        <v>799</v>
      </c>
      <c r="D678" t="s">
        <v>11</v>
      </c>
      <c r="E678" t="s">
        <v>34</v>
      </c>
      <c r="F678" t="s">
        <v>35</v>
      </c>
      <c r="G678" t="s">
        <v>14</v>
      </c>
      <c r="H678" t="s">
        <v>15</v>
      </c>
      <c r="I678">
        <v>4</v>
      </c>
      <c r="J678">
        <v>180</v>
      </c>
      <c r="K678" t="s">
        <v>16</v>
      </c>
      <c r="L678" t="s">
        <v>17</v>
      </c>
      <c r="M678" t="s">
        <v>58</v>
      </c>
      <c r="N678" s="18">
        <f>VLOOKUP(Barcelona_Idealista4[[#This Row],[lift]],Tabla5[],2,0)</f>
        <v>0</v>
      </c>
      <c r="O678" s="25">
        <v>990000</v>
      </c>
      <c r="P678" s="25">
        <f>Barcelona_Idealista4[[#This Row],[prices]]/Barcelona_Idealista4[[#This Row],[area_m2]]</f>
        <v>5500</v>
      </c>
      <c r="Q678" t="str">
        <f>_xlfn.TEXTJOIN("-",0,Barcelona_Idealista4[[#This Row],[condition]],Barcelona_Idealista4[[#This Row],[prices]])</f>
        <v>good condition-990000</v>
      </c>
      <c r="R678" s="11" t="str" cm="1">
        <f t="array" ref="R6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79" spans="1:18" x14ac:dyDescent="0.2">
      <c r="A679" s="1">
        <v>42713</v>
      </c>
      <c r="B679" s="14">
        <f>YEAR(Barcelona_Idealista4[[#This Row],[Fecha]])</f>
        <v>2016</v>
      </c>
      <c r="C679" t="s">
        <v>800</v>
      </c>
      <c r="D679" t="s">
        <v>11</v>
      </c>
      <c r="E679" t="s">
        <v>19</v>
      </c>
      <c r="F679" t="s">
        <v>20</v>
      </c>
      <c r="G679" t="s">
        <v>14</v>
      </c>
      <c r="H679" t="s">
        <v>15</v>
      </c>
      <c r="I679">
        <v>6</v>
      </c>
      <c r="J679">
        <v>305</v>
      </c>
      <c r="K679" t="s">
        <v>16</v>
      </c>
      <c r="L679" t="s">
        <v>17</v>
      </c>
      <c r="M679" t="s">
        <v>18</v>
      </c>
      <c r="N679" s="18">
        <f>VLOOKUP(Barcelona_Idealista4[[#This Row],[lift]],Tabla5[],2,0)</f>
        <v>0</v>
      </c>
      <c r="O679" s="25">
        <v>1600000</v>
      </c>
      <c r="P679" s="25">
        <f>Barcelona_Idealista4[[#This Row],[prices]]/Barcelona_Idealista4[[#This Row],[area_m2]]</f>
        <v>5245.9016393442625</v>
      </c>
      <c r="Q679" t="str">
        <f>_xlfn.TEXTJOIN("-",0,Barcelona_Idealista4[[#This Row],[condition]],Barcelona_Idealista4[[#This Row],[prices]])</f>
        <v>good condition-1600000</v>
      </c>
      <c r="R679" s="11" t="str" cm="1">
        <f t="array" ref="R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0" spans="1:18" x14ac:dyDescent="0.2">
      <c r="A680" s="1">
        <v>42714</v>
      </c>
      <c r="B680" s="14">
        <f>YEAR(Barcelona_Idealista4[[#This Row],[Fecha]])</f>
        <v>2016</v>
      </c>
      <c r="C680" t="s">
        <v>801</v>
      </c>
      <c r="D680" t="s">
        <v>11</v>
      </c>
      <c r="E680" t="s">
        <v>34</v>
      </c>
      <c r="F680" t="s">
        <v>44</v>
      </c>
      <c r="G680" t="s">
        <v>14</v>
      </c>
      <c r="H680" t="s">
        <v>15</v>
      </c>
      <c r="I680">
        <v>4</v>
      </c>
      <c r="J680">
        <v>105</v>
      </c>
      <c r="K680" t="s">
        <v>16</v>
      </c>
      <c r="L680" t="s">
        <v>17</v>
      </c>
      <c r="M680" t="s">
        <v>60</v>
      </c>
      <c r="N680" s="18">
        <f>VLOOKUP(Barcelona_Idealista4[[#This Row],[lift]],Tabla5[],2,0)</f>
        <v>0</v>
      </c>
      <c r="O680" s="25">
        <v>420000</v>
      </c>
      <c r="P680" s="25">
        <f>Barcelona_Idealista4[[#This Row],[prices]]/Barcelona_Idealista4[[#This Row],[area_m2]]</f>
        <v>4000</v>
      </c>
      <c r="Q680" t="str">
        <f>_xlfn.TEXTJOIN("-",0,Barcelona_Idealista4[[#This Row],[condition]],Barcelona_Idealista4[[#This Row],[prices]])</f>
        <v>good condition-420000</v>
      </c>
      <c r="R680" s="11" t="str" cm="1">
        <f t="array" ref="R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1" spans="1:18" x14ac:dyDescent="0.2">
      <c r="A681" s="1">
        <v>42715</v>
      </c>
      <c r="B681" s="14">
        <f>YEAR(Barcelona_Idealista4[[#This Row],[Fecha]])</f>
        <v>2016</v>
      </c>
      <c r="C681" t="s">
        <v>802</v>
      </c>
      <c r="D681" t="s">
        <v>11</v>
      </c>
      <c r="E681" t="s">
        <v>37</v>
      </c>
      <c r="F681" t="s">
        <v>38</v>
      </c>
      <c r="G681" t="s">
        <v>14</v>
      </c>
      <c r="H681" t="s">
        <v>15</v>
      </c>
      <c r="I681">
        <v>5</v>
      </c>
      <c r="J681">
        <v>80</v>
      </c>
      <c r="K681" t="s">
        <v>28</v>
      </c>
      <c r="L681" t="s">
        <v>67</v>
      </c>
      <c r="M681" t="s">
        <v>57</v>
      </c>
      <c r="N681" s="18">
        <f>VLOOKUP(Barcelona_Idealista4[[#This Row],[lift]],Tabla5[],2,0)</f>
        <v>0.02</v>
      </c>
      <c r="O681" s="25">
        <v>299000</v>
      </c>
      <c r="P681" s="25">
        <f>Barcelona_Idealista4[[#This Row],[prices]]/Barcelona_Idealista4[[#This Row],[area_m2]]</f>
        <v>3737.5</v>
      </c>
      <c r="Q681" t="str">
        <f>_xlfn.TEXTJOIN("-",0,Barcelona_Idealista4[[#This Row],[condition]],Barcelona_Idealista4[[#This Row],[prices]])</f>
        <v>good condition-299000</v>
      </c>
      <c r="R681" s="11" t="str" cm="1">
        <f t="array" ref="R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2" spans="1:18" x14ac:dyDescent="0.2">
      <c r="A682" s="1">
        <v>42716</v>
      </c>
      <c r="B682" s="14">
        <f>YEAR(Barcelona_Idealista4[[#This Row],[Fecha]])</f>
        <v>2016</v>
      </c>
      <c r="C682" t="s">
        <v>803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  <c r="I682">
        <v>4</v>
      </c>
      <c r="J682">
        <v>231</v>
      </c>
      <c r="K682" t="s">
        <v>16</v>
      </c>
      <c r="L682" t="s">
        <v>17</v>
      </c>
      <c r="M682" t="s">
        <v>21</v>
      </c>
      <c r="N682" s="18">
        <f>VLOOKUP(Barcelona_Idealista4[[#This Row],[lift]],Tabla5[],2,0)</f>
        <v>0</v>
      </c>
      <c r="O682" s="25">
        <v>2750000</v>
      </c>
      <c r="P682" s="25">
        <f>Barcelona_Idealista4[[#This Row],[prices]]/Barcelona_Idealista4[[#This Row],[area_m2]]</f>
        <v>11904.761904761905</v>
      </c>
      <c r="Q682" t="str">
        <f>_xlfn.TEXTJOIN("-",0,Barcelona_Idealista4[[#This Row],[condition]],Barcelona_Idealista4[[#This Row],[prices]])</f>
        <v>good condition-2750000</v>
      </c>
      <c r="R682" s="11" t="str" cm="1">
        <f t="array" ref="R6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3" spans="1:18" x14ac:dyDescent="0.2">
      <c r="A683" s="1">
        <v>42717</v>
      </c>
      <c r="B683" s="14">
        <f>YEAR(Barcelona_Idealista4[[#This Row],[Fecha]])</f>
        <v>2016</v>
      </c>
      <c r="C683" t="s">
        <v>804</v>
      </c>
      <c r="D683" t="s">
        <v>11</v>
      </c>
      <c r="E683" t="s">
        <v>37</v>
      </c>
      <c r="F683" t="s">
        <v>74</v>
      </c>
      <c r="G683" t="s">
        <v>14</v>
      </c>
      <c r="H683" t="s">
        <v>15</v>
      </c>
      <c r="I683">
        <v>3</v>
      </c>
      <c r="J683">
        <v>109</v>
      </c>
      <c r="K683" t="s">
        <v>16</v>
      </c>
      <c r="L683" t="s">
        <v>17</v>
      </c>
      <c r="M683" t="s">
        <v>40</v>
      </c>
      <c r="N683" s="18">
        <f>VLOOKUP(Barcelona_Idealista4[[#This Row],[lift]],Tabla5[],2,0)</f>
        <v>0</v>
      </c>
      <c r="O683" s="25">
        <v>685000</v>
      </c>
      <c r="P683" s="25">
        <f>Barcelona_Idealista4[[#This Row],[prices]]/Barcelona_Idealista4[[#This Row],[area_m2]]</f>
        <v>6284.4036697247702</v>
      </c>
      <c r="Q683" t="str">
        <f>_xlfn.TEXTJOIN("-",0,Barcelona_Idealista4[[#This Row],[condition]],Barcelona_Idealista4[[#This Row],[prices]])</f>
        <v>good condition-685000</v>
      </c>
      <c r="R683" s="11" t="str" cm="1">
        <f t="array" ref="R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4" spans="1:18" x14ac:dyDescent="0.2">
      <c r="A684" s="1">
        <v>42718</v>
      </c>
      <c r="B684" s="14">
        <f>YEAR(Barcelona_Idealista4[[#This Row],[Fecha]])</f>
        <v>2016</v>
      </c>
      <c r="C684" t="s">
        <v>805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>
        <v>4</v>
      </c>
      <c r="J684">
        <v>145</v>
      </c>
      <c r="K684" t="s">
        <v>16</v>
      </c>
      <c r="L684" t="s">
        <v>17</v>
      </c>
      <c r="M684" t="s">
        <v>58</v>
      </c>
      <c r="N684" s="18">
        <f>VLOOKUP(Barcelona_Idealista4[[#This Row],[lift]],Tabla5[],2,0)</f>
        <v>0</v>
      </c>
      <c r="O684" s="25">
        <v>760000</v>
      </c>
      <c r="P684" s="25">
        <f>Barcelona_Idealista4[[#This Row],[prices]]/Barcelona_Idealista4[[#This Row],[area_m2]]</f>
        <v>5241.3793103448279</v>
      </c>
      <c r="Q684" t="str">
        <f>_xlfn.TEXTJOIN("-",0,Barcelona_Idealista4[[#This Row],[condition]],Barcelona_Idealista4[[#This Row],[prices]])</f>
        <v>good condition-760000</v>
      </c>
      <c r="R684" s="11" t="str" cm="1">
        <f t="array" ref="R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5" spans="1:18" x14ac:dyDescent="0.2">
      <c r="A685" s="1">
        <v>42719</v>
      </c>
      <c r="B685" s="14">
        <f>YEAR(Barcelona_Idealista4[[#This Row],[Fecha]])</f>
        <v>2016</v>
      </c>
      <c r="C685" t="s">
        <v>806</v>
      </c>
      <c r="D685" t="s">
        <v>11</v>
      </c>
      <c r="E685" t="s">
        <v>37</v>
      </c>
      <c r="F685" t="s">
        <v>38</v>
      </c>
      <c r="G685" t="s">
        <v>14</v>
      </c>
      <c r="H685" t="s">
        <v>32</v>
      </c>
      <c r="I685">
        <v>2</v>
      </c>
      <c r="J685">
        <v>89</v>
      </c>
      <c r="K685" t="s">
        <v>16</v>
      </c>
      <c r="L685" t="s">
        <v>17</v>
      </c>
      <c r="M685" t="s">
        <v>18</v>
      </c>
      <c r="N685" s="18">
        <f>VLOOKUP(Barcelona_Idealista4[[#This Row],[lift]],Tabla5[],2,0)</f>
        <v>0</v>
      </c>
      <c r="O685" s="25">
        <v>550000</v>
      </c>
      <c r="P685" s="25">
        <f>Barcelona_Idealista4[[#This Row],[prices]]/Barcelona_Idealista4[[#This Row],[area_m2]]</f>
        <v>6179.7752808988762</v>
      </c>
      <c r="Q685" t="str">
        <f>_xlfn.TEXTJOIN("-",0,Barcelona_Idealista4[[#This Row],[condition]],Barcelona_Idealista4[[#This Row],[prices]])</f>
        <v>good condition-550000</v>
      </c>
      <c r="R685" s="11" t="str" cm="1">
        <f t="array" ref="R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6" spans="1:18" x14ac:dyDescent="0.2">
      <c r="A686" s="1">
        <v>42720</v>
      </c>
      <c r="B686" s="14">
        <f>YEAR(Barcelona_Idealista4[[#This Row],[Fecha]])</f>
        <v>2016</v>
      </c>
      <c r="C686" t="s">
        <v>807</v>
      </c>
      <c r="D686" t="s">
        <v>11</v>
      </c>
      <c r="E686" t="s">
        <v>47</v>
      </c>
      <c r="F686" t="s">
        <v>96</v>
      </c>
      <c r="G686" t="s">
        <v>14</v>
      </c>
      <c r="H686" t="s">
        <v>27</v>
      </c>
      <c r="I686">
        <v>5</v>
      </c>
      <c r="J686">
        <v>295</v>
      </c>
      <c r="K686" t="s">
        <v>28</v>
      </c>
      <c r="L686" t="s">
        <v>17</v>
      </c>
      <c r="M686" t="s">
        <v>29</v>
      </c>
      <c r="N686" s="18">
        <f>VLOOKUP(Barcelona_Idealista4[[#This Row],[lift]],Tabla5[],2,0)</f>
        <v>0.02</v>
      </c>
      <c r="O686" s="25">
        <v>1075000</v>
      </c>
      <c r="P686" s="25">
        <f>Barcelona_Idealista4[[#This Row],[prices]]/Barcelona_Idealista4[[#This Row],[area_m2]]</f>
        <v>3644.0677966101694</v>
      </c>
      <c r="Q686" t="str">
        <f>_xlfn.TEXTJOIN("-",0,Barcelona_Idealista4[[#This Row],[condition]],Barcelona_Idealista4[[#This Row],[prices]])</f>
        <v>good condition-1075000</v>
      </c>
      <c r="R686" s="11" t="str" cm="1">
        <f t="array" ref="R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7" spans="1:18" x14ac:dyDescent="0.2">
      <c r="A687" s="1">
        <v>42721</v>
      </c>
      <c r="B687" s="14">
        <f>YEAR(Barcelona_Idealista4[[#This Row],[Fecha]])</f>
        <v>2016</v>
      </c>
      <c r="C687" t="s">
        <v>808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  <c r="I687">
        <v>5</v>
      </c>
      <c r="J687">
        <v>182</v>
      </c>
      <c r="K687" t="s">
        <v>16</v>
      </c>
      <c r="L687" t="s">
        <v>17</v>
      </c>
      <c r="M687" t="s">
        <v>57</v>
      </c>
      <c r="N687" s="18">
        <f>VLOOKUP(Barcelona_Idealista4[[#This Row],[lift]],Tabla5[],2,0)</f>
        <v>0</v>
      </c>
      <c r="O687" s="25">
        <v>990000</v>
      </c>
      <c r="P687" s="25">
        <f>Barcelona_Idealista4[[#This Row],[prices]]/Barcelona_Idealista4[[#This Row],[area_m2]]</f>
        <v>5439.5604395604396</v>
      </c>
      <c r="Q687" t="str">
        <f>_xlfn.TEXTJOIN("-",0,Barcelona_Idealista4[[#This Row],[condition]],Barcelona_Idealista4[[#This Row],[prices]])</f>
        <v>good condition-990000</v>
      </c>
      <c r="R687" s="11" t="str" cm="1">
        <f t="array" ref="R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8" spans="1:18" x14ac:dyDescent="0.2">
      <c r="A688" s="1">
        <v>42722</v>
      </c>
      <c r="B688" s="14">
        <f>YEAR(Barcelona_Idealista4[[#This Row],[Fecha]])</f>
        <v>2016</v>
      </c>
      <c r="C688" t="s">
        <v>809</v>
      </c>
      <c r="D688" t="s">
        <v>11</v>
      </c>
      <c r="E688" t="s">
        <v>19</v>
      </c>
      <c r="F688" t="s">
        <v>68</v>
      </c>
      <c r="G688" t="s">
        <v>14</v>
      </c>
      <c r="H688" t="s">
        <v>15</v>
      </c>
      <c r="I688">
        <v>5</v>
      </c>
      <c r="J688">
        <v>217</v>
      </c>
      <c r="K688" t="s">
        <v>16</v>
      </c>
      <c r="L688" t="s">
        <v>17</v>
      </c>
      <c r="M688" t="s">
        <v>58</v>
      </c>
      <c r="N688" s="18">
        <f>VLOOKUP(Barcelona_Idealista4[[#This Row],[lift]],Tabla5[],2,0)</f>
        <v>0</v>
      </c>
      <c r="O688" s="25">
        <v>1150000</v>
      </c>
      <c r="P688" s="25">
        <f>Barcelona_Idealista4[[#This Row],[prices]]/Barcelona_Idealista4[[#This Row],[area_m2]]</f>
        <v>5299.5391705069123</v>
      </c>
      <c r="Q688" t="str">
        <f>_xlfn.TEXTJOIN("-",0,Barcelona_Idealista4[[#This Row],[condition]],Barcelona_Idealista4[[#This Row],[prices]])</f>
        <v>good condition-1150000</v>
      </c>
      <c r="R688" s="11" t="str" cm="1">
        <f t="array" ref="R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89" spans="1:18" x14ac:dyDescent="0.2">
      <c r="A689" s="1">
        <v>42723</v>
      </c>
      <c r="B689" s="14">
        <f>YEAR(Barcelona_Idealista4[[#This Row],[Fecha]])</f>
        <v>2016</v>
      </c>
      <c r="C689" t="s">
        <v>810</v>
      </c>
      <c r="D689" t="s">
        <v>11</v>
      </c>
      <c r="E689" t="s">
        <v>37</v>
      </c>
      <c r="F689" t="s">
        <v>49</v>
      </c>
      <c r="G689" t="s">
        <v>14</v>
      </c>
      <c r="H689" t="s">
        <v>15</v>
      </c>
      <c r="I689">
        <v>4</v>
      </c>
      <c r="J689">
        <v>172</v>
      </c>
      <c r="K689" t="s">
        <v>16</v>
      </c>
      <c r="L689" t="s">
        <v>17</v>
      </c>
      <c r="M689" t="s">
        <v>40</v>
      </c>
      <c r="N689" s="18">
        <f>VLOOKUP(Barcelona_Idealista4[[#This Row],[lift]],Tabla5[],2,0)</f>
        <v>0</v>
      </c>
      <c r="O689" s="25">
        <v>1145000</v>
      </c>
      <c r="P689" s="25">
        <f>Barcelona_Idealista4[[#This Row],[prices]]/Barcelona_Idealista4[[#This Row],[area_m2]]</f>
        <v>6656.9767441860467</v>
      </c>
      <c r="Q689" t="str">
        <f>_xlfn.TEXTJOIN("-",0,Barcelona_Idealista4[[#This Row],[condition]],Barcelona_Idealista4[[#This Row],[prices]])</f>
        <v>good condition-1145000</v>
      </c>
      <c r="R689" s="11" t="str" cm="1">
        <f t="array" ref="R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0" spans="1:18" x14ac:dyDescent="0.2">
      <c r="A690" s="1">
        <v>42724</v>
      </c>
      <c r="B690" s="14">
        <f>YEAR(Barcelona_Idealista4[[#This Row],[Fecha]])</f>
        <v>2016</v>
      </c>
      <c r="C690" t="s">
        <v>811</v>
      </c>
      <c r="D690" t="s">
        <v>11</v>
      </c>
      <c r="E690" t="s">
        <v>19</v>
      </c>
      <c r="F690" t="s">
        <v>20</v>
      </c>
      <c r="G690" t="s">
        <v>14</v>
      </c>
      <c r="H690" t="s">
        <v>15</v>
      </c>
      <c r="I690">
        <v>3</v>
      </c>
      <c r="J690">
        <v>220</v>
      </c>
      <c r="K690" t="s">
        <v>16</v>
      </c>
      <c r="L690" t="s">
        <v>17</v>
      </c>
      <c r="M690" t="s">
        <v>18</v>
      </c>
      <c r="N690" s="18">
        <f>VLOOKUP(Barcelona_Idealista4[[#This Row],[lift]],Tabla5[],2,0)</f>
        <v>0</v>
      </c>
      <c r="O690" s="25">
        <v>1100000</v>
      </c>
      <c r="P690" s="25">
        <f>Barcelona_Idealista4[[#This Row],[prices]]/Barcelona_Idealista4[[#This Row],[area_m2]]</f>
        <v>5000</v>
      </c>
      <c r="Q690" t="str">
        <f>_xlfn.TEXTJOIN("-",0,Barcelona_Idealista4[[#This Row],[condition]],Barcelona_Idealista4[[#This Row],[prices]])</f>
        <v>good condition-1100000</v>
      </c>
      <c r="R690" s="11" t="str" cm="1">
        <f t="array" ref="R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1" spans="1:18" x14ac:dyDescent="0.2">
      <c r="A691" s="1">
        <v>42725</v>
      </c>
      <c r="B691" s="14">
        <f>YEAR(Barcelona_Idealista4[[#This Row],[Fecha]])</f>
        <v>2016</v>
      </c>
      <c r="C691" t="s">
        <v>812</v>
      </c>
      <c r="D691" t="s">
        <v>11</v>
      </c>
      <c r="E691" t="s">
        <v>34</v>
      </c>
      <c r="F691" t="s">
        <v>44</v>
      </c>
      <c r="G691" t="s">
        <v>14</v>
      </c>
      <c r="H691" t="s">
        <v>23</v>
      </c>
      <c r="I691">
        <v>2</v>
      </c>
      <c r="J691">
        <v>72</v>
      </c>
      <c r="K691" t="s">
        <v>16</v>
      </c>
      <c r="L691" t="s">
        <v>17</v>
      </c>
      <c r="M691" t="s">
        <v>60</v>
      </c>
      <c r="N691" s="18">
        <f>VLOOKUP(Barcelona_Idealista4[[#This Row],[lift]],Tabla5[],2,0)</f>
        <v>0</v>
      </c>
      <c r="O691" s="25">
        <v>290000</v>
      </c>
      <c r="P691" s="25">
        <f>Barcelona_Idealista4[[#This Row],[prices]]/Barcelona_Idealista4[[#This Row],[area_m2]]</f>
        <v>4027.7777777777778</v>
      </c>
      <c r="Q691" t="str">
        <f>_xlfn.TEXTJOIN("-",0,Barcelona_Idealista4[[#This Row],[condition]],Barcelona_Idealista4[[#This Row],[prices]])</f>
        <v>good condition-290000</v>
      </c>
      <c r="R691" s="11" t="str" cm="1">
        <f t="array" ref="R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2" spans="1:18" x14ac:dyDescent="0.2">
      <c r="A692" s="1">
        <v>42726</v>
      </c>
      <c r="B692" s="14">
        <f>YEAR(Barcelona_Idealista4[[#This Row],[Fecha]])</f>
        <v>2016</v>
      </c>
      <c r="C692" t="s">
        <v>813</v>
      </c>
      <c r="D692" t="s">
        <v>11</v>
      </c>
      <c r="E692" t="s">
        <v>19</v>
      </c>
      <c r="F692" t="s">
        <v>20</v>
      </c>
      <c r="G692" t="s">
        <v>14</v>
      </c>
      <c r="H692" t="s">
        <v>15</v>
      </c>
      <c r="I692">
        <v>5</v>
      </c>
      <c r="J692">
        <v>150</v>
      </c>
      <c r="K692" t="s">
        <v>16</v>
      </c>
      <c r="L692" t="s">
        <v>17</v>
      </c>
      <c r="M692" t="s">
        <v>18</v>
      </c>
      <c r="N692" s="18">
        <f>VLOOKUP(Barcelona_Idealista4[[#This Row],[lift]],Tabla5[],2,0)</f>
        <v>0</v>
      </c>
      <c r="O692" s="25">
        <v>750000</v>
      </c>
      <c r="P692" s="25">
        <f>Barcelona_Idealista4[[#This Row],[prices]]/Barcelona_Idealista4[[#This Row],[area_m2]]</f>
        <v>5000</v>
      </c>
      <c r="Q692" t="str">
        <f>_xlfn.TEXTJOIN("-",0,Barcelona_Idealista4[[#This Row],[condition]],Barcelona_Idealista4[[#This Row],[prices]])</f>
        <v>good condition-750000</v>
      </c>
      <c r="R692" s="11" t="str" cm="1">
        <f t="array" ref="R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3" spans="1:18" x14ac:dyDescent="0.2">
      <c r="A693" s="1">
        <v>42727</v>
      </c>
      <c r="B693" s="14">
        <f>YEAR(Barcelona_Idealista4[[#This Row],[Fecha]])</f>
        <v>2016</v>
      </c>
      <c r="C693" t="s">
        <v>814</v>
      </c>
      <c r="D693" t="s">
        <v>11</v>
      </c>
      <c r="E693" t="s">
        <v>12</v>
      </c>
      <c r="F693" t="s">
        <v>33</v>
      </c>
      <c r="G693" t="s">
        <v>14</v>
      </c>
      <c r="H693" t="s">
        <v>23</v>
      </c>
      <c r="I693">
        <v>4</v>
      </c>
      <c r="J693">
        <v>197</v>
      </c>
      <c r="K693" t="s">
        <v>16</v>
      </c>
      <c r="L693" t="s">
        <v>17</v>
      </c>
      <c r="M693" t="s">
        <v>58</v>
      </c>
      <c r="N693" s="18">
        <f>VLOOKUP(Barcelona_Idealista4[[#This Row],[lift]],Tabla5[],2,0)</f>
        <v>0</v>
      </c>
      <c r="O693" s="25">
        <v>550000</v>
      </c>
      <c r="P693" s="25">
        <f>Barcelona_Idealista4[[#This Row],[prices]]/Barcelona_Idealista4[[#This Row],[area_m2]]</f>
        <v>2791.8781725888325</v>
      </c>
      <c r="Q693" t="str">
        <f>_xlfn.TEXTJOIN("-",0,Barcelona_Idealista4[[#This Row],[condition]],Barcelona_Idealista4[[#This Row],[prices]])</f>
        <v>good condition-550000</v>
      </c>
      <c r="R693" s="11" t="str" cm="1">
        <f t="array" ref="R6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694" spans="1:18" x14ac:dyDescent="0.2">
      <c r="A694" s="1">
        <v>42728</v>
      </c>
      <c r="B694" s="14">
        <f>YEAR(Barcelona_Idealista4[[#This Row],[Fecha]])</f>
        <v>2016</v>
      </c>
      <c r="C694" t="s">
        <v>815</v>
      </c>
      <c r="D694" t="s">
        <v>11</v>
      </c>
      <c r="E694" t="s">
        <v>19</v>
      </c>
      <c r="F694" t="s">
        <v>20</v>
      </c>
      <c r="G694" t="s">
        <v>14</v>
      </c>
      <c r="H694" t="s">
        <v>23</v>
      </c>
      <c r="I694">
        <v>5</v>
      </c>
      <c r="J694">
        <v>160</v>
      </c>
      <c r="K694" t="s">
        <v>16</v>
      </c>
      <c r="L694" t="s">
        <v>17</v>
      </c>
      <c r="M694" t="s">
        <v>21</v>
      </c>
      <c r="N694" s="18">
        <f>VLOOKUP(Barcelona_Idealista4[[#This Row],[lift]],Tabla5[],2,0)</f>
        <v>0</v>
      </c>
      <c r="O694" s="25">
        <v>950000</v>
      </c>
      <c r="P694" s="25">
        <f>Barcelona_Idealista4[[#This Row],[prices]]/Barcelona_Idealista4[[#This Row],[area_m2]]</f>
        <v>5937.5</v>
      </c>
      <c r="Q694" t="str">
        <f>_xlfn.TEXTJOIN("-",0,Barcelona_Idealista4[[#This Row],[condition]],Barcelona_Idealista4[[#This Row],[prices]])</f>
        <v>good condition-950000</v>
      </c>
      <c r="R694" s="11" t="str" cm="1">
        <f t="array" ref="R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5" spans="1:18" x14ac:dyDescent="0.2">
      <c r="A695" s="1">
        <v>42729</v>
      </c>
      <c r="B695" s="14">
        <f>YEAR(Barcelona_Idealista4[[#This Row],[Fecha]])</f>
        <v>2016</v>
      </c>
      <c r="C695" t="s">
        <v>816</v>
      </c>
      <c r="D695" t="s">
        <v>11</v>
      </c>
      <c r="E695" t="s">
        <v>12</v>
      </c>
      <c r="F695" t="s">
        <v>30</v>
      </c>
      <c r="G695" t="s">
        <v>14</v>
      </c>
      <c r="H695" t="s">
        <v>15</v>
      </c>
      <c r="I695">
        <v>7</v>
      </c>
      <c r="J695">
        <v>150</v>
      </c>
      <c r="K695" t="s">
        <v>16</v>
      </c>
      <c r="L695" t="s">
        <v>17</v>
      </c>
      <c r="M695" t="s">
        <v>58</v>
      </c>
      <c r="N695" s="18">
        <f>VLOOKUP(Barcelona_Idealista4[[#This Row],[lift]],Tabla5[],2,0)</f>
        <v>0</v>
      </c>
      <c r="O695" s="25">
        <v>530000</v>
      </c>
      <c r="P695" s="25">
        <f>Barcelona_Idealista4[[#This Row],[prices]]/Barcelona_Idealista4[[#This Row],[area_m2]]</f>
        <v>3533.3333333333335</v>
      </c>
      <c r="Q695" t="str">
        <f>_xlfn.TEXTJOIN("-",0,Barcelona_Idealista4[[#This Row],[condition]],Barcelona_Idealista4[[#This Row],[prices]])</f>
        <v>good condition-530000</v>
      </c>
      <c r="R695" s="11" t="str" cm="1">
        <f t="array" ref="R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6" spans="1:18" x14ac:dyDescent="0.2">
      <c r="A696" s="1">
        <v>42730</v>
      </c>
      <c r="B696" s="14">
        <f>YEAR(Barcelona_Idealista4[[#This Row],[Fecha]])</f>
        <v>2016</v>
      </c>
      <c r="C696" t="s">
        <v>817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>
        <v>3</v>
      </c>
      <c r="J696">
        <v>80</v>
      </c>
      <c r="K696" t="s">
        <v>16</v>
      </c>
      <c r="L696" t="s">
        <v>17</v>
      </c>
      <c r="M696" t="s">
        <v>40</v>
      </c>
      <c r="N696" s="18">
        <f>VLOOKUP(Barcelona_Idealista4[[#This Row],[lift]],Tabla5[],2,0)</f>
        <v>0</v>
      </c>
      <c r="O696" s="25">
        <v>245000</v>
      </c>
      <c r="P696" s="25">
        <f>Barcelona_Idealista4[[#This Row],[prices]]/Barcelona_Idealista4[[#This Row],[area_m2]]</f>
        <v>3062.5</v>
      </c>
      <c r="Q696" t="str">
        <f>_xlfn.TEXTJOIN("-",0,Barcelona_Idealista4[[#This Row],[condition]],Barcelona_Idealista4[[#This Row],[prices]])</f>
        <v>good condition-245000</v>
      </c>
      <c r="R696" s="11" t="str" cm="1">
        <f t="array" ref="R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7" spans="1:18" x14ac:dyDescent="0.2">
      <c r="A697" s="1">
        <v>42731</v>
      </c>
      <c r="B697" s="14">
        <f>YEAR(Barcelona_Idealista4[[#This Row],[Fecha]])</f>
        <v>2016</v>
      </c>
      <c r="C697" t="s">
        <v>818</v>
      </c>
      <c r="D697" t="s">
        <v>11</v>
      </c>
      <c r="E697" t="s">
        <v>37</v>
      </c>
      <c r="F697" t="s">
        <v>74</v>
      </c>
      <c r="G697" t="s">
        <v>14</v>
      </c>
      <c r="H697" t="s">
        <v>15</v>
      </c>
      <c r="I697">
        <v>1</v>
      </c>
      <c r="J697">
        <v>60</v>
      </c>
      <c r="K697" t="s">
        <v>16</v>
      </c>
      <c r="L697" t="s">
        <v>67</v>
      </c>
      <c r="M697" t="s">
        <v>18</v>
      </c>
      <c r="N697" s="18">
        <f>VLOOKUP(Barcelona_Idealista4[[#This Row],[lift]],Tabla5[],2,0)</f>
        <v>0</v>
      </c>
      <c r="O697" s="25">
        <v>339000</v>
      </c>
      <c r="P697" s="25">
        <f>Barcelona_Idealista4[[#This Row],[prices]]/Barcelona_Idealista4[[#This Row],[area_m2]]</f>
        <v>5650</v>
      </c>
      <c r="Q697" t="str">
        <f>_xlfn.TEXTJOIN("-",0,Barcelona_Idealista4[[#This Row],[condition]],Barcelona_Idealista4[[#This Row],[prices]])</f>
        <v>good condition-339000</v>
      </c>
      <c r="R697" s="11" t="str" cm="1">
        <f t="array" ref="R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8" spans="1:18" x14ac:dyDescent="0.2">
      <c r="A698" s="1">
        <v>42732</v>
      </c>
      <c r="B698" s="14">
        <f>YEAR(Barcelona_Idealista4[[#This Row],[Fecha]])</f>
        <v>2016</v>
      </c>
      <c r="C698" t="s">
        <v>819</v>
      </c>
      <c r="D698" t="s">
        <v>11</v>
      </c>
      <c r="E698" t="s">
        <v>12</v>
      </c>
      <c r="F698" t="s">
        <v>41</v>
      </c>
      <c r="G698" t="s">
        <v>14</v>
      </c>
      <c r="H698" t="s">
        <v>15</v>
      </c>
      <c r="I698">
        <v>4</v>
      </c>
      <c r="J698">
        <v>140</v>
      </c>
      <c r="K698" t="s">
        <v>16</v>
      </c>
      <c r="L698" t="s">
        <v>17</v>
      </c>
      <c r="M698" t="s">
        <v>72</v>
      </c>
      <c r="N698" s="18">
        <f>VLOOKUP(Barcelona_Idealista4[[#This Row],[lift]],Tabla5[],2,0)</f>
        <v>0</v>
      </c>
      <c r="O698" s="25">
        <v>750000</v>
      </c>
      <c r="P698" s="25">
        <f>Barcelona_Idealista4[[#This Row],[prices]]/Barcelona_Idealista4[[#This Row],[area_m2]]</f>
        <v>5357.1428571428569</v>
      </c>
      <c r="Q698" t="str">
        <f>_xlfn.TEXTJOIN("-",0,Barcelona_Idealista4[[#This Row],[condition]],Barcelona_Idealista4[[#This Row],[prices]])</f>
        <v>good condition-750000</v>
      </c>
      <c r="R698" s="11" t="str" cm="1">
        <f t="array" ref="R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699" spans="1:18" x14ac:dyDescent="0.2">
      <c r="A699" s="1">
        <v>42733</v>
      </c>
      <c r="B699" s="14">
        <f>YEAR(Barcelona_Idealista4[[#This Row],[Fecha]])</f>
        <v>2016</v>
      </c>
      <c r="C699" t="s">
        <v>820</v>
      </c>
      <c r="D699" t="s">
        <v>11</v>
      </c>
      <c r="E699" t="s">
        <v>19</v>
      </c>
      <c r="F699" t="s">
        <v>75</v>
      </c>
      <c r="G699" t="s">
        <v>14</v>
      </c>
      <c r="H699" t="s">
        <v>64</v>
      </c>
      <c r="I699">
        <v>3</v>
      </c>
      <c r="J699">
        <v>83</v>
      </c>
      <c r="K699" t="s">
        <v>28</v>
      </c>
      <c r="L699" t="s">
        <v>17</v>
      </c>
      <c r="M699" t="s">
        <v>29</v>
      </c>
      <c r="N699" s="18">
        <f>VLOOKUP(Barcelona_Idealista4[[#This Row],[lift]],Tabla5[],2,0)</f>
        <v>0.02</v>
      </c>
      <c r="O699" s="25">
        <v>335000</v>
      </c>
      <c r="P699" s="25">
        <f>Barcelona_Idealista4[[#This Row],[prices]]/Barcelona_Idealista4[[#This Row],[area_m2]]</f>
        <v>4036.1445783132531</v>
      </c>
      <c r="Q699" t="str">
        <f>_xlfn.TEXTJOIN("-",0,Barcelona_Idealista4[[#This Row],[condition]],Barcelona_Idealista4[[#This Row],[prices]])</f>
        <v>good condition-335000</v>
      </c>
      <c r="R699" s="11" t="str" cm="1">
        <f t="array" ref="R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0" spans="1:18" x14ac:dyDescent="0.2">
      <c r="A700" s="1">
        <v>42734</v>
      </c>
      <c r="B700" s="14">
        <f>YEAR(Barcelona_Idealista4[[#This Row],[Fecha]])</f>
        <v>2016</v>
      </c>
      <c r="C700" t="s">
        <v>821</v>
      </c>
      <c r="D700" t="s">
        <v>11</v>
      </c>
      <c r="E700" t="s">
        <v>19</v>
      </c>
      <c r="F700" t="s">
        <v>75</v>
      </c>
      <c r="G700" t="s">
        <v>14</v>
      </c>
      <c r="H700" t="s">
        <v>64</v>
      </c>
      <c r="I700">
        <v>6</v>
      </c>
      <c r="J700">
        <v>519</v>
      </c>
      <c r="K700" t="s">
        <v>28</v>
      </c>
      <c r="L700" t="s">
        <v>17</v>
      </c>
      <c r="M700" t="s">
        <v>29</v>
      </c>
      <c r="N700" s="18">
        <f>VLOOKUP(Barcelona_Idealista4[[#This Row],[lift]],Tabla5[],2,0)</f>
        <v>0.02</v>
      </c>
      <c r="O700" s="25">
        <v>1350000</v>
      </c>
      <c r="P700" s="25">
        <f>Barcelona_Idealista4[[#This Row],[prices]]/Barcelona_Idealista4[[#This Row],[area_m2]]</f>
        <v>2601.1560693641618</v>
      </c>
      <c r="Q700" t="str">
        <f>_xlfn.TEXTJOIN("-",0,Barcelona_Idealista4[[#This Row],[condition]],Barcelona_Idealista4[[#This Row],[prices]])</f>
        <v>good condition-1350000</v>
      </c>
      <c r="R700" s="11" t="str" cm="1">
        <f t="array" ref="R7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1" spans="1:18" x14ac:dyDescent="0.2">
      <c r="A701" s="1">
        <v>42735</v>
      </c>
      <c r="B701" s="14">
        <f>YEAR(Barcelona_Idealista4[[#This Row],[Fecha]])</f>
        <v>2016</v>
      </c>
      <c r="C701" t="s">
        <v>822</v>
      </c>
      <c r="D701" t="s">
        <v>11</v>
      </c>
      <c r="E701" t="s">
        <v>47</v>
      </c>
      <c r="F701" t="s">
        <v>86</v>
      </c>
      <c r="G701" t="s">
        <v>14</v>
      </c>
      <c r="H701" t="s">
        <v>15</v>
      </c>
      <c r="I701">
        <v>3</v>
      </c>
      <c r="J701">
        <v>84</v>
      </c>
      <c r="K701" t="s">
        <v>28</v>
      </c>
      <c r="L701" t="s">
        <v>17</v>
      </c>
      <c r="M701" t="s">
        <v>40</v>
      </c>
      <c r="N701" s="18">
        <f>VLOOKUP(Barcelona_Idealista4[[#This Row],[lift]],Tabla5[],2,0)</f>
        <v>0.02</v>
      </c>
      <c r="O701" s="25">
        <v>245000</v>
      </c>
      <c r="P701" s="25">
        <f>Barcelona_Idealista4[[#This Row],[prices]]/Barcelona_Idealista4[[#This Row],[area_m2]]</f>
        <v>2916.6666666666665</v>
      </c>
      <c r="Q701" t="str">
        <f>_xlfn.TEXTJOIN("-",0,Barcelona_Idealista4[[#This Row],[condition]],Barcelona_Idealista4[[#This Row],[prices]])</f>
        <v>good condition-245000</v>
      </c>
      <c r="R701" s="11" t="str" cm="1">
        <f t="array" ref="R7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2" spans="1:18" x14ac:dyDescent="0.2">
      <c r="A702" s="1">
        <v>42736</v>
      </c>
      <c r="B702" s="14">
        <f>YEAR(Barcelona_Idealista4[[#This Row],[Fecha]])</f>
        <v>2017</v>
      </c>
      <c r="C702" t="s">
        <v>823</v>
      </c>
      <c r="D702" t="s">
        <v>11</v>
      </c>
      <c r="E702" t="s">
        <v>37</v>
      </c>
      <c r="F702" t="s">
        <v>49</v>
      </c>
      <c r="G702" t="s">
        <v>14</v>
      </c>
      <c r="H702" t="s">
        <v>15</v>
      </c>
      <c r="I702">
        <v>4</v>
      </c>
      <c r="J702">
        <v>156</v>
      </c>
      <c r="K702" t="s">
        <v>16</v>
      </c>
      <c r="L702" t="s">
        <v>17</v>
      </c>
      <c r="M702" t="s">
        <v>40</v>
      </c>
      <c r="N702" s="18">
        <f>VLOOKUP(Barcelona_Idealista4[[#This Row],[lift]],Tabla5[],2,0)</f>
        <v>0</v>
      </c>
      <c r="O702" s="25">
        <v>630000</v>
      </c>
      <c r="P702" s="25">
        <f>Barcelona_Idealista4[[#This Row],[prices]]/Barcelona_Idealista4[[#This Row],[area_m2]]</f>
        <v>4038.4615384615386</v>
      </c>
      <c r="Q702" t="str">
        <f>_xlfn.TEXTJOIN("-",0,Barcelona_Idealista4[[#This Row],[condition]],Barcelona_Idealista4[[#This Row],[prices]])</f>
        <v>good condition-630000</v>
      </c>
      <c r="R702" s="11" t="str" cm="1">
        <f t="array" ref="R7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3" spans="1:18" x14ac:dyDescent="0.2">
      <c r="A703" s="1">
        <v>42737</v>
      </c>
      <c r="B703" s="14">
        <f>YEAR(Barcelona_Idealista4[[#This Row],[Fecha]])</f>
        <v>2017</v>
      </c>
      <c r="C703" t="s">
        <v>824</v>
      </c>
      <c r="D703" t="s">
        <v>11</v>
      </c>
      <c r="E703" t="s">
        <v>42</v>
      </c>
      <c r="F703" t="s">
        <v>62</v>
      </c>
      <c r="G703" t="s">
        <v>14</v>
      </c>
      <c r="H703" t="s">
        <v>15</v>
      </c>
      <c r="I703">
        <v>3</v>
      </c>
      <c r="J703">
        <v>68</v>
      </c>
      <c r="K703" t="s">
        <v>16</v>
      </c>
      <c r="L703" t="s">
        <v>17</v>
      </c>
      <c r="M703" t="s">
        <v>57</v>
      </c>
      <c r="N703" s="18">
        <f>VLOOKUP(Barcelona_Idealista4[[#This Row],[lift]],Tabla5[],2,0)</f>
        <v>0</v>
      </c>
      <c r="O703" s="25">
        <v>192000</v>
      </c>
      <c r="P703" s="25">
        <f>Barcelona_Idealista4[[#This Row],[prices]]/Barcelona_Idealista4[[#This Row],[area_m2]]</f>
        <v>2823.5294117647059</v>
      </c>
      <c r="Q703" t="str">
        <f>_xlfn.TEXTJOIN("-",0,Barcelona_Idealista4[[#This Row],[condition]],Barcelona_Idealista4[[#This Row],[prices]])</f>
        <v>good condition-192000</v>
      </c>
      <c r="R703" s="11" t="str" cm="1">
        <f t="array" ref="R7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4" spans="1:18" x14ac:dyDescent="0.2">
      <c r="A704" s="1">
        <v>42738</v>
      </c>
      <c r="B704" s="14">
        <f>YEAR(Barcelona_Idealista4[[#This Row],[Fecha]])</f>
        <v>2017</v>
      </c>
      <c r="C704" t="s">
        <v>825</v>
      </c>
      <c r="D704" t="s">
        <v>11</v>
      </c>
      <c r="E704" t="s">
        <v>25</v>
      </c>
      <c r="F704" t="s">
        <v>70</v>
      </c>
      <c r="G704" t="s">
        <v>14</v>
      </c>
      <c r="H704" t="s">
        <v>15</v>
      </c>
      <c r="I704">
        <v>2</v>
      </c>
      <c r="J704">
        <v>55</v>
      </c>
      <c r="K704" t="s">
        <v>16</v>
      </c>
      <c r="L704" t="s">
        <v>17</v>
      </c>
      <c r="M704" t="s">
        <v>40</v>
      </c>
      <c r="N704" s="18">
        <f>VLOOKUP(Barcelona_Idealista4[[#This Row],[lift]],Tabla5[],2,0)</f>
        <v>0</v>
      </c>
      <c r="O704" s="25">
        <v>159000</v>
      </c>
      <c r="P704" s="25">
        <f>Barcelona_Idealista4[[#This Row],[prices]]/Barcelona_Idealista4[[#This Row],[area_m2]]</f>
        <v>2890.909090909091</v>
      </c>
      <c r="Q704" t="str">
        <f>_xlfn.TEXTJOIN("-",0,Barcelona_Idealista4[[#This Row],[condition]],Barcelona_Idealista4[[#This Row],[prices]])</f>
        <v>good condition-159000</v>
      </c>
      <c r="R704" s="11" t="str" cm="1">
        <f t="array" ref="R7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5" spans="1:18" x14ac:dyDescent="0.2">
      <c r="A705" s="1">
        <v>42739</v>
      </c>
      <c r="B705" s="14">
        <f>YEAR(Barcelona_Idealista4[[#This Row],[Fecha]])</f>
        <v>2017</v>
      </c>
      <c r="C705" t="s">
        <v>826</v>
      </c>
      <c r="D705" t="s">
        <v>11</v>
      </c>
      <c r="E705" t="s">
        <v>54</v>
      </c>
      <c r="F705" t="s">
        <v>55</v>
      </c>
      <c r="G705" t="s">
        <v>14</v>
      </c>
      <c r="H705" t="s">
        <v>15</v>
      </c>
      <c r="I705">
        <v>3</v>
      </c>
      <c r="J705">
        <v>65</v>
      </c>
      <c r="K705" t="s">
        <v>16</v>
      </c>
      <c r="L705" t="s">
        <v>17</v>
      </c>
      <c r="M705" t="s">
        <v>21</v>
      </c>
      <c r="N705" s="18">
        <f>VLOOKUP(Barcelona_Idealista4[[#This Row],[lift]],Tabla5[],2,0)</f>
        <v>0</v>
      </c>
      <c r="O705" s="25">
        <v>190000</v>
      </c>
      <c r="P705" s="25">
        <f>Barcelona_Idealista4[[#This Row],[prices]]/Barcelona_Idealista4[[#This Row],[area_m2]]</f>
        <v>2923.0769230769229</v>
      </c>
      <c r="Q705" t="str">
        <f>_xlfn.TEXTJOIN("-",0,Barcelona_Idealista4[[#This Row],[condition]],Barcelona_Idealista4[[#This Row],[prices]])</f>
        <v>good condition-190000</v>
      </c>
      <c r="R705" s="11" t="str" cm="1">
        <f t="array" ref="R7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6" spans="1:18" x14ac:dyDescent="0.2">
      <c r="A706" s="1">
        <v>42740</v>
      </c>
      <c r="B706" s="14">
        <f>YEAR(Barcelona_Idealista4[[#This Row],[Fecha]])</f>
        <v>2017</v>
      </c>
      <c r="C706" t="s">
        <v>827</v>
      </c>
      <c r="D706" t="s">
        <v>11</v>
      </c>
      <c r="E706" t="s">
        <v>47</v>
      </c>
      <c r="F706" t="s">
        <v>63</v>
      </c>
      <c r="G706" t="s">
        <v>14</v>
      </c>
      <c r="H706" t="s">
        <v>15</v>
      </c>
      <c r="I706">
        <v>3</v>
      </c>
      <c r="J706">
        <v>75</v>
      </c>
      <c r="K706" t="s">
        <v>16</v>
      </c>
      <c r="L706" t="s">
        <v>67</v>
      </c>
      <c r="M706" t="s">
        <v>40</v>
      </c>
      <c r="N706" s="18">
        <f>VLOOKUP(Barcelona_Idealista4[[#This Row],[lift]],Tabla5[],2,0)</f>
        <v>0</v>
      </c>
      <c r="O706" s="25">
        <v>215000</v>
      </c>
      <c r="P706" s="25">
        <f>Barcelona_Idealista4[[#This Row],[prices]]/Barcelona_Idealista4[[#This Row],[area_m2]]</f>
        <v>2866.6666666666665</v>
      </c>
      <c r="Q706" t="str">
        <f>_xlfn.TEXTJOIN("-",0,Barcelona_Idealista4[[#This Row],[condition]],Barcelona_Idealista4[[#This Row],[prices]])</f>
        <v>good condition-215000</v>
      </c>
      <c r="R706" s="11" t="str" cm="1">
        <f t="array" ref="R7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7" spans="1:18" x14ac:dyDescent="0.2">
      <c r="A707" s="1">
        <v>42741</v>
      </c>
      <c r="B707" s="14">
        <f>YEAR(Barcelona_Idealista4[[#This Row],[Fecha]])</f>
        <v>2017</v>
      </c>
      <c r="C707" t="s">
        <v>828</v>
      </c>
      <c r="D707" t="s">
        <v>11</v>
      </c>
      <c r="E707" t="s">
        <v>47</v>
      </c>
      <c r="F707" t="s">
        <v>102</v>
      </c>
      <c r="G707" t="s">
        <v>14</v>
      </c>
      <c r="H707" t="s">
        <v>15</v>
      </c>
      <c r="I707">
        <v>3</v>
      </c>
      <c r="J707">
        <v>70</v>
      </c>
      <c r="K707" t="s">
        <v>16</v>
      </c>
      <c r="L707" t="s">
        <v>67</v>
      </c>
      <c r="M707" t="s">
        <v>18</v>
      </c>
      <c r="N707" s="18">
        <f>VLOOKUP(Barcelona_Idealista4[[#This Row],[lift]],Tabla5[],2,0)</f>
        <v>0</v>
      </c>
      <c r="O707" s="25">
        <v>230000</v>
      </c>
      <c r="P707" s="25">
        <f>Barcelona_Idealista4[[#This Row],[prices]]/Barcelona_Idealista4[[#This Row],[area_m2]]</f>
        <v>3285.7142857142858</v>
      </c>
      <c r="Q707" t="str">
        <f>_xlfn.TEXTJOIN("-",0,Barcelona_Idealista4[[#This Row],[condition]],Barcelona_Idealista4[[#This Row],[prices]])</f>
        <v>good condition-230000</v>
      </c>
      <c r="R707" s="11" t="str" cm="1">
        <f t="array" ref="R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08" spans="1:18" x14ac:dyDescent="0.2">
      <c r="A708" s="1">
        <v>42742</v>
      </c>
      <c r="B708" s="14">
        <f>YEAR(Barcelona_Idealista4[[#This Row],[Fecha]])</f>
        <v>2017</v>
      </c>
      <c r="C708" t="s">
        <v>829</v>
      </c>
      <c r="D708" t="s">
        <v>11</v>
      </c>
      <c r="E708" t="s">
        <v>47</v>
      </c>
      <c r="F708" t="s">
        <v>102</v>
      </c>
      <c r="G708" t="s">
        <v>14</v>
      </c>
      <c r="H708" t="s">
        <v>15</v>
      </c>
      <c r="I708">
        <v>3</v>
      </c>
      <c r="J708">
        <v>60</v>
      </c>
      <c r="K708" t="s">
        <v>16</v>
      </c>
      <c r="L708" t="s">
        <v>17</v>
      </c>
      <c r="M708" t="s">
        <v>36</v>
      </c>
      <c r="N708" s="18">
        <f>VLOOKUP(Barcelona_Idealista4[[#This Row],[lift]],Tabla5[],2,0)</f>
        <v>0</v>
      </c>
      <c r="O708" s="25">
        <v>165000</v>
      </c>
      <c r="P708" s="25">
        <f>Barcelona_Idealista4[[#This Row],[prices]]/Barcelona_Idealista4[[#This Row],[area_m2]]</f>
        <v>2750</v>
      </c>
      <c r="Q708" t="str">
        <f>_xlfn.TEXTJOIN("-",0,Barcelona_Idealista4[[#This Row],[condition]],Barcelona_Idealista4[[#This Row],[prices]])</f>
        <v>good condition-165000</v>
      </c>
      <c r="R708" s="11" t="str" cm="1">
        <f t="array" ref="R7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09" spans="1:18" x14ac:dyDescent="0.2">
      <c r="A709" s="1">
        <v>42743</v>
      </c>
      <c r="B709" s="14">
        <f>YEAR(Barcelona_Idealista4[[#This Row],[Fecha]])</f>
        <v>2017</v>
      </c>
      <c r="C709" t="s">
        <v>830</v>
      </c>
      <c r="D709" t="s">
        <v>11</v>
      </c>
      <c r="E709" t="s">
        <v>12</v>
      </c>
      <c r="F709" t="s">
        <v>41</v>
      </c>
      <c r="G709" t="s">
        <v>14</v>
      </c>
      <c r="H709" t="s">
        <v>15</v>
      </c>
      <c r="I709">
        <v>2</v>
      </c>
      <c r="J709">
        <v>84</v>
      </c>
      <c r="K709" t="s">
        <v>16</v>
      </c>
      <c r="L709" t="s">
        <v>17</v>
      </c>
      <c r="M709" t="s">
        <v>18</v>
      </c>
      <c r="N709" s="18">
        <f>VLOOKUP(Barcelona_Idealista4[[#This Row],[lift]],Tabla5[],2,0)</f>
        <v>0</v>
      </c>
      <c r="O709" s="25">
        <v>630000</v>
      </c>
      <c r="P709" s="25">
        <f>Barcelona_Idealista4[[#This Row],[prices]]/Barcelona_Idealista4[[#This Row],[area_m2]]</f>
        <v>7500</v>
      </c>
      <c r="Q709" t="str">
        <f>_xlfn.TEXTJOIN("-",0,Barcelona_Idealista4[[#This Row],[condition]],Barcelona_Idealista4[[#This Row],[prices]])</f>
        <v>good condition-630000</v>
      </c>
      <c r="R709" s="11" t="str" cm="1">
        <f t="array" ref="R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0" spans="1:18" x14ac:dyDescent="0.2">
      <c r="A710" s="1">
        <v>42744</v>
      </c>
      <c r="B710" s="14">
        <f>YEAR(Barcelona_Idealista4[[#This Row],[Fecha]])</f>
        <v>2017</v>
      </c>
      <c r="C710" t="s">
        <v>831</v>
      </c>
      <c r="D710" t="s">
        <v>11</v>
      </c>
      <c r="E710" t="s">
        <v>19</v>
      </c>
      <c r="F710" t="s">
        <v>73</v>
      </c>
      <c r="G710" t="s">
        <v>14</v>
      </c>
      <c r="H710" t="s">
        <v>15</v>
      </c>
      <c r="I710">
        <v>3</v>
      </c>
      <c r="J710">
        <v>95</v>
      </c>
      <c r="K710" t="s">
        <v>16</v>
      </c>
      <c r="L710" t="s">
        <v>17</v>
      </c>
      <c r="M710" t="s">
        <v>40</v>
      </c>
      <c r="N710" s="18">
        <f>VLOOKUP(Barcelona_Idealista4[[#This Row],[lift]],Tabla5[],2,0)</f>
        <v>0</v>
      </c>
      <c r="O710" s="25">
        <v>349000</v>
      </c>
      <c r="P710" s="25">
        <f>Barcelona_Idealista4[[#This Row],[prices]]/Barcelona_Idealista4[[#This Row],[area_m2]]</f>
        <v>3673.6842105263158</v>
      </c>
      <c r="Q710" t="str">
        <f>_xlfn.TEXTJOIN("-",0,Barcelona_Idealista4[[#This Row],[condition]],Barcelona_Idealista4[[#This Row],[prices]])</f>
        <v>good condition-349000</v>
      </c>
      <c r="R710" s="11" t="str" cm="1">
        <f t="array" ref="R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1" spans="1:18" x14ac:dyDescent="0.2">
      <c r="A711" s="1">
        <v>42745</v>
      </c>
      <c r="B711" s="14">
        <f>YEAR(Barcelona_Idealista4[[#This Row],[Fecha]])</f>
        <v>2017</v>
      </c>
      <c r="C711" t="s">
        <v>832</v>
      </c>
      <c r="D711" t="s">
        <v>11</v>
      </c>
      <c r="E711" t="s">
        <v>42</v>
      </c>
      <c r="F711" t="s">
        <v>81</v>
      </c>
      <c r="G711" t="s">
        <v>14</v>
      </c>
      <c r="H711" t="s">
        <v>15</v>
      </c>
      <c r="I711">
        <v>3</v>
      </c>
      <c r="J711">
        <v>73</v>
      </c>
      <c r="K711" t="s">
        <v>16</v>
      </c>
      <c r="L711" t="s">
        <v>17</v>
      </c>
      <c r="M711" t="s">
        <v>46</v>
      </c>
      <c r="N711" s="18">
        <f>VLOOKUP(Barcelona_Idealista4[[#This Row],[lift]],Tabla5[],2,0)</f>
        <v>0</v>
      </c>
      <c r="O711" s="25">
        <v>229000</v>
      </c>
      <c r="P711" s="25">
        <f>Barcelona_Idealista4[[#This Row],[prices]]/Barcelona_Idealista4[[#This Row],[area_m2]]</f>
        <v>3136.9863013698632</v>
      </c>
      <c r="Q711" t="str">
        <f>_xlfn.TEXTJOIN("-",0,Barcelona_Idealista4[[#This Row],[condition]],Barcelona_Idealista4[[#This Row],[prices]])</f>
        <v>good condition-229000</v>
      </c>
      <c r="R711" s="11" t="str" cm="1">
        <f t="array" ref="R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2" spans="1:18" x14ac:dyDescent="0.2">
      <c r="A712" s="1">
        <v>42746</v>
      </c>
      <c r="B712" s="14">
        <f>YEAR(Barcelona_Idealista4[[#This Row],[Fecha]])</f>
        <v>2017</v>
      </c>
      <c r="C712" t="s">
        <v>833</v>
      </c>
      <c r="D712" t="s">
        <v>11</v>
      </c>
      <c r="E712" t="s">
        <v>42</v>
      </c>
      <c r="F712" t="s">
        <v>81</v>
      </c>
      <c r="G712" t="s">
        <v>14</v>
      </c>
      <c r="H712" t="s">
        <v>15</v>
      </c>
      <c r="I712">
        <v>4</v>
      </c>
      <c r="J712">
        <v>79</v>
      </c>
      <c r="K712" t="s">
        <v>16</v>
      </c>
      <c r="L712" t="s">
        <v>17</v>
      </c>
      <c r="M712" t="s">
        <v>58</v>
      </c>
      <c r="N712" s="18">
        <f>VLOOKUP(Barcelona_Idealista4[[#This Row],[lift]],Tabla5[],2,0)</f>
        <v>0</v>
      </c>
      <c r="O712" s="25">
        <v>195000</v>
      </c>
      <c r="P712" s="25">
        <f>Barcelona_Idealista4[[#This Row],[prices]]/Barcelona_Idealista4[[#This Row],[area_m2]]</f>
        <v>2468.3544303797466</v>
      </c>
      <c r="Q712" t="str">
        <f>_xlfn.TEXTJOIN("-",0,Barcelona_Idealista4[[#This Row],[condition]],Barcelona_Idealista4[[#This Row],[prices]])</f>
        <v>good condition-195000</v>
      </c>
      <c r="R712" s="11" t="str" cm="1">
        <f t="array" ref="R7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13" spans="1:18" x14ac:dyDescent="0.2">
      <c r="A713" s="1">
        <v>42747</v>
      </c>
      <c r="B713" s="14">
        <f>YEAR(Barcelona_Idealista4[[#This Row],[Fecha]])</f>
        <v>2017</v>
      </c>
      <c r="C713" t="s">
        <v>834</v>
      </c>
      <c r="D713" t="s">
        <v>11</v>
      </c>
      <c r="E713" t="s">
        <v>42</v>
      </c>
      <c r="F713" t="s">
        <v>56</v>
      </c>
      <c r="G713" t="s">
        <v>14</v>
      </c>
      <c r="H713" t="s">
        <v>15</v>
      </c>
      <c r="I713">
        <v>4</v>
      </c>
      <c r="J713">
        <v>139</v>
      </c>
      <c r="K713" t="s">
        <v>16</v>
      </c>
      <c r="L713" t="s">
        <v>17</v>
      </c>
      <c r="M713" t="s">
        <v>21</v>
      </c>
      <c r="N713" s="18">
        <f>VLOOKUP(Barcelona_Idealista4[[#This Row],[lift]],Tabla5[],2,0)</f>
        <v>0</v>
      </c>
      <c r="O713" s="25">
        <v>698000</v>
      </c>
      <c r="P713" s="25">
        <f>Barcelona_Idealista4[[#This Row],[prices]]/Barcelona_Idealista4[[#This Row],[area_m2]]</f>
        <v>5021.5827338129493</v>
      </c>
      <c r="Q713" t="str">
        <f>_xlfn.TEXTJOIN("-",0,Barcelona_Idealista4[[#This Row],[condition]],Barcelona_Idealista4[[#This Row],[prices]])</f>
        <v>good condition-698000</v>
      </c>
      <c r="R713" s="11" t="str" cm="1">
        <f t="array" ref="R7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4" spans="1:18" x14ac:dyDescent="0.2">
      <c r="A714" s="1">
        <v>42748</v>
      </c>
      <c r="B714" s="14">
        <f>YEAR(Barcelona_Idealista4[[#This Row],[Fecha]])</f>
        <v>2017</v>
      </c>
      <c r="C714" t="s">
        <v>835</v>
      </c>
      <c r="D714" t="s">
        <v>11</v>
      </c>
      <c r="E714" t="s">
        <v>25</v>
      </c>
      <c r="F714" t="s">
        <v>79</v>
      </c>
      <c r="G714" t="s">
        <v>14</v>
      </c>
      <c r="H714" t="s">
        <v>76</v>
      </c>
      <c r="I714">
        <v>5</v>
      </c>
      <c r="J714">
        <v>160</v>
      </c>
      <c r="K714" t="s">
        <v>28</v>
      </c>
      <c r="L714" t="s">
        <v>17</v>
      </c>
      <c r="M714" t="s">
        <v>29</v>
      </c>
      <c r="N714" s="18">
        <f>VLOOKUP(Barcelona_Idealista4[[#This Row],[lift]],Tabla5[],2,0)</f>
        <v>0.02</v>
      </c>
      <c r="O714" s="25">
        <v>595000</v>
      </c>
      <c r="P714" s="25">
        <f>Barcelona_Idealista4[[#This Row],[prices]]/Barcelona_Idealista4[[#This Row],[area_m2]]</f>
        <v>3718.75</v>
      </c>
      <c r="Q714" t="str">
        <f>_xlfn.TEXTJOIN("-",0,Barcelona_Idealista4[[#This Row],[condition]],Barcelona_Idealista4[[#This Row],[prices]])</f>
        <v>good condition-595000</v>
      </c>
      <c r="R714" s="11" t="str" cm="1">
        <f t="array" ref="R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5" spans="1:18" x14ac:dyDescent="0.2">
      <c r="A715" s="1">
        <v>42749</v>
      </c>
      <c r="B715" s="14">
        <f>YEAR(Barcelona_Idealista4[[#This Row],[Fecha]])</f>
        <v>2017</v>
      </c>
      <c r="C715" t="s">
        <v>836</v>
      </c>
      <c r="D715" t="s">
        <v>11</v>
      </c>
      <c r="E715" t="s">
        <v>34</v>
      </c>
      <c r="F715" t="s">
        <v>44</v>
      </c>
      <c r="G715" t="s">
        <v>14</v>
      </c>
      <c r="H715" t="s">
        <v>15</v>
      </c>
      <c r="I715">
        <v>2</v>
      </c>
      <c r="J715">
        <v>88</v>
      </c>
      <c r="K715" t="s">
        <v>16</v>
      </c>
      <c r="L715" t="s">
        <v>17</v>
      </c>
      <c r="M715" t="s">
        <v>21</v>
      </c>
      <c r="N715" s="18">
        <f>VLOOKUP(Barcelona_Idealista4[[#This Row],[lift]],Tabla5[],2,0)</f>
        <v>0</v>
      </c>
      <c r="O715" s="25">
        <v>360000</v>
      </c>
      <c r="P715" s="25">
        <f>Barcelona_Idealista4[[#This Row],[prices]]/Barcelona_Idealista4[[#This Row],[area_m2]]</f>
        <v>4090.909090909091</v>
      </c>
      <c r="Q715" t="str">
        <f>_xlfn.TEXTJOIN("-",0,Barcelona_Idealista4[[#This Row],[condition]],Barcelona_Idealista4[[#This Row],[prices]])</f>
        <v>good condition-360000</v>
      </c>
      <c r="R715" s="11" t="str" cm="1">
        <f t="array" ref="R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6" spans="1:18" x14ac:dyDescent="0.2">
      <c r="A716" s="1">
        <v>42750</v>
      </c>
      <c r="B716" s="14">
        <f>YEAR(Barcelona_Idealista4[[#This Row],[Fecha]])</f>
        <v>2017</v>
      </c>
      <c r="C716" t="s">
        <v>837</v>
      </c>
      <c r="D716" t="s">
        <v>11</v>
      </c>
      <c r="E716" t="s">
        <v>42</v>
      </c>
      <c r="F716" t="s">
        <v>78</v>
      </c>
      <c r="G716" t="s">
        <v>14</v>
      </c>
      <c r="H716" t="s">
        <v>15</v>
      </c>
      <c r="I716">
        <v>2</v>
      </c>
      <c r="J716">
        <v>52</v>
      </c>
      <c r="K716" t="s">
        <v>28</v>
      </c>
      <c r="L716" t="s">
        <v>17</v>
      </c>
      <c r="M716" t="s">
        <v>18</v>
      </c>
      <c r="N716" s="18">
        <f>VLOOKUP(Barcelona_Idealista4[[#This Row],[lift]],Tabla5[],2,0)</f>
        <v>0.02</v>
      </c>
      <c r="O716" s="25">
        <v>99000</v>
      </c>
      <c r="P716" s="25">
        <f>Barcelona_Idealista4[[#This Row],[prices]]/Barcelona_Idealista4[[#This Row],[area_m2]]</f>
        <v>1903.8461538461538</v>
      </c>
      <c r="Q716" t="str">
        <f>_xlfn.TEXTJOIN("-",0,Barcelona_Idealista4[[#This Row],[condition]],Barcelona_Idealista4[[#This Row],[prices]])</f>
        <v>good condition-99000</v>
      </c>
      <c r="R716" s="11" t="str" cm="1">
        <f t="array" ref="R7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17" spans="1:18" x14ac:dyDescent="0.2">
      <c r="A717" s="1">
        <v>42751</v>
      </c>
      <c r="B717" s="14">
        <f>YEAR(Barcelona_Idealista4[[#This Row],[Fecha]])</f>
        <v>2017</v>
      </c>
      <c r="C717" t="s">
        <v>838</v>
      </c>
      <c r="D717" t="s">
        <v>11</v>
      </c>
      <c r="E717" t="s">
        <v>12</v>
      </c>
      <c r="F717" t="s">
        <v>33</v>
      </c>
      <c r="G717" t="s">
        <v>14</v>
      </c>
      <c r="H717" t="s">
        <v>15</v>
      </c>
      <c r="I717">
        <v>3</v>
      </c>
      <c r="J717">
        <v>90</v>
      </c>
      <c r="K717" t="s">
        <v>16</v>
      </c>
      <c r="L717" t="s">
        <v>17</v>
      </c>
      <c r="M717" t="s">
        <v>36</v>
      </c>
      <c r="N717" s="18">
        <f>VLOOKUP(Barcelona_Idealista4[[#This Row],[lift]],Tabla5[],2,0)</f>
        <v>0</v>
      </c>
      <c r="O717" s="25">
        <v>399000</v>
      </c>
      <c r="P717" s="25">
        <f>Barcelona_Idealista4[[#This Row],[prices]]/Barcelona_Idealista4[[#This Row],[area_m2]]</f>
        <v>4433.333333333333</v>
      </c>
      <c r="Q717" t="str">
        <f>_xlfn.TEXTJOIN("-",0,Barcelona_Idealista4[[#This Row],[condition]],Barcelona_Idealista4[[#This Row],[prices]])</f>
        <v>good condition-399000</v>
      </c>
      <c r="R717" s="11" t="str" cm="1">
        <f t="array" ref="R7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8" spans="1:18" x14ac:dyDescent="0.2">
      <c r="A718" s="1">
        <v>42752</v>
      </c>
      <c r="B718" s="14">
        <f>YEAR(Barcelona_Idealista4[[#This Row],[Fecha]])</f>
        <v>2017</v>
      </c>
      <c r="C718" t="s">
        <v>839</v>
      </c>
      <c r="D718" t="s">
        <v>11</v>
      </c>
      <c r="E718" t="s">
        <v>12</v>
      </c>
      <c r="F718" t="s">
        <v>41</v>
      </c>
      <c r="G718" t="s">
        <v>14</v>
      </c>
      <c r="H718" t="s">
        <v>23</v>
      </c>
      <c r="I718">
        <v>2</v>
      </c>
      <c r="J718">
        <v>62</v>
      </c>
      <c r="K718" t="s">
        <v>16</v>
      </c>
      <c r="L718" t="s">
        <v>17</v>
      </c>
      <c r="M718" t="s">
        <v>60</v>
      </c>
      <c r="N718" s="18">
        <f>VLOOKUP(Barcelona_Idealista4[[#This Row],[lift]],Tabla5[],2,0)</f>
        <v>0</v>
      </c>
      <c r="O718" s="25">
        <v>280000</v>
      </c>
      <c r="P718" s="25">
        <f>Barcelona_Idealista4[[#This Row],[prices]]/Barcelona_Idealista4[[#This Row],[area_m2]]</f>
        <v>4516.1290322580644</v>
      </c>
      <c r="Q718" t="str">
        <f>_xlfn.TEXTJOIN("-",0,Barcelona_Idealista4[[#This Row],[condition]],Barcelona_Idealista4[[#This Row],[prices]])</f>
        <v>good condition-280000</v>
      </c>
      <c r="R718" s="11" t="str" cm="1">
        <f t="array" ref="R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19" spans="1:18" x14ac:dyDescent="0.2">
      <c r="A719" s="1">
        <v>42753</v>
      </c>
      <c r="B719" s="14">
        <f>YEAR(Barcelona_Idealista4[[#This Row],[Fecha]])</f>
        <v>2017</v>
      </c>
      <c r="C719" t="s">
        <v>840</v>
      </c>
      <c r="D719" t="s">
        <v>11</v>
      </c>
      <c r="E719" t="s">
        <v>19</v>
      </c>
      <c r="F719" t="s">
        <v>73</v>
      </c>
      <c r="G719" t="s">
        <v>14</v>
      </c>
      <c r="H719" t="s">
        <v>15</v>
      </c>
      <c r="I719">
        <v>2</v>
      </c>
      <c r="J719">
        <v>80</v>
      </c>
      <c r="K719" t="s">
        <v>16</v>
      </c>
      <c r="L719" t="s">
        <v>17</v>
      </c>
      <c r="M719" t="s">
        <v>21</v>
      </c>
      <c r="N719" s="18">
        <f>VLOOKUP(Barcelona_Idealista4[[#This Row],[lift]],Tabla5[],2,0)</f>
        <v>0</v>
      </c>
      <c r="O719" s="25">
        <v>590000</v>
      </c>
      <c r="P719" s="25">
        <f>Barcelona_Idealista4[[#This Row],[prices]]/Barcelona_Idealista4[[#This Row],[area_m2]]</f>
        <v>7375</v>
      </c>
      <c r="Q719" t="str">
        <f>_xlfn.TEXTJOIN("-",0,Barcelona_Idealista4[[#This Row],[condition]],Barcelona_Idealista4[[#This Row],[prices]])</f>
        <v>good condition-590000</v>
      </c>
      <c r="R719" s="11" t="str" cm="1">
        <f t="array" ref="R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0" spans="1:18" x14ac:dyDescent="0.2">
      <c r="A720" s="1">
        <v>42754</v>
      </c>
      <c r="B720" s="14">
        <f>YEAR(Barcelona_Idealista4[[#This Row],[Fecha]])</f>
        <v>2017</v>
      </c>
      <c r="C720" t="s">
        <v>841</v>
      </c>
      <c r="D720" t="s">
        <v>11</v>
      </c>
      <c r="E720" t="s">
        <v>37</v>
      </c>
      <c r="F720" t="s">
        <v>74</v>
      </c>
      <c r="G720" t="s">
        <v>14</v>
      </c>
      <c r="H720" t="s">
        <v>15</v>
      </c>
      <c r="I720">
        <v>1</v>
      </c>
      <c r="J720">
        <v>50</v>
      </c>
      <c r="K720" t="s">
        <v>28</v>
      </c>
      <c r="L720" t="s">
        <v>17</v>
      </c>
      <c r="M720" t="s">
        <v>40</v>
      </c>
      <c r="N720" s="18">
        <f>VLOOKUP(Barcelona_Idealista4[[#This Row],[lift]],Tabla5[],2,0)</f>
        <v>0.02</v>
      </c>
      <c r="O720" s="25">
        <v>185000</v>
      </c>
      <c r="P720" s="25">
        <f>Barcelona_Idealista4[[#This Row],[prices]]/Barcelona_Idealista4[[#This Row],[area_m2]]</f>
        <v>3700</v>
      </c>
      <c r="Q720" t="str">
        <f>_xlfn.TEXTJOIN("-",0,Barcelona_Idealista4[[#This Row],[condition]],Barcelona_Idealista4[[#This Row],[prices]])</f>
        <v>good condition-185000</v>
      </c>
      <c r="R720" s="11" t="str" cm="1">
        <f t="array" ref="R7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1" spans="1:18" x14ac:dyDescent="0.2">
      <c r="A721" s="1">
        <v>42755</v>
      </c>
      <c r="B721" s="14">
        <f>YEAR(Barcelona_Idealista4[[#This Row],[Fecha]])</f>
        <v>2017</v>
      </c>
      <c r="C721" t="s">
        <v>842</v>
      </c>
      <c r="D721" t="s">
        <v>11</v>
      </c>
      <c r="E721" t="s">
        <v>37</v>
      </c>
      <c r="F721" t="s">
        <v>49</v>
      </c>
      <c r="G721" t="s">
        <v>14</v>
      </c>
      <c r="H721" t="s">
        <v>15</v>
      </c>
      <c r="I721">
        <v>4</v>
      </c>
      <c r="J721">
        <v>114</v>
      </c>
      <c r="K721" t="s">
        <v>28</v>
      </c>
      <c r="L721" t="s">
        <v>17</v>
      </c>
      <c r="M721" t="s">
        <v>40</v>
      </c>
      <c r="N721" s="18">
        <f>VLOOKUP(Barcelona_Idealista4[[#This Row],[lift]],Tabla5[],2,0)</f>
        <v>0.02</v>
      </c>
      <c r="O721" s="25">
        <v>295000</v>
      </c>
      <c r="P721" s="25">
        <f>Barcelona_Idealista4[[#This Row],[prices]]/Barcelona_Idealista4[[#This Row],[area_m2]]</f>
        <v>2587.719298245614</v>
      </c>
      <c r="Q721" t="str">
        <f>_xlfn.TEXTJOIN("-",0,Barcelona_Idealista4[[#This Row],[condition]],Barcelona_Idealista4[[#This Row],[prices]])</f>
        <v>good condition-295000</v>
      </c>
      <c r="R721" s="11" t="str" cm="1">
        <f t="array" ref="R7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22" spans="1:18" x14ac:dyDescent="0.2">
      <c r="A722" s="1">
        <v>42756</v>
      </c>
      <c r="B722" s="14">
        <f>YEAR(Barcelona_Idealista4[[#This Row],[Fecha]])</f>
        <v>2017</v>
      </c>
      <c r="C722" t="s">
        <v>843</v>
      </c>
      <c r="D722" t="s">
        <v>11</v>
      </c>
      <c r="E722" t="s">
        <v>19</v>
      </c>
      <c r="F722" t="s">
        <v>73</v>
      </c>
      <c r="G722" t="s">
        <v>14</v>
      </c>
      <c r="H722" t="s">
        <v>15</v>
      </c>
      <c r="I722">
        <v>4</v>
      </c>
      <c r="J722">
        <v>118</v>
      </c>
      <c r="K722" t="s">
        <v>16</v>
      </c>
      <c r="L722" t="s">
        <v>17</v>
      </c>
      <c r="M722" t="s">
        <v>21</v>
      </c>
      <c r="N722" s="18">
        <f>VLOOKUP(Barcelona_Idealista4[[#This Row],[lift]],Tabla5[],2,0)</f>
        <v>0</v>
      </c>
      <c r="O722" s="25">
        <v>425000</v>
      </c>
      <c r="P722" s="25">
        <f>Barcelona_Idealista4[[#This Row],[prices]]/Barcelona_Idealista4[[#This Row],[area_m2]]</f>
        <v>3601.6949152542375</v>
      </c>
      <c r="Q722" t="str">
        <f>_xlfn.TEXTJOIN("-",0,Barcelona_Idealista4[[#This Row],[condition]],Barcelona_Idealista4[[#This Row],[prices]])</f>
        <v>good condition-425000</v>
      </c>
      <c r="R722" s="11" t="str" cm="1">
        <f t="array" ref="R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3" spans="1:18" x14ac:dyDescent="0.2">
      <c r="A723" s="1">
        <v>42757</v>
      </c>
      <c r="B723" s="14">
        <f>YEAR(Barcelona_Idealista4[[#This Row],[Fecha]])</f>
        <v>2017</v>
      </c>
      <c r="C723" t="s">
        <v>844</v>
      </c>
      <c r="D723" t="s">
        <v>11</v>
      </c>
      <c r="E723" t="s">
        <v>12</v>
      </c>
      <c r="F723" t="s">
        <v>22</v>
      </c>
      <c r="G723" t="s">
        <v>14</v>
      </c>
      <c r="H723" t="s">
        <v>15</v>
      </c>
      <c r="I723">
        <v>4</v>
      </c>
      <c r="J723">
        <v>143</v>
      </c>
      <c r="K723" t="s">
        <v>16</v>
      </c>
      <c r="L723" t="s">
        <v>17</v>
      </c>
      <c r="M723" t="s">
        <v>21</v>
      </c>
      <c r="N723" s="18">
        <f>VLOOKUP(Barcelona_Idealista4[[#This Row],[lift]],Tabla5[],2,0)</f>
        <v>0</v>
      </c>
      <c r="O723" s="25">
        <v>560000</v>
      </c>
      <c r="P723" s="25">
        <f>Barcelona_Idealista4[[#This Row],[prices]]/Barcelona_Idealista4[[#This Row],[area_m2]]</f>
        <v>3916.0839160839159</v>
      </c>
      <c r="Q723" t="str">
        <f>_xlfn.TEXTJOIN("-",0,Barcelona_Idealista4[[#This Row],[condition]],Barcelona_Idealista4[[#This Row],[prices]])</f>
        <v>good condition-560000</v>
      </c>
      <c r="R723" s="11" t="str" cm="1">
        <f t="array" ref="R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4" spans="1:18" x14ac:dyDescent="0.2">
      <c r="A724" s="1">
        <v>42758</v>
      </c>
      <c r="B724" s="14">
        <f>YEAR(Barcelona_Idealista4[[#This Row],[Fecha]])</f>
        <v>2017</v>
      </c>
      <c r="C724" t="s">
        <v>845</v>
      </c>
      <c r="D724" t="s">
        <v>11</v>
      </c>
      <c r="E724" t="s">
        <v>12</v>
      </c>
      <c r="F724" t="s">
        <v>31</v>
      </c>
      <c r="G724" t="s">
        <v>14</v>
      </c>
      <c r="H724" t="s">
        <v>15</v>
      </c>
      <c r="I724">
        <v>4</v>
      </c>
      <c r="J724">
        <v>95</v>
      </c>
      <c r="K724" t="s">
        <v>16</v>
      </c>
      <c r="L724" t="s">
        <v>17</v>
      </c>
      <c r="M724" t="s">
        <v>58</v>
      </c>
      <c r="N724" s="18">
        <f>VLOOKUP(Barcelona_Idealista4[[#This Row],[lift]],Tabla5[],2,0)</f>
        <v>0</v>
      </c>
      <c r="O724" s="25">
        <v>610000</v>
      </c>
      <c r="P724" s="25">
        <f>Barcelona_Idealista4[[#This Row],[prices]]/Barcelona_Idealista4[[#This Row],[area_m2]]</f>
        <v>6421.0526315789475</v>
      </c>
      <c r="Q724" t="str">
        <f>_xlfn.TEXTJOIN("-",0,Barcelona_Idealista4[[#This Row],[condition]],Barcelona_Idealista4[[#This Row],[prices]])</f>
        <v>good condition-610000</v>
      </c>
      <c r="R724" s="11" t="str" cm="1">
        <f t="array" ref="R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5" spans="1:18" x14ac:dyDescent="0.2">
      <c r="A725" s="1">
        <v>42759</v>
      </c>
      <c r="B725" s="14">
        <f>YEAR(Barcelona_Idealista4[[#This Row],[Fecha]])</f>
        <v>2017</v>
      </c>
      <c r="C725" t="s">
        <v>846</v>
      </c>
      <c r="D725" t="s">
        <v>11</v>
      </c>
      <c r="E725" t="s">
        <v>34</v>
      </c>
      <c r="F725" t="s">
        <v>71</v>
      </c>
      <c r="G725" t="s">
        <v>14</v>
      </c>
      <c r="H725" t="s">
        <v>15</v>
      </c>
      <c r="I725">
        <v>3</v>
      </c>
      <c r="J725">
        <v>60</v>
      </c>
      <c r="K725" t="s">
        <v>16</v>
      </c>
      <c r="L725" t="s">
        <v>17</v>
      </c>
      <c r="M725" t="s">
        <v>21</v>
      </c>
      <c r="N725" s="18">
        <f>VLOOKUP(Barcelona_Idealista4[[#This Row],[lift]],Tabla5[],2,0)</f>
        <v>0</v>
      </c>
      <c r="O725" s="25">
        <v>260000</v>
      </c>
      <c r="P725" s="25">
        <f>Barcelona_Idealista4[[#This Row],[prices]]/Barcelona_Idealista4[[#This Row],[area_m2]]</f>
        <v>4333.333333333333</v>
      </c>
      <c r="Q725" t="str">
        <f>_xlfn.TEXTJOIN("-",0,Barcelona_Idealista4[[#This Row],[condition]],Barcelona_Idealista4[[#This Row],[prices]])</f>
        <v>good condition-260000</v>
      </c>
      <c r="R725" s="11" t="str" cm="1">
        <f t="array" ref="R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6" spans="1:18" x14ac:dyDescent="0.2">
      <c r="A726" s="1">
        <v>42760</v>
      </c>
      <c r="B726" s="14">
        <f>YEAR(Barcelona_Idealista4[[#This Row],[Fecha]])</f>
        <v>2017</v>
      </c>
      <c r="C726" t="s">
        <v>847</v>
      </c>
      <c r="D726" t="s">
        <v>11</v>
      </c>
      <c r="E726" t="s">
        <v>19</v>
      </c>
      <c r="F726" t="s">
        <v>20</v>
      </c>
      <c r="G726" t="s">
        <v>14</v>
      </c>
      <c r="H726" t="s">
        <v>15</v>
      </c>
      <c r="I726">
        <v>4</v>
      </c>
      <c r="J726">
        <v>150</v>
      </c>
      <c r="K726" t="s">
        <v>16</v>
      </c>
      <c r="L726" t="s">
        <v>67</v>
      </c>
      <c r="M726" t="s">
        <v>58</v>
      </c>
      <c r="N726" s="18">
        <f>VLOOKUP(Barcelona_Idealista4[[#This Row],[lift]],Tabla5[],2,0)</f>
        <v>0</v>
      </c>
      <c r="O726" s="25">
        <v>850000</v>
      </c>
      <c r="P726" s="25">
        <f>Barcelona_Idealista4[[#This Row],[prices]]/Barcelona_Idealista4[[#This Row],[area_m2]]</f>
        <v>5666.666666666667</v>
      </c>
      <c r="Q726" t="str">
        <f>_xlfn.TEXTJOIN("-",0,Barcelona_Idealista4[[#This Row],[condition]],Barcelona_Idealista4[[#This Row],[prices]])</f>
        <v>good condition-850000</v>
      </c>
      <c r="R726" s="11" t="str" cm="1">
        <f t="array" ref="R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7" spans="1:18" x14ac:dyDescent="0.2">
      <c r="A727" s="1">
        <v>42761</v>
      </c>
      <c r="B727" s="14">
        <f>YEAR(Barcelona_Idealista4[[#This Row],[Fecha]])</f>
        <v>2017</v>
      </c>
      <c r="C727" t="s">
        <v>848</v>
      </c>
      <c r="D727" t="s">
        <v>11</v>
      </c>
      <c r="E727" t="s">
        <v>12</v>
      </c>
      <c r="F727" t="s">
        <v>33</v>
      </c>
      <c r="G727" t="s">
        <v>14</v>
      </c>
      <c r="H727" t="s">
        <v>15</v>
      </c>
      <c r="I727">
        <v>2</v>
      </c>
      <c r="J727">
        <v>88</v>
      </c>
      <c r="K727" t="s">
        <v>16</v>
      </c>
      <c r="L727" t="s">
        <v>17</v>
      </c>
      <c r="M727" t="s">
        <v>21</v>
      </c>
      <c r="N727" s="18">
        <f>VLOOKUP(Barcelona_Idealista4[[#This Row],[lift]],Tabla5[],2,0)</f>
        <v>0</v>
      </c>
      <c r="O727" s="25">
        <v>360000</v>
      </c>
      <c r="P727" s="25">
        <f>Barcelona_Idealista4[[#This Row],[prices]]/Barcelona_Idealista4[[#This Row],[area_m2]]</f>
        <v>4090.909090909091</v>
      </c>
      <c r="Q727" t="str">
        <f>_xlfn.TEXTJOIN("-",0,Barcelona_Idealista4[[#This Row],[condition]],Barcelona_Idealista4[[#This Row],[prices]])</f>
        <v>good condition-360000</v>
      </c>
      <c r="R727" s="11" t="str" cm="1">
        <f t="array" ref="R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8" spans="1:18" x14ac:dyDescent="0.2">
      <c r="A728" s="1">
        <v>42762</v>
      </c>
      <c r="B728" s="14">
        <f>YEAR(Barcelona_Idealista4[[#This Row],[Fecha]])</f>
        <v>2017</v>
      </c>
      <c r="C728" t="s">
        <v>849</v>
      </c>
      <c r="D728" t="s">
        <v>11</v>
      </c>
      <c r="E728" t="s">
        <v>50</v>
      </c>
      <c r="F728" t="s">
        <v>66</v>
      </c>
      <c r="G728" t="s">
        <v>14</v>
      </c>
      <c r="H728" t="s">
        <v>15</v>
      </c>
      <c r="I728">
        <v>2</v>
      </c>
      <c r="J728">
        <v>90</v>
      </c>
      <c r="K728" t="s">
        <v>16</v>
      </c>
      <c r="L728" t="s">
        <v>17</v>
      </c>
      <c r="M728" t="s">
        <v>52</v>
      </c>
      <c r="N728" s="18">
        <f>VLOOKUP(Barcelona_Idealista4[[#This Row],[lift]],Tabla5[],2,0)</f>
        <v>0</v>
      </c>
      <c r="O728" s="25">
        <v>350000</v>
      </c>
      <c r="P728" s="25">
        <f>Barcelona_Idealista4[[#This Row],[prices]]/Barcelona_Idealista4[[#This Row],[area_m2]]</f>
        <v>3888.8888888888887</v>
      </c>
      <c r="Q728" t="str">
        <f>_xlfn.TEXTJOIN("-",0,Barcelona_Idealista4[[#This Row],[condition]],Barcelona_Idealista4[[#This Row],[prices]])</f>
        <v>good condition-350000</v>
      </c>
      <c r="R728" s="11" t="str" cm="1">
        <f t="array" ref="R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29" spans="1:18" x14ac:dyDescent="0.2">
      <c r="A729" s="1">
        <v>42763</v>
      </c>
      <c r="B729" s="14">
        <f>YEAR(Barcelona_Idealista4[[#This Row],[Fecha]])</f>
        <v>2017</v>
      </c>
      <c r="C729" t="s">
        <v>850</v>
      </c>
      <c r="D729" t="s">
        <v>11</v>
      </c>
      <c r="E729" t="s">
        <v>47</v>
      </c>
      <c r="F729" t="s">
        <v>102</v>
      </c>
      <c r="G729" t="s">
        <v>14</v>
      </c>
      <c r="H729" t="s">
        <v>15</v>
      </c>
      <c r="I729">
        <v>2</v>
      </c>
      <c r="J729">
        <v>67</v>
      </c>
      <c r="K729" t="s">
        <v>16</v>
      </c>
      <c r="L729" t="s">
        <v>17</v>
      </c>
      <c r="M729" t="s">
        <v>40</v>
      </c>
      <c r="N729" s="18">
        <f>VLOOKUP(Barcelona_Idealista4[[#This Row],[lift]],Tabla5[],2,0)</f>
        <v>0</v>
      </c>
      <c r="O729" s="25">
        <v>288000</v>
      </c>
      <c r="P729" s="25">
        <f>Barcelona_Idealista4[[#This Row],[prices]]/Barcelona_Idealista4[[#This Row],[area_m2]]</f>
        <v>4298.5074626865671</v>
      </c>
      <c r="Q729" t="str">
        <f>_xlfn.TEXTJOIN("-",0,Barcelona_Idealista4[[#This Row],[condition]],Barcelona_Idealista4[[#This Row],[prices]])</f>
        <v>good condition-288000</v>
      </c>
      <c r="R729" s="11" t="str" cm="1">
        <f t="array" ref="R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0" spans="1:18" x14ac:dyDescent="0.2">
      <c r="A730" s="1">
        <v>42764</v>
      </c>
      <c r="B730" s="14">
        <f>YEAR(Barcelona_Idealista4[[#This Row],[Fecha]])</f>
        <v>2017</v>
      </c>
      <c r="C730" t="s">
        <v>851</v>
      </c>
      <c r="D730" t="s">
        <v>11</v>
      </c>
      <c r="E730" t="s">
        <v>42</v>
      </c>
      <c r="F730" t="s">
        <v>83</v>
      </c>
      <c r="G730" t="s">
        <v>14</v>
      </c>
      <c r="H730" t="s">
        <v>15</v>
      </c>
      <c r="I730">
        <v>4</v>
      </c>
      <c r="J730">
        <v>170</v>
      </c>
      <c r="K730" t="s">
        <v>16</v>
      </c>
      <c r="L730" t="s">
        <v>17</v>
      </c>
      <c r="M730" t="s">
        <v>60</v>
      </c>
      <c r="N730" s="18">
        <f>VLOOKUP(Barcelona_Idealista4[[#This Row],[lift]],Tabla5[],2,0)</f>
        <v>0</v>
      </c>
      <c r="O730" s="25">
        <v>1686000</v>
      </c>
      <c r="P730" s="25">
        <f>Barcelona_Idealista4[[#This Row],[prices]]/Barcelona_Idealista4[[#This Row],[area_m2]]</f>
        <v>9917.6470588235297</v>
      </c>
      <c r="Q730" t="str">
        <f>_xlfn.TEXTJOIN("-",0,Barcelona_Idealista4[[#This Row],[condition]],Barcelona_Idealista4[[#This Row],[prices]])</f>
        <v>good condition-1686000</v>
      </c>
      <c r="R730" s="11" t="str" cm="1">
        <f t="array" ref="R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1" spans="1:18" x14ac:dyDescent="0.2">
      <c r="A731" s="1">
        <v>42765</v>
      </c>
      <c r="B731" s="14">
        <f>YEAR(Barcelona_Idealista4[[#This Row],[Fecha]])</f>
        <v>2017</v>
      </c>
      <c r="C731" t="s">
        <v>852</v>
      </c>
      <c r="D731" t="s">
        <v>11</v>
      </c>
      <c r="E731" t="s">
        <v>19</v>
      </c>
      <c r="F731" t="s">
        <v>73</v>
      </c>
      <c r="G731" t="s">
        <v>14</v>
      </c>
      <c r="H731" t="s">
        <v>15</v>
      </c>
      <c r="I731">
        <v>3</v>
      </c>
      <c r="J731">
        <v>145</v>
      </c>
      <c r="K731" t="s">
        <v>16</v>
      </c>
      <c r="L731" t="s">
        <v>17</v>
      </c>
      <c r="M731" t="s">
        <v>21</v>
      </c>
      <c r="N731" s="18">
        <f>VLOOKUP(Barcelona_Idealista4[[#This Row],[lift]],Tabla5[],2,0)</f>
        <v>0</v>
      </c>
      <c r="O731" s="25">
        <v>720000</v>
      </c>
      <c r="P731" s="25">
        <f>Barcelona_Idealista4[[#This Row],[prices]]/Barcelona_Idealista4[[#This Row],[area_m2]]</f>
        <v>4965.5172413793107</v>
      </c>
      <c r="Q731" t="str">
        <f>_xlfn.TEXTJOIN("-",0,Barcelona_Idealista4[[#This Row],[condition]],Barcelona_Idealista4[[#This Row],[prices]])</f>
        <v>good condition-720000</v>
      </c>
      <c r="R731" s="11" t="str" cm="1">
        <f t="array" ref="R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2" spans="1:18" x14ac:dyDescent="0.2">
      <c r="A732" s="1">
        <v>42766</v>
      </c>
      <c r="B732" s="14">
        <f>YEAR(Barcelona_Idealista4[[#This Row],[Fecha]])</f>
        <v>2017</v>
      </c>
      <c r="C732" t="s">
        <v>853</v>
      </c>
      <c r="D732" t="s">
        <v>11</v>
      </c>
      <c r="E732" t="s">
        <v>42</v>
      </c>
      <c r="F732" t="s">
        <v>78</v>
      </c>
      <c r="G732" t="s">
        <v>14</v>
      </c>
      <c r="H732" t="s">
        <v>15</v>
      </c>
      <c r="I732">
        <v>2</v>
      </c>
      <c r="J732">
        <v>52</v>
      </c>
      <c r="K732" t="s">
        <v>28</v>
      </c>
      <c r="L732" t="s">
        <v>17</v>
      </c>
      <c r="M732" t="s">
        <v>18</v>
      </c>
      <c r="N732" s="18">
        <f>VLOOKUP(Barcelona_Idealista4[[#This Row],[lift]],Tabla5[],2,0)</f>
        <v>0.02</v>
      </c>
      <c r="O732" s="25">
        <v>99000</v>
      </c>
      <c r="P732" s="25">
        <f>Barcelona_Idealista4[[#This Row],[prices]]/Barcelona_Idealista4[[#This Row],[area_m2]]</f>
        <v>1903.8461538461538</v>
      </c>
      <c r="Q732" t="str">
        <f>_xlfn.TEXTJOIN("-",0,Barcelona_Idealista4[[#This Row],[condition]],Barcelona_Idealista4[[#This Row],[prices]])</f>
        <v>good condition-99000</v>
      </c>
      <c r="R732" s="11" t="str" cm="1">
        <f t="array" ref="R7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33" spans="1:18" x14ac:dyDescent="0.2">
      <c r="A733" s="1">
        <v>42767</v>
      </c>
      <c r="B733" s="14">
        <f>YEAR(Barcelona_Idealista4[[#This Row],[Fecha]])</f>
        <v>2017</v>
      </c>
      <c r="C733" t="s">
        <v>854</v>
      </c>
      <c r="D733" t="s">
        <v>11</v>
      </c>
      <c r="E733" t="s">
        <v>19</v>
      </c>
      <c r="F733" t="s">
        <v>75</v>
      </c>
      <c r="G733" t="s">
        <v>14</v>
      </c>
      <c r="H733" t="s">
        <v>64</v>
      </c>
      <c r="I733">
        <v>8</v>
      </c>
      <c r="J733">
        <v>483</v>
      </c>
      <c r="K733" t="s">
        <v>28</v>
      </c>
      <c r="L733" t="s">
        <v>17</v>
      </c>
      <c r="M733" t="s">
        <v>29</v>
      </c>
      <c r="N733" s="18">
        <f>VLOOKUP(Barcelona_Idealista4[[#This Row],[lift]],Tabla5[],2,0)</f>
        <v>0.02</v>
      </c>
      <c r="O733" s="25">
        <v>2750000</v>
      </c>
      <c r="P733" s="25">
        <f>Barcelona_Idealista4[[#This Row],[prices]]/Barcelona_Idealista4[[#This Row],[area_m2]]</f>
        <v>5693.5817805383022</v>
      </c>
      <c r="Q733" t="str">
        <f>_xlfn.TEXTJOIN("-",0,Barcelona_Idealista4[[#This Row],[condition]],Barcelona_Idealista4[[#This Row],[prices]])</f>
        <v>good condition-2750000</v>
      </c>
      <c r="R733" s="11" t="str" cm="1">
        <f t="array" ref="R7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4" spans="1:18" x14ac:dyDescent="0.2">
      <c r="A734" s="1">
        <v>42768</v>
      </c>
      <c r="B734" s="14">
        <f>YEAR(Barcelona_Idealista4[[#This Row],[Fecha]])</f>
        <v>2017</v>
      </c>
      <c r="C734" t="s">
        <v>855</v>
      </c>
      <c r="D734" t="s">
        <v>11</v>
      </c>
      <c r="E734" t="s">
        <v>19</v>
      </c>
      <c r="F734" t="s">
        <v>75</v>
      </c>
      <c r="G734" t="s">
        <v>14</v>
      </c>
      <c r="H734" t="s">
        <v>64</v>
      </c>
      <c r="I734">
        <v>6</v>
      </c>
      <c r="J734">
        <v>380</v>
      </c>
      <c r="K734" t="s">
        <v>28</v>
      </c>
      <c r="L734" t="s">
        <v>17</v>
      </c>
      <c r="M734" t="s">
        <v>29</v>
      </c>
      <c r="N734" s="18">
        <f>VLOOKUP(Barcelona_Idealista4[[#This Row],[lift]],Tabla5[],2,0)</f>
        <v>0.02</v>
      </c>
      <c r="O734" s="25">
        <v>1850000</v>
      </c>
      <c r="P734" s="25">
        <f>Barcelona_Idealista4[[#This Row],[prices]]/Barcelona_Idealista4[[#This Row],[area_m2]]</f>
        <v>4868.4210526315792</v>
      </c>
      <c r="Q734" t="str">
        <f>_xlfn.TEXTJOIN("-",0,Barcelona_Idealista4[[#This Row],[condition]],Barcelona_Idealista4[[#This Row],[prices]])</f>
        <v>good condition-1850000</v>
      </c>
      <c r="R734" s="11" t="str" cm="1">
        <f t="array" ref="R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5" spans="1:18" x14ac:dyDescent="0.2">
      <c r="A735" s="1">
        <v>42769</v>
      </c>
      <c r="B735" s="14">
        <f>YEAR(Barcelona_Idealista4[[#This Row],[Fecha]])</f>
        <v>2017</v>
      </c>
      <c r="C735" t="s">
        <v>856</v>
      </c>
      <c r="D735" t="s">
        <v>11</v>
      </c>
      <c r="E735" t="s">
        <v>50</v>
      </c>
      <c r="F735" t="s">
        <v>51</v>
      </c>
      <c r="G735" t="s">
        <v>14</v>
      </c>
      <c r="H735" t="s">
        <v>15</v>
      </c>
      <c r="I735">
        <v>3</v>
      </c>
      <c r="J735">
        <v>122</v>
      </c>
      <c r="K735" t="s">
        <v>16</v>
      </c>
      <c r="L735" t="s">
        <v>17</v>
      </c>
      <c r="M735" t="s">
        <v>58</v>
      </c>
      <c r="N735" s="18">
        <f>VLOOKUP(Barcelona_Idealista4[[#This Row],[lift]],Tabla5[],2,0)</f>
        <v>0</v>
      </c>
      <c r="O735" s="25">
        <v>835000</v>
      </c>
      <c r="P735" s="25">
        <f>Barcelona_Idealista4[[#This Row],[prices]]/Barcelona_Idealista4[[#This Row],[area_m2]]</f>
        <v>6844.2622950819668</v>
      </c>
      <c r="Q735" t="str">
        <f>_xlfn.TEXTJOIN("-",0,Barcelona_Idealista4[[#This Row],[condition]],Barcelona_Idealista4[[#This Row],[prices]])</f>
        <v>good condition-835000</v>
      </c>
      <c r="R735" s="11" t="str" cm="1">
        <f t="array" ref="R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6" spans="1:18" x14ac:dyDescent="0.2">
      <c r="A736" s="1">
        <v>42770</v>
      </c>
      <c r="B736" s="14">
        <f>YEAR(Barcelona_Idealista4[[#This Row],[Fecha]])</f>
        <v>2017</v>
      </c>
      <c r="C736" t="s">
        <v>857</v>
      </c>
      <c r="D736" t="s">
        <v>11</v>
      </c>
      <c r="E736" t="s">
        <v>12</v>
      </c>
      <c r="F736" t="s">
        <v>22</v>
      </c>
      <c r="G736" t="s">
        <v>14</v>
      </c>
      <c r="H736" t="s">
        <v>15</v>
      </c>
      <c r="I736">
        <v>4</v>
      </c>
      <c r="J736">
        <v>148</v>
      </c>
      <c r="K736" t="s">
        <v>16</v>
      </c>
      <c r="L736" t="s">
        <v>17</v>
      </c>
      <c r="M736" t="s">
        <v>18</v>
      </c>
      <c r="N736" s="18">
        <f>VLOOKUP(Barcelona_Idealista4[[#This Row],[lift]],Tabla5[],2,0)</f>
        <v>0</v>
      </c>
      <c r="O736" s="25">
        <v>629000</v>
      </c>
      <c r="P736" s="25">
        <f>Barcelona_Idealista4[[#This Row],[prices]]/Barcelona_Idealista4[[#This Row],[area_m2]]</f>
        <v>4250</v>
      </c>
      <c r="Q736" t="str">
        <f>_xlfn.TEXTJOIN("-",0,Barcelona_Idealista4[[#This Row],[condition]],Barcelona_Idealista4[[#This Row],[prices]])</f>
        <v>good condition-629000</v>
      </c>
      <c r="R736" s="11" t="str" cm="1">
        <f t="array" ref="R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7" spans="1:18" x14ac:dyDescent="0.2">
      <c r="A737" s="1">
        <v>42771</v>
      </c>
      <c r="B737" s="14">
        <f>YEAR(Barcelona_Idealista4[[#This Row],[Fecha]])</f>
        <v>2017</v>
      </c>
      <c r="C737" t="s">
        <v>858</v>
      </c>
      <c r="D737" t="s">
        <v>11</v>
      </c>
      <c r="E737" t="s">
        <v>12</v>
      </c>
      <c r="F737" t="s">
        <v>22</v>
      </c>
      <c r="G737" t="s">
        <v>14</v>
      </c>
      <c r="H737" t="s">
        <v>23</v>
      </c>
      <c r="I737">
        <v>1</v>
      </c>
      <c r="J737">
        <v>34</v>
      </c>
      <c r="K737" t="s">
        <v>16</v>
      </c>
      <c r="L737" t="s">
        <v>17</v>
      </c>
      <c r="M737" t="s">
        <v>60</v>
      </c>
      <c r="N737" s="18">
        <f>VLOOKUP(Barcelona_Idealista4[[#This Row],[lift]],Tabla5[],2,0)</f>
        <v>0</v>
      </c>
      <c r="O737" s="25">
        <v>210000</v>
      </c>
      <c r="P737" s="25">
        <f>Barcelona_Idealista4[[#This Row],[prices]]/Barcelona_Idealista4[[#This Row],[area_m2]]</f>
        <v>6176.4705882352937</v>
      </c>
      <c r="Q737" t="str">
        <f>_xlfn.TEXTJOIN("-",0,Barcelona_Idealista4[[#This Row],[condition]],Barcelona_Idealista4[[#This Row],[prices]])</f>
        <v>good condition-210000</v>
      </c>
      <c r="R737" s="11" t="str" cm="1">
        <f t="array" ref="R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8" spans="1:18" x14ac:dyDescent="0.2">
      <c r="A738" s="1">
        <v>42772</v>
      </c>
      <c r="B738" s="14">
        <f>YEAR(Barcelona_Idealista4[[#This Row],[Fecha]])</f>
        <v>2017</v>
      </c>
      <c r="C738" t="s">
        <v>859</v>
      </c>
      <c r="D738" t="s">
        <v>11</v>
      </c>
      <c r="E738" t="s">
        <v>42</v>
      </c>
      <c r="F738" t="s">
        <v>62</v>
      </c>
      <c r="G738" t="s">
        <v>14</v>
      </c>
      <c r="H738" t="s">
        <v>15</v>
      </c>
      <c r="I738">
        <v>2</v>
      </c>
      <c r="J738">
        <v>66</v>
      </c>
      <c r="K738" t="s">
        <v>28</v>
      </c>
      <c r="L738" t="s">
        <v>17</v>
      </c>
      <c r="M738" t="s">
        <v>21</v>
      </c>
      <c r="N738" s="18">
        <f>VLOOKUP(Barcelona_Idealista4[[#This Row],[lift]],Tabla5[],2,0)</f>
        <v>0.02</v>
      </c>
      <c r="O738" s="25">
        <v>200000</v>
      </c>
      <c r="P738" s="25">
        <f>Barcelona_Idealista4[[#This Row],[prices]]/Barcelona_Idealista4[[#This Row],[area_m2]]</f>
        <v>3030.3030303030305</v>
      </c>
      <c r="Q738" t="str">
        <f>_xlfn.TEXTJOIN("-",0,Barcelona_Idealista4[[#This Row],[condition]],Barcelona_Idealista4[[#This Row],[prices]])</f>
        <v>good condition-200000</v>
      </c>
      <c r="R738" s="11" t="str" cm="1">
        <f t="array" ref="R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39" spans="1:18" x14ac:dyDescent="0.2">
      <c r="A739" s="1">
        <v>42773</v>
      </c>
      <c r="B739" s="14">
        <f>YEAR(Barcelona_Idealista4[[#This Row],[Fecha]])</f>
        <v>2017</v>
      </c>
      <c r="C739" t="s">
        <v>860</v>
      </c>
      <c r="D739" t="s">
        <v>11</v>
      </c>
      <c r="E739" t="s">
        <v>34</v>
      </c>
      <c r="F739" t="s">
        <v>71</v>
      </c>
      <c r="G739" t="s">
        <v>14</v>
      </c>
      <c r="H739" t="s">
        <v>15</v>
      </c>
      <c r="I739">
        <v>4</v>
      </c>
      <c r="J739">
        <v>90</v>
      </c>
      <c r="K739" t="s">
        <v>16</v>
      </c>
      <c r="L739" t="s">
        <v>17</v>
      </c>
      <c r="M739" t="s">
        <v>24</v>
      </c>
      <c r="N739" s="18">
        <f>VLOOKUP(Barcelona_Idealista4[[#This Row],[lift]],Tabla5[],2,0)</f>
        <v>0</v>
      </c>
      <c r="O739" s="25">
        <v>420000</v>
      </c>
      <c r="P739" s="25">
        <f>Barcelona_Idealista4[[#This Row],[prices]]/Barcelona_Idealista4[[#This Row],[area_m2]]</f>
        <v>4666.666666666667</v>
      </c>
      <c r="Q739" t="str">
        <f>_xlfn.TEXTJOIN("-",0,Barcelona_Idealista4[[#This Row],[condition]],Barcelona_Idealista4[[#This Row],[prices]])</f>
        <v>good condition-420000</v>
      </c>
      <c r="R739" s="11" t="str" cm="1">
        <f t="array" ref="R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0" spans="1:18" x14ac:dyDescent="0.2">
      <c r="A740" s="1">
        <v>42774</v>
      </c>
      <c r="B740" s="14">
        <f>YEAR(Barcelona_Idealista4[[#This Row],[Fecha]])</f>
        <v>2017</v>
      </c>
      <c r="C740" t="s">
        <v>861</v>
      </c>
      <c r="D740" t="s">
        <v>11</v>
      </c>
      <c r="E740" t="s">
        <v>19</v>
      </c>
      <c r="F740" t="s">
        <v>73</v>
      </c>
      <c r="G740" t="s">
        <v>14</v>
      </c>
      <c r="H740" t="s">
        <v>15</v>
      </c>
      <c r="I740">
        <v>3</v>
      </c>
      <c r="J740">
        <v>93</v>
      </c>
      <c r="K740" t="s">
        <v>16</v>
      </c>
      <c r="L740" t="s">
        <v>17</v>
      </c>
      <c r="M740" t="s">
        <v>18</v>
      </c>
      <c r="N740" s="18">
        <f>VLOOKUP(Barcelona_Idealista4[[#This Row],[lift]],Tabla5[],2,0)</f>
        <v>0</v>
      </c>
      <c r="O740" s="25">
        <v>395000</v>
      </c>
      <c r="P740" s="25">
        <f>Barcelona_Idealista4[[#This Row],[prices]]/Barcelona_Idealista4[[#This Row],[area_m2]]</f>
        <v>4247.311827956989</v>
      </c>
      <c r="Q740" t="str">
        <f>_xlfn.TEXTJOIN("-",0,Barcelona_Idealista4[[#This Row],[condition]],Barcelona_Idealista4[[#This Row],[prices]])</f>
        <v>good condition-395000</v>
      </c>
      <c r="R740" s="11" t="str" cm="1">
        <f t="array" ref="R7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1" spans="1:18" x14ac:dyDescent="0.2">
      <c r="A741" s="1">
        <v>42775</v>
      </c>
      <c r="B741" s="14">
        <f>YEAR(Barcelona_Idealista4[[#This Row],[Fecha]])</f>
        <v>2017</v>
      </c>
      <c r="C741" t="s">
        <v>862</v>
      </c>
      <c r="D741" t="s">
        <v>11</v>
      </c>
      <c r="E741" t="s">
        <v>42</v>
      </c>
      <c r="F741" t="s">
        <v>43</v>
      </c>
      <c r="G741" t="s">
        <v>14</v>
      </c>
      <c r="H741" t="s">
        <v>23</v>
      </c>
      <c r="I741">
        <v>2</v>
      </c>
      <c r="J741">
        <v>92</v>
      </c>
      <c r="K741" t="s">
        <v>28</v>
      </c>
      <c r="L741" t="s">
        <v>17</v>
      </c>
      <c r="M741" t="s">
        <v>21</v>
      </c>
      <c r="N741" s="18">
        <f>VLOOKUP(Barcelona_Idealista4[[#This Row],[lift]],Tabla5[],2,0)</f>
        <v>0.02</v>
      </c>
      <c r="O741" s="25">
        <v>360000</v>
      </c>
      <c r="P741" s="25">
        <f>Barcelona_Idealista4[[#This Row],[prices]]/Barcelona_Idealista4[[#This Row],[area_m2]]</f>
        <v>3913.0434782608695</v>
      </c>
      <c r="Q741" t="str">
        <f>_xlfn.TEXTJOIN("-",0,Barcelona_Idealista4[[#This Row],[condition]],Barcelona_Idealista4[[#This Row],[prices]])</f>
        <v>good condition-360000</v>
      </c>
      <c r="R741" s="11" t="str" cm="1">
        <f t="array" ref="R7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2" spans="1:18" x14ac:dyDescent="0.2">
      <c r="A742" s="1">
        <v>42776</v>
      </c>
      <c r="B742" s="14">
        <f>YEAR(Barcelona_Idealista4[[#This Row],[Fecha]])</f>
        <v>2017</v>
      </c>
      <c r="C742" t="s">
        <v>863</v>
      </c>
      <c r="D742" t="s">
        <v>11</v>
      </c>
      <c r="E742" t="s">
        <v>37</v>
      </c>
      <c r="F742" t="s">
        <v>38</v>
      </c>
      <c r="G742" t="s">
        <v>14</v>
      </c>
      <c r="H742" t="s">
        <v>15</v>
      </c>
      <c r="I742">
        <v>4</v>
      </c>
      <c r="J742">
        <v>84</v>
      </c>
      <c r="K742" t="s">
        <v>28</v>
      </c>
      <c r="L742" t="s">
        <v>17</v>
      </c>
      <c r="M742" t="s">
        <v>52</v>
      </c>
      <c r="N742" s="18">
        <f>VLOOKUP(Barcelona_Idealista4[[#This Row],[lift]],Tabla5[],2,0)</f>
        <v>0.02</v>
      </c>
      <c r="O742" s="25">
        <v>299000</v>
      </c>
      <c r="P742" s="25">
        <f>Barcelona_Idealista4[[#This Row],[prices]]/Barcelona_Idealista4[[#This Row],[area_m2]]</f>
        <v>3559.5238095238096</v>
      </c>
      <c r="Q742" t="str">
        <f>_xlfn.TEXTJOIN("-",0,Barcelona_Idealista4[[#This Row],[condition]],Barcelona_Idealista4[[#This Row],[prices]])</f>
        <v>good condition-299000</v>
      </c>
      <c r="R742" s="11" t="str" cm="1">
        <f t="array" ref="R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3" spans="1:18" x14ac:dyDescent="0.2">
      <c r="A743" s="1">
        <v>42777</v>
      </c>
      <c r="B743" s="14">
        <f>YEAR(Barcelona_Idealista4[[#This Row],[Fecha]])</f>
        <v>2017</v>
      </c>
      <c r="C743" t="s">
        <v>864</v>
      </c>
      <c r="D743" t="s">
        <v>11</v>
      </c>
      <c r="E743" t="s">
        <v>47</v>
      </c>
      <c r="F743" t="s">
        <v>48</v>
      </c>
      <c r="G743" t="s">
        <v>14</v>
      </c>
      <c r="H743" t="s">
        <v>15</v>
      </c>
      <c r="I743">
        <v>2</v>
      </c>
      <c r="J743">
        <v>81</v>
      </c>
      <c r="K743" t="s">
        <v>16</v>
      </c>
      <c r="L743" t="s">
        <v>17</v>
      </c>
      <c r="M743" t="s">
        <v>58</v>
      </c>
      <c r="N743" s="18">
        <f>VLOOKUP(Barcelona_Idealista4[[#This Row],[lift]],Tabla5[],2,0)</f>
        <v>0</v>
      </c>
      <c r="O743" s="25">
        <v>299000</v>
      </c>
      <c r="P743" s="25">
        <f>Barcelona_Idealista4[[#This Row],[prices]]/Barcelona_Idealista4[[#This Row],[area_m2]]</f>
        <v>3691.358024691358</v>
      </c>
      <c r="Q743" t="str">
        <f>_xlfn.TEXTJOIN("-",0,Barcelona_Idealista4[[#This Row],[condition]],Barcelona_Idealista4[[#This Row],[prices]])</f>
        <v>good condition-299000</v>
      </c>
      <c r="R743" s="11" t="str" cm="1">
        <f t="array" ref="R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4" spans="1:18" x14ac:dyDescent="0.2">
      <c r="A744" s="1">
        <v>42778</v>
      </c>
      <c r="B744" s="14">
        <f>YEAR(Barcelona_Idealista4[[#This Row],[Fecha]])</f>
        <v>2017</v>
      </c>
      <c r="C744" t="s">
        <v>865</v>
      </c>
      <c r="D744" t="s">
        <v>11</v>
      </c>
      <c r="E744" t="s">
        <v>34</v>
      </c>
      <c r="F744" t="s">
        <v>44</v>
      </c>
      <c r="G744" t="s">
        <v>14</v>
      </c>
      <c r="H744" t="s">
        <v>15</v>
      </c>
      <c r="I744">
        <v>2</v>
      </c>
      <c r="J744">
        <v>50</v>
      </c>
      <c r="K744" t="s">
        <v>16</v>
      </c>
      <c r="L744" t="s">
        <v>67</v>
      </c>
      <c r="M744" t="s">
        <v>18</v>
      </c>
      <c r="N744" s="18">
        <f>VLOOKUP(Barcelona_Idealista4[[#This Row],[lift]],Tabla5[],2,0)</f>
        <v>0</v>
      </c>
      <c r="O744" s="25">
        <v>200000</v>
      </c>
      <c r="P744" s="25">
        <f>Barcelona_Idealista4[[#This Row],[prices]]/Barcelona_Idealista4[[#This Row],[area_m2]]</f>
        <v>4000</v>
      </c>
      <c r="Q744" t="str">
        <f>_xlfn.TEXTJOIN("-",0,Barcelona_Idealista4[[#This Row],[condition]],Barcelona_Idealista4[[#This Row],[prices]])</f>
        <v>good condition-200000</v>
      </c>
      <c r="R744" s="11" t="str" cm="1">
        <f t="array" ref="R7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5" spans="1:18" x14ac:dyDescent="0.2">
      <c r="A745" s="1">
        <v>42779</v>
      </c>
      <c r="B745" s="14">
        <f>YEAR(Barcelona_Idealista4[[#This Row],[Fecha]])</f>
        <v>2017</v>
      </c>
      <c r="C745" t="s">
        <v>866</v>
      </c>
      <c r="D745" t="s">
        <v>11</v>
      </c>
      <c r="E745" t="s">
        <v>25</v>
      </c>
      <c r="F745" t="s">
        <v>39</v>
      </c>
      <c r="G745" t="s">
        <v>14</v>
      </c>
      <c r="H745" t="s">
        <v>15</v>
      </c>
      <c r="I745">
        <v>3</v>
      </c>
      <c r="J745">
        <v>95</v>
      </c>
      <c r="K745" t="s">
        <v>16</v>
      </c>
      <c r="L745" t="s">
        <v>17</v>
      </c>
      <c r="M745" t="s">
        <v>60</v>
      </c>
      <c r="N745" s="18">
        <f>VLOOKUP(Barcelona_Idealista4[[#This Row],[lift]],Tabla5[],2,0)</f>
        <v>0</v>
      </c>
      <c r="O745" s="25">
        <v>449000</v>
      </c>
      <c r="P745" s="25">
        <f>Barcelona_Idealista4[[#This Row],[prices]]/Barcelona_Idealista4[[#This Row],[area_m2]]</f>
        <v>4726.3157894736842</v>
      </c>
      <c r="Q745" t="str">
        <f>_xlfn.TEXTJOIN("-",0,Barcelona_Idealista4[[#This Row],[condition]],Barcelona_Idealista4[[#This Row],[prices]])</f>
        <v>good condition-449000</v>
      </c>
      <c r="R745" s="11" t="str" cm="1">
        <f t="array" ref="R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6" spans="1:18" x14ac:dyDescent="0.2">
      <c r="A746" s="1">
        <v>42780</v>
      </c>
      <c r="B746" s="14">
        <f>YEAR(Barcelona_Idealista4[[#This Row],[Fecha]])</f>
        <v>2017</v>
      </c>
      <c r="C746" t="s">
        <v>867</v>
      </c>
      <c r="D746" t="s">
        <v>11</v>
      </c>
      <c r="E746" t="s">
        <v>19</v>
      </c>
      <c r="F746" t="s">
        <v>45</v>
      </c>
      <c r="G746" t="s">
        <v>14</v>
      </c>
      <c r="H746" t="s">
        <v>15</v>
      </c>
      <c r="I746">
        <v>4</v>
      </c>
      <c r="J746">
        <v>170</v>
      </c>
      <c r="K746" t="s">
        <v>16</v>
      </c>
      <c r="L746" t="s">
        <v>17</v>
      </c>
      <c r="M746" t="s">
        <v>57</v>
      </c>
      <c r="N746" s="18">
        <f>VLOOKUP(Barcelona_Idealista4[[#This Row],[lift]],Tabla5[],2,0)</f>
        <v>0</v>
      </c>
      <c r="O746" s="25">
        <v>950000</v>
      </c>
      <c r="P746" s="25">
        <f>Barcelona_Idealista4[[#This Row],[prices]]/Barcelona_Idealista4[[#This Row],[area_m2]]</f>
        <v>5588.2352941176468</v>
      </c>
      <c r="Q746" t="str">
        <f>_xlfn.TEXTJOIN("-",0,Barcelona_Idealista4[[#This Row],[condition]],Barcelona_Idealista4[[#This Row],[prices]])</f>
        <v>good condition-950000</v>
      </c>
      <c r="R746" s="11" t="str" cm="1">
        <f t="array" ref="R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47" spans="1:18" x14ac:dyDescent="0.2">
      <c r="A747" s="1">
        <v>42781</v>
      </c>
      <c r="B747" s="14">
        <f>YEAR(Barcelona_Idealista4[[#This Row],[Fecha]])</f>
        <v>2017</v>
      </c>
      <c r="C747" t="s">
        <v>868</v>
      </c>
      <c r="D747" t="s">
        <v>11</v>
      </c>
      <c r="E747" t="s">
        <v>42</v>
      </c>
      <c r="F747" t="s">
        <v>87</v>
      </c>
      <c r="G747" t="s">
        <v>14</v>
      </c>
      <c r="H747" t="s">
        <v>15</v>
      </c>
      <c r="I747">
        <v>4</v>
      </c>
      <c r="J747">
        <v>92</v>
      </c>
      <c r="K747" t="s">
        <v>16</v>
      </c>
      <c r="L747" t="s">
        <v>17</v>
      </c>
      <c r="M747" t="s">
        <v>21</v>
      </c>
      <c r="N747" s="18">
        <f>VLOOKUP(Barcelona_Idealista4[[#This Row],[lift]],Tabla5[],2,0)</f>
        <v>0</v>
      </c>
      <c r="O747" s="25">
        <v>245000</v>
      </c>
      <c r="P747" s="25">
        <f>Barcelona_Idealista4[[#This Row],[prices]]/Barcelona_Idealista4[[#This Row],[area_m2]]</f>
        <v>2663.0434782608695</v>
      </c>
      <c r="Q747" t="str">
        <f>_xlfn.TEXTJOIN("-",0,Barcelona_Idealista4[[#This Row],[condition]],Barcelona_Idealista4[[#This Row],[prices]])</f>
        <v>good condition-245000</v>
      </c>
      <c r="R747" s="11" t="str" cm="1">
        <f t="array" ref="R7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8" spans="1:18" x14ac:dyDescent="0.2">
      <c r="A748" s="1">
        <v>42782</v>
      </c>
      <c r="B748" s="14">
        <f>YEAR(Barcelona_Idealista4[[#This Row],[Fecha]])</f>
        <v>2017</v>
      </c>
      <c r="C748" t="s">
        <v>869</v>
      </c>
      <c r="D748" t="s">
        <v>11</v>
      </c>
      <c r="E748" t="s">
        <v>42</v>
      </c>
      <c r="F748" t="s">
        <v>78</v>
      </c>
      <c r="G748" t="s">
        <v>14</v>
      </c>
      <c r="H748" t="s">
        <v>15</v>
      </c>
      <c r="I748">
        <v>2</v>
      </c>
      <c r="J748">
        <v>49</v>
      </c>
      <c r="K748" t="s">
        <v>28</v>
      </c>
      <c r="L748" t="s">
        <v>17</v>
      </c>
      <c r="M748" t="s">
        <v>18</v>
      </c>
      <c r="N748" s="18">
        <f>VLOOKUP(Barcelona_Idealista4[[#This Row],[lift]],Tabla5[],2,0)</f>
        <v>0.02</v>
      </c>
      <c r="O748" s="25">
        <v>99000</v>
      </c>
      <c r="P748" s="25">
        <f>Barcelona_Idealista4[[#This Row],[prices]]/Barcelona_Idealista4[[#This Row],[area_m2]]</f>
        <v>2020.408163265306</v>
      </c>
      <c r="Q748" t="str">
        <f>_xlfn.TEXTJOIN("-",0,Barcelona_Idealista4[[#This Row],[condition]],Barcelona_Idealista4[[#This Row],[prices]])</f>
        <v>good condition-99000</v>
      </c>
      <c r="R748" s="11" t="str" cm="1">
        <f t="array" ref="R7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49" spans="1:18" x14ac:dyDescent="0.2">
      <c r="A749" s="1">
        <v>42783</v>
      </c>
      <c r="B749" s="14">
        <f>YEAR(Barcelona_Idealista4[[#This Row],[Fecha]])</f>
        <v>2017</v>
      </c>
      <c r="C749" t="s">
        <v>870</v>
      </c>
      <c r="D749" t="s">
        <v>11</v>
      </c>
      <c r="E749" t="s">
        <v>42</v>
      </c>
      <c r="F749" t="s">
        <v>87</v>
      </c>
      <c r="G749" t="s">
        <v>14</v>
      </c>
      <c r="H749" t="s">
        <v>15</v>
      </c>
      <c r="I749">
        <v>4</v>
      </c>
      <c r="J749">
        <v>87</v>
      </c>
      <c r="K749" t="s">
        <v>16</v>
      </c>
      <c r="L749" t="s">
        <v>17</v>
      </c>
      <c r="M749" t="s">
        <v>100</v>
      </c>
      <c r="N749" s="18">
        <f>VLOOKUP(Barcelona_Idealista4[[#This Row],[lift]],Tabla5[],2,0)</f>
        <v>0</v>
      </c>
      <c r="O749" s="25">
        <v>230000</v>
      </c>
      <c r="P749" s="25">
        <f>Barcelona_Idealista4[[#This Row],[prices]]/Barcelona_Idealista4[[#This Row],[area_m2]]</f>
        <v>2643.67816091954</v>
      </c>
      <c r="Q749" t="str">
        <f>_xlfn.TEXTJOIN("-",0,Barcelona_Idealista4[[#This Row],[condition]],Barcelona_Idealista4[[#This Row],[prices]])</f>
        <v>good condition-230000</v>
      </c>
      <c r="R749" s="11" t="str" cm="1">
        <f t="array" ref="R7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0" spans="1:18" x14ac:dyDescent="0.2">
      <c r="A750" s="1">
        <v>42784</v>
      </c>
      <c r="B750" s="14">
        <f>YEAR(Barcelona_Idealista4[[#This Row],[Fecha]])</f>
        <v>2017</v>
      </c>
      <c r="C750" t="s">
        <v>871</v>
      </c>
      <c r="D750" t="s">
        <v>11</v>
      </c>
      <c r="E750" t="s">
        <v>12</v>
      </c>
      <c r="F750" t="s">
        <v>33</v>
      </c>
      <c r="G750" t="s">
        <v>14</v>
      </c>
      <c r="H750" t="s">
        <v>15</v>
      </c>
      <c r="I750">
        <v>2</v>
      </c>
      <c r="J750">
        <v>71</v>
      </c>
      <c r="K750" t="s">
        <v>16</v>
      </c>
      <c r="L750" t="s">
        <v>17</v>
      </c>
      <c r="M750" t="s">
        <v>21</v>
      </c>
      <c r="N750" s="18">
        <f>VLOOKUP(Barcelona_Idealista4[[#This Row],[lift]],Tabla5[],2,0)</f>
        <v>0</v>
      </c>
      <c r="O750" s="25">
        <v>265000</v>
      </c>
      <c r="P750" s="25">
        <f>Barcelona_Idealista4[[#This Row],[prices]]/Barcelona_Idealista4[[#This Row],[area_m2]]</f>
        <v>3732.394366197183</v>
      </c>
      <c r="Q750" t="str">
        <f>_xlfn.TEXTJOIN("-",0,Barcelona_Idealista4[[#This Row],[condition]],Barcelona_Idealista4[[#This Row],[prices]])</f>
        <v>good condition-265000</v>
      </c>
      <c r="R750" s="11" t="str" cm="1">
        <f t="array" ref="R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1" spans="1:18" x14ac:dyDescent="0.2">
      <c r="A751" s="1">
        <v>42785</v>
      </c>
      <c r="B751" s="14">
        <f>YEAR(Barcelona_Idealista4[[#This Row],[Fecha]])</f>
        <v>2017</v>
      </c>
      <c r="C751" t="s">
        <v>872</v>
      </c>
      <c r="D751" t="s">
        <v>11</v>
      </c>
      <c r="E751" t="s">
        <v>54</v>
      </c>
      <c r="F751" t="s">
        <v>111</v>
      </c>
      <c r="G751" t="s">
        <v>14</v>
      </c>
      <c r="H751" t="s">
        <v>23</v>
      </c>
      <c r="I751">
        <v>3</v>
      </c>
      <c r="J751">
        <v>130</v>
      </c>
      <c r="K751" t="s">
        <v>16</v>
      </c>
      <c r="L751" t="s">
        <v>17</v>
      </c>
      <c r="M751" t="s">
        <v>60</v>
      </c>
      <c r="N751" s="18">
        <f>VLOOKUP(Barcelona_Idealista4[[#This Row],[lift]],Tabla5[],2,0)</f>
        <v>0</v>
      </c>
      <c r="O751" s="25">
        <v>466000</v>
      </c>
      <c r="P751" s="25">
        <f>Barcelona_Idealista4[[#This Row],[prices]]/Barcelona_Idealista4[[#This Row],[area_m2]]</f>
        <v>3584.6153846153848</v>
      </c>
      <c r="Q751" t="str">
        <f>_xlfn.TEXTJOIN("-",0,Barcelona_Idealista4[[#This Row],[condition]],Barcelona_Idealista4[[#This Row],[prices]])</f>
        <v>good condition-466000</v>
      </c>
      <c r="R751" s="11" t="str" cm="1">
        <f t="array" ref="R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2" spans="1:18" x14ac:dyDescent="0.2">
      <c r="A752" s="1">
        <v>42786</v>
      </c>
      <c r="B752" s="14">
        <f>YEAR(Barcelona_Idealista4[[#This Row],[Fecha]])</f>
        <v>2017</v>
      </c>
      <c r="C752" t="s">
        <v>873</v>
      </c>
      <c r="D752" t="s">
        <v>11</v>
      </c>
      <c r="E752" t="s">
        <v>12</v>
      </c>
      <c r="F752" t="s">
        <v>33</v>
      </c>
      <c r="G752" t="s">
        <v>14</v>
      </c>
      <c r="H752" t="s">
        <v>15</v>
      </c>
      <c r="I752">
        <v>4</v>
      </c>
      <c r="J752">
        <v>124</v>
      </c>
      <c r="K752" t="s">
        <v>16</v>
      </c>
      <c r="L752" t="s">
        <v>17</v>
      </c>
      <c r="M752" t="s">
        <v>58</v>
      </c>
      <c r="N752" s="18">
        <f>VLOOKUP(Barcelona_Idealista4[[#This Row],[lift]],Tabla5[],2,0)</f>
        <v>0</v>
      </c>
      <c r="O752" s="25">
        <v>520000</v>
      </c>
      <c r="P752" s="25">
        <f>Barcelona_Idealista4[[#This Row],[prices]]/Barcelona_Idealista4[[#This Row],[area_m2]]</f>
        <v>4193.5483870967746</v>
      </c>
      <c r="Q752" t="str">
        <f>_xlfn.TEXTJOIN("-",0,Barcelona_Idealista4[[#This Row],[condition]],Barcelona_Idealista4[[#This Row],[prices]])</f>
        <v>good condition-520000</v>
      </c>
      <c r="R752" s="11" t="str" cm="1">
        <f t="array" ref="R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3" spans="1:18" x14ac:dyDescent="0.2">
      <c r="A753" s="1">
        <v>42787</v>
      </c>
      <c r="B753" s="14">
        <f>YEAR(Barcelona_Idealista4[[#This Row],[Fecha]])</f>
        <v>2017</v>
      </c>
      <c r="C753" t="s">
        <v>874</v>
      </c>
      <c r="D753" t="s">
        <v>11</v>
      </c>
      <c r="E753" t="s">
        <v>89</v>
      </c>
      <c r="F753" t="s">
        <v>103</v>
      </c>
      <c r="G753" t="s">
        <v>14</v>
      </c>
      <c r="H753" t="s">
        <v>15</v>
      </c>
      <c r="I753">
        <v>3</v>
      </c>
      <c r="J753">
        <v>69</v>
      </c>
      <c r="K753" t="s">
        <v>16</v>
      </c>
      <c r="L753" t="s">
        <v>17</v>
      </c>
      <c r="M753" t="s">
        <v>21</v>
      </c>
      <c r="N753" s="18">
        <f>VLOOKUP(Barcelona_Idealista4[[#This Row],[lift]],Tabla5[],2,0)</f>
        <v>0</v>
      </c>
      <c r="O753" s="25">
        <v>176000</v>
      </c>
      <c r="P753" s="25">
        <f>Barcelona_Idealista4[[#This Row],[prices]]/Barcelona_Idealista4[[#This Row],[area_m2]]</f>
        <v>2550.7246376811595</v>
      </c>
      <c r="Q753" t="str">
        <f>_xlfn.TEXTJOIN("-",0,Barcelona_Idealista4[[#This Row],[condition]],Barcelona_Idealista4[[#This Row],[prices]])</f>
        <v>good condition-176000</v>
      </c>
      <c r="R753" s="11" t="str" cm="1">
        <f t="array" ref="R7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4" spans="1:18" x14ac:dyDescent="0.2">
      <c r="A754" s="1">
        <v>42788</v>
      </c>
      <c r="B754" s="14">
        <f>YEAR(Barcelona_Idealista4[[#This Row],[Fecha]])</f>
        <v>2017</v>
      </c>
      <c r="C754" t="s">
        <v>875</v>
      </c>
      <c r="D754" t="s">
        <v>11</v>
      </c>
      <c r="E754" t="s">
        <v>89</v>
      </c>
      <c r="F754" t="s">
        <v>95</v>
      </c>
      <c r="G754" t="s">
        <v>14</v>
      </c>
      <c r="H754" t="s">
        <v>15</v>
      </c>
      <c r="I754">
        <v>3</v>
      </c>
      <c r="J754">
        <v>65</v>
      </c>
      <c r="K754" t="s">
        <v>28</v>
      </c>
      <c r="L754" t="s">
        <v>17</v>
      </c>
      <c r="M754" t="s">
        <v>21</v>
      </c>
      <c r="N754" s="18">
        <f>VLOOKUP(Barcelona_Idealista4[[#This Row],[lift]],Tabla5[],2,0)</f>
        <v>0.02</v>
      </c>
      <c r="O754" s="25">
        <v>119000</v>
      </c>
      <c r="P754" s="25">
        <f>Barcelona_Idealista4[[#This Row],[prices]]/Barcelona_Idealista4[[#This Row],[area_m2]]</f>
        <v>1830.7692307692307</v>
      </c>
      <c r="Q754" t="str">
        <f>_xlfn.TEXTJOIN("-",0,Barcelona_Idealista4[[#This Row],[condition]],Barcelona_Idealista4[[#This Row],[prices]])</f>
        <v>good condition-119000</v>
      </c>
      <c r="R754" s="11" t="str" cm="1">
        <f t="array" ref="R7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55" spans="1:18" x14ac:dyDescent="0.2">
      <c r="A755" s="1">
        <v>42789</v>
      </c>
      <c r="B755" s="14">
        <f>YEAR(Barcelona_Idealista4[[#This Row],[Fecha]])</f>
        <v>2017</v>
      </c>
      <c r="C755" t="s">
        <v>876</v>
      </c>
      <c r="D755" t="s">
        <v>11</v>
      </c>
      <c r="E755" t="s">
        <v>47</v>
      </c>
      <c r="F755" t="s">
        <v>86</v>
      </c>
      <c r="G755" t="s">
        <v>14</v>
      </c>
      <c r="H755" t="s">
        <v>15</v>
      </c>
      <c r="I755">
        <v>3</v>
      </c>
      <c r="J755">
        <v>76</v>
      </c>
      <c r="K755" t="s">
        <v>16</v>
      </c>
      <c r="L755" t="s">
        <v>17</v>
      </c>
      <c r="M755" t="s">
        <v>40</v>
      </c>
      <c r="N755" s="18">
        <f>VLOOKUP(Barcelona_Idealista4[[#This Row],[lift]],Tabla5[],2,0)</f>
        <v>0</v>
      </c>
      <c r="O755" s="25">
        <v>280000</v>
      </c>
      <c r="P755" s="25">
        <f>Barcelona_Idealista4[[#This Row],[prices]]/Barcelona_Idealista4[[#This Row],[area_m2]]</f>
        <v>3684.2105263157896</v>
      </c>
      <c r="Q755" t="str">
        <f>_xlfn.TEXTJOIN("-",0,Barcelona_Idealista4[[#This Row],[condition]],Barcelona_Idealista4[[#This Row],[prices]])</f>
        <v>good condition-280000</v>
      </c>
      <c r="R755" s="11" t="str" cm="1">
        <f t="array" ref="R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6" spans="1:18" x14ac:dyDescent="0.2">
      <c r="A756" s="1">
        <v>42790</v>
      </c>
      <c r="B756" s="14">
        <f>YEAR(Barcelona_Idealista4[[#This Row],[Fecha]])</f>
        <v>2017</v>
      </c>
      <c r="C756" t="s">
        <v>877</v>
      </c>
      <c r="D756" t="s">
        <v>11</v>
      </c>
      <c r="E756" t="s">
        <v>47</v>
      </c>
      <c r="F756" t="s">
        <v>98</v>
      </c>
      <c r="G756" t="s">
        <v>14</v>
      </c>
      <c r="H756" t="s">
        <v>15</v>
      </c>
      <c r="I756">
        <v>4</v>
      </c>
      <c r="J756">
        <v>88</v>
      </c>
      <c r="K756" t="s">
        <v>16</v>
      </c>
      <c r="L756" t="s">
        <v>67</v>
      </c>
      <c r="M756" t="s">
        <v>36</v>
      </c>
      <c r="N756" s="18">
        <f>VLOOKUP(Barcelona_Idealista4[[#This Row],[lift]],Tabla5[],2,0)</f>
        <v>0</v>
      </c>
      <c r="O756" s="25">
        <v>295000</v>
      </c>
      <c r="P756" s="25">
        <f>Barcelona_Idealista4[[#This Row],[prices]]/Barcelona_Idealista4[[#This Row],[area_m2]]</f>
        <v>3352.2727272727275</v>
      </c>
      <c r="Q756" t="str">
        <f>_xlfn.TEXTJOIN("-",0,Barcelona_Idealista4[[#This Row],[condition]],Barcelona_Idealista4[[#This Row],[prices]])</f>
        <v>good condition-295000</v>
      </c>
      <c r="R756" s="11" t="str" cm="1">
        <f t="array" ref="R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7" spans="1:18" x14ac:dyDescent="0.2">
      <c r="A757" s="1">
        <v>42791</v>
      </c>
      <c r="B757" s="14">
        <f>YEAR(Barcelona_Idealista4[[#This Row],[Fecha]])</f>
        <v>2017</v>
      </c>
      <c r="C757" t="s">
        <v>878</v>
      </c>
      <c r="D757" t="s">
        <v>11</v>
      </c>
      <c r="E757" t="s">
        <v>19</v>
      </c>
      <c r="F757" t="s">
        <v>20</v>
      </c>
      <c r="G757" t="s">
        <v>14</v>
      </c>
      <c r="H757" t="s">
        <v>15</v>
      </c>
      <c r="I757">
        <v>4</v>
      </c>
      <c r="J757">
        <v>149</v>
      </c>
      <c r="K757" t="s">
        <v>16</v>
      </c>
      <c r="L757" t="s">
        <v>17</v>
      </c>
      <c r="M757" t="s">
        <v>18</v>
      </c>
      <c r="N757" s="18">
        <f>VLOOKUP(Barcelona_Idealista4[[#This Row],[lift]],Tabla5[],2,0)</f>
        <v>0</v>
      </c>
      <c r="O757" s="25">
        <v>640000</v>
      </c>
      <c r="P757" s="25">
        <f>Barcelona_Idealista4[[#This Row],[prices]]/Barcelona_Idealista4[[#This Row],[area_m2]]</f>
        <v>4295.3020134228191</v>
      </c>
      <c r="Q757" t="str">
        <f>_xlfn.TEXTJOIN("-",0,Barcelona_Idealista4[[#This Row],[condition]],Barcelona_Idealista4[[#This Row],[prices]])</f>
        <v>good condition-640000</v>
      </c>
      <c r="R757" s="11" t="str" cm="1">
        <f t="array" ref="R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8" spans="1:18" x14ac:dyDescent="0.2">
      <c r="A758" s="1">
        <v>42792</v>
      </c>
      <c r="B758" s="14">
        <f>YEAR(Barcelona_Idealista4[[#This Row],[Fecha]])</f>
        <v>2017</v>
      </c>
      <c r="C758" t="s">
        <v>879</v>
      </c>
      <c r="D758" t="s">
        <v>11</v>
      </c>
      <c r="E758" t="s">
        <v>50</v>
      </c>
      <c r="F758" t="s">
        <v>82</v>
      </c>
      <c r="G758" t="s">
        <v>14</v>
      </c>
      <c r="H758" t="s">
        <v>23</v>
      </c>
      <c r="I758">
        <v>1</v>
      </c>
      <c r="J758">
        <v>80</v>
      </c>
      <c r="K758" t="s">
        <v>16</v>
      </c>
      <c r="L758" t="s">
        <v>17</v>
      </c>
      <c r="M758" t="s">
        <v>58</v>
      </c>
      <c r="N758" s="18">
        <f>VLOOKUP(Barcelona_Idealista4[[#This Row],[lift]],Tabla5[],2,0)</f>
        <v>0</v>
      </c>
      <c r="O758" s="25">
        <v>429000</v>
      </c>
      <c r="P758" s="25">
        <f>Barcelona_Idealista4[[#This Row],[prices]]/Barcelona_Idealista4[[#This Row],[area_m2]]</f>
        <v>5362.5</v>
      </c>
      <c r="Q758" t="str">
        <f>_xlfn.TEXTJOIN("-",0,Barcelona_Idealista4[[#This Row],[condition]],Barcelona_Idealista4[[#This Row],[prices]])</f>
        <v>good condition-429000</v>
      </c>
      <c r="R758" s="11" t="str" cm="1">
        <f t="array" ref="R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59" spans="1:18" x14ac:dyDescent="0.2">
      <c r="A759" s="1">
        <v>42793</v>
      </c>
      <c r="B759" s="14">
        <f>YEAR(Barcelona_Idealista4[[#This Row],[Fecha]])</f>
        <v>2017</v>
      </c>
      <c r="C759" t="s">
        <v>880</v>
      </c>
      <c r="D759" t="s">
        <v>11</v>
      </c>
      <c r="E759" t="s">
        <v>47</v>
      </c>
      <c r="F759" t="s">
        <v>48</v>
      </c>
      <c r="G759" t="s">
        <v>14</v>
      </c>
      <c r="H759" t="s">
        <v>15</v>
      </c>
      <c r="I759">
        <v>2</v>
      </c>
      <c r="J759">
        <v>69</v>
      </c>
      <c r="K759" t="s">
        <v>28</v>
      </c>
      <c r="L759" t="s">
        <v>17</v>
      </c>
      <c r="M759" t="s">
        <v>58</v>
      </c>
      <c r="N759" s="18">
        <f>VLOOKUP(Barcelona_Idealista4[[#This Row],[lift]],Tabla5[],2,0)</f>
        <v>0.02</v>
      </c>
      <c r="O759" s="25">
        <v>228000</v>
      </c>
      <c r="P759" s="25">
        <f>Barcelona_Idealista4[[#This Row],[prices]]/Barcelona_Idealista4[[#This Row],[area_m2]]</f>
        <v>3304.3478260869565</v>
      </c>
      <c r="Q759" t="str">
        <f>_xlfn.TEXTJOIN("-",0,Barcelona_Idealista4[[#This Row],[condition]],Barcelona_Idealista4[[#This Row],[prices]])</f>
        <v>good condition-228000</v>
      </c>
      <c r="R759" s="11" t="str" cm="1">
        <f t="array" ref="R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0" spans="1:18" x14ac:dyDescent="0.2">
      <c r="A760" s="1">
        <v>42794</v>
      </c>
      <c r="B760" s="14">
        <f>YEAR(Barcelona_Idealista4[[#This Row],[Fecha]])</f>
        <v>2017</v>
      </c>
      <c r="C760" t="s">
        <v>881</v>
      </c>
      <c r="D760" t="s">
        <v>11</v>
      </c>
      <c r="E760" t="s">
        <v>12</v>
      </c>
      <c r="F760" t="s">
        <v>30</v>
      </c>
      <c r="G760" t="s">
        <v>14</v>
      </c>
      <c r="H760" t="s">
        <v>15</v>
      </c>
      <c r="I760">
        <v>3</v>
      </c>
      <c r="J760">
        <v>87</v>
      </c>
      <c r="K760" t="s">
        <v>16</v>
      </c>
      <c r="L760" t="s">
        <v>17</v>
      </c>
      <c r="M760" t="s">
        <v>18</v>
      </c>
      <c r="N760" s="18">
        <f>VLOOKUP(Barcelona_Idealista4[[#This Row],[lift]],Tabla5[],2,0)</f>
        <v>0</v>
      </c>
      <c r="O760" s="25">
        <v>395000</v>
      </c>
      <c r="P760" s="25">
        <f>Barcelona_Idealista4[[#This Row],[prices]]/Barcelona_Idealista4[[#This Row],[area_m2]]</f>
        <v>4540.2298850574716</v>
      </c>
      <c r="Q760" t="str">
        <f>_xlfn.TEXTJOIN("-",0,Barcelona_Idealista4[[#This Row],[condition]],Barcelona_Idealista4[[#This Row],[prices]])</f>
        <v>good condition-395000</v>
      </c>
      <c r="R760" s="11" t="str" cm="1">
        <f t="array" ref="R7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1" spans="1:18" x14ac:dyDescent="0.2">
      <c r="A761" s="1">
        <v>42795</v>
      </c>
      <c r="B761" s="14">
        <f>YEAR(Barcelona_Idealista4[[#This Row],[Fecha]])</f>
        <v>2017</v>
      </c>
      <c r="C761" t="s">
        <v>882</v>
      </c>
      <c r="D761" t="s">
        <v>11</v>
      </c>
      <c r="E761" t="s">
        <v>50</v>
      </c>
      <c r="F761" t="s">
        <v>114</v>
      </c>
      <c r="G761" t="s">
        <v>14</v>
      </c>
      <c r="H761" t="s">
        <v>23</v>
      </c>
      <c r="I761">
        <v>2</v>
      </c>
      <c r="J761">
        <v>110</v>
      </c>
      <c r="K761" t="s">
        <v>16</v>
      </c>
      <c r="L761" t="s">
        <v>17</v>
      </c>
      <c r="M761" t="s">
        <v>58</v>
      </c>
      <c r="N761" s="18">
        <f>VLOOKUP(Barcelona_Idealista4[[#This Row],[lift]],Tabla5[],2,0)</f>
        <v>0</v>
      </c>
      <c r="O761" s="25">
        <v>470000</v>
      </c>
      <c r="P761" s="25">
        <f>Barcelona_Idealista4[[#This Row],[prices]]/Barcelona_Idealista4[[#This Row],[area_m2]]</f>
        <v>4272.727272727273</v>
      </c>
      <c r="Q761" t="str">
        <f>_xlfn.TEXTJOIN("-",0,Barcelona_Idealista4[[#This Row],[condition]],Barcelona_Idealista4[[#This Row],[prices]])</f>
        <v>good condition-470000</v>
      </c>
      <c r="R761" s="11" t="str" cm="1">
        <f t="array" ref="R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2" spans="1:18" x14ac:dyDescent="0.2">
      <c r="A762" s="1">
        <v>42796</v>
      </c>
      <c r="B762" s="14">
        <f>YEAR(Barcelona_Idealista4[[#This Row],[Fecha]])</f>
        <v>2017</v>
      </c>
      <c r="C762" t="s">
        <v>883</v>
      </c>
      <c r="D762" t="s">
        <v>11</v>
      </c>
      <c r="E762" t="s">
        <v>12</v>
      </c>
      <c r="F762" t="s">
        <v>22</v>
      </c>
      <c r="G762" t="s">
        <v>14</v>
      </c>
      <c r="H762" t="s">
        <v>15</v>
      </c>
      <c r="I762">
        <v>2</v>
      </c>
      <c r="J762">
        <v>88</v>
      </c>
      <c r="K762" t="s">
        <v>16</v>
      </c>
      <c r="L762" t="s">
        <v>17</v>
      </c>
      <c r="M762" t="s">
        <v>52</v>
      </c>
      <c r="N762" s="18">
        <f>VLOOKUP(Barcelona_Idealista4[[#This Row],[lift]],Tabla5[],2,0)</f>
        <v>0</v>
      </c>
      <c r="O762" s="25">
        <v>269000</v>
      </c>
      <c r="P762" s="25">
        <f>Barcelona_Idealista4[[#This Row],[prices]]/Barcelona_Idealista4[[#This Row],[area_m2]]</f>
        <v>3056.818181818182</v>
      </c>
      <c r="Q762" t="str">
        <f>_xlfn.TEXTJOIN("-",0,Barcelona_Idealista4[[#This Row],[condition]],Barcelona_Idealista4[[#This Row],[prices]])</f>
        <v>good condition-269000</v>
      </c>
      <c r="R762" s="11" t="str" cm="1">
        <f t="array" ref="R7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3" spans="1:18" x14ac:dyDescent="0.2">
      <c r="A763" s="1">
        <v>42797</v>
      </c>
      <c r="B763" s="14">
        <f>YEAR(Barcelona_Idealista4[[#This Row],[Fecha]])</f>
        <v>2017</v>
      </c>
      <c r="C763" t="s">
        <v>884</v>
      </c>
      <c r="D763" t="s">
        <v>11</v>
      </c>
      <c r="E763" t="s">
        <v>47</v>
      </c>
      <c r="F763" t="s">
        <v>48</v>
      </c>
      <c r="G763" t="s">
        <v>14</v>
      </c>
      <c r="H763" t="s">
        <v>15</v>
      </c>
      <c r="I763">
        <v>2</v>
      </c>
      <c r="J763">
        <v>70</v>
      </c>
      <c r="K763" t="s">
        <v>16</v>
      </c>
      <c r="L763" t="s">
        <v>17</v>
      </c>
      <c r="M763" t="s">
        <v>57</v>
      </c>
      <c r="N763" s="18">
        <f>VLOOKUP(Barcelona_Idealista4[[#This Row],[lift]],Tabla5[],2,0)</f>
        <v>0</v>
      </c>
      <c r="O763" s="25">
        <v>275000</v>
      </c>
      <c r="P763" s="25">
        <f>Barcelona_Idealista4[[#This Row],[prices]]/Barcelona_Idealista4[[#This Row],[area_m2]]</f>
        <v>3928.5714285714284</v>
      </c>
      <c r="Q763" t="str">
        <f>_xlfn.TEXTJOIN("-",0,Barcelona_Idealista4[[#This Row],[condition]],Barcelona_Idealista4[[#This Row],[prices]])</f>
        <v>good condition-275000</v>
      </c>
      <c r="R763" s="11" t="str" cm="1">
        <f t="array" ref="R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4" spans="1:18" x14ac:dyDescent="0.2">
      <c r="A764" s="1">
        <v>42798</v>
      </c>
      <c r="B764" s="14">
        <f>YEAR(Barcelona_Idealista4[[#This Row],[Fecha]])</f>
        <v>2017</v>
      </c>
      <c r="C764" t="s">
        <v>885</v>
      </c>
      <c r="D764" t="s">
        <v>11</v>
      </c>
      <c r="E764" t="s">
        <v>19</v>
      </c>
      <c r="F764" t="s">
        <v>73</v>
      </c>
      <c r="G764" t="s">
        <v>14</v>
      </c>
      <c r="H764" t="s">
        <v>15</v>
      </c>
      <c r="I764">
        <v>3</v>
      </c>
      <c r="J764">
        <v>148</v>
      </c>
      <c r="K764" t="s">
        <v>16</v>
      </c>
      <c r="L764" t="s">
        <v>17</v>
      </c>
      <c r="M764" t="s">
        <v>40</v>
      </c>
      <c r="N764" s="18">
        <f>VLOOKUP(Barcelona_Idealista4[[#This Row],[lift]],Tabla5[],2,0)</f>
        <v>0</v>
      </c>
      <c r="O764" s="25">
        <v>635000</v>
      </c>
      <c r="P764" s="25">
        <f>Barcelona_Idealista4[[#This Row],[prices]]/Barcelona_Idealista4[[#This Row],[area_m2]]</f>
        <v>4290.5405405405409</v>
      </c>
      <c r="Q764" t="str">
        <f>_xlfn.TEXTJOIN("-",0,Barcelona_Idealista4[[#This Row],[condition]],Barcelona_Idealista4[[#This Row],[prices]])</f>
        <v>good condition-635000</v>
      </c>
      <c r="R764" s="11" t="str" cm="1">
        <f t="array" ref="R7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5" spans="1:18" x14ac:dyDescent="0.2">
      <c r="A765" s="1">
        <v>42799</v>
      </c>
      <c r="B765" s="14">
        <f>YEAR(Barcelona_Idealista4[[#This Row],[Fecha]])</f>
        <v>2017</v>
      </c>
      <c r="C765" t="s">
        <v>886</v>
      </c>
      <c r="D765" t="s">
        <v>11</v>
      </c>
      <c r="E765" t="s">
        <v>47</v>
      </c>
      <c r="F765" t="s">
        <v>48</v>
      </c>
      <c r="G765" t="s">
        <v>14</v>
      </c>
      <c r="H765" t="s">
        <v>15</v>
      </c>
      <c r="I765">
        <v>3</v>
      </c>
      <c r="J765">
        <v>117</v>
      </c>
      <c r="K765" t="s">
        <v>16</v>
      </c>
      <c r="L765" t="s">
        <v>17</v>
      </c>
      <c r="M765" t="s">
        <v>58</v>
      </c>
      <c r="N765" s="18">
        <f>VLOOKUP(Barcelona_Idealista4[[#This Row],[lift]],Tabla5[],2,0)</f>
        <v>0</v>
      </c>
      <c r="O765" s="25">
        <v>410000</v>
      </c>
      <c r="P765" s="25">
        <f>Barcelona_Idealista4[[#This Row],[prices]]/Barcelona_Idealista4[[#This Row],[area_m2]]</f>
        <v>3504.2735042735044</v>
      </c>
      <c r="Q765" t="str">
        <f>_xlfn.TEXTJOIN("-",0,Barcelona_Idealista4[[#This Row],[condition]],Barcelona_Idealista4[[#This Row],[prices]])</f>
        <v>good condition-410000</v>
      </c>
      <c r="R765" s="11" t="str" cm="1">
        <f t="array" ref="R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6" spans="1:18" x14ac:dyDescent="0.2">
      <c r="A766" s="1">
        <v>42800</v>
      </c>
      <c r="B766" s="14">
        <f>YEAR(Barcelona_Idealista4[[#This Row],[Fecha]])</f>
        <v>2017</v>
      </c>
      <c r="C766" t="s">
        <v>887</v>
      </c>
      <c r="D766" t="s">
        <v>11</v>
      </c>
      <c r="E766" t="s">
        <v>42</v>
      </c>
      <c r="F766" t="s">
        <v>59</v>
      </c>
      <c r="G766" t="s">
        <v>14</v>
      </c>
      <c r="H766" t="s">
        <v>15</v>
      </c>
      <c r="I766">
        <v>3</v>
      </c>
      <c r="J766">
        <v>74</v>
      </c>
      <c r="K766" t="s">
        <v>28</v>
      </c>
      <c r="L766" t="s">
        <v>17</v>
      </c>
      <c r="M766" t="s">
        <v>40</v>
      </c>
      <c r="N766" s="18">
        <f>VLOOKUP(Barcelona_Idealista4[[#This Row],[lift]],Tabla5[],2,0)</f>
        <v>0.02</v>
      </c>
      <c r="O766" s="25">
        <v>185000</v>
      </c>
      <c r="P766" s="25">
        <f>Barcelona_Idealista4[[#This Row],[prices]]/Barcelona_Idealista4[[#This Row],[area_m2]]</f>
        <v>2500</v>
      </c>
      <c r="Q766" t="str">
        <f>_xlfn.TEXTJOIN("-",0,Barcelona_Idealista4[[#This Row],[condition]],Barcelona_Idealista4[[#This Row],[prices]])</f>
        <v>good condition-185000</v>
      </c>
      <c r="R766" s="11" t="str" cm="1">
        <f t="array" ref="R7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67" spans="1:18" x14ac:dyDescent="0.2">
      <c r="A767" s="1">
        <v>42801</v>
      </c>
      <c r="B767" s="14">
        <f>YEAR(Barcelona_Idealista4[[#This Row],[Fecha]])</f>
        <v>2017</v>
      </c>
      <c r="C767" t="s">
        <v>888</v>
      </c>
      <c r="D767" t="s">
        <v>11</v>
      </c>
      <c r="E767" t="s">
        <v>12</v>
      </c>
      <c r="F767" t="s">
        <v>30</v>
      </c>
      <c r="G767" t="s">
        <v>14</v>
      </c>
      <c r="H767" t="s">
        <v>15</v>
      </c>
      <c r="I767">
        <v>2</v>
      </c>
      <c r="J767">
        <v>72</v>
      </c>
      <c r="K767" t="s">
        <v>16</v>
      </c>
      <c r="L767" t="s">
        <v>17</v>
      </c>
      <c r="M767" t="s">
        <v>21</v>
      </c>
      <c r="N767" s="18">
        <f>VLOOKUP(Barcelona_Idealista4[[#This Row],[lift]],Tabla5[],2,0)</f>
        <v>0</v>
      </c>
      <c r="O767" s="25">
        <v>285000</v>
      </c>
      <c r="P767" s="25">
        <f>Barcelona_Idealista4[[#This Row],[prices]]/Barcelona_Idealista4[[#This Row],[area_m2]]</f>
        <v>3958.3333333333335</v>
      </c>
      <c r="Q767" t="str">
        <f>_xlfn.TEXTJOIN("-",0,Barcelona_Idealista4[[#This Row],[condition]],Barcelona_Idealista4[[#This Row],[prices]])</f>
        <v>good condition-285000</v>
      </c>
      <c r="R767" s="11" t="str" cm="1">
        <f t="array" ref="R7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8" spans="1:18" x14ac:dyDescent="0.2">
      <c r="A768" s="1">
        <v>42802</v>
      </c>
      <c r="B768" s="14">
        <f>YEAR(Barcelona_Idealista4[[#This Row],[Fecha]])</f>
        <v>2017</v>
      </c>
      <c r="C768" t="s">
        <v>889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>
        <v>3</v>
      </c>
      <c r="J768">
        <v>290</v>
      </c>
      <c r="K768" t="s">
        <v>16</v>
      </c>
      <c r="L768" t="s">
        <v>17</v>
      </c>
      <c r="M768" t="s">
        <v>57</v>
      </c>
      <c r="N768" s="18">
        <f>VLOOKUP(Barcelona_Idealista4[[#This Row],[lift]],Tabla5[],2,0)</f>
        <v>0</v>
      </c>
      <c r="O768" s="25">
        <v>2450000</v>
      </c>
      <c r="P768" s="25">
        <f>Barcelona_Idealista4[[#This Row],[prices]]/Barcelona_Idealista4[[#This Row],[area_m2]]</f>
        <v>8448.2758620689656</v>
      </c>
      <c r="Q768" t="str">
        <f>_xlfn.TEXTJOIN("-",0,Barcelona_Idealista4[[#This Row],[condition]],Barcelona_Idealista4[[#This Row],[prices]])</f>
        <v>good condition-2450000</v>
      </c>
      <c r="R768" s="11" t="str" cm="1">
        <f t="array" ref="R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69" spans="1:18" x14ac:dyDescent="0.2">
      <c r="A769" s="1">
        <v>42803</v>
      </c>
      <c r="B769" s="14">
        <f>YEAR(Barcelona_Idealista4[[#This Row],[Fecha]])</f>
        <v>2017</v>
      </c>
      <c r="C769" t="s">
        <v>890</v>
      </c>
      <c r="D769" t="s">
        <v>11</v>
      </c>
      <c r="E769" t="s">
        <v>12</v>
      </c>
      <c r="F769" t="s">
        <v>31</v>
      </c>
      <c r="G769" t="s">
        <v>14</v>
      </c>
      <c r="H769" t="s">
        <v>15</v>
      </c>
      <c r="I769">
        <v>5</v>
      </c>
      <c r="J769">
        <v>123</v>
      </c>
      <c r="K769" t="s">
        <v>16</v>
      </c>
      <c r="L769" t="s">
        <v>17</v>
      </c>
      <c r="M769" t="s">
        <v>18</v>
      </c>
      <c r="N769" s="18">
        <f>VLOOKUP(Barcelona_Idealista4[[#This Row],[lift]],Tabla5[],2,0)</f>
        <v>0</v>
      </c>
      <c r="O769" s="25">
        <v>369000</v>
      </c>
      <c r="P769" s="25">
        <f>Barcelona_Idealista4[[#This Row],[prices]]/Barcelona_Idealista4[[#This Row],[area_m2]]</f>
        <v>3000</v>
      </c>
      <c r="Q769" t="str">
        <f>_xlfn.TEXTJOIN("-",0,Barcelona_Idealista4[[#This Row],[condition]],Barcelona_Idealista4[[#This Row],[prices]])</f>
        <v>good condition-369000</v>
      </c>
      <c r="R769" s="11" t="str" cm="1">
        <f t="array" ref="R7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0" spans="1:18" x14ac:dyDescent="0.2">
      <c r="A770" s="1">
        <v>42804</v>
      </c>
      <c r="B770" s="14">
        <f>YEAR(Barcelona_Idealista4[[#This Row],[Fecha]])</f>
        <v>2017</v>
      </c>
      <c r="C770" t="s">
        <v>891</v>
      </c>
      <c r="D770" t="s">
        <v>11</v>
      </c>
      <c r="E770" t="s">
        <v>47</v>
      </c>
      <c r="F770" t="s">
        <v>102</v>
      </c>
      <c r="G770" t="s">
        <v>14</v>
      </c>
      <c r="H770" t="s">
        <v>15</v>
      </c>
      <c r="I770">
        <v>3</v>
      </c>
      <c r="J770">
        <v>83</v>
      </c>
      <c r="K770" t="s">
        <v>16</v>
      </c>
      <c r="L770" t="s">
        <v>17</v>
      </c>
      <c r="M770" t="s">
        <v>58</v>
      </c>
      <c r="N770" s="18">
        <f>VLOOKUP(Barcelona_Idealista4[[#This Row],[lift]],Tabla5[],2,0)</f>
        <v>0</v>
      </c>
      <c r="O770" s="25">
        <v>250000</v>
      </c>
      <c r="P770" s="25">
        <f>Barcelona_Idealista4[[#This Row],[prices]]/Barcelona_Idealista4[[#This Row],[area_m2]]</f>
        <v>3012.0481927710844</v>
      </c>
      <c r="Q770" t="str">
        <f>_xlfn.TEXTJOIN("-",0,Barcelona_Idealista4[[#This Row],[condition]],Barcelona_Idealista4[[#This Row],[prices]])</f>
        <v>good condition-250000</v>
      </c>
      <c r="R770" s="11" t="str" cm="1">
        <f t="array" ref="R7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1" spans="1:18" x14ac:dyDescent="0.2">
      <c r="A771" s="1">
        <v>42805</v>
      </c>
      <c r="B771" s="14">
        <f>YEAR(Barcelona_Idealista4[[#This Row],[Fecha]])</f>
        <v>2017</v>
      </c>
      <c r="C771" t="s">
        <v>892</v>
      </c>
      <c r="D771" t="s">
        <v>11</v>
      </c>
      <c r="E771" t="s">
        <v>25</v>
      </c>
      <c r="F771" t="s">
        <v>39</v>
      </c>
      <c r="G771" t="s">
        <v>14</v>
      </c>
      <c r="H771" t="s">
        <v>15</v>
      </c>
      <c r="I771">
        <v>3</v>
      </c>
      <c r="J771">
        <v>65</v>
      </c>
      <c r="K771" t="s">
        <v>28</v>
      </c>
      <c r="L771" t="s">
        <v>67</v>
      </c>
      <c r="M771" t="s">
        <v>40</v>
      </c>
      <c r="N771" s="18">
        <f>VLOOKUP(Barcelona_Idealista4[[#This Row],[lift]],Tabla5[],2,0)</f>
        <v>0.02</v>
      </c>
      <c r="O771" s="25">
        <v>169800</v>
      </c>
      <c r="P771" s="25">
        <f>Barcelona_Idealista4[[#This Row],[prices]]/Barcelona_Idealista4[[#This Row],[area_m2]]</f>
        <v>2612.3076923076924</v>
      </c>
      <c r="Q771" t="str">
        <f>_xlfn.TEXTJOIN("-",0,Barcelona_Idealista4[[#This Row],[condition]],Barcelona_Idealista4[[#This Row],[prices]])</f>
        <v>good condition-169800</v>
      </c>
      <c r="R771" s="11" t="str" cm="1">
        <f t="array" ref="R7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2" spans="1:18" x14ac:dyDescent="0.2">
      <c r="A772" s="1">
        <v>42806</v>
      </c>
      <c r="B772" s="14">
        <f>YEAR(Barcelona_Idealista4[[#This Row],[Fecha]])</f>
        <v>2017</v>
      </c>
      <c r="C772" t="s">
        <v>893</v>
      </c>
      <c r="D772" t="s">
        <v>11</v>
      </c>
      <c r="E772" t="s">
        <v>89</v>
      </c>
      <c r="F772" t="s">
        <v>103</v>
      </c>
      <c r="G772" t="s">
        <v>14</v>
      </c>
      <c r="H772" t="s">
        <v>15</v>
      </c>
      <c r="I772">
        <v>2</v>
      </c>
      <c r="J772">
        <v>71</v>
      </c>
      <c r="K772" t="s">
        <v>28</v>
      </c>
      <c r="L772" t="s">
        <v>17</v>
      </c>
      <c r="M772" t="s">
        <v>18</v>
      </c>
      <c r="N772" s="18">
        <f>VLOOKUP(Barcelona_Idealista4[[#This Row],[lift]],Tabla5[],2,0)</f>
        <v>0.02</v>
      </c>
      <c r="O772" s="25">
        <v>245000</v>
      </c>
      <c r="P772" s="25">
        <f>Barcelona_Idealista4[[#This Row],[prices]]/Barcelona_Idealista4[[#This Row],[area_m2]]</f>
        <v>3450.7042253521126</v>
      </c>
      <c r="Q772" t="str">
        <f>_xlfn.TEXTJOIN("-",0,Barcelona_Idealista4[[#This Row],[condition]],Barcelona_Idealista4[[#This Row],[prices]])</f>
        <v>good condition-245000</v>
      </c>
      <c r="R772" s="11" t="str" cm="1">
        <f t="array" ref="R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3" spans="1:18" x14ac:dyDescent="0.2">
      <c r="A773" s="1">
        <v>42807</v>
      </c>
      <c r="B773" s="14">
        <f>YEAR(Barcelona_Idealista4[[#This Row],[Fecha]])</f>
        <v>2017</v>
      </c>
      <c r="C773" t="s">
        <v>894</v>
      </c>
      <c r="D773" t="s">
        <v>11</v>
      </c>
      <c r="E773" t="s">
        <v>37</v>
      </c>
      <c r="F773" t="s">
        <v>74</v>
      </c>
      <c r="G773" t="s">
        <v>14</v>
      </c>
      <c r="H773" t="s">
        <v>15</v>
      </c>
      <c r="I773">
        <v>2</v>
      </c>
      <c r="J773">
        <v>76</v>
      </c>
      <c r="K773" t="s">
        <v>28</v>
      </c>
      <c r="L773" t="s">
        <v>67</v>
      </c>
      <c r="M773" t="s">
        <v>40</v>
      </c>
      <c r="N773" s="18">
        <f>VLOOKUP(Barcelona_Idealista4[[#This Row],[lift]],Tabla5[],2,0)</f>
        <v>0.02</v>
      </c>
      <c r="O773" s="25">
        <v>200000</v>
      </c>
      <c r="P773" s="25">
        <f>Barcelona_Idealista4[[#This Row],[prices]]/Barcelona_Idealista4[[#This Row],[area_m2]]</f>
        <v>2631.5789473684213</v>
      </c>
      <c r="Q773" t="str">
        <f>_xlfn.TEXTJOIN("-",0,Barcelona_Idealista4[[#This Row],[condition]],Barcelona_Idealista4[[#This Row],[prices]])</f>
        <v>good condition-200000</v>
      </c>
      <c r="R773" s="11" t="str" cm="1">
        <f t="array" ref="R7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4" spans="1:18" x14ac:dyDescent="0.2">
      <c r="A774" s="1">
        <v>42808</v>
      </c>
      <c r="B774" s="14">
        <f>YEAR(Barcelona_Idealista4[[#This Row],[Fecha]])</f>
        <v>2017</v>
      </c>
      <c r="C774" t="s">
        <v>895</v>
      </c>
      <c r="D774" t="s">
        <v>11</v>
      </c>
      <c r="E774" t="s">
        <v>42</v>
      </c>
      <c r="F774" t="s">
        <v>43</v>
      </c>
      <c r="G774" t="s">
        <v>14</v>
      </c>
      <c r="H774" t="s">
        <v>15</v>
      </c>
      <c r="I774">
        <v>2</v>
      </c>
      <c r="J774">
        <v>82</v>
      </c>
      <c r="K774" t="s">
        <v>16</v>
      </c>
      <c r="L774" t="s">
        <v>17</v>
      </c>
      <c r="M774" t="s">
        <v>21</v>
      </c>
      <c r="N774" s="18">
        <f>VLOOKUP(Barcelona_Idealista4[[#This Row],[lift]],Tabla5[],2,0)</f>
        <v>0</v>
      </c>
      <c r="O774" s="25">
        <v>398000</v>
      </c>
      <c r="P774" s="25">
        <f>Barcelona_Idealista4[[#This Row],[prices]]/Barcelona_Idealista4[[#This Row],[area_m2]]</f>
        <v>4853.6585365853662</v>
      </c>
      <c r="Q774" t="str">
        <f>_xlfn.TEXTJOIN("-",0,Barcelona_Idealista4[[#This Row],[condition]],Barcelona_Idealista4[[#This Row],[prices]])</f>
        <v>good condition-398000</v>
      </c>
      <c r="R774" s="11" t="str" cm="1">
        <f t="array" ref="R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5" spans="1:18" x14ac:dyDescent="0.2">
      <c r="A775" s="1">
        <v>42809</v>
      </c>
      <c r="B775" s="14">
        <f>YEAR(Barcelona_Idealista4[[#This Row],[Fecha]])</f>
        <v>2017</v>
      </c>
      <c r="C775" t="s">
        <v>896</v>
      </c>
      <c r="D775" t="s">
        <v>11</v>
      </c>
      <c r="E775" t="s">
        <v>47</v>
      </c>
      <c r="F775" t="s">
        <v>102</v>
      </c>
      <c r="G775" t="s">
        <v>14</v>
      </c>
      <c r="H775" t="s">
        <v>15</v>
      </c>
      <c r="I775">
        <v>1</v>
      </c>
      <c r="J775">
        <v>33</v>
      </c>
      <c r="K775" t="s">
        <v>16</v>
      </c>
      <c r="L775" t="s">
        <v>17</v>
      </c>
      <c r="M775" t="s">
        <v>52</v>
      </c>
      <c r="N775" s="18">
        <f>VLOOKUP(Barcelona_Idealista4[[#This Row],[lift]],Tabla5[],2,0)</f>
        <v>0</v>
      </c>
      <c r="O775" s="25">
        <v>129000</v>
      </c>
      <c r="P775" s="25">
        <f>Barcelona_Idealista4[[#This Row],[prices]]/Barcelona_Idealista4[[#This Row],[area_m2]]</f>
        <v>3909.090909090909</v>
      </c>
      <c r="Q775" t="str">
        <f>_xlfn.TEXTJOIN("-",0,Barcelona_Idealista4[[#This Row],[condition]],Barcelona_Idealista4[[#This Row],[prices]])</f>
        <v>good condition-129000</v>
      </c>
      <c r="R775" s="11" t="str" cm="1">
        <f t="array" ref="R7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76" spans="1:18" x14ac:dyDescent="0.2">
      <c r="A776" s="1">
        <v>42810</v>
      </c>
      <c r="B776" s="14">
        <f>YEAR(Barcelona_Idealista4[[#This Row],[Fecha]])</f>
        <v>2017</v>
      </c>
      <c r="C776" t="s">
        <v>897</v>
      </c>
      <c r="D776" t="s">
        <v>11</v>
      </c>
      <c r="E776" t="s">
        <v>50</v>
      </c>
      <c r="F776" t="s">
        <v>51</v>
      </c>
      <c r="G776" t="s">
        <v>14</v>
      </c>
      <c r="H776" t="s">
        <v>15</v>
      </c>
      <c r="I776">
        <v>3</v>
      </c>
      <c r="J776">
        <v>60</v>
      </c>
      <c r="K776" t="s">
        <v>28</v>
      </c>
      <c r="L776" t="s">
        <v>17</v>
      </c>
      <c r="M776" t="s">
        <v>18</v>
      </c>
      <c r="N776" s="18">
        <f>VLOOKUP(Barcelona_Idealista4[[#This Row],[lift]],Tabla5[],2,0)</f>
        <v>0.02</v>
      </c>
      <c r="O776" s="25">
        <v>310000</v>
      </c>
      <c r="P776" s="25">
        <f>Barcelona_Idealista4[[#This Row],[prices]]/Barcelona_Idealista4[[#This Row],[area_m2]]</f>
        <v>5166.666666666667</v>
      </c>
      <c r="Q776" t="str">
        <f>_xlfn.TEXTJOIN("-",0,Barcelona_Idealista4[[#This Row],[condition]],Barcelona_Idealista4[[#This Row],[prices]])</f>
        <v>good condition-310000</v>
      </c>
      <c r="R776" s="11" t="str" cm="1">
        <f t="array" ref="R7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7" spans="1:18" x14ac:dyDescent="0.2">
      <c r="A777" s="1">
        <v>42811</v>
      </c>
      <c r="B777" s="14">
        <f>YEAR(Barcelona_Idealista4[[#This Row],[Fecha]])</f>
        <v>2017</v>
      </c>
      <c r="C777" t="s">
        <v>898</v>
      </c>
      <c r="D777" t="s">
        <v>11</v>
      </c>
      <c r="E777" t="s">
        <v>34</v>
      </c>
      <c r="F777" t="s">
        <v>35</v>
      </c>
      <c r="G777" t="s">
        <v>14</v>
      </c>
      <c r="H777" t="s">
        <v>69</v>
      </c>
      <c r="I777">
        <v>5</v>
      </c>
      <c r="J777">
        <v>600</v>
      </c>
      <c r="K777" t="s">
        <v>28</v>
      </c>
      <c r="L777" t="s">
        <v>17</v>
      </c>
      <c r="M777" t="s">
        <v>29</v>
      </c>
      <c r="N777" s="18">
        <f>VLOOKUP(Barcelona_Idealista4[[#This Row],[lift]],Tabla5[],2,0)</f>
        <v>0.02</v>
      </c>
      <c r="O777" s="25">
        <v>3990000</v>
      </c>
      <c r="P777" s="25">
        <f>Barcelona_Idealista4[[#This Row],[prices]]/Barcelona_Idealista4[[#This Row],[area_m2]]</f>
        <v>6650</v>
      </c>
      <c r="Q777" t="str">
        <f>_xlfn.TEXTJOIN("-",0,Barcelona_Idealista4[[#This Row],[condition]],Barcelona_Idealista4[[#This Row],[prices]])</f>
        <v>good condition-3990000</v>
      </c>
      <c r="R777" s="11" t="str" cm="1">
        <f t="array" ref="R7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8" spans="1:18" x14ac:dyDescent="0.2">
      <c r="A778" s="1">
        <v>42812</v>
      </c>
      <c r="B778" s="14">
        <f>YEAR(Barcelona_Idealista4[[#This Row],[Fecha]])</f>
        <v>2017</v>
      </c>
      <c r="C778" t="s">
        <v>899</v>
      </c>
      <c r="D778" t="s">
        <v>11</v>
      </c>
      <c r="E778" t="s">
        <v>37</v>
      </c>
      <c r="F778" t="s">
        <v>74</v>
      </c>
      <c r="G778" t="s">
        <v>14</v>
      </c>
      <c r="H778" t="s">
        <v>15</v>
      </c>
      <c r="I778">
        <v>3</v>
      </c>
      <c r="J778">
        <v>86</v>
      </c>
      <c r="K778" t="s">
        <v>16</v>
      </c>
      <c r="L778" t="s">
        <v>17</v>
      </c>
      <c r="M778" t="s">
        <v>18</v>
      </c>
      <c r="N778" s="18">
        <f>VLOOKUP(Barcelona_Idealista4[[#This Row],[lift]],Tabla5[],2,0)</f>
        <v>0</v>
      </c>
      <c r="O778" s="25">
        <v>349000</v>
      </c>
      <c r="P778" s="25">
        <f>Barcelona_Idealista4[[#This Row],[prices]]/Barcelona_Idealista4[[#This Row],[area_m2]]</f>
        <v>4058.1395348837209</v>
      </c>
      <c r="Q778" t="str">
        <f>_xlfn.TEXTJOIN("-",0,Barcelona_Idealista4[[#This Row],[condition]],Barcelona_Idealista4[[#This Row],[prices]])</f>
        <v>good condition-349000</v>
      </c>
      <c r="R778" s="11" t="str" cm="1">
        <f t="array" ref="R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79" spans="1:18" x14ac:dyDescent="0.2">
      <c r="A779" s="1">
        <v>42813</v>
      </c>
      <c r="B779" s="14">
        <f>YEAR(Barcelona_Idealista4[[#This Row],[Fecha]])</f>
        <v>2017</v>
      </c>
      <c r="C779" t="s">
        <v>900</v>
      </c>
      <c r="D779" t="s">
        <v>11</v>
      </c>
      <c r="E779" t="s">
        <v>19</v>
      </c>
      <c r="F779" t="s">
        <v>45</v>
      </c>
      <c r="G779" t="s">
        <v>14</v>
      </c>
      <c r="H779" t="s">
        <v>15</v>
      </c>
      <c r="I779">
        <v>3</v>
      </c>
      <c r="J779">
        <v>160</v>
      </c>
      <c r="K779" t="s">
        <v>16</v>
      </c>
      <c r="L779" t="s">
        <v>17</v>
      </c>
      <c r="M779" t="s">
        <v>52</v>
      </c>
      <c r="N779" s="18">
        <f>VLOOKUP(Barcelona_Idealista4[[#This Row],[lift]],Tabla5[],2,0)</f>
        <v>0</v>
      </c>
      <c r="O779" s="25">
        <v>845000</v>
      </c>
      <c r="P779" s="25">
        <f>Barcelona_Idealista4[[#This Row],[prices]]/Barcelona_Idealista4[[#This Row],[area_m2]]</f>
        <v>5281.25</v>
      </c>
      <c r="Q779" t="str">
        <f>_xlfn.TEXTJOIN("-",0,Barcelona_Idealista4[[#This Row],[condition]],Barcelona_Idealista4[[#This Row],[prices]])</f>
        <v>good condition-845000</v>
      </c>
      <c r="R779" s="11" t="str" cm="1">
        <f t="array" ref="R7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0" spans="1:18" x14ac:dyDescent="0.2">
      <c r="A780" s="1">
        <v>42814</v>
      </c>
      <c r="B780" s="14">
        <f>YEAR(Barcelona_Idealista4[[#This Row],[Fecha]])</f>
        <v>2017</v>
      </c>
      <c r="C780" t="s">
        <v>901</v>
      </c>
      <c r="D780" t="s">
        <v>11</v>
      </c>
      <c r="E780" t="s">
        <v>12</v>
      </c>
      <c r="F780" t="s">
        <v>41</v>
      </c>
      <c r="G780" t="s">
        <v>14</v>
      </c>
      <c r="H780" t="s">
        <v>15</v>
      </c>
      <c r="I780">
        <v>3</v>
      </c>
      <c r="J780">
        <v>122</v>
      </c>
      <c r="K780" t="s">
        <v>16</v>
      </c>
      <c r="L780" t="s">
        <v>17</v>
      </c>
      <c r="M780" t="s">
        <v>57</v>
      </c>
      <c r="N780" s="18">
        <f>VLOOKUP(Barcelona_Idealista4[[#This Row],[lift]],Tabla5[],2,0)</f>
        <v>0</v>
      </c>
      <c r="O780" s="25">
        <v>570000</v>
      </c>
      <c r="P780" s="25">
        <f>Barcelona_Idealista4[[#This Row],[prices]]/Barcelona_Idealista4[[#This Row],[area_m2]]</f>
        <v>4672.1311475409839</v>
      </c>
      <c r="Q780" t="str">
        <f>_xlfn.TEXTJOIN("-",0,Barcelona_Idealista4[[#This Row],[condition]],Barcelona_Idealista4[[#This Row],[prices]])</f>
        <v>good condition-570000</v>
      </c>
      <c r="R780" s="11" t="str" cm="1">
        <f t="array" ref="R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1" spans="1:18" x14ac:dyDescent="0.2">
      <c r="A781" s="1">
        <v>42815</v>
      </c>
      <c r="B781" s="14">
        <f>YEAR(Barcelona_Idealista4[[#This Row],[Fecha]])</f>
        <v>2017</v>
      </c>
      <c r="C781" t="s">
        <v>902</v>
      </c>
      <c r="D781" t="s">
        <v>11</v>
      </c>
      <c r="E781" t="s">
        <v>37</v>
      </c>
      <c r="F781" t="s">
        <v>38</v>
      </c>
      <c r="G781" t="s">
        <v>14</v>
      </c>
      <c r="H781" t="s">
        <v>15</v>
      </c>
      <c r="I781">
        <v>3</v>
      </c>
      <c r="J781">
        <v>86</v>
      </c>
      <c r="K781" t="s">
        <v>28</v>
      </c>
      <c r="L781" t="s">
        <v>17</v>
      </c>
      <c r="M781" t="s">
        <v>18</v>
      </c>
      <c r="N781" s="18">
        <f>VLOOKUP(Barcelona_Idealista4[[#This Row],[lift]],Tabla5[],2,0)</f>
        <v>0.02</v>
      </c>
      <c r="O781" s="25">
        <v>270000</v>
      </c>
      <c r="P781" s="25">
        <f>Barcelona_Idealista4[[#This Row],[prices]]/Barcelona_Idealista4[[#This Row],[area_m2]]</f>
        <v>3139.5348837209303</v>
      </c>
      <c r="Q781" t="str">
        <f>_xlfn.TEXTJOIN("-",0,Barcelona_Idealista4[[#This Row],[condition]],Barcelona_Idealista4[[#This Row],[prices]])</f>
        <v>good condition-270000</v>
      </c>
      <c r="R781" s="11" t="str" cm="1">
        <f t="array" ref="R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2" spans="1:18" x14ac:dyDescent="0.2">
      <c r="A782" s="1">
        <v>42816</v>
      </c>
      <c r="B782" s="14">
        <f>YEAR(Barcelona_Idealista4[[#This Row],[Fecha]])</f>
        <v>2017</v>
      </c>
      <c r="C782" t="s">
        <v>903</v>
      </c>
      <c r="D782" t="s">
        <v>11</v>
      </c>
      <c r="E782" t="s">
        <v>89</v>
      </c>
      <c r="F782" t="s">
        <v>92</v>
      </c>
      <c r="G782" t="s">
        <v>14</v>
      </c>
      <c r="H782" t="s">
        <v>15</v>
      </c>
      <c r="I782">
        <v>3</v>
      </c>
      <c r="J782">
        <v>62</v>
      </c>
      <c r="K782" t="s">
        <v>28</v>
      </c>
      <c r="L782" t="s">
        <v>17</v>
      </c>
      <c r="M782" t="s">
        <v>18</v>
      </c>
      <c r="N782" s="18">
        <f>VLOOKUP(Barcelona_Idealista4[[#This Row],[lift]],Tabla5[],2,0)</f>
        <v>0.02</v>
      </c>
      <c r="O782" s="25">
        <v>139000</v>
      </c>
      <c r="P782" s="25">
        <f>Barcelona_Idealista4[[#This Row],[prices]]/Barcelona_Idealista4[[#This Row],[area_m2]]</f>
        <v>2241.9354838709678</v>
      </c>
      <c r="Q782" t="str">
        <f>_xlfn.TEXTJOIN("-",0,Barcelona_Idealista4[[#This Row],[condition]],Barcelona_Idealista4[[#This Row],[prices]])</f>
        <v>good condition-139000</v>
      </c>
      <c r="R782" s="11" t="str" cm="1">
        <f t="array" ref="R7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3" spans="1:18" x14ac:dyDescent="0.2">
      <c r="A783" s="1">
        <v>42817</v>
      </c>
      <c r="B783" s="14">
        <f>YEAR(Barcelona_Idealista4[[#This Row],[Fecha]])</f>
        <v>2017</v>
      </c>
      <c r="C783" t="s">
        <v>904</v>
      </c>
      <c r="D783" t="s">
        <v>11</v>
      </c>
      <c r="E783" t="s">
        <v>89</v>
      </c>
      <c r="F783" t="s">
        <v>115</v>
      </c>
      <c r="G783" t="s">
        <v>14</v>
      </c>
      <c r="H783" t="s">
        <v>15</v>
      </c>
      <c r="I783">
        <v>3</v>
      </c>
      <c r="J783">
        <v>96</v>
      </c>
      <c r="K783" t="s">
        <v>16</v>
      </c>
      <c r="L783" t="s">
        <v>17</v>
      </c>
      <c r="M783" t="s">
        <v>106</v>
      </c>
      <c r="N783" s="18">
        <f>VLOOKUP(Barcelona_Idealista4[[#This Row],[lift]],Tabla5[],2,0)</f>
        <v>0</v>
      </c>
      <c r="O783" s="25">
        <v>215000</v>
      </c>
      <c r="P783" s="25">
        <f>Barcelona_Idealista4[[#This Row],[prices]]/Barcelona_Idealista4[[#This Row],[area_m2]]</f>
        <v>2239.5833333333335</v>
      </c>
      <c r="Q783" t="str">
        <f>_xlfn.TEXTJOIN("-",0,Barcelona_Idealista4[[#This Row],[condition]],Barcelona_Idealista4[[#This Row],[prices]])</f>
        <v>good condition-215000</v>
      </c>
      <c r="R783" s="11" t="str" cm="1">
        <f t="array" ref="R7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4" spans="1:18" x14ac:dyDescent="0.2">
      <c r="A784" s="1">
        <v>42818</v>
      </c>
      <c r="B784" s="14">
        <f>YEAR(Barcelona_Idealista4[[#This Row],[Fecha]])</f>
        <v>2017</v>
      </c>
      <c r="C784" t="s">
        <v>905</v>
      </c>
      <c r="D784" t="s">
        <v>11</v>
      </c>
      <c r="E784" t="s">
        <v>47</v>
      </c>
      <c r="F784" t="s">
        <v>102</v>
      </c>
      <c r="G784" t="s">
        <v>14</v>
      </c>
      <c r="H784" t="s">
        <v>15</v>
      </c>
      <c r="I784">
        <v>3</v>
      </c>
      <c r="J784">
        <v>120</v>
      </c>
      <c r="K784" t="s">
        <v>16</v>
      </c>
      <c r="L784" t="s">
        <v>17</v>
      </c>
      <c r="M784" t="s">
        <v>60</v>
      </c>
      <c r="N784" s="18">
        <f>VLOOKUP(Barcelona_Idealista4[[#This Row],[lift]],Tabla5[],2,0)</f>
        <v>0</v>
      </c>
      <c r="O784" s="25">
        <v>463000</v>
      </c>
      <c r="P784" s="25">
        <f>Barcelona_Idealista4[[#This Row],[prices]]/Barcelona_Idealista4[[#This Row],[area_m2]]</f>
        <v>3858.3333333333335</v>
      </c>
      <c r="Q784" t="str">
        <f>_xlfn.TEXTJOIN("-",0,Barcelona_Idealista4[[#This Row],[condition]],Barcelona_Idealista4[[#This Row],[prices]])</f>
        <v>good condition-463000</v>
      </c>
      <c r="R784" s="11" t="str" cm="1">
        <f t="array" ref="R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5" spans="1:18" x14ac:dyDescent="0.2">
      <c r="A785" s="1">
        <v>42819</v>
      </c>
      <c r="B785" s="14">
        <f>YEAR(Barcelona_Idealista4[[#This Row],[Fecha]])</f>
        <v>2017</v>
      </c>
      <c r="C785" t="s">
        <v>906</v>
      </c>
      <c r="D785" t="s">
        <v>11</v>
      </c>
      <c r="E785" t="s">
        <v>47</v>
      </c>
      <c r="F785" t="s">
        <v>86</v>
      </c>
      <c r="G785" t="s">
        <v>14</v>
      </c>
      <c r="H785" t="s">
        <v>15</v>
      </c>
      <c r="I785">
        <v>3</v>
      </c>
      <c r="J785">
        <v>150</v>
      </c>
      <c r="K785" t="s">
        <v>28</v>
      </c>
      <c r="L785" t="s">
        <v>17</v>
      </c>
      <c r="M785" t="s">
        <v>52</v>
      </c>
      <c r="N785" s="18">
        <f>VLOOKUP(Barcelona_Idealista4[[#This Row],[lift]],Tabla5[],2,0)</f>
        <v>0.02</v>
      </c>
      <c r="O785" s="25">
        <v>239000</v>
      </c>
      <c r="P785" s="25">
        <f>Barcelona_Idealista4[[#This Row],[prices]]/Barcelona_Idealista4[[#This Row],[area_m2]]</f>
        <v>1593.3333333333333</v>
      </c>
      <c r="Q785" t="str">
        <f>_xlfn.TEXTJOIN("-",0,Barcelona_Idealista4[[#This Row],[condition]],Barcelona_Idealista4[[#This Row],[prices]])</f>
        <v>good condition-239000</v>
      </c>
      <c r="R785" s="11" t="str" cm="1">
        <f t="array" ref="R7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86" spans="1:18" x14ac:dyDescent="0.2">
      <c r="A786" s="1">
        <v>42820</v>
      </c>
      <c r="B786" s="14">
        <f>YEAR(Barcelona_Idealista4[[#This Row],[Fecha]])</f>
        <v>2017</v>
      </c>
      <c r="C786" t="s">
        <v>907</v>
      </c>
      <c r="D786" t="s">
        <v>11</v>
      </c>
      <c r="E786" t="s">
        <v>37</v>
      </c>
      <c r="F786" t="s">
        <v>85</v>
      </c>
      <c r="G786" t="s">
        <v>14</v>
      </c>
      <c r="H786" t="s">
        <v>15</v>
      </c>
      <c r="I786">
        <v>3</v>
      </c>
      <c r="J786">
        <v>56</v>
      </c>
      <c r="K786" t="s">
        <v>28</v>
      </c>
      <c r="L786" t="s">
        <v>17</v>
      </c>
      <c r="M786" t="s">
        <v>21</v>
      </c>
      <c r="N786" s="18">
        <f>VLOOKUP(Barcelona_Idealista4[[#This Row],[lift]],Tabla5[],2,0)</f>
        <v>0.02</v>
      </c>
      <c r="O786" s="25">
        <v>283000</v>
      </c>
      <c r="P786" s="25">
        <f>Barcelona_Idealista4[[#This Row],[prices]]/Barcelona_Idealista4[[#This Row],[area_m2]]</f>
        <v>5053.5714285714284</v>
      </c>
      <c r="Q786" t="str">
        <f>_xlfn.TEXTJOIN("-",0,Barcelona_Idealista4[[#This Row],[condition]],Barcelona_Idealista4[[#This Row],[prices]])</f>
        <v>good condition-283000</v>
      </c>
      <c r="R786" s="11" t="str" cm="1">
        <f t="array" ref="R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7" spans="1:18" x14ac:dyDescent="0.2">
      <c r="A787" s="1">
        <v>42821</v>
      </c>
      <c r="B787" s="14">
        <f>YEAR(Barcelona_Idealista4[[#This Row],[Fecha]])</f>
        <v>2017</v>
      </c>
      <c r="C787" t="s">
        <v>908</v>
      </c>
      <c r="D787" t="s">
        <v>11</v>
      </c>
      <c r="E787" t="s">
        <v>47</v>
      </c>
      <c r="F787" t="s">
        <v>48</v>
      </c>
      <c r="G787" t="s">
        <v>14</v>
      </c>
      <c r="H787" t="s">
        <v>15</v>
      </c>
      <c r="I787">
        <v>4</v>
      </c>
      <c r="J787">
        <v>81</v>
      </c>
      <c r="K787" t="s">
        <v>16</v>
      </c>
      <c r="L787" t="s">
        <v>17</v>
      </c>
      <c r="M787" t="s">
        <v>58</v>
      </c>
      <c r="N787" s="18">
        <f>VLOOKUP(Barcelona_Idealista4[[#This Row],[lift]],Tabla5[],2,0)</f>
        <v>0</v>
      </c>
      <c r="O787" s="25">
        <v>405000</v>
      </c>
      <c r="P787" s="25">
        <f>Barcelona_Idealista4[[#This Row],[prices]]/Barcelona_Idealista4[[#This Row],[area_m2]]</f>
        <v>5000</v>
      </c>
      <c r="Q787" t="str">
        <f>_xlfn.TEXTJOIN("-",0,Barcelona_Idealista4[[#This Row],[condition]],Barcelona_Idealista4[[#This Row],[prices]])</f>
        <v>good condition-405000</v>
      </c>
      <c r="R787" s="11" t="str" cm="1">
        <f t="array" ref="R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8" spans="1:18" x14ac:dyDescent="0.2">
      <c r="A788" s="1">
        <v>42822</v>
      </c>
      <c r="B788" s="14">
        <f>YEAR(Barcelona_Idealista4[[#This Row],[Fecha]])</f>
        <v>2017</v>
      </c>
      <c r="C788" t="s">
        <v>909</v>
      </c>
      <c r="D788" t="s">
        <v>11</v>
      </c>
      <c r="E788" t="s">
        <v>12</v>
      </c>
      <c r="F788" t="s">
        <v>33</v>
      </c>
      <c r="G788" t="s">
        <v>14</v>
      </c>
      <c r="H788" t="s">
        <v>15</v>
      </c>
      <c r="I788">
        <v>4</v>
      </c>
      <c r="J788">
        <v>113</v>
      </c>
      <c r="K788" t="s">
        <v>16</v>
      </c>
      <c r="L788" t="s">
        <v>17</v>
      </c>
      <c r="M788" t="s">
        <v>36</v>
      </c>
      <c r="N788" s="18">
        <f>VLOOKUP(Barcelona_Idealista4[[#This Row],[lift]],Tabla5[],2,0)</f>
        <v>0</v>
      </c>
      <c r="O788" s="25">
        <v>425000</v>
      </c>
      <c r="P788" s="25">
        <f>Barcelona_Idealista4[[#This Row],[prices]]/Barcelona_Idealista4[[#This Row],[area_m2]]</f>
        <v>3761.0619469026547</v>
      </c>
      <c r="Q788" t="str">
        <f>_xlfn.TEXTJOIN("-",0,Barcelona_Idealista4[[#This Row],[condition]],Barcelona_Idealista4[[#This Row],[prices]])</f>
        <v>good condition-425000</v>
      </c>
      <c r="R788" s="11" t="str" cm="1">
        <f t="array" ref="R7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89" spans="1:18" x14ac:dyDescent="0.2">
      <c r="A789" s="1">
        <v>42823</v>
      </c>
      <c r="B789" s="14">
        <f>YEAR(Barcelona_Idealista4[[#This Row],[Fecha]])</f>
        <v>2017</v>
      </c>
      <c r="C789" t="s">
        <v>910</v>
      </c>
      <c r="D789" t="s">
        <v>11</v>
      </c>
      <c r="E789" t="s">
        <v>37</v>
      </c>
      <c r="F789" t="s">
        <v>74</v>
      </c>
      <c r="G789" t="s">
        <v>14</v>
      </c>
      <c r="H789" t="s">
        <v>15</v>
      </c>
      <c r="I789">
        <v>3</v>
      </c>
      <c r="J789">
        <v>83</v>
      </c>
      <c r="K789" t="s">
        <v>16</v>
      </c>
      <c r="L789" t="s">
        <v>17</v>
      </c>
      <c r="M789" t="s">
        <v>21</v>
      </c>
      <c r="N789" s="18">
        <f>VLOOKUP(Barcelona_Idealista4[[#This Row],[lift]],Tabla5[],2,0)</f>
        <v>0</v>
      </c>
      <c r="O789" s="25">
        <v>320000</v>
      </c>
      <c r="P789" s="25">
        <f>Barcelona_Idealista4[[#This Row],[prices]]/Barcelona_Idealista4[[#This Row],[area_m2]]</f>
        <v>3855.4216867469881</v>
      </c>
      <c r="Q789" t="str">
        <f>_xlfn.TEXTJOIN("-",0,Barcelona_Idealista4[[#This Row],[condition]],Barcelona_Idealista4[[#This Row],[prices]])</f>
        <v>good condition-320000</v>
      </c>
      <c r="R789" s="11" t="str" cm="1">
        <f t="array" ref="R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0" spans="1:18" x14ac:dyDescent="0.2">
      <c r="A790" s="1">
        <v>42824</v>
      </c>
      <c r="B790" s="14">
        <f>YEAR(Barcelona_Idealista4[[#This Row],[Fecha]])</f>
        <v>2017</v>
      </c>
      <c r="C790" t="s">
        <v>911</v>
      </c>
      <c r="D790" t="s">
        <v>11</v>
      </c>
      <c r="E790" t="s">
        <v>50</v>
      </c>
      <c r="F790" t="s">
        <v>66</v>
      </c>
      <c r="G790" t="s">
        <v>14</v>
      </c>
      <c r="H790" t="s">
        <v>15</v>
      </c>
      <c r="I790">
        <v>4</v>
      </c>
      <c r="J790">
        <v>116</v>
      </c>
      <c r="K790" t="s">
        <v>16</v>
      </c>
      <c r="L790" t="s">
        <v>17</v>
      </c>
      <c r="M790" t="s">
        <v>21</v>
      </c>
      <c r="N790" s="18">
        <f>VLOOKUP(Barcelona_Idealista4[[#This Row],[lift]],Tabla5[],2,0)</f>
        <v>0</v>
      </c>
      <c r="O790" s="25">
        <v>349000</v>
      </c>
      <c r="P790" s="25">
        <f>Barcelona_Idealista4[[#This Row],[prices]]/Barcelona_Idealista4[[#This Row],[area_m2]]</f>
        <v>3008.6206896551726</v>
      </c>
      <c r="Q790" t="str">
        <f>_xlfn.TEXTJOIN("-",0,Barcelona_Idealista4[[#This Row],[condition]],Barcelona_Idealista4[[#This Row],[prices]])</f>
        <v>good condition-349000</v>
      </c>
      <c r="R790" s="11" t="str" cm="1">
        <f t="array" ref="R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1" spans="1:18" x14ac:dyDescent="0.2">
      <c r="A791" s="1">
        <v>42825</v>
      </c>
      <c r="B791" s="14">
        <f>YEAR(Barcelona_Idealista4[[#This Row],[Fecha]])</f>
        <v>2017</v>
      </c>
      <c r="C791" t="s">
        <v>912</v>
      </c>
      <c r="D791" t="s">
        <v>11</v>
      </c>
      <c r="E791" t="s">
        <v>89</v>
      </c>
      <c r="F791" t="s">
        <v>93</v>
      </c>
      <c r="G791" t="s">
        <v>14</v>
      </c>
      <c r="H791" t="s">
        <v>15</v>
      </c>
      <c r="I791">
        <v>3</v>
      </c>
      <c r="J791">
        <v>83</v>
      </c>
      <c r="K791" t="s">
        <v>16</v>
      </c>
      <c r="L791" t="s">
        <v>17</v>
      </c>
      <c r="M791" t="s">
        <v>21</v>
      </c>
      <c r="N791" s="18">
        <f>VLOOKUP(Barcelona_Idealista4[[#This Row],[lift]],Tabla5[],2,0)</f>
        <v>0</v>
      </c>
      <c r="O791" s="25">
        <v>418200</v>
      </c>
      <c r="P791" s="25">
        <f>Barcelona_Idealista4[[#This Row],[prices]]/Barcelona_Idealista4[[#This Row],[area_m2]]</f>
        <v>5038.5542168674701</v>
      </c>
      <c r="Q791" t="str">
        <f>_xlfn.TEXTJOIN("-",0,Barcelona_Idealista4[[#This Row],[condition]],Barcelona_Idealista4[[#This Row],[prices]])</f>
        <v>good condition-418200</v>
      </c>
      <c r="R791" s="11" t="str" cm="1">
        <f t="array" ref="R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2" spans="1:18" x14ac:dyDescent="0.2">
      <c r="A792" s="1">
        <v>42826</v>
      </c>
      <c r="B792" s="14">
        <f>YEAR(Barcelona_Idealista4[[#This Row],[Fecha]])</f>
        <v>2017</v>
      </c>
      <c r="C792" t="s">
        <v>913</v>
      </c>
      <c r="D792" t="s">
        <v>11</v>
      </c>
      <c r="E792" t="s">
        <v>47</v>
      </c>
      <c r="F792" t="s">
        <v>96</v>
      </c>
      <c r="G792" t="s">
        <v>14</v>
      </c>
      <c r="H792" t="s">
        <v>15</v>
      </c>
      <c r="I792">
        <v>3</v>
      </c>
      <c r="J792">
        <v>101</v>
      </c>
      <c r="K792" t="s">
        <v>28</v>
      </c>
      <c r="L792" t="s">
        <v>17</v>
      </c>
      <c r="M792" t="s">
        <v>21</v>
      </c>
      <c r="N792" s="18">
        <f>VLOOKUP(Barcelona_Idealista4[[#This Row],[lift]],Tabla5[],2,0)</f>
        <v>0.02</v>
      </c>
      <c r="O792" s="25">
        <v>260000</v>
      </c>
      <c r="P792" s="25">
        <f>Barcelona_Idealista4[[#This Row],[prices]]/Barcelona_Idealista4[[#This Row],[area_m2]]</f>
        <v>2574.2574257425745</v>
      </c>
      <c r="Q792" t="str">
        <f>_xlfn.TEXTJOIN("-",0,Barcelona_Idealista4[[#This Row],[condition]],Barcelona_Idealista4[[#This Row],[prices]])</f>
        <v>good condition-260000</v>
      </c>
      <c r="R792" s="11" t="str" cm="1">
        <f t="array" ref="R7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93" spans="1:18" x14ac:dyDescent="0.2">
      <c r="A793" s="1">
        <v>42827</v>
      </c>
      <c r="B793" s="14">
        <f>YEAR(Barcelona_Idealista4[[#This Row],[Fecha]])</f>
        <v>2017</v>
      </c>
      <c r="C793" t="s">
        <v>914</v>
      </c>
      <c r="D793" t="s">
        <v>11</v>
      </c>
      <c r="E793" t="s">
        <v>12</v>
      </c>
      <c r="F793" t="s">
        <v>31</v>
      </c>
      <c r="G793" t="s">
        <v>14</v>
      </c>
      <c r="H793" t="s">
        <v>15</v>
      </c>
      <c r="I793">
        <v>4</v>
      </c>
      <c r="J793">
        <v>123</v>
      </c>
      <c r="K793" t="s">
        <v>16</v>
      </c>
      <c r="L793" t="s">
        <v>17</v>
      </c>
      <c r="M793" t="s">
        <v>24</v>
      </c>
      <c r="N793" s="18">
        <f>VLOOKUP(Barcelona_Idealista4[[#This Row],[lift]],Tabla5[],2,0)</f>
        <v>0</v>
      </c>
      <c r="O793" s="25">
        <v>439000</v>
      </c>
      <c r="P793" s="25">
        <f>Barcelona_Idealista4[[#This Row],[prices]]/Barcelona_Idealista4[[#This Row],[area_m2]]</f>
        <v>3569.1056910569105</v>
      </c>
      <c r="Q793" t="str">
        <f>_xlfn.TEXTJOIN("-",0,Barcelona_Idealista4[[#This Row],[condition]],Barcelona_Idealista4[[#This Row],[prices]])</f>
        <v>good condition-439000</v>
      </c>
      <c r="R793" s="11" t="str" cm="1">
        <f t="array" ref="R7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4" spans="1:18" x14ac:dyDescent="0.2">
      <c r="A794" s="1">
        <v>42828</v>
      </c>
      <c r="B794" s="14">
        <f>YEAR(Barcelona_Idealista4[[#This Row],[Fecha]])</f>
        <v>2017</v>
      </c>
      <c r="C794" t="s">
        <v>915</v>
      </c>
      <c r="D794" t="s">
        <v>11</v>
      </c>
      <c r="E794" t="s">
        <v>34</v>
      </c>
      <c r="F794" t="s">
        <v>44</v>
      </c>
      <c r="G794" t="s">
        <v>14</v>
      </c>
      <c r="H794" t="s">
        <v>15</v>
      </c>
      <c r="I794">
        <v>2</v>
      </c>
      <c r="J794">
        <v>185</v>
      </c>
      <c r="K794" t="s">
        <v>16</v>
      </c>
      <c r="L794" t="s">
        <v>17</v>
      </c>
      <c r="M794" t="s">
        <v>36</v>
      </c>
      <c r="N794" s="18">
        <f>VLOOKUP(Barcelona_Idealista4[[#This Row],[lift]],Tabla5[],2,0)</f>
        <v>0</v>
      </c>
      <c r="O794" s="25">
        <v>1600000</v>
      </c>
      <c r="P794" s="25">
        <f>Barcelona_Idealista4[[#This Row],[prices]]/Barcelona_Idealista4[[#This Row],[area_m2]]</f>
        <v>8648.6486486486483</v>
      </c>
      <c r="Q794" t="str">
        <f>_xlfn.TEXTJOIN("-",0,Barcelona_Idealista4[[#This Row],[condition]],Barcelona_Idealista4[[#This Row],[prices]])</f>
        <v>good condition-1600000</v>
      </c>
      <c r="R794" s="11" t="str" cm="1">
        <f t="array" ref="R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5" spans="1:18" x14ac:dyDescent="0.2">
      <c r="A795" s="1">
        <v>42829</v>
      </c>
      <c r="B795" s="14">
        <f>YEAR(Barcelona_Idealista4[[#This Row],[Fecha]])</f>
        <v>2017</v>
      </c>
      <c r="C795" t="s">
        <v>916</v>
      </c>
      <c r="D795" t="s">
        <v>11</v>
      </c>
      <c r="E795" t="s">
        <v>54</v>
      </c>
      <c r="F795" t="s">
        <v>55</v>
      </c>
      <c r="G795" t="s">
        <v>14</v>
      </c>
      <c r="H795" t="s">
        <v>15</v>
      </c>
      <c r="I795">
        <v>3</v>
      </c>
      <c r="J795">
        <v>73</v>
      </c>
      <c r="K795" t="s">
        <v>16</v>
      </c>
      <c r="L795" t="s">
        <v>17</v>
      </c>
      <c r="M795" t="s">
        <v>21</v>
      </c>
      <c r="N795" s="18">
        <f>VLOOKUP(Barcelona_Idealista4[[#This Row],[lift]],Tabla5[],2,0)</f>
        <v>0</v>
      </c>
      <c r="O795" s="25">
        <v>206000</v>
      </c>
      <c r="P795" s="25">
        <f>Barcelona_Idealista4[[#This Row],[prices]]/Barcelona_Idealista4[[#This Row],[area_m2]]</f>
        <v>2821.9178082191779</v>
      </c>
      <c r="Q795" t="str">
        <f>_xlfn.TEXTJOIN("-",0,Barcelona_Idealista4[[#This Row],[condition]],Barcelona_Idealista4[[#This Row],[prices]])</f>
        <v>good condition-206000</v>
      </c>
      <c r="R795" s="11" t="str" cm="1">
        <f t="array" ref="R7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796" spans="1:18" x14ac:dyDescent="0.2">
      <c r="A796" s="1">
        <v>42830</v>
      </c>
      <c r="B796" s="14">
        <f>YEAR(Barcelona_Idealista4[[#This Row],[Fecha]])</f>
        <v>2017</v>
      </c>
      <c r="C796" t="s">
        <v>917</v>
      </c>
      <c r="D796" t="s">
        <v>11</v>
      </c>
      <c r="E796" t="s">
        <v>12</v>
      </c>
      <c r="F796" t="s">
        <v>33</v>
      </c>
      <c r="G796" t="s">
        <v>14</v>
      </c>
      <c r="H796" t="s">
        <v>15</v>
      </c>
      <c r="I796">
        <v>4</v>
      </c>
      <c r="J796">
        <v>98</v>
      </c>
      <c r="K796" t="s">
        <v>16</v>
      </c>
      <c r="L796" t="s">
        <v>17</v>
      </c>
      <c r="M796" t="s">
        <v>18</v>
      </c>
      <c r="N796" s="18">
        <f>VLOOKUP(Barcelona_Idealista4[[#This Row],[lift]],Tabla5[],2,0)</f>
        <v>0</v>
      </c>
      <c r="O796" s="25">
        <v>360000</v>
      </c>
      <c r="P796" s="25">
        <f>Barcelona_Idealista4[[#This Row],[prices]]/Barcelona_Idealista4[[#This Row],[area_m2]]</f>
        <v>3673.4693877551022</v>
      </c>
      <c r="Q796" t="str">
        <f>_xlfn.TEXTJOIN("-",0,Barcelona_Idealista4[[#This Row],[condition]],Barcelona_Idealista4[[#This Row],[prices]])</f>
        <v>good condition-360000</v>
      </c>
      <c r="R796" s="11" t="str" cm="1">
        <f t="array" ref="R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7" spans="1:18" x14ac:dyDescent="0.2">
      <c r="A797" s="1">
        <v>42831</v>
      </c>
      <c r="B797" s="14">
        <f>YEAR(Barcelona_Idealista4[[#This Row],[Fecha]])</f>
        <v>2017</v>
      </c>
      <c r="C797" t="s">
        <v>918</v>
      </c>
      <c r="D797" t="s">
        <v>11</v>
      </c>
      <c r="E797" t="s">
        <v>37</v>
      </c>
      <c r="F797" t="s">
        <v>74</v>
      </c>
      <c r="G797" t="s">
        <v>14</v>
      </c>
      <c r="H797" t="s">
        <v>15</v>
      </c>
      <c r="I797">
        <v>3</v>
      </c>
      <c r="J797">
        <v>80</v>
      </c>
      <c r="K797" t="s">
        <v>28</v>
      </c>
      <c r="L797" t="s">
        <v>17</v>
      </c>
      <c r="M797" t="s">
        <v>40</v>
      </c>
      <c r="N797" s="18">
        <f>VLOOKUP(Barcelona_Idealista4[[#This Row],[lift]],Tabla5[],2,0)</f>
        <v>0.02</v>
      </c>
      <c r="O797" s="25">
        <v>250000</v>
      </c>
      <c r="P797" s="25">
        <f>Barcelona_Idealista4[[#This Row],[prices]]/Barcelona_Idealista4[[#This Row],[area_m2]]</f>
        <v>3125</v>
      </c>
      <c r="Q797" t="str">
        <f>_xlfn.TEXTJOIN("-",0,Barcelona_Idealista4[[#This Row],[condition]],Barcelona_Idealista4[[#This Row],[prices]])</f>
        <v>good condition-250000</v>
      </c>
      <c r="R797" s="11" t="str" cm="1">
        <f t="array" ref="R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8" spans="1:18" x14ac:dyDescent="0.2">
      <c r="A798" s="1">
        <v>42832</v>
      </c>
      <c r="B798" s="14">
        <f>YEAR(Barcelona_Idealista4[[#This Row],[Fecha]])</f>
        <v>2017</v>
      </c>
      <c r="C798" t="s">
        <v>919</v>
      </c>
      <c r="D798" t="s">
        <v>11</v>
      </c>
      <c r="E798" t="s">
        <v>37</v>
      </c>
      <c r="F798" t="s">
        <v>38</v>
      </c>
      <c r="G798" t="s">
        <v>14</v>
      </c>
      <c r="H798" t="s">
        <v>15</v>
      </c>
      <c r="I798">
        <v>2</v>
      </c>
      <c r="J798">
        <v>63</v>
      </c>
      <c r="K798" t="s">
        <v>28</v>
      </c>
      <c r="L798" t="s">
        <v>17</v>
      </c>
      <c r="M798" t="s">
        <v>57</v>
      </c>
      <c r="N798" s="18">
        <f>VLOOKUP(Barcelona_Idealista4[[#This Row],[lift]],Tabla5[],2,0)</f>
        <v>0.02</v>
      </c>
      <c r="O798" s="25">
        <v>240000</v>
      </c>
      <c r="P798" s="25">
        <f>Barcelona_Idealista4[[#This Row],[prices]]/Barcelona_Idealista4[[#This Row],[area_m2]]</f>
        <v>3809.5238095238096</v>
      </c>
      <c r="Q798" t="str">
        <f>_xlfn.TEXTJOIN("-",0,Barcelona_Idealista4[[#This Row],[condition]],Barcelona_Idealista4[[#This Row],[prices]])</f>
        <v>good condition-240000</v>
      </c>
      <c r="R798" s="11" t="str" cm="1">
        <f t="array" ref="R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799" spans="1:18" x14ac:dyDescent="0.2">
      <c r="A799" s="1">
        <v>42833</v>
      </c>
      <c r="B799" s="14">
        <f>YEAR(Barcelona_Idealista4[[#This Row],[Fecha]])</f>
        <v>2017</v>
      </c>
      <c r="C799" t="s">
        <v>920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>
        <v>3</v>
      </c>
      <c r="J799">
        <v>114</v>
      </c>
      <c r="K799" t="s">
        <v>16</v>
      </c>
      <c r="L799" t="s">
        <v>17</v>
      </c>
      <c r="M799" t="s">
        <v>57</v>
      </c>
      <c r="N799" s="18">
        <f>VLOOKUP(Barcelona_Idealista4[[#This Row],[lift]],Tabla5[],2,0)</f>
        <v>0</v>
      </c>
      <c r="O799" s="25">
        <v>1650000</v>
      </c>
      <c r="P799" s="25">
        <f>Barcelona_Idealista4[[#This Row],[prices]]/Barcelona_Idealista4[[#This Row],[area_m2]]</f>
        <v>14473.684210526315</v>
      </c>
      <c r="Q799" t="str">
        <f>_xlfn.TEXTJOIN("-",0,Barcelona_Idealista4[[#This Row],[condition]],Barcelona_Idealista4[[#This Row],[prices]])</f>
        <v>good condition-1650000</v>
      </c>
      <c r="R799" s="11" t="str" cm="1">
        <f t="array" ref="R7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0" spans="1:18" x14ac:dyDescent="0.2">
      <c r="A800" s="1">
        <v>42834</v>
      </c>
      <c r="B800" s="14">
        <f>YEAR(Barcelona_Idealista4[[#This Row],[Fecha]])</f>
        <v>2017</v>
      </c>
      <c r="C800" t="s">
        <v>921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>
        <v>3</v>
      </c>
      <c r="J800">
        <v>217</v>
      </c>
      <c r="K800" t="s">
        <v>16</v>
      </c>
      <c r="L800" t="s">
        <v>17</v>
      </c>
      <c r="M800" t="s">
        <v>21</v>
      </c>
      <c r="N800" s="18">
        <f>VLOOKUP(Barcelona_Idealista4[[#This Row],[lift]],Tabla5[],2,0)</f>
        <v>0</v>
      </c>
      <c r="O800" s="25">
        <v>2290000</v>
      </c>
      <c r="P800" s="25">
        <f>Barcelona_Idealista4[[#This Row],[prices]]/Barcelona_Idealista4[[#This Row],[area_m2]]</f>
        <v>10552.99539170507</v>
      </c>
      <c r="Q800" t="str">
        <f>_xlfn.TEXTJOIN("-",0,Barcelona_Idealista4[[#This Row],[condition]],Barcelona_Idealista4[[#This Row],[prices]])</f>
        <v>good condition-2290000</v>
      </c>
      <c r="R800" s="11" t="str" cm="1">
        <f t="array" ref="R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1" spans="1:18" x14ac:dyDescent="0.2">
      <c r="A801" s="1">
        <v>42835</v>
      </c>
      <c r="B801" s="14">
        <f>YEAR(Barcelona_Idealista4[[#This Row],[Fecha]])</f>
        <v>2017</v>
      </c>
      <c r="C801" t="s">
        <v>922</v>
      </c>
      <c r="D801" t="s">
        <v>11</v>
      </c>
      <c r="E801" t="s">
        <v>12</v>
      </c>
      <c r="F801" t="s">
        <v>33</v>
      </c>
      <c r="G801" t="s">
        <v>14</v>
      </c>
      <c r="H801" t="s">
        <v>15</v>
      </c>
      <c r="I801">
        <v>2</v>
      </c>
      <c r="J801">
        <v>72</v>
      </c>
      <c r="K801" t="s">
        <v>16</v>
      </c>
      <c r="L801" t="s">
        <v>17</v>
      </c>
      <c r="M801" t="s">
        <v>18</v>
      </c>
      <c r="N801" s="18">
        <f>VLOOKUP(Barcelona_Idealista4[[#This Row],[lift]],Tabla5[],2,0)</f>
        <v>0</v>
      </c>
      <c r="O801" s="25">
        <v>360000</v>
      </c>
      <c r="P801" s="25">
        <f>Barcelona_Idealista4[[#This Row],[prices]]/Barcelona_Idealista4[[#This Row],[area_m2]]</f>
        <v>5000</v>
      </c>
      <c r="Q801" t="str">
        <f>_xlfn.TEXTJOIN("-",0,Barcelona_Idealista4[[#This Row],[condition]],Barcelona_Idealista4[[#This Row],[prices]])</f>
        <v>good condition-360000</v>
      </c>
      <c r="R801" s="11" t="str" cm="1">
        <f t="array" ref="R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2" spans="1:18" x14ac:dyDescent="0.2">
      <c r="A802" s="1">
        <v>42836</v>
      </c>
      <c r="B802" s="14">
        <f>YEAR(Barcelona_Idealista4[[#This Row],[Fecha]])</f>
        <v>2017</v>
      </c>
      <c r="C802" t="s">
        <v>923</v>
      </c>
      <c r="D802" t="s">
        <v>11</v>
      </c>
      <c r="E802" t="s">
        <v>34</v>
      </c>
      <c r="F802" t="s">
        <v>44</v>
      </c>
      <c r="G802" t="s">
        <v>14</v>
      </c>
      <c r="H802" t="s">
        <v>15</v>
      </c>
      <c r="I802">
        <v>4</v>
      </c>
      <c r="J802">
        <v>95</v>
      </c>
      <c r="K802" t="s">
        <v>16</v>
      </c>
      <c r="L802" t="s">
        <v>17</v>
      </c>
      <c r="M802" t="s">
        <v>24</v>
      </c>
      <c r="N802" s="18">
        <f>VLOOKUP(Barcelona_Idealista4[[#This Row],[lift]],Tabla5[],2,0)</f>
        <v>0</v>
      </c>
      <c r="O802" s="25">
        <v>560000</v>
      </c>
      <c r="P802" s="25">
        <f>Barcelona_Idealista4[[#This Row],[prices]]/Barcelona_Idealista4[[#This Row],[area_m2]]</f>
        <v>5894.7368421052633</v>
      </c>
      <c r="Q802" t="str">
        <f>_xlfn.TEXTJOIN("-",0,Barcelona_Idealista4[[#This Row],[condition]],Barcelona_Idealista4[[#This Row],[prices]])</f>
        <v>good condition-560000</v>
      </c>
      <c r="R802" s="11" t="str" cm="1">
        <f t="array" ref="R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3" spans="1:18" x14ac:dyDescent="0.2">
      <c r="A803" s="1">
        <v>42837</v>
      </c>
      <c r="B803" s="14">
        <f>YEAR(Barcelona_Idealista4[[#This Row],[Fecha]])</f>
        <v>2017</v>
      </c>
      <c r="C803" t="s">
        <v>924</v>
      </c>
      <c r="D803" t="s">
        <v>11</v>
      </c>
      <c r="E803" t="s">
        <v>34</v>
      </c>
      <c r="F803" t="s">
        <v>44</v>
      </c>
      <c r="G803" t="s">
        <v>14</v>
      </c>
      <c r="H803" t="s">
        <v>15</v>
      </c>
      <c r="I803">
        <v>4</v>
      </c>
      <c r="J803">
        <v>91</v>
      </c>
      <c r="K803" t="s">
        <v>16</v>
      </c>
      <c r="L803" t="s">
        <v>17</v>
      </c>
      <c r="M803" t="s">
        <v>40</v>
      </c>
      <c r="N803" s="18">
        <f>VLOOKUP(Barcelona_Idealista4[[#This Row],[lift]],Tabla5[],2,0)</f>
        <v>0</v>
      </c>
      <c r="O803" s="25">
        <v>525000</v>
      </c>
      <c r="P803" s="25">
        <f>Barcelona_Idealista4[[#This Row],[prices]]/Barcelona_Idealista4[[#This Row],[area_m2]]</f>
        <v>5769.2307692307695</v>
      </c>
      <c r="Q803" t="str">
        <f>_xlfn.TEXTJOIN("-",0,Barcelona_Idealista4[[#This Row],[condition]],Barcelona_Idealista4[[#This Row],[prices]])</f>
        <v>good condition-525000</v>
      </c>
      <c r="R803" s="11" t="str" cm="1">
        <f t="array" ref="R8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4" spans="1:18" x14ac:dyDescent="0.2">
      <c r="A804" s="1">
        <v>42838</v>
      </c>
      <c r="B804" s="14">
        <f>YEAR(Barcelona_Idealista4[[#This Row],[Fecha]])</f>
        <v>2017</v>
      </c>
      <c r="C804" t="s">
        <v>925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>
        <v>4</v>
      </c>
      <c r="J804">
        <v>225</v>
      </c>
      <c r="K804" t="s">
        <v>16</v>
      </c>
      <c r="L804" t="s">
        <v>17</v>
      </c>
      <c r="M804" t="s">
        <v>40</v>
      </c>
      <c r="N804" s="18">
        <f>VLOOKUP(Barcelona_Idealista4[[#This Row],[lift]],Tabla5[],2,0)</f>
        <v>0</v>
      </c>
      <c r="O804" s="25">
        <v>1975000</v>
      </c>
      <c r="P804" s="25">
        <f>Barcelona_Idealista4[[#This Row],[prices]]/Barcelona_Idealista4[[#This Row],[area_m2]]</f>
        <v>8777.7777777777774</v>
      </c>
      <c r="Q804" t="str">
        <f>_xlfn.TEXTJOIN("-",0,Barcelona_Idealista4[[#This Row],[condition]],Barcelona_Idealista4[[#This Row],[prices]])</f>
        <v>good condition-1975000</v>
      </c>
      <c r="R804" s="11" t="str" cm="1">
        <f t="array" ref="R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5" spans="1:18" x14ac:dyDescent="0.2">
      <c r="A805" s="1">
        <v>42839</v>
      </c>
      <c r="B805" s="14">
        <f>YEAR(Barcelona_Idealista4[[#This Row],[Fecha]])</f>
        <v>2017</v>
      </c>
      <c r="C805" t="s">
        <v>926</v>
      </c>
      <c r="D805" t="s">
        <v>11</v>
      </c>
      <c r="E805" t="s">
        <v>50</v>
      </c>
      <c r="F805" t="s">
        <v>84</v>
      </c>
      <c r="G805" t="s">
        <v>14</v>
      </c>
      <c r="H805" t="s">
        <v>15</v>
      </c>
      <c r="I805">
        <v>4</v>
      </c>
      <c r="J805">
        <v>122</v>
      </c>
      <c r="K805" t="s">
        <v>16</v>
      </c>
      <c r="L805" t="s">
        <v>17</v>
      </c>
      <c r="M805" t="s">
        <v>36</v>
      </c>
      <c r="N805" s="18">
        <f>VLOOKUP(Barcelona_Idealista4[[#This Row],[lift]],Tabla5[],2,0)</f>
        <v>0</v>
      </c>
      <c r="O805" s="25">
        <v>595000</v>
      </c>
      <c r="P805" s="25">
        <f>Barcelona_Idealista4[[#This Row],[prices]]/Barcelona_Idealista4[[#This Row],[area_m2]]</f>
        <v>4877.0491803278692</v>
      </c>
      <c r="Q805" t="str">
        <f>_xlfn.TEXTJOIN("-",0,Barcelona_Idealista4[[#This Row],[condition]],Barcelona_Idealista4[[#This Row],[prices]])</f>
        <v>good condition-595000</v>
      </c>
      <c r="R805" s="11" t="str" cm="1">
        <f t="array" ref="R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6" spans="1:18" x14ac:dyDescent="0.2">
      <c r="A806" s="1">
        <v>42840</v>
      </c>
      <c r="B806" s="14">
        <f>YEAR(Barcelona_Idealista4[[#This Row],[Fecha]])</f>
        <v>2017</v>
      </c>
      <c r="C806" t="s">
        <v>927</v>
      </c>
      <c r="D806" t="s">
        <v>11</v>
      </c>
      <c r="E806" t="s">
        <v>12</v>
      </c>
      <c r="F806" t="s">
        <v>41</v>
      </c>
      <c r="G806" t="s">
        <v>14</v>
      </c>
      <c r="H806" t="s">
        <v>23</v>
      </c>
      <c r="I806">
        <v>3</v>
      </c>
      <c r="J806">
        <v>90</v>
      </c>
      <c r="K806" t="s">
        <v>16</v>
      </c>
      <c r="L806" t="s">
        <v>17</v>
      </c>
      <c r="M806" t="s">
        <v>36</v>
      </c>
      <c r="N806" s="18">
        <f>VLOOKUP(Barcelona_Idealista4[[#This Row],[lift]],Tabla5[],2,0)</f>
        <v>0</v>
      </c>
      <c r="O806" s="25">
        <v>1430000</v>
      </c>
      <c r="P806" s="25">
        <f>Barcelona_Idealista4[[#This Row],[prices]]/Barcelona_Idealista4[[#This Row],[area_m2]]</f>
        <v>15888.888888888889</v>
      </c>
      <c r="Q806" t="str">
        <f>_xlfn.TEXTJOIN("-",0,Barcelona_Idealista4[[#This Row],[condition]],Barcelona_Idealista4[[#This Row],[prices]])</f>
        <v>good condition-1430000</v>
      </c>
      <c r="R806" s="11" t="str" cm="1">
        <f t="array" ref="R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7" spans="1:18" x14ac:dyDescent="0.2">
      <c r="A807" s="1">
        <v>42841</v>
      </c>
      <c r="B807" s="14">
        <f>YEAR(Barcelona_Idealista4[[#This Row],[Fecha]])</f>
        <v>2017</v>
      </c>
      <c r="C807" t="s">
        <v>928</v>
      </c>
      <c r="D807" t="s">
        <v>11</v>
      </c>
      <c r="E807" t="s">
        <v>19</v>
      </c>
      <c r="F807" t="s">
        <v>20</v>
      </c>
      <c r="G807" t="s">
        <v>14</v>
      </c>
      <c r="H807" t="s">
        <v>15</v>
      </c>
      <c r="I807">
        <v>6</v>
      </c>
      <c r="J807">
        <v>274</v>
      </c>
      <c r="K807" t="s">
        <v>16</v>
      </c>
      <c r="L807" t="s">
        <v>17</v>
      </c>
      <c r="M807" t="s">
        <v>40</v>
      </c>
      <c r="N807" s="18">
        <f>VLOOKUP(Barcelona_Idealista4[[#This Row],[lift]],Tabla5[],2,0)</f>
        <v>0</v>
      </c>
      <c r="O807" s="25">
        <v>1190000</v>
      </c>
      <c r="P807" s="25">
        <f>Barcelona_Idealista4[[#This Row],[prices]]/Barcelona_Idealista4[[#This Row],[area_m2]]</f>
        <v>4343.0656934306571</v>
      </c>
      <c r="Q807" t="str">
        <f>_xlfn.TEXTJOIN("-",0,Barcelona_Idealista4[[#This Row],[condition]],Barcelona_Idealista4[[#This Row],[prices]])</f>
        <v>good condition-1190000</v>
      </c>
      <c r="R807" s="11" t="str" cm="1">
        <f t="array" ref="R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8" spans="1:18" x14ac:dyDescent="0.2">
      <c r="A808" s="1">
        <v>42842</v>
      </c>
      <c r="B808" s="14">
        <f>YEAR(Barcelona_Idealista4[[#This Row],[Fecha]])</f>
        <v>2017</v>
      </c>
      <c r="C808" t="s">
        <v>929</v>
      </c>
      <c r="D808" t="s">
        <v>11</v>
      </c>
      <c r="E808" t="s">
        <v>19</v>
      </c>
      <c r="F808" t="s">
        <v>45</v>
      </c>
      <c r="G808" t="s">
        <v>14</v>
      </c>
      <c r="H808" t="s">
        <v>15</v>
      </c>
      <c r="I808">
        <v>6</v>
      </c>
      <c r="J808">
        <v>492</v>
      </c>
      <c r="K808" t="s">
        <v>16</v>
      </c>
      <c r="L808" t="s">
        <v>17</v>
      </c>
      <c r="M808" t="s">
        <v>18</v>
      </c>
      <c r="N808" s="18">
        <f>VLOOKUP(Barcelona_Idealista4[[#This Row],[lift]],Tabla5[],2,0)</f>
        <v>0</v>
      </c>
      <c r="O808" s="25">
        <v>4000000</v>
      </c>
      <c r="P808" s="25">
        <f>Barcelona_Idealista4[[#This Row],[prices]]/Barcelona_Idealista4[[#This Row],[area_m2]]</f>
        <v>8130.0813008130081</v>
      </c>
      <c r="Q808" t="str">
        <f>_xlfn.TEXTJOIN("-",0,Barcelona_Idealista4[[#This Row],[condition]],Barcelona_Idealista4[[#This Row],[prices]])</f>
        <v>good condition-4000000</v>
      </c>
      <c r="R808" s="11" t="str" cm="1">
        <f t="array" ref="R8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09" spans="1:18" x14ac:dyDescent="0.2">
      <c r="A809" s="1">
        <v>42843</v>
      </c>
      <c r="B809" s="14">
        <f>YEAR(Barcelona_Idealista4[[#This Row],[Fecha]])</f>
        <v>2017</v>
      </c>
      <c r="C809" t="s">
        <v>930</v>
      </c>
      <c r="D809" t="s">
        <v>11</v>
      </c>
      <c r="E809" t="s">
        <v>12</v>
      </c>
      <c r="F809" t="s">
        <v>13</v>
      </c>
      <c r="G809" t="s">
        <v>14</v>
      </c>
      <c r="H809" t="s">
        <v>23</v>
      </c>
      <c r="I809">
        <v>1</v>
      </c>
      <c r="J809">
        <v>126</v>
      </c>
      <c r="K809" t="s">
        <v>16</v>
      </c>
      <c r="L809" t="s">
        <v>17</v>
      </c>
      <c r="M809" t="s">
        <v>60</v>
      </c>
      <c r="N809" s="18">
        <f>VLOOKUP(Barcelona_Idealista4[[#This Row],[lift]],Tabla5[],2,0)</f>
        <v>0</v>
      </c>
      <c r="O809" s="25">
        <v>850000</v>
      </c>
      <c r="P809" s="25">
        <f>Barcelona_Idealista4[[#This Row],[prices]]/Barcelona_Idealista4[[#This Row],[area_m2]]</f>
        <v>6746.0317460317465</v>
      </c>
      <c r="Q809" t="str">
        <f>_xlfn.TEXTJOIN("-",0,Barcelona_Idealista4[[#This Row],[condition]],Barcelona_Idealista4[[#This Row],[prices]])</f>
        <v>good condition-850000</v>
      </c>
      <c r="R809" s="11" t="str" cm="1">
        <f t="array" ref="R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0" spans="1:18" x14ac:dyDescent="0.2">
      <c r="A810" s="1">
        <v>42844</v>
      </c>
      <c r="B810" s="14">
        <f>YEAR(Barcelona_Idealista4[[#This Row],[Fecha]])</f>
        <v>2017</v>
      </c>
      <c r="C810" t="s">
        <v>931</v>
      </c>
      <c r="D810" t="s">
        <v>11</v>
      </c>
      <c r="E810" t="s">
        <v>42</v>
      </c>
      <c r="F810" t="s">
        <v>88</v>
      </c>
      <c r="G810" t="s">
        <v>14</v>
      </c>
      <c r="H810" t="s">
        <v>15</v>
      </c>
      <c r="I810">
        <v>2</v>
      </c>
      <c r="J810">
        <v>62</v>
      </c>
      <c r="K810" t="s">
        <v>16</v>
      </c>
      <c r="L810" t="s">
        <v>17</v>
      </c>
      <c r="M810" t="s">
        <v>18</v>
      </c>
      <c r="N810" s="18">
        <f>VLOOKUP(Barcelona_Idealista4[[#This Row],[lift]],Tabla5[],2,0)</f>
        <v>0</v>
      </c>
      <c r="O810" s="25">
        <v>390000</v>
      </c>
      <c r="P810" s="25">
        <f>Barcelona_Idealista4[[#This Row],[prices]]/Barcelona_Idealista4[[#This Row],[area_m2]]</f>
        <v>6290.322580645161</v>
      </c>
      <c r="Q810" t="str">
        <f>_xlfn.TEXTJOIN("-",0,Barcelona_Idealista4[[#This Row],[condition]],Barcelona_Idealista4[[#This Row],[prices]])</f>
        <v>good condition-390000</v>
      </c>
      <c r="R810" s="11" t="str" cm="1">
        <f t="array" ref="R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1" spans="1:18" x14ac:dyDescent="0.2">
      <c r="A811" s="1">
        <v>42845</v>
      </c>
      <c r="B811" s="14">
        <f>YEAR(Barcelona_Idealista4[[#This Row],[Fecha]])</f>
        <v>2017</v>
      </c>
      <c r="C811" t="s">
        <v>932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>
        <v>6</v>
      </c>
      <c r="J811">
        <v>237</v>
      </c>
      <c r="K811" t="s">
        <v>16</v>
      </c>
      <c r="L811" t="s">
        <v>17</v>
      </c>
      <c r="M811" t="s">
        <v>57</v>
      </c>
      <c r="N811" s="18">
        <f>VLOOKUP(Barcelona_Idealista4[[#This Row],[lift]],Tabla5[],2,0)</f>
        <v>0</v>
      </c>
      <c r="O811" s="25">
        <v>1800000</v>
      </c>
      <c r="P811" s="25">
        <f>Barcelona_Idealista4[[#This Row],[prices]]/Barcelona_Idealista4[[#This Row],[area_m2]]</f>
        <v>7594.9367088607596</v>
      </c>
      <c r="Q811" t="str">
        <f>_xlfn.TEXTJOIN("-",0,Barcelona_Idealista4[[#This Row],[condition]],Barcelona_Idealista4[[#This Row],[prices]])</f>
        <v>good condition-1800000</v>
      </c>
      <c r="R811" s="11" t="str" cm="1">
        <f t="array" ref="R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2" spans="1:18" x14ac:dyDescent="0.2">
      <c r="A812" s="1">
        <v>42846</v>
      </c>
      <c r="B812" s="14">
        <f>YEAR(Barcelona_Idealista4[[#This Row],[Fecha]])</f>
        <v>2017</v>
      </c>
      <c r="C812" t="s">
        <v>933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>
        <v>3</v>
      </c>
      <c r="J812">
        <v>200</v>
      </c>
      <c r="K812" t="s">
        <v>16</v>
      </c>
      <c r="L812" t="s">
        <v>17</v>
      </c>
      <c r="M812" t="s">
        <v>36</v>
      </c>
      <c r="N812" s="18">
        <f>VLOOKUP(Barcelona_Idealista4[[#This Row],[lift]],Tabla5[],2,0)</f>
        <v>0</v>
      </c>
      <c r="O812" s="25">
        <v>1950000</v>
      </c>
      <c r="P812" s="25">
        <f>Barcelona_Idealista4[[#This Row],[prices]]/Barcelona_Idealista4[[#This Row],[area_m2]]</f>
        <v>9750</v>
      </c>
      <c r="Q812" t="str">
        <f>_xlfn.TEXTJOIN("-",0,Barcelona_Idealista4[[#This Row],[condition]],Barcelona_Idealista4[[#This Row],[prices]])</f>
        <v>good condition-1950000</v>
      </c>
      <c r="R812" s="11" t="str" cm="1">
        <f t="array" ref="R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3" spans="1:18" x14ac:dyDescent="0.2">
      <c r="A813" s="1">
        <v>42847</v>
      </c>
      <c r="B813" s="14">
        <f>YEAR(Barcelona_Idealista4[[#This Row],[Fecha]])</f>
        <v>2017</v>
      </c>
      <c r="C813" t="s">
        <v>934</v>
      </c>
      <c r="D813" t="s">
        <v>11</v>
      </c>
      <c r="E813" t="s">
        <v>12</v>
      </c>
      <c r="F813" t="s">
        <v>41</v>
      </c>
      <c r="G813" t="s">
        <v>14</v>
      </c>
      <c r="H813" t="s">
        <v>15</v>
      </c>
      <c r="I813">
        <v>3</v>
      </c>
      <c r="J813">
        <v>134</v>
      </c>
      <c r="K813" t="s">
        <v>16</v>
      </c>
      <c r="L813" t="s">
        <v>17</v>
      </c>
      <c r="M813" t="s">
        <v>21</v>
      </c>
      <c r="N813" s="18">
        <f>VLOOKUP(Barcelona_Idealista4[[#This Row],[lift]],Tabla5[],2,0)</f>
        <v>0</v>
      </c>
      <c r="O813" s="25">
        <v>890000</v>
      </c>
      <c r="P813" s="25">
        <f>Barcelona_Idealista4[[#This Row],[prices]]/Barcelona_Idealista4[[#This Row],[area_m2]]</f>
        <v>6641.7910447761196</v>
      </c>
      <c r="Q813" t="str">
        <f>_xlfn.TEXTJOIN("-",0,Barcelona_Idealista4[[#This Row],[condition]],Barcelona_Idealista4[[#This Row],[prices]])</f>
        <v>good condition-890000</v>
      </c>
      <c r="R813" s="11" t="str" cm="1">
        <f t="array" ref="R8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4" spans="1:18" x14ac:dyDescent="0.2">
      <c r="A814" s="1">
        <v>42848</v>
      </c>
      <c r="B814" s="14">
        <f>YEAR(Barcelona_Idealista4[[#This Row],[Fecha]])</f>
        <v>2017</v>
      </c>
      <c r="C814" t="s">
        <v>935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  <c r="I814">
        <v>7</v>
      </c>
      <c r="J814">
        <v>259</v>
      </c>
      <c r="K814" t="s">
        <v>16</v>
      </c>
      <c r="L814" t="s">
        <v>17</v>
      </c>
      <c r="M814" t="s">
        <v>60</v>
      </c>
      <c r="N814" s="18">
        <f>VLOOKUP(Barcelona_Idealista4[[#This Row],[lift]],Tabla5[],2,0)</f>
        <v>0</v>
      </c>
      <c r="O814" s="25">
        <v>2450000</v>
      </c>
      <c r="P814" s="25">
        <f>Barcelona_Idealista4[[#This Row],[prices]]/Barcelona_Idealista4[[#This Row],[area_m2]]</f>
        <v>9459.45945945946</v>
      </c>
      <c r="Q814" t="str">
        <f>_xlfn.TEXTJOIN("-",0,Barcelona_Idealista4[[#This Row],[condition]],Barcelona_Idealista4[[#This Row],[prices]])</f>
        <v>good condition-2450000</v>
      </c>
      <c r="R814" s="11" t="str" cm="1">
        <f t="array" ref="R8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5" spans="1:18" x14ac:dyDescent="0.2">
      <c r="A815" s="1">
        <v>42849</v>
      </c>
      <c r="B815" s="14">
        <f>YEAR(Barcelona_Idealista4[[#This Row],[Fecha]])</f>
        <v>2017</v>
      </c>
      <c r="C815" t="s">
        <v>936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>
        <v>4</v>
      </c>
      <c r="J815">
        <v>475</v>
      </c>
      <c r="K815" t="s">
        <v>16</v>
      </c>
      <c r="L815" t="s">
        <v>17</v>
      </c>
      <c r="M815" t="s">
        <v>21</v>
      </c>
      <c r="N815" s="18">
        <f>VLOOKUP(Barcelona_Idealista4[[#This Row],[lift]],Tabla5[],2,0)</f>
        <v>0</v>
      </c>
      <c r="O815" s="25">
        <v>5000000</v>
      </c>
      <c r="P815" s="25">
        <f>Barcelona_Idealista4[[#This Row],[prices]]/Barcelona_Idealista4[[#This Row],[area_m2]]</f>
        <v>10526.315789473685</v>
      </c>
      <c r="Q815" t="str">
        <f>_xlfn.TEXTJOIN("-",0,Barcelona_Idealista4[[#This Row],[condition]],Barcelona_Idealista4[[#This Row],[prices]])</f>
        <v>good condition-5000000</v>
      </c>
      <c r="R815" s="11" t="str" cm="1">
        <f t="array" ref="R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6" spans="1:18" x14ac:dyDescent="0.2">
      <c r="A816" s="1">
        <v>42850</v>
      </c>
      <c r="B816" s="14">
        <f>YEAR(Barcelona_Idealista4[[#This Row],[Fecha]])</f>
        <v>2017</v>
      </c>
      <c r="C816" t="s">
        <v>937</v>
      </c>
      <c r="D816" t="s">
        <v>11</v>
      </c>
      <c r="E816" t="s">
        <v>47</v>
      </c>
      <c r="F816" t="s">
        <v>63</v>
      </c>
      <c r="G816" t="s">
        <v>14</v>
      </c>
      <c r="H816" t="s">
        <v>15</v>
      </c>
      <c r="I816">
        <v>4</v>
      </c>
      <c r="J816">
        <v>115</v>
      </c>
      <c r="K816" t="s">
        <v>16</v>
      </c>
      <c r="L816" t="s">
        <v>17</v>
      </c>
      <c r="M816" t="s">
        <v>36</v>
      </c>
      <c r="N816" s="18">
        <f>VLOOKUP(Barcelona_Idealista4[[#This Row],[lift]],Tabla5[],2,0)</f>
        <v>0</v>
      </c>
      <c r="O816" s="25">
        <v>540000</v>
      </c>
      <c r="P816" s="25">
        <f>Barcelona_Idealista4[[#This Row],[prices]]/Barcelona_Idealista4[[#This Row],[area_m2]]</f>
        <v>4695.652173913043</v>
      </c>
      <c r="Q816" t="str">
        <f>_xlfn.TEXTJOIN("-",0,Barcelona_Idealista4[[#This Row],[condition]],Barcelona_Idealista4[[#This Row],[prices]])</f>
        <v>good condition-540000</v>
      </c>
      <c r="R816" s="11" t="str" cm="1">
        <f t="array" ref="R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7" spans="1:18" x14ac:dyDescent="0.2">
      <c r="A817" s="1">
        <v>42851</v>
      </c>
      <c r="B817" s="14">
        <f>YEAR(Barcelona_Idealista4[[#This Row],[Fecha]])</f>
        <v>2017</v>
      </c>
      <c r="C817" t="s">
        <v>938</v>
      </c>
      <c r="D817" t="s">
        <v>11</v>
      </c>
      <c r="E817" t="s">
        <v>19</v>
      </c>
      <c r="F817" t="s">
        <v>73</v>
      </c>
      <c r="G817" t="s">
        <v>14</v>
      </c>
      <c r="H817" t="s">
        <v>15</v>
      </c>
      <c r="I817">
        <v>6</v>
      </c>
      <c r="J817">
        <v>257</v>
      </c>
      <c r="K817" t="s">
        <v>16</v>
      </c>
      <c r="L817" t="s">
        <v>17</v>
      </c>
      <c r="M817" t="s">
        <v>60</v>
      </c>
      <c r="N817" s="18">
        <f>VLOOKUP(Barcelona_Idealista4[[#This Row],[lift]],Tabla5[],2,0)</f>
        <v>0</v>
      </c>
      <c r="O817" s="25">
        <v>1250000</v>
      </c>
      <c r="P817" s="25">
        <f>Barcelona_Idealista4[[#This Row],[prices]]/Barcelona_Idealista4[[#This Row],[area_m2]]</f>
        <v>4863.8132295719843</v>
      </c>
      <c r="Q817" t="str">
        <f>_xlfn.TEXTJOIN("-",0,Barcelona_Idealista4[[#This Row],[condition]],Barcelona_Idealista4[[#This Row],[prices]])</f>
        <v>good condition-1250000</v>
      </c>
      <c r="R817" s="11" t="str" cm="1">
        <f t="array" ref="R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8" spans="1:18" x14ac:dyDescent="0.2">
      <c r="A818" s="1">
        <v>42852</v>
      </c>
      <c r="B818" s="14">
        <f>YEAR(Barcelona_Idealista4[[#This Row],[Fecha]])</f>
        <v>2017</v>
      </c>
      <c r="C818" t="s">
        <v>939</v>
      </c>
      <c r="D818" t="s">
        <v>11</v>
      </c>
      <c r="E818" t="s">
        <v>37</v>
      </c>
      <c r="F818" t="s">
        <v>38</v>
      </c>
      <c r="G818" t="s">
        <v>14</v>
      </c>
      <c r="H818" t="s">
        <v>15</v>
      </c>
      <c r="I818">
        <v>4</v>
      </c>
      <c r="J818">
        <v>269</v>
      </c>
      <c r="K818" t="s">
        <v>16</v>
      </c>
      <c r="L818" t="s">
        <v>17</v>
      </c>
      <c r="M818" t="s">
        <v>57</v>
      </c>
      <c r="N818" s="18">
        <f>VLOOKUP(Barcelona_Idealista4[[#This Row],[lift]],Tabla5[],2,0)</f>
        <v>0</v>
      </c>
      <c r="O818" s="25">
        <v>1290000</v>
      </c>
      <c r="P818" s="25">
        <f>Barcelona_Idealista4[[#This Row],[prices]]/Barcelona_Idealista4[[#This Row],[area_m2]]</f>
        <v>4795.5390334572494</v>
      </c>
      <c r="Q818" t="str">
        <f>_xlfn.TEXTJOIN("-",0,Barcelona_Idealista4[[#This Row],[condition]],Barcelona_Idealista4[[#This Row],[prices]])</f>
        <v>good condition-1290000</v>
      </c>
      <c r="R818" s="11" t="str" cm="1">
        <f t="array" ref="R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19" spans="1:18" x14ac:dyDescent="0.2">
      <c r="A819" s="1">
        <v>42853</v>
      </c>
      <c r="B819" s="14">
        <f>YEAR(Barcelona_Idealista4[[#This Row],[Fecha]])</f>
        <v>2017</v>
      </c>
      <c r="C819" t="s">
        <v>940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>
        <v>3</v>
      </c>
      <c r="J819">
        <v>120</v>
      </c>
      <c r="K819" t="s">
        <v>16</v>
      </c>
      <c r="L819" t="s">
        <v>17</v>
      </c>
      <c r="M819" t="s">
        <v>40</v>
      </c>
      <c r="N819" s="18">
        <f>VLOOKUP(Barcelona_Idealista4[[#This Row],[lift]],Tabla5[],2,0)</f>
        <v>0</v>
      </c>
      <c r="O819" s="25">
        <v>660000</v>
      </c>
      <c r="P819" s="25">
        <f>Barcelona_Idealista4[[#This Row],[prices]]/Barcelona_Idealista4[[#This Row],[area_m2]]</f>
        <v>5500</v>
      </c>
      <c r="Q819" t="str">
        <f>_xlfn.TEXTJOIN("-",0,Barcelona_Idealista4[[#This Row],[condition]],Barcelona_Idealista4[[#This Row],[prices]])</f>
        <v>good condition-660000</v>
      </c>
      <c r="R819" s="11" t="str" cm="1">
        <f t="array" ref="R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0" spans="1:18" x14ac:dyDescent="0.2">
      <c r="A820" s="1">
        <v>42854</v>
      </c>
      <c r="B820" s="14">
        <f>YEAR(Barcelona_Idealista4[[#This Row],[Fecha]])</f>
        <v>2017</v>
      </c>
      <c r="C820" t="s">
        <v>941</v>
      </c>
      <c r="D820" t="s">
        <v>11</v>
      </c>
      <c r="E820" t="s">
        <v>12</v>
      </c>
      <c r="F820" t="s">
        <v>31</v>
      </c>
      <c r="G820" t="s">
        <v>14</v>
      </c>
      <c r="H820" t="s">
        <v>15</v>
      </c>
      <c r="I820">
        <v>3</v>
      </c>
      <c r="J820">
        <v>94</v>
      </c>
      <c r="K820" t="s">
        <v>16</v>
      </c>
      <c r="L820" t="s">
        <v>17</v>
      </c>
      <c r="M820" t="s">
        <v>40</v>
      </c>
      <c r="N820" s="18">
        <f>VLOOKUP(Barcelona_Idealista4[[#This Row],[lift]],Tabla5[],2,0)</f>
        <v>0</v>
      </c>
      <c r="O820" s="25">
        <v>439000</v>
      </c>
      <c r="P820" s="25">
        <f>Barcelona_Idealista4[[#This Row],[prices]]/Barcelona_Idealista4[[#This Row],[area_m2]]</f>
        <v>4670.2127659574471</v>
      </c>
      <c r="Q820" t="str">
        <f>_xlfn.TEXTJOIN("-",0,Barcelona_Idealista4[[#This Row],[condition]],Barcelona_Idealista4[[#This Row],[prices]])</f>
        <v>good condition-439000</v>
      </c>
      <c r="R820" s="11" t="str" cm="1">
        <f t="array" ref="R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1" spans="1:18" x14ac:dyDescent="0.2">
      <c r="A821" s="1">
        <v>42855</v>
      </c>
      <c r="B821" s="14">
        <f>YEAR(Barcelona_Idealista4[[#This Row],[Fecha]])</f>
        <v>2017</v>
      </c>
      <c r="C821" t="s">
        <v>942</v>
      </c>
      <c r="D821" t="s">
        <v>11</v>
      </c>
      <c r="E821" t="s">
        <v>12</v>
      </c>
      <c r="F821" t="s">
        <v>22</v>
      </c>
      <c r="G821" t="s">
        <v>14</v>
      </c>
      <c r="H821" t="s">
        <v>15</v>
      </c>
      <c r="I821">
        <v>3</v>
      </c>
      <c r="J821">
        <v>120</v>
      </c>
      <c r="K821" t="s">
        <v>16</v>
      </c>
      <c r="L821" t="s">
        <v>17</v>
      </c>
      <c r="M821" t="s">
        <v>57</v>
      </c>
      <c r="N821" s="18">
        <f>VLOOKUP(Barcelona_Idealista4[[#This Row],[lift]],Tabla5[],2,0)</f>
        <v>0</v>
      </c>
      <c r="O821" s="25">
        <v>650000</v>
      </c>
      <c r="P821" s="25">
        <f>Barcelona_Idealista4[[#This Row],[prices]]/Barcelona_Idealista4[[#This Row],[area_m2]]</f>
        <v>5416.666666666667</v>
      </c>
      <c r="Q821" t="str">
        <f>_xlfn.TEXTJOIN("-",0,Barcelona_Idealista4[[#This Row],[condition]],Barcelona_Idealista4[[#This Row],[prices]])</f>
        <v>good condition-650000</v>
      </c>
      <c r="R821" s="11" t="str" cm="1">
        <f t="array" ref="R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2" spans="1:18" x14ac:dyDescent="0.2">
      <c r="A822" s="1">
        <v>42856</v>
      </c>
      <c r="B822" s="14">
        <f>YEAR(Barcelona_Idealista4[[#This Row],[Fecha]])</f>
        <v>2017</v>
      </c>
      <c r="C822" t="s">
        <v>943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I822">
        <v>2</v>
      </c>
      <c r="J822">
        <v>74</v>
      </c>
      <c r="K822" t="s">
        <v>16</v>
      </c>
      <c r="L822" t="s">
        <v>17</v>
      </c>
      <c r="M822" t="s">
        <v>57</v>
      </c>
      <c r="N822" s="18">
        <f>VLOOKUP(Barcelona_Idealista4[[#This Row],[lift]],Tabla5[],2,0)</f>
        <v>0</v>
      </c>
      <c r="O822" s="25">
        <v>363400</v>
      </c>
      <c r="P822" s="25">
        <f>Barcelona_Idealista4[[#This Row],[prices]]/Barcelona_Idealista4[[#This Row],[area_m2]]</f>
        <v>4910.8108108108108</v>
      </c>
      <c r="Q822" t="str">
        <f>_xlfn.TEXTJOIN("-",0,Barcelona_Idealista4[[#This Row],[condition]],Barcelona_Idealista4[[#This Row],[prices]])</f>
        <v>good condition-363400</v>
      </c>
      <c r="R822" s="11" t="str" cm="1">
        <f t="array" ref="R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3" spans="1:18" x14ac:dyDescent="0.2">
      <c r="A823" s="1">
        <v>42857</v>
      </c>
      <c r="B823" s="14">
        <f>YEAR(Barcelona_Idealista4[[#This Row],[Fecha]])</f>
        <v>2017</v>
      </c>
      <c r="C823" t="s">
        <v>944</v>
      </c>
      <c r="D823" t="s">
        <v>11</v>
      </c>
      <c r="E823" t="s">
        <v>37</v>
      </c>
      <c r="F823" t="s">
        <v>38</v>
      </c>
      <c r="G823" t="s">
        <v>14</v>
      </c>
      <c r="H823" t="s">
        <v>15</v>
      </c>
      <c r="I823">
        <v>2</v>
      </c>
      <c r="J823">
        <v>129</v>
      </c>
      <c r="K823" t="s">
        <v>16</v>
      </c>
      <c r="L823" t="s">
        <v>17</v>
      </c>
      <c r="M823" t="s">
        <v>57</v>
      </c>
      <c r="N823" s="18">
        <f>VLOOKUP(Barcelona_Idealista4[[#This Row],[lift]],Tabla5[],2,0)</f>
        <v>0</v>
      </c>
      <c r="O823" s="25">
        <v>840000</v>
      </c>
      <c r="P823" s="25">
        <f>Barcelona_Idealista4[[#This Row],[prices]]/Barcelona_Idealista4[[#This Row],[area_m2]]</f>
        <v>6511.6279069767443</v>
      </c>
      <c r="Q823" t="str">
        <f>_xlfn.TEXTJOIN("-",0,Barcelona_Idealista4[[#This Row],[condition]],Barcelona_Idealista4[[#This Row],[prices]])</f>
        <v>good condition-840000</v>
      </c>
      <c r="R823" s="11" t="str" cm="1">
        <f t="array" ref="R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4" spans="1:18" x14ac:dyDescent="0.2">
      <c r="A824" s="1">
        <v>42858</v>
      </c>
      <c r="B824" s="14">
        <f>YEAR(Barcelona_Idealista4[[#This Row],[Fecha]])</f>
        <v>2017</v>
      </c>
      <c r="C824" t="s">
        <v>945</v>
      </c>
      <c r="D824" t="s">
        <v>11</v>
      </c>
      <c r="E824" t="s">
        <v>37</v>
      </c>
      <c r="F824" t="s">
        <v>38</v>
      </c>
      <c r="G824" t="s">
        <v>14</v>
      </c>
      <c r="H824" t="s">
        <v>15</v>
      </c>
      <c r="I824">
        <v>2</v>
      </c>
      <c r="J824">
        <v>93</v>
      </c>
      <c r="K824" t="s">
        <v>16</v>
      </c>
      <c r="L824" t="s">
        <v>17</v>
      </c>
      <c r="M824" t="s">
        <v>18</v>
      </c>
      <c r="N824" s="18">
        <f>VLOOKUP(Barcelona_Idealista4[[#This Row],[lift]],Tabla5[],2,0)</f>
        <v>0</v>
      </c>
      <c r="O824" s="25">
        <v>720000</v>
      </c>
      <c r="P824" s="25">
        <f>Barcelona_Idealista4[[#This Row],[prices]]/Barcelona_Idealista4[[#This Row],[area_m2]]</f>
        <v>7741.9354838709678</v>
      </c>
      <c r="Q824" t="str">
        <f>_xlfn.TEXTJOIN("-",0,Barcelona_Idealista4[[#This Row],[condition]],Barcelona_Idealista4[[#This Row],[prices]])</f>
        <v>good condition-720000</v>
      </c>
      <c r="R824" s="11" t="str" cm="1">
        <f t="array" ref="R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5" spans="1:18" x14ac:dyDescent="0.2">
      <c r="A825" s="1">
        <v>42859</v>
      </c>
      <c r="B825" s="14">
        <f>YEAR(Barcelona_Idealista4[[#This Row],[Fecha]])</f>
        <v>2017</v>
      </c>
      <c r="C825" t="s">
        <v>946</v>
      </c>
      <c r="D825" t="s">
        <v>11</v>
      </c>
      <c r="E825" t="s">
        <v>37</v>
      </c>
      <c r="F825" t="s">
        <v>38</v>
      </c>
      <c r="G825" t="s">
        <v>14</v>
      </c>
      <c r="H825" t="s">
        <v>15</v>
      </c>
      <c r="I825">
        <v>3</v>
      </c>
      <c r="J825">
        <v>134</v>
      </c>
      <c r="K825" t="s">
        <v>16</v>
      </c>
      <c r="L825" t="s">
        <v>17</v>
      </c>
      <c r="M825" t="s">
        <v>18</v>
      </c>
      <c r="N825" s="18">
        <f>VLOOKUP(Barcelona_Idealista4[[#This Row],[lift]],Tabla5[],2,0)</f>
        <v>0</v>
      </c>
      <c r="O825" s="25">
        <v>880000</v>
      </c>
      <c r="P825" s="25">
        <f>Barcelona_Idealista4[[#This Row],[prices]]/Barcelona_Idealista4[[#This Row],[area_m2]]</f>
        <v>6567.1641791044776</v>
      </c>
      <c r="Q825" t="str">
        <f>_xlfn.TEXTJOIN("-",0,Barcelona_Idealista4[[#This Row],[condition]],Barcelona_Idealista4[[#This Row],[prices]])</f>
        <v>good condition-880000</v>
      </c>
      <c r="R825" s="11" t="str" cm="1">
        <f t="array" ref="R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6" spans="1:18" x14ac:dyDescent="0.2">
      <c r="A826" s="1">
        <v>42860</v>
      </c>
      <c r="B826" s="14">
        <f>YEAR(Barcelona_Idealista4[[#This Row],[Fecha]])</f>
        <v>2017</v>
      </c>
      <c r="C826" t="s">
        <v>947</v>
      </c>
      <c r="D826" t="s">
        <v>11</v>
      </c>
      <c r="E826" t="s">
        <v>42</v>
      </c>
      <c r="F826" t="s">
        <v>83</v>
      </c>
      <c r="G826" t="s">
        <v>14</v>
      </c>
      <c r="H826" t="s">
        <v>32</v>
      </c>
      <c r="I826">
        <v>2</v>
      </c>
      <c r="J826">
        <v>91</v>
      </c>
      <c r="K826" t="s">
        <v>28</v>
      </c>
      <c r="L826" t="s">
        <v>17</v>
      </c>
      <c r="M826" t="s">
        <v>52</v>
      </c>
      <c r="N826" s="18">
        <f>VLOOKUP(Barcelona_Idealista4[[#This Row],[lift]],Tabla5[],2,0)</f>
        <v>0.02</v>
      </c>
      <c r="O826" s="25">
        <v>360000</v>
      </c>
      <c r="P826" s="25">
        <f>Barcelona_Idealista4[[#This Row],[prices]]/Barcelona_Idealista4[[#This Row],[area_m2]]</f>
        <v>3956.0439560439559</v>
      </c>
      <c r="Q826" t="str">
        <f>_xlfn.TEXTJOIN("-",0,Barcelona_Idealista4[[#This Row],[condition]],Barcelona_Idealista4[[#This Row],[prices]])</f>
        <v>good condition-360000</v>
      </c>
      <c r="R826" s="11" t="str" cm="1">
        <f t="array" ref="R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7" spans="1:18" x14ac:dyDescent="0.2">
      <c r="A827" s="1">
        <v>42861</v>
      </c>
      <c r="B827" s="14">
        <f>YEAR(Barcelona_Idealista4[[#This Row],[Fecha]])</f>
        <v>2017</v>
      </c>
      <c r="C827" t="s">
        <v>948</v>
      </c>
      <c r="D827" t="s">
        <v>11</v>
      </c>
      <c r="E827" t="s">
        <v>42</v>
      </c>
      <c r="F827" t="s">
        <v>87</v>
      </c>
      <c r="G827" t="s">
        <v>14</v>
      </c>
      <c r="H827" t="s">
        <v>15</v>
      </c>
      <c r="I827">
        <v>3</v>
      </c>
      <c r="J827">
        <v>92</v>
      </c>
      <c r="K827" t="s">
        <v>16</v>
      </c>
      <c r="L827" t="s">
        <v>17</v>
      </c>
      <c r="M827" t="s">
        <v>58</v>
      </c>
      <c r="N827" s="18">
        <f>VLOOKUP(Barcelona_Idealista4[[#This Row],[lift]],Tabla5[],2,0)</f>
        <v>0</v>
      </c>
      <c r="O827" s="25">
        <v>210000</v>
      </c>
      <c r="P827" s="25">
        <f>Barcelona_Idealista4[[#This Row],[prices]]/Barcelona_Idealista4[[#This Row],[area_m2]]</f>
        <v>2282.608695652174</v>
      </c>
      <c r="Q827" t="str">
        <f>_xlfn.TEXTJOIN("-",0,Barcelona_Idealista4[[#This Row],[condition]],Barcelona_Idealista4[[#This Row],[prices]])</f>
        <v>good condition-210000</v>
      </c>
      <c r="R827" s="11" t="str" cm="1">
        <f t="array" ref="R8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28" spans="1:18" x14ac:dyDescent="0.2">
      <c r="A828" s="1">
        <v>42862</v>
      </c>
      <c r="B828" s="14">
        <f>YEAR(Barcelona_Idealista4[[#This Row],[Fecha]])</f>
        <v>2017</v>
      </c>
      <c r="C828" t="s">
        <v>949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  <c r="I828">
        <v>5</v>
      </c>
      <c r="J828">
        <v>197</v>
      </c>
      <c r="K828" t="s">
        <v>16</v>
      </c>
      <c r="L828" t="s">
        <v>17</v>
      </c>
      <c r="M828" t="s">
        <v>21</v>
      </c>
      <c r="N828" s="18">
        <f>VLOOKUP(Barcelona_Idealista4[[#This Row],[lift]],Tabla5[],2,0)</f>
        <v>0</v>
      </c>
      <c r="O828" s="25">
        <v>2500000</v>
      </c>
      <c r="P828" s="25">
        <f>Barcelona_Idealista4[[#This Row],[prices]]/Barcelona_Idealista4[[#This Row],[area_m2]]</f>
        <v>12690.355329949238</v>
      </c>
      <c r="Q828" t="str">
        <f>_xlfn.TEXTJOIN("-",0,Barcelona_Idealista4[[#This Row],[condition]],Barcelona_Idealista4[[#This Row],[prices]])</f>
        <v>good condition-2500000</v>
      </c>
      <c r="R828" s="11" t="str" cm="1">
        <f t="array" ref="R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29" spans="1:18" x14ac:dyDescent="0.2">
      <c r="A829" s="1">
        <v>42863</v>
      </c>
      <c r="B829" s="14">
        <f>YEAR(Barcelona_Idealista4[[#This Row],[Fecha]])</f>
        <v>2017</v>
      </c>
      <c r="C829" t="s">
        <v>950</v>
      </c>
      <c r="D829" t="s">
        <v>11</v>
      </c>
      <c r="E829" t="s">
        <v>37</v>
      </c>
      <c r="F829" t="s">
        <v>38</v>
      </c>
      <c r="G829" t="s">
        <v>14</v>
      </c>
      <c r="H829" t="s">
        <v>15</v>
      </c>
      <c r="I829">
        <v>1</v>
      </c>
      <c r="J829">
        <v>72</v>
      </c>
      <c r="K829" t="s">
        <v>28</v>
      </c>
      <c r="L829" t="s">
        <v>17</v>
      </c>
      <c r="M829" t="s">
        <v>18</v>
      </c>
      <c r="N829" s="18">
        <f>VLOOKUP(Barcelona_Idealista4[[#This Row],[lift]],Tabla5[],2,0)</f>
        <v>0.02</v>
      </c>
      <c r="O829" s="25">
        <v>275000</v>
      </c>
      <c r="P829" s="25">
        <f>Barcelona_Idealista4[[#This Row],[prices]]/Barcelona_Idealista4[[#This Row],[area_m2]]</f>
        <v>3819.4444444444443</v>
      </c>
      <c r="Q829" t="str">
        <f>_xlfn.TEXTJOIN("-",0,Barcelona_Idealista4[[#This Row],[condition]],Barcelona_Idealista4[[#This Row],[prices]])</f>
        <v>good condition-275000</v>
      </c>
      <c r="R829" s="11" t="str" cm="1">
        <f t="array" ref="R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0" spans="1:18" x14ac:dyDescent="0.2">
      <c r="A830" s="1">
        <v>42864</v>
      </c>
      <c r="B830" s="14">
        <f>YEAR(Barcelona_Idealista4[[#This Row],[Fecha]])</f>
        <v>2017</v>
      </c>
      <c r="C830" t="s">
        <v>951</v>
      </c>
      <c r="D830" t="s">
        <v>11</v>
      </c>
      <c r="E830" t="s">
        <v>42</v>
      </c>
      <c r="F830" t="s">
        <v>61</v>
      </c>
      <c r="G830" t="s">
        <v>14</v>
      </c>
      <c r="H830" t="s">
        <v>15</v>
      </c>
      <c r="I830">
        <v>3</v>
      </c>
      <c r="J830">
        <v>125</v>
      </c>
      <c r="K830" t="s">
        <v>16</v>
      </c>
      <c r="L830" t="s">
        <v>17</v>
      </c>
      <c r="M830" t="s">
        <v>21</v>
      </c>
      <c r="N830" s="18">
        <f>VLOOKUP(Barcelona_Idealista4[[#This Row],[lift]],Tabla5[],2,0)</f>
        <v>0</v>
      </c>
      <c r="O830" s="25">
        <v>498000</v>
      </c>
      <c r="P830" s="25">
        <f>Barcelona_Idealista4[[#This Row],[prices]]/Barcelona_Idealista4[[#This Row],[area_m2]]</f>
        <v>3984</v>
      </c>
      <c r="Q830" t="str">
        <f>_xlfn.TEXTJOIN("-",0,Barcelona_Idealista4[[#This Row],[condition]],Barcelona_Idealista4[[#This Row],[prices]])</f>
        <v>good condition-498000</v>
      </c>
      <c r="R830" s="11" t="str" cm="1">
        <f t="array" ref="R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1" spans="1:18" x14ac:dyDescent="0.2">
      <c r="A831" s="1">
        <v>42865</v>
      </c>
      <c r="B831" s="14">
        <f>YEAR(Barcelona_Idealista4[[#This Row],[Fecha]])</f>
        <v>2017</v>
      </c>
      <c r="C831" t="s">
        <v>952</v>
      </c>
      <c r="D831" t="s">
        <v>11</v>
      </c>
      <c r="E831" t="s">
        <v>42</v>
      </c>
      <c r="F831" t="s">
        <v>61</v>
      </c>
      <c r="G831" t="s">
        <v>14</v>
      </c>
      <c r="H831" t="s">
        <v>15</v>
      </c>
      <c r="I831">
        <v>3</v>
      </c>
      <c r="J831">
        <v>81</v>
      </c>
      <c r="K831" t="s">
        <v>16</v>
      </c>
      <c r="L831" t="s">
        <v>17</v>
      </c>
      <c r="M831" t="s">
        <v>40</v>
      </c>
      <c r="N831" s="18">
        <f>VLOOKUP(Barcelona_Idealista4[[#This Row],[lift]],Tabla5[],2,0)</f>
        <v>0</v>
      </c>
      <c r="O831" s="25">
        <v>217000</v>
      </c>
      <c r="P831" s="25">
        <f>Barcelona_Idealista4[[#This Row],[prices]]/Barcelona_Idealista4[[#This Row],[area_m2]]</f>
        <v>2679.0123456790125</v>
      </c>
      <c r="Q831" t="str">
        <f>_xlfn.TEXTJOIN("-",0,Barcelona_Idealista4[[#This Row],[condition]],Barcelona_Idealista4[[#This Row],[prices]])</f>
        <v>good condition-217000</v>
      </c>
      <c r="R831" s="11" t="str" cm="1">
        <f t="array" ref="R8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32" spans="1:18" x14ac:dyDescent="0.2">
      <c r="A832" s="1">
        <v>42866</v>
      </c>
      <c r="B832" s="14">
        <f>YEAR(Barcelona_Idealista4[[#This Row],[Fecha]])</f>
        <v>2017</v>
      </c>
      <c r="C832" t="s">
        <v>953</v>
      </c>
      <c r="D832" t="s">
        <v>11</v>
      </c>
      <c r="E832" t="s">
        <v>25</v>
      </c>
      <c r="F832" t="s">
        <v>39</v>
      </c>
      <c r="G832" t="s">
        <v>14</v>
      </c>
      <c r="H832" t="s">
        <v>15</v>
      </c>
      <c r="I832">
        <v>4</v>
      </c>
      <c r="J832">
        <v>105</v>
      </c>
      <c r="K832" t="s">
        <v>16</v>
      </c>
      <c r="L832" t="s">
        <v>17</v>
      </c>
      <c r="M832" t="s">
        <v>52</v>
      </c>
      <c r="N832" s="18">
        <f>VLOOKUP(Barcelona_Idealista4[[#This Row],[lift]],Tabla5[],2,0)</f>
        <v>0</v>
      </c>
      <c r="O832" s="25">
        <v>320000</v>
      </c>
      <c r="P832" s="25">
        <f>Barcelona_Idealista4[[#This Row],[prices]]/Barcelona_Idealista4[[#This Row],[area_m2]]</f>
        <v>3047.6190476190477</v>
      </c>
      <c r="Q832" t="str">
        <f>_xlfn.TEXTJOIN("-",0,Barcelona_Idealista4[[#This Row],[condition]],Barcelona_Idealista4[[#This Row],[prices]])</f>
        <v>good condition-320000</v>
      </c>
      <c r="R832" s="11" t="str" cm="1">
        <f t="array" ref="R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3" spans="1:18" x14ac:dyDescent="0.2">
      <c r="A833" s="1">
        <v>42867</v>
      </c>
      <c r="B833" s="14">
        <f>YEAR(Barcelona_Idealista4[[#This Row],[Fecha]])</f>
        <v>2017</v>
      </c>
      <c r="C833" t="s">
        <v>954</v>
      </c>
      <c r="D833" t="s">
        <v>11</v>
      </c>
      <c r="E833" t="s">
        <v>42</v>
      </c>
      <c r="F833" t="s">
        <v>87</v>
      </c>
      <c r="G833" t="s">
        <v>14</v>
      </c>
      <c r="H833" t="s">
        <v>15</v>
      </c>
      <c r="I833">
        <v>1</v>
      </c>
      <c r="J833">
        <v>70</v>
      </c>
      <c r="K833" t="s">
        <v>16</v>
      </c>
      <c r="L833" t="s">
        <v>17</v>
      </c>
      <c r="M833" t="s">
        <v>18</v>
      </c>
      <c r="N833" s="18">
        <f>VLOOKUP(Barcelona_Idealista4[[#This Row],[lift]],Tabla5[],2,0)</f>
        <v>0</v>
      </c>
      <c r="O833" s="25">
        <v>180000</v>
      </c>
      <c r="P833" s="25">
        <f>Barcelona_Idealista4[[#This Row],[prices]]/Barcelona_Idealista4[[#This Row],[area_m2]]</f>
        <v>2571.4285714285716</v>
      </c>
      <c r="Q833" t="str">
        <f>_xlfn.TEXTJOIN("-",0,Barcelona_Idealista4[[#This Row],[condition]],Barcelona_Idealista4[[#This Row],[prices]])</f>
        <v>good condition-180000</v>
      </c>
      <c r="R833" s="11" t="str" cm="1">
        <f t="array" ref="R8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34" spans="1:18" x14ac:dyDescent="0.2">
      <c r="A834" s="1">
        <v>42868</v>
      </c>
      <c r="B834" s="14">
        <f>YEAR(Barcelona_Idealista4[[#This Row],[Fecha]])</f>
        <v>2017</v>
      </c>
      <c r="C834" t="s">
        <v>955</v>
      </c>
      <c r="D834" t="s">
        <v>11</v>
      </c>
      <c r="E834" t="s">
        <v>47</v>
      </c>
      <c r="F834" t="s">
        <v>48</v>
      </c>
      <c r="G834" t="s">
        <v>14</v>
      </c>
      <c r="H834" t="s">
        <v>15</v>
      </c>
      <c r="I834">
        <v>2</v>
      </c>
      <c r="J834">
        <v>48</v>
      </c>
      <c r="K834" t="s">
        <v>28</v>
      </c>
      <c r="L834" t="s">
        <v>17</v>
      </c>
      <c r="M834" t="s">
        <v>18</v>
      </c>
      <c r="N834" s="18">
        <f>VLOOKUP(Barcelona_Idealista4[[#This Row],[lift]],Tabla5[],2,0)</f>
        <v>0.02</v>
      </c>
      <c r="O834" s="25">
        <v>250000</v>
      </c>
      <c r="P834" s="25">
        <f>Barcelona_Idealista4[[#This Row],[prices]]/Barcelona_Idealista4[[#This Row],[area_m2]]</f>
        <v>5208.333333333333</v>
      </c>
      <c r="Q834" t="str">
        <f>_xlfn.TEXTJOIN("-",0,Barcelona_Idealista4[[#This Row],[condition]],Barcelona_Idealista4[[#This Row],[prices]])</f>
        <v>good condition-250000</v>
      </c>
      <c r="R834" s="11" t="str" cm="1">
        <f t="array" ref="R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5" spans="1:18" x14ac:dyDescent="0.2">
      <c r="A835" s="1">
        <v>42869</v>
      </c>
      <c r="B835" s="14">
        <f>YEAR(Barcelona_Idealista4[[#This Row],[Fecha]])</f>
        <v>2017</v>
      </c>
      <c r="C835" t="s">
        <v>956</v>
      </c>
      <c r="D835" t="s">
        <v>11</v>
      </c>
      <c r="E835" t="s">
        <v>47</v>
      </c>
      <c r="F835" t="s">
        <v>48</v>
      </c>
      <c r="G835" t="s">
        <v>14</v>
      </c>
      <c r="H835" t="s">
        <v>15</v>
      </c>
      <c r="I835">
        <v>2</v>
      </c>
      <c r="J835">
        <v>48</v>
      </c>
      <c r="K835" t="s">
        <v>28</v>
      </c>
      <c r="L835" t="s">
        <v>17</v>
      </c>
      <c r="M835" t="s">
        <v>58</v>
      </c>
      <c r="N835" s="18">
        <f>VLOOKUP(Barcelona_Idealista4[[#This Row],[lift]],Tabla5[],2,0)</f>
        <v>0.02</v>
      </c>
      <c r="O835" s="25">
        <v>250000</v>
      </c>
      <c r="P835" s="25">
        <f>Barcelona_Idealista4[[#This Row],[prices]]/Barcelona_Idealista4[[#This Row],[area_m2]]</f>
        <v>5208.333333333333</v>
      </c>
      <c r="Q835" t="str">
        <f>_xlfn.TEXTJOIN("-",0,Barcelona_Idealista4[[#This Row],[condition]],Barcelona_Idealista4[[#This Row],[prices]])</f>
        <v>good condition-250000</v>
      </c>
      <c r="R835" s="11" t="str" cm="1">
        <f t="array" ref="R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6" spans="1:18" x14ac:dyDescent="0.2">
      <c r="A836" s="1">
        <v>42870</v>
      </c>
      <c r="B836" s="14">
        <f>YEAR(Barcelona_Idealista4[[#This Row],[Fecha]])</f>
        <v>2017</v>
      </c>
      <c r="C836" t="s">
        <v>957</v>
      </c>
      <c r="D836" t="s">
        <v>11</v>
      </c>
      <c r="E836" t="s">
        <v>34</v>
      </c>
      <c r="F836" t="s">
        <v>44</v>
      </c>
      <c r="G836" t="s">
        <v>14</v>
      </c>
      <c r="H836" t="s">
        <v>23</v>
      </c>
      <c r="I836">
        <v>2</v>
      </c>
      <c r="J836">
        <v>68</v>
      </c>
      <c r="K836" t="s">
        <v>16</v>
      </c>
      <c r="L836" t="s">
        <v>17</v>
      </c>
      <c r="M836" t="s">
        <v>46</v>
      </c>
      <c r="N836" s="18">
        <f>VLOOKUP(Barcelona_Idealista4[[#This Row],[lift]],Tabla5[],2,0)</f>
        <v>0</v>
      </c>
      <c r="O836" s="25">
        <v>340000</v>
      </c>
      <c r="P836" s="25">
        <f>Barcelona_Idealista4[[#This Row],[prices]]/Barcelona_Idealista4[[#This Row],[area_m2]]</f>
        <v>5000</v>
      </c>
      <c r="Q836" t="str">
        <f>_xlfn.TEXTJOIN("-",0,Barcelona_Idealista4[[#This Row],[condition]],Barcelona_Idealista4[[#This Row],[prices]])</f>
        <v>good condition-340000</v>
      </c>
      <c r="R836" s="11" t="str" cm="1">
        <f t="array" ref="R8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7" spans="1:18" x14ac:dyDescent="0.2">
      <c r="A837" s="1">
        <v>42871</v>
      </c>
      <c r="B837" s="14">
        <f>YEAR(Barcelona_Idealista4[[#This Row],[Fecha]])</f>
        <v>2017</v>
      </c>
      <c r="C837" t="s">
        <v>958</v>
      </c>
      <c r="D837" t="s">
        <v>11</v>
      </c>
      <c r="E837" t="s">
        <v>19</v>
      </c>
      <c r="F837" t="s">
        <v>45</v>
      </c>
      <c r="G837" t="s">
        <v>14</v>
      </c>
      <c r="H837" t="s">
        <v>15</v>
      </c>
      <c r="I837">
        <v>3</v>
      </c>
      <c r="J837">
        <v>81</v>
      </c>
      <c r="K837" t="s">
        <v>16</v>
      </c>
      <c r="L837" t="s">
        <v>17</v>
      </c>
      <c r="M837" t="s">
        <v>40</v>
      </c>
      <c r="N837" s="18">
        <f>VLOOKUP(Barcelona_Idealista4[[#This Row],[lift]],Tabla5[],2,0)</f>
        <v>0</v>
      </c>
      <c r="O837" s="25">
        <v>550000</v>
      </c>
      <c r="P837" s="25">
        <f>Barcelona_Idealista4[[#This Row],[prices]]/Barcelona_Idealista4[[#This Row],[area_m2]]</f>
        <v>6790.1234567901238</v>
      </c>
      <c r="Q837" t="str">
        <f>_xlfn.TEXTJOIN("-",0,Barcelona_Idealista4[[#This Row],[condition]],Barcelona_Idealista4[[#This Row],[prices]])</f>
        <v>good condition-550000</v>
      </c>
      <c r="R837" s="11" t="str" cm="1">
        <f t="array" ref="R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8" spans="1:18" x14ac:dyDescent="0.2">
      <c r="A838" s="1">
        <v>42872</v>
      </c>
      <c r="B838" s="14">
        <f>YEAR(Barcelona_Idealista4[[#This Row],[Fecha]])</f>
        <v>2017</v>
      </c>
      <c r="C838" t="s">
        <v>959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>
        <v>2</v>
      </c>
      <c r="J838">
        <v>165</v>
      </c>
      <c r="K838" t="s">
        <v>16</v>
      </c>
      <c r="L838" t="s">
        <v>67</v>
      </c>
      <c r="M838" t="s">
        <v>36</v>
      </c>
      <c r="N838" s="18">
        <f>VLOOKUP(Barcelona_Idealista4[[#This Row],[lift]],Tabla5[],2,0)</f>
        <v>0</v>
      </c>
      <c r="O838" s="25">
        <v>1290000</v>
      </c>
      <c r="P838" s="25">
        <f>Barcelona_Idealista4[[#This Row],[prices]]/Barcelona_Idealista4[[#This Row],[area_m2]]</f>
        <v>7818.181818181818</v>
      </c>
      <c r="Q838" t="str">
        <f>_xlfn.TEXTJOIN("-",0,Barcelona_Idealista4[[#This Row],[condition]],Barcelona_Idealista4[[#This Row],[prices]])</f>
        <v>good condition-1290000</v>
      </c>
      <c r="R838" s="11" t="str" cm="1">
        <f t="array" ref="R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39" spans="1:18" x14ac:dyDescent="0.2">
      <c r="A839" s="1">
        <v>42873</v>
      </c>
      <c r="B839" s="14">
        <f>YEAR(Barcelona_Idealista4[[#This Row],[Fecha]])</f>
        <v>2017</v>
      </c>
      <c r="C839" t="s">
        <v>960</v>
      </c>
      <c r="D839" t="s">
        <v>11</v>
      </c>
      <c r="E839" t="s">
        <v>12</v>
      </c>
      <c r="F839" t="s">
        <v>41</v>
      </c>
      <c r="G839" t="s">
        <v>14</v>
      </c>
      <c r="H839" t="s">
        <v>15</v>
      </c>
      <c r="I839">
        <v>4</v>
      </c>
      <c r="J839">
        <v>95</v>
      </c>
      <c r="K839" t="s">
        <v>16</v>
      </c>
      <c r="L839" t="s">
        <v>17</v>
      </c>
      <c r="M839" t="s">
        <v>40</v>
      </c>
      <c r="N839" s="18">
        <f>VLOOKUP(Barcelona_Idealista4[[#This Row],[lift]],Tabla5[],2,0)</f>
        <v>0</v>
      </c>
      <c r="O839" s="25">
        <v>390000</v>
      </c>
      <c r="P839" s="25">
        <f>Barcelona_Idealista4[[#This Row],[prices]]/Barcelona_Idealista4[[#This Row],[area_m2]]</f>
        <v>4105.2631578947367</v>
      </c>
      <c r="Q839" t="str">
        <f>_xlfn.TEXTJOIN("-",0,Barcelona_Idealista4[[#This Row],[condition]],Barcelona_Idealista4[[#This Row],[prices]])</f>
        <v>good condition-390000</v>
      </c>
      <c r="R839" s="11" t="str" cm="1">
        <f t="array" ref="R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0" spans="1:18" x14ac:dyDescent="0.2">
      <c r="A840" s="1">
        <v>42874</v>
      </c>
      <c r="B840" s="14">
        <f>YEAR(Barcelona_Idealista4[[#This Row],[Fecha]])</f>
        <v>2017</v>
      </c>
      <c r="C840" t="s">
        <v>961</v>
      </c>
      <c r="D840" t="s">
        <v>11</v>
      </c>
      <c r="E840" t="s">
        <v>25</v>
      </c>
      <c r="F840" t="s">
        <v>94</v>
      </c>
      <c r="G840" t="s">
        <v>14</v>
      </c>
      <c r="H840" t="s">
        <v>15</v>
      </c>
      <c r="I840">
        <v>3</v>
      </c>
      <c r="J840">
        <v>61</v>
      </c>
      <c r="K840" t="s">
        <v>28</v>
      </c>
      <c r="L840" t="s">
        <v>17</v>
      </c>
      <c r="M840" t="s">
        <v>40</v>
      </c>
      <c r="N840" s="18">
        <f>VLOOKUP(Barcelona_Idealista4[[#This Row],[lift]],Tabla5[],2,0)</f>
        <v>0.02</v>
      </c>
      <c r="O840" s="25">
        <v>125000</v>
      </c>
      <c r="P840" s="25">
        <f>Barcelona_Idealista4[[#This Row],[prices]]/Barcelona_Idealista4[[#This Row],[area_m2]]</f>
        <v>2049.1803278688526</v>
      </c>
      <c r="Q840" t="str">
        <f>_xlfn.TEXTJOIN("-",0,Barcelona_Idealista4[[#This Row],[condition]],Barcelona_Idealista4[[#This Row],[prices]])</f>
        <v>good condition-125000</v>
      </c>
      <c r="R840" s="11" t="str" cm="1">
        <f t="array" ref="R8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41" spans="1:18" x14ac:dyDescent="0.2">
      <c r="A841" s="1">
        <v>42875</v>
      </c>
      <c r="B841" s="14">
        <f>YEAR(Barcelona_Idealista4[[#This Row],[Fecha]])</f>
        <v>2017</v>
      </c>
      <c r="C841" t="s">
        <v>962</v>
      </c>
      <c r="D841" t="s">
        <v>11</v>
      </c>
      <c r="E841" t="s">
        <v>47</v>
      </c>
      <c r="F841" t="s">
        <v>112</v>
      </c>
      <c r="G841" t="s">
        <v>14</v>
      </c>
      <c r="H841" t="s">
        <v>15</v>
      </c>
      <c r="I841">
        <v>1</v>
      </c>
      <c r="J841">
        <v>53</v>
      </c>
      <c r="K841" t="s">
        <v>16</v>
      </c>
      <c r="L841" t="s">
        <v>67</v>
      </c>
      <c r="M841" t="s">
        <v>57</v>
      </c>
      <c r="N841" s="18">
        <f>VLOOKUP(Barcelona_Idealista4[[#This Row],[lift]],Tabla5[],2,0)</f>
        <v>0</v>
      </c>
      <c r="O841" s="25">
        <v>115000</v>
      </c>
      <c r="P841" s="25">
        <f>Barcelona_Idealista4[[#This Row],[prices]]/Barcelona_Idealista4[[#This Row],[area_m2]]</f>
        <v>2169.8113207547171</v>
      </c>
      <c r="Q841" t="str">
        <f>_xlfn.TEXTJOIN("-",0,Barcelona_Idealista4[[#This Row],[condition]],Barcelona_Idealista4[[#This Row],[prices]])</f>
        <v>good condition-115000</v>
      </c>
      <c r="R841" s="11" t="str" cm="1">
        <f t="array" ref="R8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42" spans="1:18" x14ac:dyDescent="0.2">
      <c r="A842" s="1">
        <v>42876</v>
      </c>
      <c r="B842" s="14">
        <f>YEAR(Barcelona_Idealista4[[#This Row],[Fecha]])</f>
        <v>2017</v>
      </c>
      <c r="C842" t="s">
        <v>963</v>
      </c>
      <c r="D842" t="s">
        <v>11</v>
      </c>
      <c r="E842" t="s">
        <v>12</v>
      </c>
      <c r="F842" t="s">
        <v>13</v>
      </c>
      <c r="G842" t="s">
        <v>14</v>
      </c>
      <c r="H842" t="s">
        <v>23</v>
      </c>
      <c r="I842">
        <v>3</v>
      </c>
      <c r="J842">
        <v>102</v>
      </c>
      <c r="K842" t="s">
        <v>16</v>
      </c>
      <c r="L842" t="s">
        <v>17</v>
      </c>
      <c r="M842" t="s">
        <v>65</v>
      </c>
      <c r="N842" s="18">
        <f>VLOOKUP(Barcelona_Idealista4[[#This Row],[lift]],Tabla5[],2,0)</f>
        <v>0</v>
      </c>
      <c r="O842" s="25">
        <v>675000</v>
      </c>
      <c r="P842" s="25">
        <f>Barcelona_Idealista4[[#This Row],[prices]]/Barcelona_Idealista4[[#This Row],[area_m2]]</f>
        <v>6617.6470588235297</v>
      </c>
      <c r="Q842" t="str">
        <f>_xlfn.TEXTJOIN("-",0,Barcelona_Idealista4[[#This Row],[condition]],Barcelona_Idealista4[[#This Row],[prices]])</f>
        <v>good condition-675000</v>
      </c>
      <c r="R842" s="11" t="str" cm="1">
        <f t="array" ref="R8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3" spans="1:18" x14ac:dyDescent="0.2">
      <c r="A843" s="1">
        <v>42877</v>
      </c>
      <c r="B843" s="14">
        <f>YEAR(Barcelona_Idealista4[[#This Row],[Fecha]])</f>
        <v>2017</v>
      </c>
      <c r="C843" t="s">
        <v>964</v>
      </c>
      <c r="D843" t="s">
        <v>11</v>
      </c>
      <c r="E843" t="s">
        <v>42</v>
      </c>
      <c r="F843" t="s">
        <v>78</v>
      </c>
      <c r="G843" t="s">
        <v>14</v>
      </c>
      <c r="H843" t="s">
        <v>15</v>
      </c>
      <c r="I843">
        <v>3</v>
      </c>
      <c r="J843">
        <v>97</v>
      </c>
      <c r="K843" t="s">
        <v>16</v>
      </c>
      <c r="L843" t="s">
        <v>17</v>
      </c>
      <c r="M843" t="s">
        <v>24</v>
      </c>
      <c r="N843" s="18">
        <f>VLOOKUP(Barcelona_Idealista4[[#This Row],[lift]],Tabla5[],2,0)</f>
        <v>0</v>
      </c>
      <c r="O843" s="25">
        <v>359000</v>
      </c>
      <c r="P843" s="25">
        <f>Barcelona_Idealista4[[#This Row],[prices]]/Barcelona_Idealista4[[#This Row],[area_m2]]</f>
        <v>3701.0309278350514</v>
      </c>
      <c r="Q843" t="str">
        <f>_xlfn.TEXTJOIN("-",0,Barcelona_Idealista4[[#This Row],[condition]],Barcelona_Idealista4[[#This Row],[prices]])</f>
        <v>good condition-359000</v>
      </c>
      <c r="R843" s="11" t="str" cm="1">
        <f t="array" ref="R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4" spans="1:18" x14ac:dyDescent="0.2">
      <c r="A844" s="1">
        <v>42878</v>
      </c>
      <c r="B844" s="14">
        <f>YEAR(Barcelona_Idealista4[[#This Row],[Fecha]])</f>
        <v>2017</v>
      </c>
      <c r="C844" t="s">
        <v>965</v>
      </c>
      <c r="D844" t="s">
        <v>11</v>
      </c>
      <c r="E844" t="s">
        <v>12</v>
      </c>
      <c r="F844" t="s">
        <v>33</v>
      </c>
      <c r="G844" t="s">
        <v>14</v>
      </c>
      <c r="H844" t="s">
        <v>15</v>
      </c>
      <c r="I844">
        <v>3</v>
      </c>
      <c r="J844">
        <v>152</v>
      </c>
      <c r="K844" t="s">
        <v>16</v>
      </c>
      <c r="L844" t="s">
        <v>17</v>
      </c>
      <c r="M844" t="s">
        <v>18</v>
      </c>
      <c r="N844" s="18">
        <f>VLOOKUP(Barcelona_Idealista4[[#This Row],[lift]],Tabla5[],2,0)</f>
        <v>0</v>
      </c>
      <c r="O844" s="25">
        <v>675000</v>
      </c>
      <c r="P844" s="25">
        <f>Barcelona_Idealista4[[#This Row],[prices]]/Barcelona_Idealista4[[#This Row],[area_m2]]</f>
        <v>4440.7894736842109</v>
      </c>
      <c r="Q844" t="str">
        <f>_xlfn.TEXTJOIN("-",0,Barcelona_Idealista4[[#This Row],[condition]],Barcelona_Idealista4[[#This Row],[prices]])</f>
        <v>good condition-675000</v>
      </c>
      <c r="R844" s="11" t="str" cm="1">
        <f t="array" ref="R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5" spans="1:18" x14ac:dyDescent="0.2">
      <c r="A845" s="1">
        <v>42879</v>
      </c>
      <c r="B845" s="14">
        <f>YEAR(Barcelona_Idealista4[[#This Row],[Fecha]])</f>
        <v>2017</v>
      </c>
      <c r="C845" t="s">
        <v>966</v>
      </c>
      <c r="D845" t="s">
        <v>11</v>
      </c>
      <c r="E845" t="s">
        <v>34</v>
      </c>
      <c r="F845" t="s">
        <v>35</v>
      </c>
      <c r="G845" t="s">
        <v>14</v>
      </c>
      <c r="H845" t="s">
        <v>23</v>
      </c>
      <c r="I845">
        <v>4</v>
      </c>
      <c r="J845">
        <v>338</v>
      </c>
      <c r="K845" t="s">
        <v>16</v>
      </c>
      <c r="L845" t="s">
        <v>17</v>
      </c>
      <c r="M845" t="s">
        <v>40</v>
      </c>
      <c r="N845" s="18">
        <f>VLOOKUP(Barcelona_Idealista4[[#This Row],[lift]],Tabla5[],2,0)</f>
        <v>0</v>
      </c>
      <c r="O845" s="25">
        <v>2250000</v>
      </c>
      <c r="P845" s="25">
        <f>Barcelona_Idealista4[[#This Row],[prices]]/Barcelona_Idealista4[[#This Row],[area_m2]]</f>
        <v>6656.8047337278103</v>
      </c>
      <c r="Q845" t="str">
        <f>_xlfn.TEXTJOIN("-",0,Barcelona_Idealista4[[#This Row],[condition]],Barcelona_Idealista4[[#This Row],[prices]])</f>
        <v>good condition-2250000</v>
      </c>
      <c r="R845" s="11" t="str" cm="1">
        <f t="array" ref="R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6" spans="1:18" x14ac:dyDescent="0.2">
      <c r="A846" s="1">
        <v>42880</v>
      </c>
      <c r="B846" s="14">
        <f>YEAR(Barcelona_Idealista4[[#This Row],[Fecha]])</f>
        <v>2017</v>
      </c>
      <c r="C846" t="s">
        <v>967</v>
      </c>
      <c r="D846" t="s">
        <v>11</v>
      </c>
      <c r="E846" t="s">
        <v>12</v>
      </c>
      <c r="F846" t="s">
        <v>33</v>
      </c>
      <c r="G846" t="s">
        <v>14</v>
      </c>
      <c r="H846" t="s">
        <v>15</v>
      </c>
      <c r="I846">
        <v>4</v>
      </c>
      <c r="J846">
        <v>170</v>
      </c>
      <c r="K846" t="s">
        <v>16</v>
      </c>
      <c r="L846" t="s">
        <v>17</v>
      </c>
      <c r="M846" t="s">
        <v>46</v>
      </c>
      <c r="N846" s="18">
        <f>VLOOKUP(Barcelona_Idealista4[[#This Row],[lift]],Tabla5[],2,0)</f>
        <v>0</v>
      </c>
      <c r="O846" s="25">
        <v>795000</v>
      </c>
      <c r="P846" s="25">
        <f>Barcelona_Idealista4[[#This Row],[prices]]/Barcelona_Idealista4[[#This Row],[area_m2]]</f>
        <v>4676.4705882352937</v>
      </c>
      <c r="Q846" t="str">
        <f>_xlfn.TEXTJOIN("-",0,Barcelona_Idealista4[[#This Row],[condition]],Barcelona_Idealista4[[#This Row],[prices]])</f>
        <v>good condition-795000</v>
      </c>
      <c r="R846" s="11" t="str" cm="1">
        <f t="array" ref="R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7" spans="1:18" x14ac:dyDescent="0.2">
      <c r="A847" s="1">
        <v>42881</v>
      </c>
      <c r="B847" s="14">
        <f>YEAR(Barcelona_Idealista4[[#This Row],[Fecha]])</f>
        <v>2017</v>
      </c>
      <c r="C847" t="s">
        <v>968</v>
      </c>
      <c r="D847" t="s">
        <v>11</v>
      </c>
      <c r="E847" t="s">
        <v>12</v>
      </c>
      <c r="F847" t="s">
        <v>30</v>
      </c>
      <c r="G847" t="s">
        <v>14</v>
      </c>
      <c r="H847" t="s">
        <v>15</v>
      </c>
      <c r="I847">
        <v>2</v>
      </c>
      <c r="J847">
        <v>106</v>
      </c>
      <c r="K847" t="s">
        <v>16</v>
      </c>
      <c r="L847" t="s">
        <v>17</v>
      </c>
      <c r="M847" t="s">
        <v>57</v>
      </c>
      <c r="N847" s="18">
        <f>VLOOKUP(Barcelona_Idealista4[[#This Row],[lift]],Tabla5[],2,0)</f>
        <v>0</v>
      </c>
      <c r="O847" s="25">
        <v>400000</v>
      </c>
      <c r="P847" s="25">
        <f>Barcelona_Idealista4[[#This Row],[prices]]/Barcelona_Idealista4[[#This Row],[area_m2]]</f>
        <v>3773.5849056603774</v>
      </c>
      <c r="Q847" t="str">
        <f>_xlfn.TEXTJOIN("-",0,Barcelona_Idealista4[[#This Row],[condition]],Barcelona_Idealista4[[#This Row],[prices]])</f>
        <v>good condition-400000</v>
      </c>
      <c r="R847" s="11" t="str" cm="1">
        <f t="array" ref="R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8" spans="1:18" x14ac:dyDescent="0.2">
      <c r="A848" s="1">
        <v>42882</v>
      </c>
      <c r="B848" s="14">
        <f>YEAR(Barcelona_Idealista4[[#This Row],[Fecha]])</f>
        <v>2017</v>
      </c>
      <c r="C848" t="s">
        <v>969</v>
      </c>
      <c r="D848" t="s">
        <v>11</v>
      </c>
      <c r="E848" t="s">
        <v>12</v>
      </c>
      <c r="F848" t="s">
        <v>30</v>
      </c>
      <c r="G848" t="s">
        <v>14</v>
      </c>
      <c r="H848" t="s">
        <v>15</v>
      </c>
      <c r="I848">
        <v>3</v>
      </c>
      <c r="J848">
        <v>100</v>
      </c>
      <c r="K848" t="s">
        <v>16</v>
      </c>
      <c r="L848" t="s">
        <v>17</v>
      </c>
      <c r="M848" t="s">
        <v>40</v>
      </c>
      <c r="N848" s="18">
        <f>VLOOKUP(Barcelona_Idealista4[[#This Row],[lift]],Tabla5[],2,0)</f>
        <v>0</v>
      </c>
      <c r="O848" s="25">
        <v>369000</v>
      </c>
      <c r="P848" s="25">
        <f>Barcelona_Idealista4[[#This Row],[prices]]/Barcelona_Idealista4[[#This Row],[area_m2]]</f>
        <v>3690</v>
      </c>
      <c r="Q848" t="str">
        <f>_xlfn.TEXTJOIN("-",0,Barcelona_Idealista4[[#This Row],[condition]],Barcelona_Idealista4[[#This Row],[prices]])</f>
        <v>good condition-369000</v>
      </c>
      <c r="R848" s="11" t="str" cm="1">
        <f t="array" ref="R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49" spans="1:18" x14ac:dyDescent="0.2">
      <c r="A849" s="1">
        <v>42883</v>
      </c>
      <c r="B849" s="14">
        <f>YEAR(Barcelona_Idealista4[[#This Row],[Fecha]])</f>
        <v>2017</v>
      </c>
      <c r="C849" t="s">
        <v>970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>
        <v>3</v>
      </c>
      <c r="J849">
        <v>172</v>
      </c>
      <c r="K849" t="s">
        <v>16</v>
      </c>
      <c r="L849" t="s">
        <v>17</v>
      </c>
      <c r="M849" t="s">
        <v>57</v>
      </c>
      <c r="N849" s="18">
        <f>VLOOKUP(Barcelona_Idealista4[[#This Row],[lift]],Tabla5[],2,0)</f>
        <v>0</v>
      </c>
      <c r="O849" s="25">
        <v>1295000</v>
      </c>
      <c r="P849" s="25">
        <f>Barcelona_Idealista4[[#This Row],[prices]]/Barcelona_Idealista4[[#This Row],[area_m2]]</f>
        <v>7529.0697674418607</v>
      </c>
      <c r="Q849" t="str">
        <f>_xlfn.TEXTJOIN("-",0,Barcelona_Idealista4[[#This Row],[condition]],Barcelona_Idealista4[[#This Row],[prices]])</f>
        <v>good condition-1295000</v>
      </c>
      <c r="R849" s="11" t="str" cm="1">
        <f t="array" ref="R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0" spans="1:18" x14ac:dyDescent="0.2">
      <c r="A850" s="1">
        <v>42884</v>
      </c>
      <c r="B850" s="14">
        <f>YEAR(Barcelona_Idealista4[[#This Row],[Fecha]])</f>
        <v>2017</v>
      </c>
      <c r="C850" t="s">
        <v>971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>
        <v>3</v>
      </c>
      <c r="J850">
        <v>136</v>
      </c>
      <c r="K850" t="s">
        <v>16</v>
      </c>
      <c r="L850" t="s">
        <v>17</v>
      </c>
      <c r="M850" t="s">
        <v>21</v>
      </c>
      <c r="N850" s="18">
        <f>VLOOKUP(Barcelona_Idealista4[[#This Row],[lift]],Tabla5[],2,0)</f>
        <v>0</v>
      </c>
      <c r="O850" s="25">
        <v>1150000</v>
      </c>
      <c r="P850" s="25">
        <f>Barcelona_Idealista4[[#This Row],[prices]]/Barcelona_Idealista4[[#This Row],[area_m2]]</f>
        <v>8455.8823529411766</v>
      </c>
      <c r="Q850" t="str">
        <f>_xlfn.TEXTJOIN("-",0,Barcelona_Idealista4[[#This Row],[condition]],Barcelona_Idealista4[[#This Row],[prices]])</f>
        <v>good condition-1150000</v>
      </c>
      <c r="R850" s="11" t="str" cm="1">
        <f t="array" ref="R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1" spans="1:18" x14ac:dyDescent="0.2">
      <c r="A851" s="1">
        <v>42885</v>
      </c>
      <c r="B851" s="14">
        <f>YEAR(Barcelona_Idealista4[[#This Row],[Fecha]])</f>
        <v>2017</v>
      </c>
      <c r="C851" t="s">
        <v>972</v>
      </c>
      <c r="D851" t="s">
        <v>11</v>
      </c>
      <c r="E851" t="s">
        <v>42</v>
      </c>
      <c r="F851" t="s">
        <v>83</v>
      </c>
      <c r="G851" t="s">
        <v>14</v>
      </c>
      <c r="H851" t="s">
        <v>23</v>
      </c>
      <c r="I851">
        <v>3</v>
      </c>
      <c r="J851">
        <v>188</v>
      </c>
      <c r="K851" t="s">
        <v>16</v>
      </c>
      <c r="L851" t="s">
        <v>17</v>
      </c>
      <c r="M851" t="s">
        <v>116</v>
      </c>
      <c r="N851" s="18">
        <f>VLOOKUP(Barcelona_Idealista4[[#This Row],[lift]],Tabla5[],2,0)</f>
        <v>0</v>
      </c>
      <c r="O851" s="25">
        <v>2500000</v>
      </c>
      <c r="P851" s="25">
        <f>Barcelona_Idealista4[[#This Row],[prices]]/Barcelona_Idealista4[[#This Row],[area_m2]]</f>
        <v>13297.872340425532</v>
      </c>
      <c r="Q851" t="str">
        <f>_xlfn.TEXTJOIN("-",0,Barcelona_Idealista4[[#This Row],[condition]],Barcelona_Idealista4[[#This Row],[prices]])</f>
        <v>good condition-2500000</v>
      </c>
      <c r="R851" s="11" t="str" cm="1">
        <f t="array" ref="R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2" spans="1:18" x14ac:dyDescent="0.2">
      <c r="A852" s="1">
        <v>42886</v>
      </c>
      <c r="B852" s="14">
        <f>YEAR(Barcelona_Idealista4[[#This Row],[Fecha]])</f>
        <v>2017</v>
      </c>
      <c r="C852" t="s">
        <v>973</v>
      </c>
      <c r="D852" t="s">
        <v>11</v>
      </c>
      <c r="E852" t="s">
        <v>37</v>
      </c>
      <c r="F852" t="s">
        <v>74</v>
      </c>
      <c r="G852" t="s">
        <v>14</v>
      </c>
      <c r="H852" t="s">
        <v>15</v>
      </c>
      <c r="I852">
        <v>4</v>
      </c>
      <c r="J852">
        <v>200</v>
      </c>
      <c r="K852" t="s">
        <v>16</v>
      </c>
      <c r="L852" t="s">
        <v>17</v>
      </c>
      <c r="M852" t="s">
        <v>58</v>
      </c>
      <c r="N852" s="18">
        <f>VLOOKUP(Barcelona_Idealista4[[#This Row],[lift]],Tabla5[],2,0)</f>
        <v>0</v>
      </c>
      <c r="O852" s="25">
        <v>1250000</v>
      </c>
      <c r="P852" s="25">
        <f>Barcelona_Idealista4[[#This Row],[prices]]/Barcelona_Idealista4[[#This Row],[area_m2]]</f>
        <v>6250</v>
      </c>
      <c r="Q852" t="str">
        <f>_xlfn.TEXTJOIN("-",0,Barcelona_Idealista4[[#This Row],[condition]],Barcelona_Idealista4[[#This Row],[prices]])</f>
        <v>good condition-1250000</v>
      </c>
      <c r="R852" s="11" t="str" cm="1">
        <f t="array" ref="R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3" spans="1:18" x14ac:dyDescent="0.2">
      <c r="A853" s="1">
        <v>42887</v>
      </c>
      <c r="B853" s="14">
        <f>YEAR(Barcelona_Idealista4[[#This Row],[Fecha]])</f>
        <v>2017</v>
      </c>
      <c r="C853" t="s">
        <v>974</v>
      </c>
      <c r="D853" t="s">
        <v>11</v>
      </c>
      <c r="E853" t="s">
        <v>12</v>
      </c>
      <c r="F853" t="s">
        <v>33</v>
      </c>
      <c r="G853" t="s">
        <v>14</v>
      </c>
      <c r="H853" t="s">
        <v>15</v>
      </c>
      <c r="I853">
        <v>3</v>
      </c>
      <c r="J853">
        <v>91</v>
      </c>
      <c r="K853" t="s">
        <v>16</v>
      </c>
      <c r="L853" t="s">
        <v>17</v>
      </c>
      <c r="M853" t="s">
        <v>65</v>
      </c>
      <c r="N853" s="18">
        <f>VLOOKUP(Barcelona_Idealista4[[#This Row],[lift]],Tabla5[],2,0)</f>
        <v>0</v>
      </c>
      <c r="O853" s="25">
        <v>538000</v>
      </c>
      <c r="P853" s="25">
        <f>Barcelona_Idealista4[[#This Row],[prices]]/Barcelona_Idealista4[[#This Row],[area_m2]]</f>
        <v>5912.0879120879117</v>
      </c>
      <c r="Q853" t="str">
        <f>_xlfn.TEXTJOIN("-",0,Barcelona_Idealista4[[#This Row],[condition]],Barcelona_Idealista4[[#This Row],[prices]])</f>
        <v>good condition-538000</v>
      </c>
      <c r="R853" s="11" t="str" cm="1">
        <f t="array" ref="R8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4" spans="1:18" x14ac:dyDescent="0.2">
      <c r="A854" s="1">
        <v>42888</v>
      </c>
      <c r="B854" s="14">
        <f>YEAR(Barcelona_Idealista4[[#This Row],[Fecha]])</f>
        <v>2017</v>
      </c>
      <c r="C854" t="s">
        <v>975</v>
      </c>
      <c r="D854" t="s">
        <v>11</v>
      </c>
      <c r="E854" t="s">
        <v>42</v>
      </c>
      <c r="F854" t="s">
        <v>83</v>
      </c>
      <c r="G854" t="s">
        <v>14</v>
      </c>
      <c r="H854" t="s">
        <v>15</v>
      </c>
      <c r="I854">
        <v>3</v>
      </c>
      <c r="J854">
        <v>145</v>
      </c>
      <c r="K854" t="s">
        <v>16</v>
      </c>
      <c r="L854" t="s">
        <v>17</v>
      </c>
      <c r="M854" t="s">
        <v>100</v>
      </c>
      <c r="N854" s="18">
        <f>VLOOKUP(Barcelona_Idealista4[[#This Row],[lift]],Tabla5[],2,0)</f>
        <v>0</v>
      </c>
      <c r="O854" s="25">
        <v>1300000</v>
      </c>
      <c r="P854" s="25">
        <f>Barcelona_Idealista4[[#This Row],[prices]]/Barcelona_Idealista4[[#This Row],[area_m2]]</f>
        <v>8965.5172413793098</v>
      </c>
      <c r="Q854" t="str">
        <f>_xlfn.TEXTJOIN("-",0,Barcelona_Idealista4[[#This Row],[condition]],Barcelona_Idealista4[[#This Row],[prices]])</f>
        <v>good condition-1300000</v>
      </c>
      <c r="R854" s="11" t="str" cm="1">
        <f t="array" ref="R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5" spans="1:18" x14ac:dyDescent="0.2">
      <c r="A855" s="1">
        <v>42889</v>
      </c>
      <c r="B855" s="14">
        <f>YEAR(Barcelona_Idealista4[[#This Row],[Fecha]])</f>
        <v>2017</v>
      </c>
      <c r="C855" t="s">
        <v>976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>
        <v>3</v>
      </c>
      <c r="J855">
        <v>169</v>
      </c>
      <c r="K855" t="s">
        <v>16</v>
      </c>
      <c r="L855" t="s">
        <v>17</v>
      </c>
      <c r="M855" t="s">
        <v>57</v>
      </c>
      <c r="N855" s="18">
        <f>VLOOKUP(Barcelona_Idealista4[[#This Row],[lift]],Tabla5[],2,0)</f>
        <v>0</v>
      </c>
      <c r="O855" s="25">
        <v>995000</v>
      </c>
      <c r="P855" s="25">
        <f>Barcelona_Idealista4[[#This Row],[prices]]/Barcelona_Idealista4[[#This Row],[area_m2]]</f>
        <v>5887.5739644970417</v>
      </c>
      <c r="Q855" t="str">
        <f>_xlfn.TEXTJOIN("-",0,Barcelona_Idealista4[[#This Row],[condition]],Barcelona_Idealista4[[#This Row],[prices]])</f>
        <v>good condition-995000</v>
      </c>
      <c r="R855" s="11" t="str" cm="1">
        <f t="array" ref="R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6" spans="1:18" x14ac:dyDescent="0.2">
      <c r="A856" s="1">
        <v>42890</v>
      </c>
      <c r="B856" s="14">
        <f>YEAR(Barcelona_Idealista4[[#This Row],[Fecha]])</f>
        <v>2017</v>
      </c>
      <c r="C856" t="s">
        <v>977</v>
      </c>
      <c r="D856" t="s">
        <v>11</v>
      </c>
      <c r="E856" t="s">
        <v>12</v>
      </c>
      <c r="F856" t="s">
        <v>41</v>
      </c>
      <c r="G856" t="s">
        <v>14</v>
      </c>
      <c r="H856" t="s">
        <v>15</v>
      </c>
      <c r="I856">
        <v>2</v>
      </c>
      <c r="J856">
        <v>91</v>
      </c>
      <c r="K856" t="s">
        <v>16</v>
      </c>
      <c r="L856" t="s">
        <v>17</v>
      </c>
      <c r="M856" t="s">
        <v>21</v>
      </c>
      <c r="N856" s="18">
        <f>VLOOKUP(Barcelona_Idealista4[[#This Row],[lift]],Tabla5[],2,0)</f>
        <v>0</v>
      </c>
      <c r="O856" s="25">
        <v>630000</v>
      </c>
      <c r="P856" s="25">
        <f>Barcelona_Idealista4[[#This Row],[prices]]/Barcelona_Idealista4[[#This Row],[area_m2]]</f>
        <v>6923.0769230769229</v>
      </c>
      <c r="Q856" t="str">
        <f>_xlfn.TEXTJOIN("-",0,Barcelona_Idealista4[[#This Row],[condition]],Barcelona_Idealista4[[#This Row],[prices]])</f>
        <v>good condition-630000</v>
      </c>
      <c r="R856" s="11" t="str" cm="1">
        <f t="array" ref="R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7" spans="1:18" x14ac:dyDescent="0.2">
      <c r="A857" s="1">
        <v>42891</v>
      </c>
      <c r="B857" s="14">
        <f>YEAR(Barcelona_Idealista4[[#This Row],[Fecha]])</f>
        <v>2017</v>
      </c>
      <c r="C857" t="s">
        <v>978</v>
      </c>
      <c r="D857" t="s">
        <v>11</v>
      </c>
      <c r="E857" t="s">
        <v>37</v>
      </c>
      <c r="F857" t="s">
        <v>49</v>
      </c>
      <c r="G857" t="s">
        <v>14</v>
      </c>
      <c r="H857" t="s">
        <v>15</v>
      </c>
      <c r="I857">
        <v>3</v>
      </c>
      <c r="J857">
        <v>198</v>
      </c>
      <c r="K857" t="s">
        <v>16</v>
      </c>
      <c r="L857" t="s">
        <v>17</v>
      </c>
      <c r="M857" t="s">
        <v>58</v>
      </c>
      <c r="N857" s="18">
        <f>VLOOKUP(Barcelona_Idealista4[[#This Row],[lift]],Tabla5[],2,0)</f>
        <v>0</v>
      </c>
      <c r="O857" s="25">
        <v>1600000</v>
      </c>
      <c r="P857" s="25">
        <f>Barcelona_Idealista4[[#This Row],[prices]]/Barcelona_Idealista4[[#This Row],[area_m2]]</f>
        <v>8080.8080808080804</v>
      </c>
      <c r="Q857" t="str">
        <f>_xlfn.TEXTJOIN("-",0,Barcelona_Idealista4[[#This Row],[condition]],Barcelona_Idealista4[[#This Row],[prices]])</f>
        <v>good condition-1600000</v>
      </c>
      <c r="R857" s="11" t="str" cm="1">
        <f t="array" ref="R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8" spans="1:18" x14ac:dyDescent="0.2">
      <c r="A858" s="1">
        <v>42892</v>
      </c>
      <c r="B858" s="14">
        <f>YEAR(Barcelona_Idealista4[[#This Row],[Fecha]])</f>
        <v>2017</v>
      </c>
      <c r="C858" t="s">
        <v>979</v>
      </c>
      <c r="D858" t="s">
        <v>11</v>
      </c>
      <c r="E858" t="s">
        <v>12</v>
      </c>
      <c r="F858" t="s">
        <v>33</v>
      </c>
      <c r="G858" t="s">
        <v>14</v>
      </c>
      <c r="H858" t="s">
        <v>15</v>
      </c>
      <c r="I858">
        <v>1</v>
      </c>
      <c r="J858">
        <v>82</v>
      </c>
      <c r="K858" t="s">
        <v>16</v>
      </c>
      <c r="L858" t="s">
        <v>17</v>
      </c>
      <c r="M858" t="s">
        <v>18</v>
      </c>
      <c r="N858" s="18">
        <f>VLOOKUP(Barcelona_Idealista4[[#This Row],[lift]],Tabla5[],2,0)</f>
        <v>0</v>
      </c>
      <c r="O858" s="25">
        <v>260000</v>
      </c>
      <c r="P858" s="25">
        <f>Barcelona_Idealista4[[#This Row],[prices]]/Barcelona_Idealista4[[#This Row],[area_m2]]</f>
        <v>3170.731707317073</v>
      </c>
      <c r="Q858" t="str">
        <f>_xlfn.TEXTJOIN("-",0,Barcelona_Idealista4[[#This Row],[condition]],Barcelona_Idealista4[[#This Row],[prices]])</f>
        <v>good condition-260000</v>
      </c>
      <c r="R858" s="11" t="str" cm="1">
        <f t="array" ref="R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59" spans="1:18" x14ac:dyDescent="0.2">
      <c r="A859" s="1">
        <v>42893</v>
      </c>
      <c r="B859" s="14">
        <f>YEAR(Barcelona_Idealista4[[#This Row],[Fecha]])</f>
        <v>2017</v>
      </c>
      <c r="C859" t="s">
        <v>980</v>
      </c>
      <c r="D859" t="s">
        <v>11</v>
      </c>
      <c r="E859" t="s">
        <v>50</v>
      </c>
      <c r="F859" t="s">
        <v>51</v>
      </c>
      <c r="G859" t="s">
        <v>14</v>
      </c>
      <c r="H859" t="s">
        <v>15</v>
      </c>
      <c r="I859">
        <v>4</v>
      </c>
      <c r="J859">
        <v>191</v>
      </c>
      <c r="K859" t="s">
        <v>16</v>
      </c>
      <c r="L859" t="s">
        <v>17</v>
      </c>
      <c r="M859" t="s">
        <v>36</v>
      </c>
      <c r="N859" s="18">
        <f>VLOOKUP(Barcelona_Idealista4[[#This Row],[lift]],Tabla5[],2,0)</f>
        <v>0</v>
      </c>
      <c r="O859" s="25">
        <v>2300000</v>
      </c>
      <c r="P859" s="25">
        <f>Barcelona_Idealista4[[#This Row],[prices]]/Barcelona_Idealista4[[#This Row],[area_m2]]</f>
        <v>12041.884816753927</v>
      </c>
      <c r="Q859" t="str">
        <f>_xlfn.TEXTJOIN("-",0,Barcelona_Idealista4[[#This Row],[condition]],Barcelona_Idealista4[[#This Row],[prices]])</f>
        <v>good condition-2300000</v>
      </c>
      <c r="R859" s="11" t="str" cm="1">
        <f t="array" ref="R8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0" spans="1:18" x14ac:dyDescent="0.2">
      <c r="A860" s="1">
        <v>42894</v>
      </c>
      <c r="B860" s="14">
        <f>YEAR(Barcelona_Idealista4[[#This Row],[Fecha]])</f>
        <v>2017</v>
      </c>
      <c r="C860" t="s">
        <v>981</v>
      </c>
      <c r="D860" t="s">
        <v>11</v>
      </c>
      <c r="E860" t="s">
        <v>50</v>
      </c>
      <c r="F860" t="s">
        <v>51</v>
      </c>
      <c r="G860" t="s">
        <v>14</v>
      </c>
      <c r="H860" t="s">
        <v>15</v>
      </c>
      <c r="I860">
        <v>4</v>
      </c>
      <c r="J860">
        <v>109</v>
      </c>
      <c r="K860" t="s">
        <v>16</v>
      </c>
      <c r="L860" t="s">
        <v>17</v>
      </c>
      <c r="M860" t="s">
        <v>18</v>
      </c>
      <c r="N860" s="18">
        <f>VLOOKUP(Barcelona_Idealista4[[#This Row],[lift]],Tabla5[],2,0)</f>
        <v>0</v>
      </c>
      <c r="O860" s="25">
        <v>529000</v>
      </c>
      <c r="P860" s="25">
        <f>Barcelona_Idealista4[[#This Row],[prices]]/Barcelona_Idealista4[[#This Row],[area_m2]]</f>
        <v>4853.2110091743116</v>
      </c>
      <c r="Q860" t="str">
        <f>_xlfn.TEXTJOIN("-",0,Barcelona_Idealista4[[#This Row],[condition]],Barcelona_Idealista4[[#This Row],[prices]])</f>
        <v>good condition-529000</v>
      </c>
      <c r="R860" s="11" t="str" cm="1">
        <f t="array" ref="R8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1" spans="1:18" x14ac:dyDescent="0.2">
      <c r="A861" s="1">
        <v>42895</v>
      </c>
      <c r="B861" s="14">
        <f>YEAR(Barcelona_Idealista4[[#This Row],[Fecha]])</f>
        <v>2017</v>
      </c>
      <c r="C861" t="s">
        <v>982</v>
      </c>
      <c r="D861" t="s">
        <v>11</v>
      </c>
      <c r="E861" t="s">
        <v>42</v>
      </c>
      <c r="F861" t="s">
        <v>81</v>
      </c>
      <c r="G861" t="s">
        <v>14</v>
      </c>
      <c r="H861" t="s">
        <v>15</v>
      </c>
      <c r="I861">
        <v>2</v>
      </c>
      <c r="J861">
        <v>72</v>
      </c>
      <c r="K861" t="s">
        <v>16</v>
      </c>
      <c r="L861" t="s">
        <v>17</v>
      </c>
      <c r="M861" t="s">
        <v>58</v>
      </c>
      <c r="N861" s="18">
        <f>VLOOKUP(Barcelona_Idealista4[[#This Row],[lift]],Tabla5[],2,0)</f>
        <v>0</v>
      </c>
      <c r="O861" s="25">
        <v>395000</v>
      </c>
      <c r="P861" s="25">
        <f>Barcelona_Idealista4[[#This Row],[prices]]/Barcelona_Idealista4[[#This Row],[area_m2]]</f>
        <v>5486.1111111111113</v>
      </c>
      <c r="Q861" t="str">
        <f>_xlfn.TEXTJOIN("-",0,Barcelona_Idealista4[[#This Row],[condition]],Barcelona_Idealista4[[#This Row],[prices]])</f>
        <v>good condition-395000</v>
      </c>
      <c r="R861" s="11" t="str" cm="1">
        <f t="array" ref="R8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2" spans="1:18" x14ac:dyDescent="0.2">
      <c r="A862" s="1">
        <v>42896</v>
      </c>
      <c r="B862" s="14">
        <f>YEAR(Barcelona_Idealista4[[#This Row],[Fecha]])</f>
        <v>2017</v>
      </c>
      <c r="C862" t="s">
        <v>983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>
        <v>4</v>
      </c>
      <c r="J862">
        <v>145</v>
      </c>
      <c r="K862" t="s">
        <v>16</v>
      </c>
      <c r="L862" t="s">
        <v>17</v>
      </c>
      <c r="M862" t="s">
        <v>60</v>
      </c>
      <c r="N862" s="18">
        <f>VLOOKUP(Barcelona_Idealista4[[#This Row],[lift]],Tabla5[],2,0)</f>
        <v>0</v>
      </c>
      <c r="O862" s="25">
        <v>760000</v>
      </c>
      <c r="P862" s="25">
        <f>Barcelona_Idealista4[[#This Row],[prices]]/Barcelona_Idealista4[[#This Row],[area_m2]]</f>
        <v>5241.3793103448279</v>
      </c>
      <c r="Q862" t="str">
        <f>_xlfn.TEXTJOIN("-",0,Barcelona_Idealista4[[#This Row],[condition]],Barcelona_Idealista4[[#This Row],[prices]])</f>
        <v>good condition-760000</v>
      </c>
      <c r="R862" s="11" t="str" cm="1">
        <f t="array" ref="R8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3" spans="1:18" x14ac:dyDescent="0.2">
      <c r="A863" s="1">
        <v>42897</v>
      </c>
      <c r="B863" s="14">
        <f>YEAR(Barcelona_Idealista4[[#This Row],[Fecha]])</f>
        <v>2017</v>
      </c>
      <c r="C863" t="s">
        <v>984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>
        <v>2</v>
      </c>
      <c r="J863">
        <v>74</v>
      </c>
      <c r="K863" t="s">
        <v>16</v>
      </c>
      <c r="L863" t="s">
        <v>17</v>
      </c>
      <c r="M863" t="s">
        <v>18</v>
      </c>
      <c r="N863" s="18">
        <f>VLOOKUP(Barcelona_Idealista4[[#This Row],[lift]],Tabla5[],2,0)</f>
        <v>0</v>
      </c>
      <c r="O863" s="25">
        <v>495000</v>
      </c>
      <c r="P863" s="25">
        <f>Barcelona_Idealista4[[#This Row],[prices]]/Barcelona_Idealista4[[#This Row],[area_m2]]</f>
        <v>6689.1891891891892</v>
      </c>
      <c r="Q863" t="str">
        <f>_xlfn.TEXTJOIN("-",0,Barcelona_Idealista4[[#This Row],[condition]],Barcelona_Idealista4[[#This Row],[prices]])</f>
        <v>good condition-495000</v>
      </c>
      <c r="R863" s="11" t="str" cm="1">
        <f t="array" ref="R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4" spans="1:18" x14ac:dyDescent="0.2">
      <c r="A864" s="1">
        <v>42898</v>
      </c>
      <c r="B864" s="14">
        <f>YEAR(Barcelona_Idealista4[[#This Row],[Fecha]])</f>
        <v>2017</v>
      </c>
      <c r="C864" t="s">
        <v>985</v>
      </c>
      <c r="D864" t="s">
        <v>11</v>
      </c>
      <c r="E864" t="s">
        <v>37</v>
      </c>
      <c r="F864" t="s">
        <v>49</v>
      </c>
      <c r="G864" t="s">
        <v>14</v>
      </c>
      <c r="H864" t="s">
        <v>15</v>
      </c>
      <c r="I864">
        <v>2</v>
      </c>
      <c r="J864">
        <v>134</v>
      </c>
      <c r="K864" t="s">
        <v>16</v>
      </c>
      <c r="L864" t="s">
        <v>17</v>
      </c>
      <c r="M864" t="s">
        <v>52</v>
      </c>
      <c r="N864" s="18">
        <f>VLOOKUP(Barcelona_Idealista4[[#This Row],[lift]],Tabla5[],2,0)</f>
        <v>0</v>
      </c>
      <c r="O864" s="25">
        <v>449000</v>
      </c>
      <c r="P864" s="25">
        <f>Barcelona_Idealista4[[#This Row],[prices]]/Barcelona_Idealista4[[#This Row],[area_m2]]</f>
        <v>3350.7462686567164</v>
      </c>
      <c r="Q864" t="str">
        <f>_xlfn.TEXTJOIN("-",0,Barcelona_Idealista4[[#This Row],[condition]],Barcelona_Idealista4[[#This Row],[prices]])</f>
        <v>good condition-449000</v>
      </c>
      <c r="R864" s="11" t="str" cm="1">
        <f t="array" ref="R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5" spans="1:18" x14ac:dyDescent="0.2">
      <c r="A865" s="1">
        <v>42899</v>
      </c>
      <c r="B865" s="14">
        <f>YEAR(Barcelona_Idealista4[[#This Row],[Fecha]])</f>
        <v>2017</v>
      </c>
      <c r="C865" t="s">
        <v>986</v>
      </c>
      <c r="D865" t="s">
        <v>11</v>
      </c>
      <c r="E865" t="s">
        <v>12</v>
      </c>
      <c r="F865" t="s">
        <v>33</v>
      </c>
      <c r="G865" t="s">
        <v>14</v>
      </c>
      <c r="H865" t="s">
        <v>15</v>
      </c>
      <c r="I865">
        <v>3</v>
      </c>
      <c r="J865">
        <v>189</v>
      </c>
      <c r="K865" t="s">
        <v>16</v>
      </c>
      <c r="L865" t="s">
        <v>17</v>
      </c>
      <c r="M865" t="s">
        <v>36</v>
      </c>
      <c r="N865" s="18">
        <f>VLOOKUP(Barcelona_Idealista4[[#This Row],[lift]],Tabla5[],2,0)</f>
        <v>0</v>
      </c>
      <c r="O865" s="25">
        <v>930000</v>
      </c>
      <c r="P865" s="25">
        <f>Barcelona_Idealista4[[#This Row],[prices]]/Barcelona_Idealista4[[#This Row],[area_m2]]</f>
        <v>4920.6349206349205</v>
      </c>
      <c r="Q865" t="str">
        <f>_xlfn.TEXTJOIN("-",0,Barcelona_Idealista4[[#This Row],[condition]],Barcelona_Idealista4[[#This Row],[prices]])</f>
        <v>good condition-930000</v>
      </c>
      <c r="R865" s="11" t="str" cm="1">
        <f t="array" ref="R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6" spans="1:18" x14ac:dyDescent="0.2">
      <c r="A866" s="1">
        <v>42900</v>
      </c>
      <c r="B866" s="14">
        <f>YEAR(Barcelona_Idealista4[[#This Row],[Fecha]])</f>
        <v>2017</v>
      </c>
      <c r="C866" t="s">
        <v>987</v>
      </c>
      <c r="D866" t="s">
        <v>11</v>
      </c>
      <c r="E866" t="s">
        <v>19</v>
      </c>
      <c r="F866" t="s">
        <v>20</v>
      </c>
      <c r="G866" t="s">
        <v>14</v>
      </c>
      <c r="H866" t="s">
        <v>15</v>
      </c>
      <c r="I866">
        <v>3</v>
      </c>
      <c r="J866">
        <v>139</v>
      </c>
      <c r="K866" t="s">
        <v>16</v>
      </c>
      <c r="L866" t="s">
        <v>17</v>
      </c>
      <c r="M866" t="s">
        <v>40</v>
      </c>
      <c r="N866" s="18">
        <f>VLOOKUP(Barcelona_Idealista4[[#This Row],[lift]],Tabla5[],2,0)</f>
        <v>0</v>
      </c>
      <c r="O866" s="25">
        <v>1150000</v>
      </c>
      <c r="P866" s="25">
        <f>Barcelona_Idealista4[[#This Row],[prices]]/Barcelona_Idealista4[[#This Row],[area_m2]]</f>
        <v>8273.3812949640287</v>
      </c>
      <c r="Q866" t="str">
        <f>_xlfn.TEXTJOIN("-",0,Barcelona_Idealista4[[#This Row],[condition]],Barcelona_Idealista4[[#This Row],[prices]])</f>
        <v>good condition-1150000</v>
      </c>
      <c r="R866" s="11" t="str" cm="1">
        <f t="array" ref="R8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7" spans="1:18" x14ac:dyDescent="0.2">
      <c r="A867" s="1">
        <v>42901</v>
      </c>
      <c r="B867" s="14">
        <f>YEAR(Barcelona_Idealista4[[#This Row],[Fecha]])</f>
        <v>2017</v>
      </c>
      <c r="C867" t="s">
        <v>988</v>
      </c>
      <c r="D867" t="s">
        <v>11</v>
      </c>
      <c r="E867" t="s">
        <v>12</v>
      </c>
      <c r="F867" t="s">
        <v>33</v>
      </c>
      <c r="G867" t="s">
        <v>14</v>
      </c>
      <c r="H867" t="s">
        <v>15</v>
      </c>
      <c r="I867">
        <v>2</v>
      </c>
      <c r="J867">
        <v>57</v>
      </c>
      <c r="K867" t="s">
        <v>28</v>
      </c>
      <c r="L867" t="s">
        <v>17</v>
      </c>
      <c r="M867" t="s">
        <v>40</v>
      </c>
      <c r="N867" s="18">
        <f>VLOOKUP(Barcelona_Idealista4[[#This Row],[lift]],Tabla5[],2,0)</f>
        <v>0.02</v>
      </c>
      <c r="O867" s="25">
        <v>345000</v>
      </c>
      <c r="P867" s="25">
        <f>Barcelona_Idealista4[[#This Row],[prices]]/Barcelona_Idealista4[[#This Row],[area_m2]]</f>
        <v>6052.6315789473683</v>
      </c>
      <c r="Q867" t="str">
        <f>_xlfn.TEXTJOIN("-",0,Barcelona_Idealista4[[#This Row],[condition]],Barcelona_Idealista4[[#This Row],[prices]])</f>
        <v>good condition-345000</v>
      </c>
      <c r="R867" s="11" t="str" cm="1">
        <f t="array" ref="R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8" spans="1:18" x14ac:dyDescent="0.2">
      <c r="A868" s="1">
        <v>42902</v>
      </c>
      <c r="B868" s="14">
        <f>YEAR(Barcelona_Idealista4[[#This Row],[Fecha]])</f>
        <v>2017</v>
      </c>
      <c r="C868" t="s">
        <v>989</v>
      </c>
      <c r="D868" t="s">
        <v>11</v>
      </c>
      <c r="E868" t="s">
        <v>12</v>
      </c>
      <c r="F868" t="s">
        <v>41</v>
      </c>
      <c r="G868" t="s">
        <v>14</v>
      </c>
      <c r="H868" t="s">
        <v>15</v>
      </c>
      <c r="I868">
        <v>3</v>
      </c>
      <c r="J868">
        <v>106</v>
      </c>
      <c r="K868" t="s">
        <v>16</v>
      </c>
      <c r="L868" t="s">
        <v>17</v>
      </c>
      <c r="M868" t="s">
        <v>18</v>
      </c>
      <c r="N868" s="18">
        <f>VLOOKUP(Barcelona_Idealista4[[#This Row],[lift]],Tabla5[],2,0)</f>
        <v>0</v>
      </c>
      <c r="O868" s="25">
        <v>699000</v>
      </c>
      <c r="P868" s="25">
        <f>Barcelona_Idealista4[[#This Row],[prices]]/Barcelona_Idealista4[[#This Row],[area_m2]]</f>
        <v>6594.3396226415098</v>
      </c>
      <c r="Q868" t="str">
        <f>_xlfn.TEXTJOIN("-",0,Barcelona_Idealista4[[#This Row],[condition]],Barcelona_Idealista4[[#This Row],[prices]])</f>
        <v>good condition-699000</v>
      </c>
      <c r="R868" s="11" t="str" cm="1">
        <f t="array" ref="R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69" spans="1:18" x14ac:dyDescent="0.2">
      <c r="A869" s="1">
        <v>42903</v>
      </c>
      <c r="B869" s="14">
        <f>YEAR(Barcelona_Idealista4[[#This Row],[Fecha]])</f>
        <v>2017</v>
      </c>
      <c r="C869" t="s">
        <v>990</v>
      </c>
      <c r="D869" t="s">
        <v>11</v>
      </c>
      <c r="E869" t="s">
        <v>12</v>
      </c>
      <c r="F869" t="s">
        <v>31</v>
      </c>
      <c r="G869" t="s">
        <v>14</v>
      </c>
      <c r="H869" t="s">
        <v>15</v>
      </c>
      <c r="I869">
        <v>5</v>
      </c>
      <c r="J869">
        <v>198</v>
      </c>
      <c r="K869" t="s">
        <v>16</v>
      </c>
      <c r="L869" t="s">
        <v>17</v>
      </c>
      <c r="M869" t="s">
        <v>60</v>
      </c>
      <c r="N869" s="18">
        <f>VLOOKUP(Barcelona_Idealista4[[#This Row],[lift]],Tabla5[],2,0)</f>
        <v>0</v>
      </c>
      <c r="O869" s="25">
        <v>790000</v>
      </c>
      <c r="P869" s="25">
        <f>Barcelona_Idealista4[[#This Row],[prices]]/Barcelona_Idealista4[[#This Row],[area_m2]]</f>
        <v>3989.8989898989898</v>
      </c>
      <c r="Q869" t="str">
        <f>_xlfn.TEXTJOIN("-",0,Barcelona_Idealista4[[#This Row],[condition]],Barcelona_Idealista4[[#This Row],[prices]])</f>
        <v>good condition-790000</v>
      </c>
      <c r="R869" s="11" t="str" cm="1">
        <f t="array" ref="R8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0" spans="1:18" x14ac:dyDescent="0.2">
      <c r="A870" s="1">
        <v>42904</v>
      </c>
      <c r="B870" s="14">
        <f>YEAR(Barcelona_Idealista4[[#This Row],[Fecha]])</f>
        <v>2017</v>
      </c>
      <c r="C870" t="s">
        <v>991</v>
      </c>
      <c r="D870" t="s">
        <v>11</v>
      </c>
      <c r="E870" t="s">
        <v>19</v>
      </c>
      <c r="F870" t="s">
        <v>20</v>
      </c>
      <c r="G870" t="s">
        <v>14</v>
      </c>
      <c r="H870" t="s">
        <v>15</v>
      </c>
      <c r="I870">
        <v>3</v>
      </c>
      <c r="J870">
        <v>120</v>
      </c>
      <c r="K870" t="s">
        <v>16</v>
      </c>
      <c r="L870" t="s">
        <v>17</v>
      </c>
      <c r="M870" t="s">
        <v>36</v>
      </c>
      <c r="N870" s="18">
        <f>VLOOKUP(Barcelona_Idealista4[[#This Row],[lift]],Tabla5[],2,0)</f>
        <v>0</v>
      </c>
      <c r="O870" s="25">
        <v>649999</v>
      </c>
      <c r="P870" s="25">
        <f>Barcelona_Idealista4[[#This Row],[prices]]/Barcelona_Idealista4[[#This Row],[area_m2]]</f>
        <v>5416.6583333333338</v>
      </c>
      <c r="Q870" t="str">
        <f>_xlfn.TEXTJOIN("-",0,Barcelona_Idealista4[[#This Row],[condition]],Barcelona_Idealista4[[#This Row],[prices]])</f>
        <v>good condition-649999</v>
      </c>
      <c r="R870" s="11" t="str" cm="1">
        <f t="array" ref="R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1" spans="1:18" x14ac:dyDescent="0.2">
      <c r="A871" s="1">
        <v>42905</v>
      </c>
      <c r="B871" s="14">
        <f>YEAR(Barcelona_Idealista4[[#This Row],[Fecha]])</f>
        <v>2017</v>
      </c>
      <c r="C871" t="s">
        <v>992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>
        <v>5</v>
      </c>
      <c r="J871">
        <v>197</v>
      </c>
      <c r="K871" t="s">
        <v>16</v>
      </c>
      <c r="L871" t="s">
        <v>17</v>
      </c>
      <c r="M871" t="s">
        <v>57</v>
      </c>
      <c r="N871" s="18">
        <f>VLOOKUP(Barcelona_Idealista4[[#This Row],[lift]],Tabla5[],2,0)</f>
        <v>0</v>
      </c>
      <c r="O871" s="25">
        <v>990000</v>
      </c>
      <c r="P871" s="25">
        <f>Barcelona_Idealista4[[#This Row],[prices]]/Barcelona_Idealista4[[#This Row],[area_m2]]</f>
        <v>5025.3807106598988</v>
      </c>
      <c r="Q871" t="str">
        <f>_xlfn.TEXTJOIN("-",0,Barcelona_Idealista4[[#This Row],[condition]],Barcelona_Idealista4[[#This Row],[prices]])</f>
        <v>good condition-990000</v>
      </c>
      <c r="R871" s="11" t="str" cm="1">
        <f t="array" ref="R8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2" spans="1:18" x14ac:dyDescent="0.2">
      <c r="A872" s="1">
        <v>42906</v>
      </c>
      <c r="B872" s="14">
        <f>YEAR(Barcelona_Idealista4[[#This Row],[Fecha]])</f>
        <v>2017</v>
      </c>
      <c r="C872" t="s">
        <v>993</v>
      </c>
      <c r="D872" t="s">
        <v>11</v>
      </c>
      <c r="E872" t="s">
        <v>12</v>
      </c>
      <c r="F872" t="s">
        <v>31</v>
      </c>
      <c r="G872" t="s">
        <v>14</v>
      </c>
      <c r="H872" t="s">
        <v>15</v>
      </c>
      <c r="I872">
        <v>3</v>
      </c>
      <c r="J872">
        <v>70</v>
      </c>
      <c r="K872" t="s">
        <v>16</v>
      </c>
      <c r="L872" t="s">
        <v>17</v>
      </c>
      <c r="M872" t="s">
        <v>58</v>
      </c>
      <c r="N872" s="18">
        <f>VLOOKUP(Barcelona_Idealista4[[#This Row],[lift]],Tabla5[],2,0)</f>
        <v>0</v>
      </c>
      <c r="O872" s="25">
        <v>289000</v>
      </c>
      <c r="P872" s="25">
        <f>Barcelona_Idealista4[[#This Row],[prices]]/Barcelona_Idealista4[[#This Row],[area_m2]]</f>
        <v>4128.5714285714284</v>
      </c>
      <c r="Q872" t="str">
        <f>_xlfn.TEXTJOIN("-",0,Barcelona_Idealista4[[#This Row],[condition]],Barcelona_Idealista4[[#This Row],[prices]])</f>
        <v>good condition-289000</v>
      </c>
      <c r="R872" s="11" t="str" cm="1">
        <f t="array" ref="R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3" spans="1:18" x14ac:dyDescent="0.2">
      <c r="A873" s="1">
        <v>42907</v>
      </c>
      <c r="B873" s="14">
        <f>YEAR(Barcelona_Idealista4[[#This Row],[Fecha]])</f>
        <v>2017</v>
      </c>
      <c r="C873" t="s">
        <v>994</v>
      </c>
      <c r="D873" t="s">
        <v>11</v>
      </c>
      <c r="E873" t="s">
        <v>12</v>
      </c>
      <c r="F873" t="s">
        <v>31</v>
      </c>
      <c r="G873" t="s">
        <v>14</v>
      </c>
      <c r="H873" t="s">
        <v>15</v>
      </c>
      <c r="I873">
        <v>3</v>
      </c>
      <c r="J873">
        <v>83</v>
      </c>
      <c r="K873" t="s">
        <v>16</v>
      </c>
      <c r="L873" t="s">
        <v>17</v>
      </c>
      <c r="M873" t="s">
        <v>40</v>
      </c>
      <c r="N873" s="18">
        <f>VLOOKUP(Barcelona_Idealista4[[#This Row],[lift]],Tabla5[],2,0)</f>
        <v>0</v>
      </c>
      <c r="O873" s="25">
        <v>330000</v>
      </c>
      <c r="P873" s="25">
        <f>Barcelona_Idealista4[[#This Row],[prices]]/Barcelona_Idealista4[[#This Row],[area_m2]]</f>
        <v>3975.9036144578313</v>
      </c>
      <c r="Q873" t="str">
        <f>_xlfn.TEXTJOIN("-",0,Barcelona_Idealista4[[#This Row],[condition]],Barcelona_Idealista4[[#This Row],[prices]])</f>
        <v>good condition-330000</v>
      </c>
      <c r="R873" s="11" t="str" cm="1">
        <f t="array" ref="R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4" spans="1:18" x14ac:dyDescent="0.2">
      <c r="A874" s="1">
        <v>42908</v>
      </c>
      <c r="B874" s="14">
        <f>YEAR(Barcelona_Idealista4[[#This Row],[Fecha]])</f>
        <v>2017</v>
      </c>
      <c r="C874" t="s">
        <v>995</v>
      </c>
      <c r="D874" t="s">
        <v>11</v>
      </c>
      <c r="E874" t="s">
        <v>19</v>
      </c>
      <c r="F874" t="s">
        <v>73</v>
      </c>
      <c r="G874" t="s">
        <v>14</v>
      </c>
      <c r="H874" t="s">
        <v>15</v>
      </c>
      <c r="I874">
        <v>3</v>
      </c>
      <c r="J874">
        <v>92</v>
      </c>
      <c r="K874" t="s">
        <v>16</v>
      </c>
      <c r="L874" t="s">
        <v>17</v>
      </c>
      <c r="M874" t="s">
        <v>21</v>
      </c>
      <c r="N874" s="18">
        <f>VLOOKUP(Barcelona_Idealista4[[#This Row],[lift]],Tabla5[],2,0)</f>
        <v>0</v>
      </c>
      <c r="O874" s="25">
        <v>399000</v>
      </c>
      <c r="P874" s="25">
        <f>Barcelona_Idealista4[[#This Row],[prices]]/Barcelona_Idealista4[[#This Row],[area_m2]]</f>
        <v>4336.95652173913</v>
      </c>
      <c r="Q874" t="str">
        <f>_xlfn.TEXTJOIN("-",0,Barcelona_Idealista4[[#This Row],[condition]],Barcelona_Idealista4[[#This Row],[prices]])</f>
        <v>good condition-399000</v>
      </c>
      <c r="R874" s="11" t="str" cm="1">
        <f t="array" ref="R8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5" spans="1:18" x14ac:dyDescent="0.2">
      <c r="A875" s="1">
        <v>42909</v>
      </c>
      <c r="B875" s="14">
        <f>YEAR(Barcelona_Idealista4[[#This Row],[Fecha]])</f>
        <v>2017</v>
      </c>
      <c r="C875" t="s">
        <v>996</v>
      </c>
      <c r="D875" t="s">
        <v>11</v>
      </c>
      <c r="E875" t="s">
        <v>25</v>
      </c>
      <c r="F875" t="s">
        <v>39</v>
      </c>
      <c r="G875" t="s">
        <v>14</v>
      </c>
      <c r="H875" t="s">
        <v>15</v>
      </c>
      <c r="I875">
        <v>2</v>
      </c>
      <c r="J875">
        <v>75</v>
      </c>
      <c r="K875" t="s">
        <v>16</v>
      </c>
      <c r="L875" t="s">
        <v>17</v>
      </c>
      <c r="M875" t="s">
        <v>52</v>
      </c>
      <c r="N875" s="18">
        <f>VLOOKUP(Barcelona_Idealista4[[#This Row],[lift]],Tabla5[],2,0)</f>
        <v>0</v>
      </c>
      <c r="O875" s="25">
        <v>215000</v>
      </c>
      <c r="P875" s="25">
        <f>Barcelona_Idealista4[[#This Row],[prices]]/Barcelona_Idealista4[[#This Row],[area_m2]]</f>
        <v>2866.6666666666665</v>
      </c>
      <c r="Q875" t="str">
        <f>_xlfn.TEXTJOIN("-",0,Barcelona_Idealista4[[#This Row],[condition]],Barcelona_Idealista4[[#This Row],[prices]])</f>
        <v>good condition-215000</v>
      </c>
      <c r="R875" s="11" t="str" cm="1">
        <f t="array" ref="R8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76" spans="1:18" x14ac:dyDescent="0.2">
      <c r="A876" s="1">
        <v>42910</v>
      </c>
      <c r="B876" s="14">
        <f>YEAR(Barcelona_Idealista4[[#This Row],[Fecha]])</f>
        <v>2017</v>
      </c>
      <c r="C876" t="s">
        <v>997</v>
      </c>
      <c r="D876" t="s">
        <v>11</v>
      </c>
      <c r="E876" t="s">
        <v>42</v>
      </c>
      <c r="F876" t="s">
        <v>81</v>
      </c>
      <c r="G876" t="s">
        <v>14</v>
      </c>
      <c r="H876" t="s">
        <v>15</v>
      </c>
      <c r="I876">
        <v>2</v>
      </c>
      <c r="J876">
        <v>100</v>
      </c>
      <c r="K876" t="s">
        <v>16</v>
      </c>
      <c r="L876" t="s">
        <v>17</v>
      </c>
      <c r="M876" t="s">
        <v>21</v>
      </c>
      <c r="N876" s="18">
        <f>VLOOKUP(Barcelona_Idealista4[[#This Row],[lift]],Tabla5[],2,0)</f>
        <v>0</v>
      </c>
      <c r="O876" s="25">
        <v>499900</v>
      </c>
      <c r="P876" s="25">
        <f>Barcelona_Idealista4[[#This Row],[prices]]/Barcelona_Idealista4[[#This Row],[area_m2]]</f>
        <v>4999</v>
      </c>
      <c r="Q876" t="str">
        <f>_xlfn.TEXTJOIN("-",0,Barcelona_Idealista4[[#This Row],[condition]],Barcelona_Idealista4[[#This Row],[prices]])</f>
        <v>good condition-499900</v>
      </c>
      <c r="R876" s="11" t="str" cm="1">
        <f t="array" ref="R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7" spans="1:18" x14ac:dyDescent="0.2">
      <c r="A877" s="1">
        <v>42911</v>
      </c>
      <c r="B877" s="14">
        <f>YEAR(Barcelona_Idealista4[[#This Row],[Fecha]])</f>
        <v>2017</v>
      </c>
      <c r="C877" t="s">
        <v>998</v>
      </c>
      <c r="D877" t="s">
        <v>11</v>
      </c>
      <c r="E877" t="s">
        <v>12</v>
      </c>
      <c r="F877" t="s">
        <v>33</v>
      </c>
      <c r="G877" t="s">
        <v>14</v>
      </c>
      <c r="H877" t="s">
        <v>15</v>
      </c>
      <c r="I877">
        <v>4</v>
      </c>
      <c r="J877">
        <v>120</v>
      </c>
      <c r="K877" t="s">
        <v>16</v>
      </c>
      <c r="L877" t="s">
        <v>17</v>
      </c>
      <c r="M877" t="s">
        <v>58</v>
      </c>
      <c r="N877" s="18">
        <f>VLOOKUP(Barcelona_Idealista4[[#This Row],[lift]],Tabla5[],2,0)</f>
        <v>0</v>
      </c>
      <c r="O877" s="25">
        <v>545000</v>
      </c>
      <c r="P877" s="25">
        <f>Barcelona_Idealista4[[#This Row],[prices]]/Barcelona_Idealista4[[#This Row],[area_m2]]</f>
        <v>4541.666666666667</v>
      </c>
      <c r="Q877" t="str">
        <f>_xlfn.TEXTJOIN("-",0,Barcelona_Idealista4[[#This Row],[condition]],Barcelona_Idealista4[[#This Row],[prices]])</f>
        <v>good condition-545000</v>
      </c>
      <c r="R877" s="11" t="str" cm="1">
        <f t="array" ref="R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8" spans="1:18" x14ac:dyDescent="0.2">
      <c r="A878" s="1">
        <v>42912</v>
      </c>
      <c r="B878" s="14">
        <f>YEAR(Barcelona_Idealista4[[#This Row],[Fecha]])</f>
        <v>2017</v>
      </c>
      <c r="C878" t="s">
        <v>999</v>
      </c>
      <c r="D878" t="s">
        <v>11</v>
      </c>
      <c r="E878" t="s">
        <v>42</v>
      </c>
      <c r="F878" t="s">
        <v>78</v>
      </c>
      <c r="G878" t="s">
        <v>14</v>
      </c>
      <c r="H878" t="s">
        <v>15</v>
      </c>
      <c r="I878">
        <v>5</v>
      </c>
      <c r="J878">
        <v>201</v>
      </c>
      <c r="K878" t="s">
        <v>16</v>
      </c>
      <c r="L878" t="s">
        <v>17</v>
      </c>
      <c r="M878" t="s">
        <v>104</v>
      </c>
      <c r="N878" s="18">
        <f>VLOOKUP(Barcelona_Idealista4[[#This Row],[lift]],Tabla5[],2,0)</f>
        <v>0</v>
      </c>
      <c r="O878" s="25">
        <v>860000</v>
      </c>
      <c r="P878" s="25">
        <f>Barcelona_Idealista4[[#This Row],[prices]]/Barcelona_Idealista4[[#This Row],[area_m2]]</f>
        <v>4278.6069651741291</v>
      </c>
      <c r="Q878" t="str">
        <f>_xlfn.TEXTJOIN("-",0,Barcelona_Idealista4[[#This Row],[condition]],Barcelona_Idealista4[[#This Row],[prices]])</f>
        <v>good condition-860000</v>
      </c>
      <c r="R878" s="11" t="str" cm="1">
        <f t="array" ref="R8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79" spans="1:18" x14ac:dyDescent="0.2">
      <c r="A879" s="1">
        <v>42913</v>
      </c>
      <c r="B879" s="14">
        <f>YEAR(Barcelona_Idealista4[[#This Row],[Fecha]])</f>
        <v>2017</v>
      </c>
      <c r="C879" t="s">
        <v>1000</v>
      </c>
      <c r="D879" t="s">
        <v>11</v>
      </c>
      <c r="E879" t="s">
        <v>54</v>
      </c>
      <c r="F879" t="s">
        <v>111</v>
      </c>
      <c r="G879" t="s">
        <v>14</v>
      </c>
      <c r="H879" t="s">
        <v>15</v>
      </c>
      <c r="I879">
        <v>3</v>
      </c>
      <c r="J879">
        <v>78</v>
      </c>
      <c r="K879" t="s">
        <v>28</v>
      </c>
      <c r="L879" t="s">
        <v>17</v>
      </c>
      <c r="M879" t="s">
        <v>40</v>
      </c>
      <c r="N879" s="18">
        <f>VLOOKUP(Barcelona_Idealista4[[#This Row],[lift]],Tabla5[],2,0)</f>
        <v>0.02</v>
      </c>
      <c r="O879" s="25">
        <v>178000</v>
      </c>
      <c r="P879" s="25">
        <f>Barcelona_Idealista4[[#This Row],[prices]]/Barcelona_Idealista4[[#This Row],[area_m2]]</f>
        <v>2282.0512820512822</v>
      </c>
      <c r="Q879" t="str">
        <f>_xlfn.TEXTJOIN("-",0,Barcelona_Idealista4[[#This Row],[condition]],Barcelona_Idealista4[[#This Row],[prices]])</f>
        <v>good condition-178000</v>
      </c>
      <c r="R879" s="11" t="str" cm="1">
        <f t="array" ref="R8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0" spans="1:18" x14ac:dyDescent="0.2">
      <c r="A880" s="1">
        <v>42914</v>
      </c>
      <c r="B880" s="14">
        <f>YEAR(Barcelona_Idealista4[[#This Row],[Fecha]])</f>
        <v>2017</v>
      </c>
      <c r="C880" t="s">
        <v>1001</v>
      </c>
      <c r="D880" t="s">
        <v>11</v>
      </c>
      <c r="E880" t="s">
        <v>25</v>
      </c>
      <c r="F880" t="s">
        <v>99</v>
      </c>
      <c r="G880" t="s">
        <v>14</v>
      </c>
      <c r="H880" t="s">
        <v>15</v>
      </c>
      <c r="I880">
        <v>3</v>
      </c>
      <c r="J880">
        <v>53</v>
      </c>
      <c r="K880" t="s">
        <v>16</v>
      </c>
      <c r="L880" t="s">
        <v>17</v>
      </c>
      <c r="M880" t="s">
        <v>18</v>
      </c>
      <c r="N880" s="18">
        <f>VLOOKUP(Barcelona_Idealista4[[#This Row],[lift]],Tabla5[],2,0)</f>
        <v>0</v>
      </c>
      <c r="O880" s="25">
        <v>185000</v>
      </c>
      <c r="P880" s="25">
        <f>Barcelona_Idealista4[[#This Row],[prices]]/Barcelona_Idealista4[[#This Row],[area_m2]]</f>
        <v>3490.566037735849</v>
      </c>
      <c r="Q880" t="str">
        <f>_xlfn.TEXTJOIN("-",0,Barcelona_Idealista4[[#This Row],[condition]],Barcelona_Idealista4[[#This Row],[prices]])</f>
        <v>good condition-185000</v>
      </c>
      <c r="R880" s="11" t="str" cm="1">
        <f t="array" ref="R8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1" spans="1:18" x14ac:dyDescent="0.2">
      <c r="A881" s="1">
        <v>42915</v>
      </c>
      <c r="B881" s="14">
        <f>YEAR(Barcelona_Idealista4[[#This Row],[Fecha]])</f>
        <v>2017</v>
      </c>
      <c r="C881" t="s">
        <v>1002</v>
      </c>
      <c r="D881" t="s">
        <v>11</v>
      </c>
      <c r="E881" t="s">
        <v>25</v>
      </c>
      <c r="F881" t="s">
        <v>39</v>
      </c>
      <c r="G881" t="s">
        <v>14</v>
      </c>
      <c r="H881" t="s">
        <v>15</v>
      </c>
      <c r="I881">
        <v>2</v>
      </c>
      <c r="J881">
        <v>71</v>
      </c>
      <c r="K881" t="s">
        <v>16</v>
      </c>
      <c r="L881" t="s">
        <v>17</v>
      </c>
      <c r="M881" t="s">
        <v>21</v>
      </c>
      <c r="N881" s="18">
        <f>VLOOKUP(Barcelona_Idealista4[[#This Row],[lift]],Tabla5[],2,0)</f>
        <v>0</v>
      </c>
      <c r="O881" s="25">
        <v>260000</v>
      </c>
      <c r="P881" s="25">
        <f>Barcelona_Idealista4[[#This Row],[prices]]/Barcelona_Idealista4[[#This Row],[area_m2]]</f>
        <v>3661.9718309859154</v>
      </c>
      <c r="Q881" t="str">
        <f>_xlfn.TEXTJOIN("-",0,Barcelona_Idealista4[[#This Row],[condition]],Barcelona_Idealista4[[#This Row],[prices]])</f>
        <v>good condition-260000</v>
      </c>
      <c r="R881" s="11" t="str" cm="1">
        <f t="array" ref="R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2" spans="1:18" x14ac:dyDescent="0.2">
      <c r="A882" s="1">
        <v>42916</v>
      </c>
      <c r="B882" s="14">
        <f>YEAR(Barcelona_Idealista4[[#This Row],[Fecha]])</f>
        <v>2017</v>
      </c>
      <c r="C882" t="s">
        <v>1003</v>
      </c>
      <c r="D882" t="s">
        <v>11</v>
      </c>
      <c r="E882" t="s">
        <v>12</v>
      </c>
      <c r="F882" t="s">
        <v>30</v>
      </c>
      <c r="G882" t="s">
        <v>14</v>
      </c>
      <c r="H882" t="s">
        <v>15</v>
      </c>
      <c r="I882">
        <v>3</v>
      </c>
      <c r="J882">
        <v>100</v>
      </c>
      <c r="K882" t="s">
        <v>16</v>
      </c>
      <c r="L882" t="s">
        <v>17</v>
      </c>
      <c r="M882" t="s">
        <v>21</v>
      </c>
      <c r="N882" s="18">
        <f>VLOOKUP(Barcelona_Idealista4[[#This Row],[lift]],Tabla5[],2,0)</f>
        <v>0</v>
      </c>
      <c r="O882" s="25">
        <v>469000</v>
      </c>
      <c r="P882" s="25">
        <f>Barcelona_Idealista4[[#This Row],[prices]]/Barcelona_Idealista4[[#This Row],[area_m2]]</f>
        <v>4690</v>
      </c>
      <c r="Q882" t="str">
        <f>_xlfn.TEXTJOIN("-",0,Barcelona_Idealista4[[#This Row],[condition]],Barcelona_Idealista4[[#This Row],[prices]])</f>
        <v>good condition-469000</v>
      </c>
      <c r="R882" s="11" t="str" cm="1">
        <f t="array" ref="R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3" spans="1:18" x14ac:dyDescent="0.2">
      <c r="A883" s="1">
        <v>42917</v>
      </c>
      <c r="B883" s="14">
        <f>YEAR(Barcelona_Idealista4[[#This Row],[Fecha]])</f>
        <v>2017</v>
      </c>
      <c r="C883" t="s">
        <v>1004</v>
      </c>
      <c r="D883" t="s">
        <v>11</v>
      </c>
      <c r="E883" t="s">
        <v>54</v>
      </c>
      <c r="F883" t="s">
        <v>108</v>
      </c>
      <c r="G883" t="s">
        <v>14</v>
      </c>
      <c r="H883" t="s">
        <v>15</v>
      </c>
      <c r="I883">
        <v>3</v>
      </c>
      <c r="J883">
        <v>70</v>
      </c>
      <c r="K883" t="s">
        <v>16</v>
      </c>
      <c r="L883" t="s">
        <v>17</v>
      </c>
      <c r="M883" t="s">
        <v>40</v>
      </c>
      <c r="N883" s="18">
        <f>VLOOKUP(Barcelona_Idealista4[[#This Row],[lift]],Tabla5[],2,0)</f>
        <v>0</v>
      </c>
      <c r="O883" s="25">
        <v>256000</v>
      </c>
      <c r="P883" s="25">
        <f>Barcelona_Idealista4[[#This Row],[prices]]/Barcelona_Idealista4[[#This Row],[area_m2]]</f>
        <v>3657.1428571428573</v>
      </c>
      <c r="Q883" t="str">
        <f>_xlfn.TEXTJOIN("-",0,Barcelona_Idealista4[[#This Row],[condition]],Barcelona_Idealista4[[#This Row],[prices]])</f>
        <v>good condition-256000</v>
      </c>
      <c r="R883" s="11" t="str" cm="1">
        <f t="array" ref="R8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4" spans="1:18" x14ac:dyDescent="0.2">
      <c r="A884" s="1">
        <v>42918</v>
      </c>
      <c r="B884" s="14">
        <f>YEAR(Barcelona_Idealista4[[#This Row],[Fecha]])</f>
        <v>2017</v>
      </c>
      <c r="C884" t="s">
        <v>1005</v>
      </c>
      <c r="D884" t="s">
        <v>11</v>
      </c>
      <c r="E884" t="s">
        <v>47</v>
      </c>
      <c r="F884" t="s">
        <v>86</v>
      </c>
      <c r="G884" t="s">
        <v>14</v>
      </c>
      <c r="H884" t="s">
        <v>69</v>
      </c>
      <c r="I884">
        <v>4</v>
      </c>
      <c r="J884">
        <v>420</v>
      </c>
      <c r="K884" t="s">
        <v>28</v>
      </c>
      <c r="L884" t="s">
        <v>17</v>
      </c>
      <c r="M884" t="s">
        <v>29</v>
      </c>
      <c r="N884" s="18">
        <f>VLOOKUP(Barcelona_Idealista4[[#This Row],[lift]],Tabla5[],2,0)</f>
        <v>0.02</v>
      </c>
      <c r="O884" s="25">
        <v>1450000</v>
      </c>
      <c r="P884" s="25">
        <f>Barcelona_Idealista4[[#This Row],[prices]]/Barcelona_Idealista4[[#This Row],[area_m2]]</f>
        <v>3452.3809523809523</v>
      </c>
      <c r="Q884" t="str">
        <f>_xlfn.TEXTJOIN("-",0,Barcelona_Idealista4[[#This Row],[condition]],Barcelona_Idealista4[[#This Row],[prices]])</f>
        <v>good condition-1450000</v>
      </c>
      <c r="R884" s="11" t="str" cm="1">
        <f t="array" ref="R8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5" spans="1:18" x14ac:dyDescent="0.2">
      <c r="A885" s="1">
        <v>42919</v>
      </c>
      <c r="B885" s="14">
        <f>YEAR(Barcelona_Idealista4[[#This Row],[Fecha]])</f>
        <v>2017</v>
      </c>
      <c r="C885" t="s">
        <v>1006</v>
      </c>
      <c r="D885" t="s">
        <v>11</v>
      </c>
      <c r="E885" t="s">
        <v>54</v>
      </c>
      <c r="F885" t="s">
        <v>111</v>
      </c>
      <c r="G885" t="s">
        <v>14</v>
      </c>
      <c r="H885" t="s">
        <v>15</v>
      </c>
      <c r="I885">
        <v>2</v>
      </c>
      <c r="J885">
        <v>62</v>
      </c>
      <c r="K885" t="s">
        <v>28</v>
      </c>
      <c r="L885" t="s">
        <v>17</v>
      </c>
      <c r="M885" t="s">
        <v>40</v>
      </c>
      <c r="N885" s="18">
        <f>VLOOKUP(Barcelona_Idealista4[[#This Row],[lift]],Tabla5[],2,0)</f>
        <v>0.02</v>
      </c>
      <c r="O885" s="25">
        <v>129000</v>
      </c>
      <c r="P885" s="25">
        <f>Barcelona_Idealista4[[#This Row],[prices]]/Barcelona_Idealista4[[#This Row],[area_m2]]</f>
        <v>2080.6451612903224</v>
      </c>
      <c r="Q885" t="str">
        <f>_xlfn.TEXTJOIN("-",0,Barcelona_Idealista4[[#This Row],[condition]],Barcelona_Idealista4[[#This Row],[prices]])</f>
        <v>good condition-129000</v>
      </c>
      <c r="R885" s="11" t="str" cm="1">
        <f t="array" ref="R8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86" spans="1:18" x14ac:dyDescent="0.2">
      <c r="A886" s="1">
        <v>42920</v>
      </c>
      <c r="B886" s="14">
        <f>YEAR(Barcelona_Idealista4[[#This Row],[Fecha]])</f>
        <v>2017</v>
      </c>
      <c r="C886" t="s">
        <v>1007</v>
      </c>
      <c r="D886" t="s">
        <v>11</v>
      </c>
      <c r="E886" t="s">
        <v>37</v>
      </c>
      <c r="F886" t="s">
        <v>38</v>
      </c>
      <c r="G886" t="s">
        <v>14</v>
      </c>
      <c r="H886" t="s">
        <v>15</v>
      </c>
      <c r="I886">
        <v>3</v>
      </c>
      <c r="J886">
        <v>72</v>
      </c>
      <c r="K886" t="s">
        <v>16</v>
      </c>
      <c r="L886" t="s">
        <v>17</v>
      </c>
      <c r="M886" t="s">
        <v>18</v>
      </c>
      <c r="N886" s="18">
        <f>VLOOKUP(Barcelona_Idealista4[[#This Row],[lift]],Tabla5[],2,0)</f>
        <v>0</v>
      </c>
      <c r="O886" s="25">
        <v>335000</v>
      </c>
      <c r="P886" s="25">
        <f>Barcelona_Idealista4[[#This Row],[prices]]/Barcelona_Idealista4[[#This Row],[area_m2]]</f>
        <v>4652.7777777777774</v>
      </c>
      <c r="Q886" t="str">
        <f>_xlfn.TEXTJOIN("-",0,Barcelona_Idealista4[[#This Row],[condition]],Barcelona_Idealista4[[#This Row],[prices]])</f>
        <v>good condition-335000</v>
      </c>
      <c r="R886" s="11" t="str" cm="1">
        <f t="array" ref="R8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7" spans="1:18" x14ac:dyDescent="0.2">
      <c r="A887" s="1">
        <v>42921</v>
      </c>
      <c r="B887" s="14">
        <f>YEAR(Barcelona_Idealista4[[#This Row],[Fecha]])</f>
        <v>2017</v>
      </c>
      <c r="C887" t="s">
        <v>1008</v>
      </c>
      <c r="D887" t="s">
        <v>11</v>
      </c>
      <c r="E887" t="s">
        <v>47</v>
      </c>
      <c r="F887" t="s">
        <v>63</v>
      </c>
      <c r="G887" t="s">
        <v>14</v>
      </c>
      <c r="H887" t="s">
        <v>15</v>
      </c>
      <c r="I887">
        <v>4</v>
      </c>
      <c r="J887">
        <v>103</v>
      </c>
      <c r="K887" t="s">
        <v>16</v>
      </c>
      <c r="L887" t="s">
        <v>17</v>
      </c>
      <c r="M887" t="s">
        <v>36</v>
      </c>
      <c r="N887" s="18">
        <f>VLOOKUP(Barcelona_Idealista4[[#This Row],[lift]],Tabla5[],2,0)</f>
        <v>0</v>
      </c>
      <c r="O887" s="25">
        <v>422000</v>
      </c>
      <c r="P887" s="25">
        <f>Barcelona_Idealista4[[#This Row],[prices]]/Barcelona_Idealista4[[#This Row],[area_m2]]</f>
        <v>4097.0873786407765</v>
      </c>
      <c r="Q887" t="str">
        <f>_xlfn.TEXTJOIN("-",0,Barcelona_Idealista4[[#This Row],[condition]],Barcelona_Idealista4[[#This Row],[prices]])</f>
        <v>good condition-422000</v>
      </c>
      <c r="R887" s="11" t="str" cm="1">
        <f t="array" ref="R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8" spans="1:18" x14ac:dyDescent="0.2">
      <c r="A888" s="1">
        <v>42922</v>
      </c>
      <c r="B888" s="14">
        <f>YEAR(Barcelona_Idealista4[[#This Row],[Fecha]])</f>
        <v>2017</v>
      </c>
      <c r="C888" t="s">
        <v>1009</v>
      </c>
      <c r="D888" t="s">
        <v>11</v>
      </c>
      <c r="E888" t="s">
        <v>47</v>
      </c>
      <c r="F888" t="s">
        <v>86</v>
      </c>
      <c r="G888" t="s">
        <v>14</v>
      </c>
      <c r="H888" t="s">
        <v>15</v>
      </c>
      <c r="I888">
        <v>3</v>
      </c>
      <c r="J888">
        <v>107</v>
      </c>
      <c r="K888" t="s">
        <v>16</v>
      </c>
      <c r="L888" t="s">
        <v>17</v>
      </c>
      <c r="M888" t="s">
        <v>57</v>
      </c>
      <c r="N888" s="18">
        <f>VLOOKUP(Barcelona_Idealista4[[#This Row],[lift]],Tabla5[],2,0)</f>
        <v>0</v>
      </c>
      <c r="O888" s="25">
        <v>399000</v>
      </c>
      <c r="P888" s="25">
        <f>Barcelona_Idealista4[[#This Row],[prices]]/Barcelona_Idealista4[[#This Row],[area_m2]]</f>
        <v>3728.9719626168226</v>
      </c>
      <c r="Q888" t="str">
        <f>_xlfn.TEXTJOIN("-",0,Barcelona_Idealista4[[#This Row],[condition]],Barcelona_Idealista4[[#This Row],[prices]])</f>
        <v>good condition-399000</v>
      </c>
      <c r="R888" s="11" t="str" cm="1">
        <f t="array" ref="R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89" spans="1:18" x14ac:dyDescent="0.2">
      <c r="A889" s="1">
        <v>42923</v>
      </c>
      <c r="B889" s="14">
        <f>YEAR(Barcelona_Idealista4[[#This Row],[Fecha]])</f>
        <v>2017</v>
      </c>
      <c r="C889" t="s">
        <v>1010</v>
      </c>
      <c r="D889" t="s">
        <v>11</v>
      </c>
      <c r="E889" t="s">
        <v>37</v>
      </c>
      <c r="F889" t="s">
        <v>38</v>
      </c>
      <c r="G889" t="s">
        <v>14</v>
      </c>
      <c r="H889" t="s">
        <v>15</v>
      </c>
      <c r="I889">
        <v>1</v>
      </c>
      <c r="J889">
        <v>63</v>
      </c>
      <c r="K889" t="s">
        <v>28</v>
      </c>
      <c r="L889" t="s">
        <v>17</v>
      </c>
      <c r="M889" t="s">
        <v>18</v>
      </c>
      <c r="N889" s="18">
        <f>VLOOKUP(Barcelona_Idealista4[[#This Row],[lift]],Tabla5[],2,0)</f>
        <v>0.02</v>
      </c>
      <c r="O889" s="25">
        <v>285000</v>
      </c>
      <c r="P889" s="25">
        <f>Barcelona_Idealista4[[#This Row],[prices]]/Barcelona_Idealista4[[#This Row],[area_m2]]</f>
        <v>4523.8095238095239</v>
      </c>
      <c r="Q889" t="str">
        <f>_xlfn.TEXTJOIN("-",0,Barcelona_Idealista4[[#This Row],[condition]],Barcelona_Idealista4[[#This Row],[prices]])</f>
        <v>good condition-285000</v>
      </c>
      <c r="R889" s="11" t="str" cm="1">
        <f t="array" ref="R8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0" spans="1:18" x14ac:dyDescent="0.2">
      <c r="A890" s="1">
        <v>42924</v>
      </c>
      <c r="B890" s="14">
        <f>YEAR(Barcelona_Idealista4[[#This Row],[Fecha]])</f>
        <v>2017</v>
      </c>
      <c r="C890" t="s">
        <v>1011</v>
      </c>
      <c r="D890" t="s">
        <v>11</v>
      </c>
      <c r="E890" t="s">
        <v>12</v>
      </c>
      <c r="F890" t="s">
        <v>30</v>
      </c>
      <c r="G890" t="s">
        <v>14</v>
      </c>
      <c r="H890" t="s">
        <v>15</v>
      </c>
      <c r="I890">
        <v>4</v>
      </c>
      <c r="J890">
        <v>103</v>
      </c>
      <c r="K890" t="s">
        <v>16</v>
      </c>
      <c r="L890" t="s">
        <v>17</v>
      </c>
      <c r="M890" t="s">
        <v>57</v>
      </c>
      <c r="N890" s="18">
        <f>VLOOKUP(Barcelona_Idealista4[[#This Row],[lift]],Tabla5[],2,0)</f>
        <v>0</v>
      </c>
      <c r="O890" s="25">
        <v>369000</v>
      </c>
      <c r="P890" s="25">
        <f>Barcelona_Idealista4[[#This Row],[prices]]/Barcelona_Idealista4[[#This Row],[area_m2]]</f>
        <v>3582.5242718446602</v>
      </c>
      <c r="Q890" t="str">
        <f>_xlfn.TEXTJOIN("-",0,Barcelona_Idealista4[[#This Row],[condition]],Barcelona_Idealista4[[#This Row],[prices]])</f>
        <v>good condition-369000</v>
      </c>
      <c r="R890" s="11" t="str" cm="1">
        <f t="array" ref="R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1" spans="1:18" x14ac:dyDescent="0.2">
      <c r="A891" s="1">
        <v>42925</v>
      </c>
      <c r="B891" s="14">
        <f>YEAR(Barcelona_Idealista4[[#This Row],[Fecha]])</f>
        <v>2017</v>
      </c>
      <c r="C891" t="s">
        <v>1012</v>
      </c>
      <c r="D891" t="s">
        <v>11</v>
      </c>
      <c r="E891" t="s">
        <v>54</v>
      </c>
      <c r="F891" t="s">
        <v>97</v>
      </c>
      <c r="G891" t="s">
        <v>14</v>
      </c>
      <c r="H891" t="s">
        <v>23</v>
      </c>
      <c r="I891">
        <v>3</v>
      </c>
      <c r="J891">
        <v>67</v>
      </c>
      <c r="K891" t="s">
        <v>16</v>
      </c>
      <c r="L891" t="s">
        <v>17</v>
      </c>
      <c r="M891" t="s">
        <v>60</v>
      </c>
      <c r="N891" s="18">
        <f>VLOOKUP(Barcelona_Idealista4[[#This Row],[lift]],Tabla5[],2,0)</f>
        <v>0</v>
      </c>
      <c r="O891" s="25">
        <v>240000</v>
      </c>
      <c r="P891" s="25">
        <f>Barcelona_Idealista4[[#This Row],[prices]]/Barcelona_Idealista4[[#This Row],[area_m2]]</f>
        <v>3582.0895522388059</v>
      </c>
      <c r="Q891" t="str">
        <f>_xlfn.TEXTJOIN("-",0,Barcelona_Idealista4[[#This Row],[condition]],Barcelona_Idealista4[[#This Row],[prices]])</f>
        <v>good condition-240000</v>
      </c>
      <c r="R891" s="11" t="str" cm="1">
        <f t="array" ref="R8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2" spans="1:18" x14ac:dyDescent="0.2">
      <c r="A892" s="1">
        <v>42926</v>
      </c>
      <c r="B892" s="14">
        <f>YEAR(Barcelona_Idealista4[[#This Row],[Fecha]])</f>
        <v>2017</v>
      </c>
      <c r="C892" t="s">
        <v>1013</v>
      </c>
      <c r="D892" t="s">
        <v>11</v>
      </c>
      <c r="E892" t="s">
        <v>42</v>
      </c>
      <c r="F892" t="s">
        <v>43</v>
      </c>
      <c r="G892" t="s">
        <v>14</v>
      </c>
      <c r="H892" t="s">
        <v>15</v>
      </c>
      <c r="I892">
        <v>3</v>
      </c>
      <c r="J892">
        <v>92</v>
      </c>
      <c r="K892" t="s">
        <v>16</v>
      </c>
      <c r="L892" t="s">
        <v>17</v>
      </c>
      <c r="M892" t="s">
        <v>40</v>
      </c>
      <c r="N892" s="18">
        <f>VLOOKUP(Barcelona_Idealista4[[#This Row],[lift]],Tabla5[],2,0)</f>
        <v>0</v>
      </c>
      <c r="O892" s="25">
        <v>359000</v>
      </c>
      <c r="P892" s="25">
        <f>Barcelona_Idealista4[[#This Row],[prices]]/Barcelona_Idealista4[[#This Row],[area_m2]]</f>
        <v>3902.1739130434785</v>
      </c>
      <c r="Q892" t="str">
        <f>_xlfn.TEXTJOIN("-",0,Barcelona_Idealista4[[#This Row],[condition]],Barcelona_Idealista4[[#This Row],[prices]])</f>
        <v>good condition-359000</v>
      </c>
      <c r="R892" s="11" t="str" cm="1">
        <f t="array" ref="R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3" spans="1:18" x14ac:dyDescent="0.2">
      <c r="A893" s="1">
        <v>42927</v>
      </c>
      <c r="B893" s="14">
        <f>YEAR(Barcelona_Idealista4[[#This Row],[Fecha]])</f>
        <v>2017</v>
      </c>
      <c r="C893" t="s">
        <v>1014</v>
      </c>
      <c r="D893" t="s">
        <v>11</v>
      </c>
      <c r="E893" t="s">
        <v>42</v>
      </c>
      <c r="F893" t="s">
        <v>78</v>
      </c>
      <c r="G893" t="s">
        <v>14</v>
      </c>
      <c r="H893" t="s">
        <v>15</v>
      </c>
      <c r="I893">
        <v>5</v>
      </c>
      <c r="J893">
        <v>206</v>
      </c>
      <c r="K893" t="s">
        <v>16</v>
      </c>
      <c r="L893" t="s">
        <v>17</v>
      </c>
      <c r="M893" t="s">
        <v>104</v>
      </c>
      <c r="N893" s="18">
        <f>VLOOKUP(Barcelona_Idealista4[[#This Row],[lift]],Tabla5[],2,0)</f>
        <v>0</v>
      </c>
      <c r="O893" s="25">
        <v>874800</v>
      </c>
      <c r="P893" s="25">
        <f>Barcelona_Idealista4[[#This Row],[prices]]/Barcelona_Idealista4[[#This Row],[area_m2]]</f>
        <v>4246.6019417475727</v>
      </c>
      <c r="Q893" t="str">
        <f>_xlfn.TEXTJOIN("-",0,Barcelona_Idealista4[[#This Row],[condition]],Barcelona_Idealista4[[#This Row],[prices]])</f>
        <v>good condition-874800</v>
      </c>
      <c r="R893" s="11" t="str" cm="1">
        <f t="array" ref="R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4" spans="1:18" x14ac:dyDescent="0.2">
      <c r="A894" s="1">
        <v>42928</v>
      </c>
      <c r="B894" s="14">
        <f>YEAR(Barcelona_Idealista4[[#This Row],[Fecha]])</f>
        <v>2017</v>
      </c>
      <c r="C894" t="s">
        <v>1015</v>
      </c>
      <c r="D894" t="s">
        <v>11</v>
      </c>
      <c r="E894" t="s">
        <v>19</v>
      </c>
      <c r="F894" t="s">
        <v>20</v>
      </c>
      <c r="G894" t="s">
        <v>14</v>
      </c>
      <c r="H894" t="s">
        <v>15</v>
      </c>
      <c r="I894">
        <v>4</v>
      </c>
      <c r="J894">
        <v>214</v>
      </c>
      <c r="K894" t="s">
        <v>16</v>
      </c>
      <c r="L894" t="s">
        <v>17</v>
      </c>
      <c r="M894" t="s">
        <v>21</v>
      </c>
      <c r="N894" s="18">
        <f>VLOOKUP(Barcelona_Idealista4[[#This Row],[lift]],Tabla5[],2,0)</f>
        <v>0</v>
      </c>
      <c r="O894" s="25">
        <v>1750000</v>
      </c>
      <c r="P894" s="25">
        <f>Barcelona_Idealista4[[#This Row],[prices]]/Barcelona_Idealista4[[#This Row],[area_m2]]</f>
        <v>8177.5700934579436</v>
      </c>
      <c r="Q894" t="str">
        <f>_xlfn.TEXTJOIN("-",0,Barcelona_Idealista4[[#This Row],[condition]],Barcelona_Idealista4[[#This Row],[prices]])</f>
        <v>good condition-1750000</v>
      </c>
      <c r="R894" s="11" t="str" cm="1">
        <f t="array" ref="R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5" spans="1:18" x14ac:dyDescent="0.2">
      <c r="A895" s="1">
        <v>42929</v>
      </c>
      <c r="B895" s="14">
        <f>YEAR(Barcelona_Idealista4[[#This Row],[Fecha]])</f>
        <v>2017</v>
      </c>
      <c r="C895" t="s">
        <v>1016</v>
      </c>
      <c r="D895" t="s">
        <v>11</v>
      </c>
      <c r="E895" t="s">
        <v>12</v>
      </c>
      <c r="F895" t="s">
        <v>33</v>
      </c>
      <c r="G895" t="s">
        <v>14</v>
      </c>
      <c r="H895" t="s">
        <v>15</v>
      </c>
      <c r="I895">
        <v>1</v>
      </c>
      <c r="J895">
        <v>58</v>
      </c>
      <c r="K895" t="s">
        <v>16</v>
      </c>
      <c r="L895" t="s">
        <v>67</v>
      </c>
      <c r="M895" t="s">
        <v>40</v>
      </c>
      <c r="N895" s="18">
        <f>VLOOKUP(Barcelona_Idealista4[[#This Row],[lift]],Tabla5[],2,0)</f>
        <v>0</v>
      </c>
      <c r="O895" s="25">
        <v>145000</v>
      </c>
      <c r="P895" s="25">
        <f>Barcelona_Idealista4[[#This Row],[prices]]/Barcelona_Idealista4[[#This Row],[area_m2]]</f>
        <v>2500</v>
      </c>
      <c r="Q895" t="str">
        <f>_xlfn.TEXTJOIN("-",0,Barcelona_Idealista4[[#This Row],[condition]],Barcelona_Idealista4[[#This Row],[prices]])</f>
        <v>good condition-145000</v>
      </c>
      <c r="R895" s="11" t="str" cm="1">
        <f t="array" ref="R8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896" spans="1:18" x14ac:dyDescent="0.2">
      <c r="A896" s="1">
        <v>42930</v>
      </c>
      <c r="B896" s="14">
        <f>YEAR(Barcelona_Idealista4[[#This Row],[Fecha]])</f>
        <v>2017</v>
      </c>
      <c r="C896" t="s">
        <v>1017</v>
      </c>
      <c r="D896" t="s">
        <v>11</v>
      </c>
      <c r="E896" t="s">
        <v>34</v>
      </c>
      <c r="F896" t="s">
        <v>44</v>
      </c>
      <c r="G896" t="s">
        <v>14</v>
      </c>
      <c r="H896" t="s">
        <v>15</v>
      </c>
      <c r="I896">
        <v>4</v>
      </c>
      <c r="J896">
        <v>96</v>
      </c>
      <c r="K896" t="s">
        <v>16</v>
      </c>
      <c r="L896" t="s">
        <v>17</v>
      </c>
      <c r="M896" t="s">
        <v>58</v>
      </c>
      <c r="N896" s="18">
        <f>VLOOKUP(Barcelona_Idealista4[[#This Row],[lift]],Tabla5[],2,0)</f>
        <v>0</v>
      </c>
      <c r="O896" s="25">
        <v>385000</v>
      </c>
      <c r="P896" s="25">
        <f>Barcelona_Idealista4[[#This Row],[prices]]/Barcelona_Idealista4[[#This Row],[area_m2]]</f>
        <v>4010.4166666666665</v>
      </c>
      <c r="Q896" t="str">
        <f>_xlfn.TEXTJOIN("-",0,Barcelona_Idealista4[[#This Row],[condition]],Barcelona_Idealista4[[#This Row],[prices]])</f>
        <v>good condition-385000</v>
      </c>
      <c r="R896" s="11" t="str" cm="1">
        <f t="array" ref="R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7" spans="1:18" x14ac:dyDescent="0.2">
      <c r="A897" s="1">
        <v>42931</v>
      </c>
      <c r="B897" s="14">
        <f>YEAR(Barcelona_Idealista4[[#This Row],[Fecha]])</f>
        <v>2017</v>
      </c>
      <c r="C897" t="s">
        <v>1018</v>
      </c>
      <c r="D897" t="s">
        <v>11</v>
      </c>
      <c r="E897" t="s">
        <v>25</v>
      </c>
      <c r="F897" t="s">
        <v>91</v>
      </c>
      <c r="G897" t="s">
        <v>14</v>
      </c>
      <c r="H897" t="s">
        <v>15</v>
      </c>
      <c r="I897">
        <v>2</v>
      </c>
      <c r="J897">
        <v>69</v>
      </c>
      <c r="K897" t="s">
        <v>16</v>
      </c>
      <c r="L897" t="s">
        <v>17</v>
      </c>
      <c r="M897" t="s">
        <v>40</v>
      </c>
      <c r="N897" s="18">
        <f>VLOOKUP(Barcelona_Idealista4[[#This Row],[lift]],Tabla5[],2,0)</f>
        <v>0</v>
      </c>
      <c r="O897" s="25">
        <v>270000</v>
      </c>
      <c r="P897" s="25">
        <f>Barcelona_Idealista4[[#This Row],[prices]]/Barcelona_Idealista4[[#This Row],[area_m2]]</f>
        <v>3913.0434782608695</v>
      </c>
      <c r="Q897" t="str">
        <f>_xlfn.TEXTJOIN("-",0,Barcelona_Idealista4[[#This Row],[condition]],Barcelona_Idealista4[[#This Row],[prices]])</f>
        <v>good condition-270000</v>
      </c>
      <c r="R897" s="11" t="str" cm="1">
        <f t="array" ref="R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8" spans="1:18" x14ac:dyDescent="0.2">
      <c r="A898" s="1">
        <v>42932</v>
      </c>
      <c r="B898" s="14">
        <f>YEAR(Barcelona_Idealista4[[#This Row],[Fecha]])</f>
        <v>2017</v>
      </c>
      <c r="C898" t="s">
        <v>1019</v>
      </c>
      <c r="D898" t="s">
        <v>11</v>
      </c>
      <c r="E898" t="s">
        <v>42</v>
      </c>
      <c r="F898" t="s">
        <v>61</v>
      </c>
      <c r="G898" t="s">
        <v>14</v>
      </c>
      <c r="H898" t="s">
        <v>15</v>
      </c>
      <c r="I898">
        <v>3</v>
      </c>
      <c r="J898">
        <v>94</v>
      </c>
      <c r="K898" t="s">
        <v>16</v>
      </c>
      <c r="L898" t="s">
        <v>17</v>
      </c>
      <c r="M898" t="s">
        <v>18</v>
      </c>
      <c r="N898" s="18">
        <f>VLOOKUP(Barcelona_Idealista4[[#This Row],[lift]],Tabla5[],2,0)</f>
        <v>0</v>
      </c>
      <c r="O898" s="25">
        <v>295000</v>
      </c>
      <c r="P898" s="25">
        <f>Barcelona_Idealista4[[#This Row],[prices]]/Barcelona_Idealista4[[#This Row],[area_m2]]</f>
        <v>3138.2978723404253</v>
      </c>
      <c r="Q898" t="str">
        <f>_xlfn.TEXTJOIN("-",0,Barcelona_Idealista4[[#This Row],[condition]],Barcelona_Idealista4[[#This Row],[prices]])</f>
        <v>good condition-295000</v>
      </c>
      <c r="R898" s="11" t="str" cm="1">
        <f t="array" ref="R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899" spans="1:18" x14ac:dyDescent="0.2">
      <c r="A899" s="1">
        <v>42933</v>
      </c>
      <c r="B899" s="14">
        <f>YEAR(Barcelona_Idealista4[[#This Row],[Fecha]])</f>
        <v>2017</v>
      </c>
      <c r="C899" t="s">
        <v>1020</v>
      </c>
      <c r="D899" t="s">
        <v>11</v>
      </c>
      <c r="E899" t="s">
        <v>42</v>
      </c>
      <c r="F899" t="s">
        <v>87</v>
      </c>
      <c r="G899" t="s">
        <v>14</v>
      </c>
      <c r="H899" t="s">
        <v>15</v>
      </c>
      <c r="I899">
        <v>4</v>
      </c>
      <c r="J899">
        <v>92</v>
      </c>
      <c r="K899" t="s">
        <v>16</v>
      </c>
      <c r="L899" t="s">
        <v>17</v>
      </c>
      <c r="M899" t="s">
        <v>57</v>
      </c>
      <c r="N899" s="18">
        <f>VLOOKUP(Barcelona_Idealista4[[#This Row],[lift]],Tabla5[],2,0)</f>
        <v>0</v>
      </c>
      <c r="O899" s="25">
        <v>210000</v>
      </c>
      <c r="P899" s="25">
        <f>Barcelona_Idealista4[[#This Row],[prices]]/Barcelona_Idealista4[[#This Row],[area_m2]]</f>
        <v>2282.608695652174</v>
      </c>
      <c r="Q899" t="str">
        <f>_xlfn.TEXTJOIN("-",0,Barcelona_Idealista4[[#This Row],[condition]],Barcelona_Idealista4[[#This Row],[prices]])</f>
        <v>good condition-210000</v>
      </c>
      <c r="R899" s="11" t="str" cm="1">
        <f t="array" ref="R8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00" spans="1:18" x14ac:dyDescent="0.2">
      <c r="A900" s="1">
        <v>42934</v>
      </c>
      <c r="B900" s="14">
        <f>YEAR(Barcelona_Idealista4[[#This Row],[Fecha]])</f>
        <v>2017</v>
      </c>
      <c r="C900" t="s">
        <v>1021</v>
      </c>
      <c r="D900" t="s">
        <v>11</v>
      </c>
      <c r="E900" t="s">
        <v>12</v>
      </c>
      <c r="F900" t="s">
        <v>41</v>
      </c>
      <c r="G900" t="s">
        <v>14</v>
      </c>
      <c r="H900" t="s">
        <v>15</v>
      </c>
      <c r="I900">
        <v>3</v>
      </c>
      <c r="J900">
        <v>105</v>
      </c>
      <c r="K900" t="s">
        <v>16</v>
      </c>
      <c r="L900" t="s">
        <v>67</v>
      </c>
      <c r="M900" t="s">
        <v>24</v>
      </c>
      <c r="N900" s="18">
        <f>VLOOKUP(Barcelona_Idealista4[[#This Row],[lift]],Tabla5[],2,0)</f>
        <v>0</v>
      </c>
      <c r="O900" s="25">
        <v>499000</v>
      </c>
      <c r="P900" s="25">
        <f>Barcelona_Idealista4[[#This Row],[prices]]/Barcelona_Idealista4[[#This Row],[area_m2]]</f>
        <v>4752.3809523809523</v>
      </c>
      <c r="Q900" t="str">
        <f>_xlfn.TEXTJOIN("-",0,Barcelona_Idealista4[[#This Row],[condition]],Barcelona_Idealista4[[#This Row],[prices]])</f>
        <v>good condition-499000</v>
      </c>
      <c r="R900" s="11" t="str" cm="1">
        <f t="array" ref="R9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1" spans="1:18" x14ac:dyDescent="0.2">
      <c r="A901" s="1">
        <v>42935</v>
      </c>
      <c r="B901" s="14">
        <f>YEAR(Barcelona_Idealista4[[#This Row],[Fecha]])</f>
        <v>2017</v>
      </c>
      <c r="C901" t="s">
        <v>1022</v>
      </c>
      <c r="D901" t="s">
        <v>11</v>
      </c>
      <c r="E901" t="s">
        <v>50</v>
      </c>
      <c r="F901" t="s">
        <v>51</v>
      </c>
      <c r="G901" t="s">
        <v>14</v>
      </c>
      <c r="H901" t="s">
        <v>15</v>
      </c>
      <c r="I901">
        <v>3</v>
      </c>
      <c r="J901">
        <v>76</v>
      </c>
      <c r="K901" t="s">
        <v>16</v>
      </c>
      <c r="L901" t="s">
        <v>17</v>
      </c>
      <c r="M901" t="s">
        <v>36</v>
      </c>
      <c r="N901" s="18">
        <f>VLOOKUP(Barcelona_Idealista4[[#This Row],[lift]],Tabla5[],2,0)</f>
        <v>0</v>
      </c>
      <c r="O901" s="25">
        <v>295000</v>
      </c>
      <c r="P901" s="25">
        <f>Barcelona_Idealista4[[#This Row],[prices]]/Barcelona_Idealista4[[#This Row],[area_m2]]</f>
        <v>3881.5789473684213</v>
      </c>
      <c r="Q901" t="str">
        <f>_xlfn.TEXTJOIN("-",0,Barcelona_Idealista4[[#This Row],[condition]],Barcelona_Idealista4[[#This Row],[prices]])</f>
        <v>good condition-295000</v>
      </c>
      <c r="R901" s="11" t="str" cm="1">
        <f t="array" ref="R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2" spans="1:18" x14ac:dyDescent="0.2">
      <c r="A902" s="1">
        <v>42936</v>
      </c>
      <c r="B902" s="14">
        <f>YEAR(Barcelona_Idealista4[[#This Row],[Fecha]])</f>
        <v>2017</v>
      </c>
      <c r="C902" t="s">
        <v>1023</v>
      </c>
      <c r="D902" t="s">
        <v>11</v>
      </c>
      <c r="E902" t="s">
        <v>19</v>
      </c>
      <c r="F902" t="s">
        <v>73</v>
      </c>
      <c r="G902" t="s">
        <v>14</v>
      </c>
      <c r="H902" t="s">
        <v>15</v>
      </c>
      <c r="I902">
        <v>4</v>
      </c>
      <c r="J902">
        <v>140</v>
      </c>
      <c r="K902" t="s">
        <v>16</v>
      </c>
      <c r="L902" t="s">
        <v>17</v>
      </c>
      <c r="M902" t="s">
        <v>24</v>
      </c>
      <c r="N902" s="18">
        <f>VLOOKUP(Barcelona_Idealista4[[#This Row],[lift]],Tabla5[],2,0)</f>
        <v>0</v>
      </c>
      <c r="O902" s="25">
        <v>670000</v>
      </c>
      <c r="P902" s="25">
        <f>Barcelona_Idealista4[[#This Row],[prices]]/Barcelona_Idealista4[[#This Row],[area_m2]]</f>
        <v>4785.7142857142853</v>
      </c>
      <c r="Q902" t="str">
        <f>_xlfn.TEXTJOIN("-",0,Barcelona_Idealista4[[#This Row],[condition]],Barcelona_Idealista4[[#This Row],[prices]])</f>
        <v>good condition-670000</v>
      </c>
      <c r="R902" s="11" t="str" cm="1">
        <f t="array" ref="R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3" spans="1:18" x14ac:dyDescent="0.2">
      <c r="A903" s="1">
        <v>42937</v>
      </c>
      <c r="B903" s="14">
        <f>YEAR(Barcelona_Idealista4[[#This Row],[Fecha]])</f>
        <v>2017</v>
      </c>
      <c r="C903" t="s">
        <v>1024</v>
      </c>
      <c r="D903" t="s">
        <v>11</v>
      </c>
      <c r="E903" t="s">
        <v>12</v>
      </c>
      <c r="F903" t="s">
        <v>31</v>
      </c>
      <c r="G903" t="s">
        <v>14</v>
      </c>
      <c r="H903" t="s">
        <v>15</v>
      </c>
      <c r="I903">
        <v>4</v>
      </c>
      <c r="J903">
        <v>93</v>
      </c>
      <c r="K903" t="s">
        <v>16</v>
      </c>
      <c r="L903" t="s">
        <v>17</v>
      </c>
      <c r="M903" t="s">
        <v>60</v>
      </c>
      <c r="N903" s="18">
        <f>VLOOKUP(Barcelona_Idealista4[[#This Row],[lift]],Tabla5[],2,0)</f>
        <v>0</v>
      </c>
      <c r="O903" s="25">
        <v>345000</v>
      </c>
      <c r="P903" s="25">
        <f>Barcelona_Idealista4[[#This Row],[prices]]/Barcelona_Idealista4[[#This Row],[area_m2]]</f>
        <v>3709.6774193548385</v>
      </c>
      <c r="Q903" t="str">
        <f>_xlfn.TEXTJOIN("-",0,Barcelona_Idealista4[[#This Row],[condition]],Barcelona_Idealista4[[#This Row],[prices]])</f>
        <v>good condition-345000</v>
      </c>
      <c r="R903" s="11" t="str" cm="1">
        <f t="array" ref="R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4" spans="1:18" x14ac:dyDescent="0.2">
      <c r="A904" s="1">
        <v>42938</v>
      </c>
      <c r="B904" s="14">
        <f>YEAR(Barcelona_Idealista4[[#This Row],[Fecha]])</f>
        <v>2017</v>
      </c>
      <c r="C904" t="s">
        <v>1025</v>
      </c>
      <c r="D904" t="s">
        <v>11</v>
      </c>
      <c r="E904" t="s">
        <v>12</v>
      </c>
      <c r="F904" t="s">
        <v>33</v>
      </c>
      <c r="G904" t="s">
        <v>14</v>
      </c>
      <c r="H904" t="s">
        <v>15</v>
      </c>
      <c r="I904">
        <v>3</v>
      </c>
      <c r="J904">
        <v>70</v>
      </c>
      <c r="K904" t="s">
        <v>16</v>
      </c>
      <c r="L904" t="s">
        <v>17</v>
      </c>
      <c r="M904" t="s">
        <v>18</v>
      </c>
      <c r="N904" s="18">
        <f>VLOOKUP(Barcelona_Idealista4[[#This Row],[lift]],Tabla5[],2,0)</f>
        <v>0</v>
      </c>
      <c r="O904" s="25">
        <v>280000</v>
      </c>
      <c r="P904" s="25">
        <f>Barcelona_Idealista4[[#This Row],[prices]]/Barcelona_Idealista4[[#This Row],[area_m2]]</f>
        <v>4000</v>
      </c>
      <c r="Q904" t="str">
        <f>_xlfn.TEXTJOIN("-",0,Barcelona_Idealista4[[#This Row],[condition]],Barcelona_Idealista4[[#This Row],[prices]])</f>
        <v>good condition-280000</v>
      </c>
      <c r="R904" s="11" t="str" cm="1">
        <f t="array" ref="R9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5" spans="1:18" x14ac:dyDescent="0.2">
      <c r="A905" s="1">
        <v>42939</v>
      </c>
      <c r="B905" s="14">
        <f>YEAR(Barcelona_Idealista4[[#This Row],[Fecha]])</f>
        <v>2017</v>
      </c>
      <c r="C905" t="s">
        <v>1026</v>
      </c>
      <c r="D905" t="s">
        <v>11</v>
      </c>
      <c r="E905" t="s">
        <v>25</v>
      </c>
      <c r="F905" t="s">
        <v>99</v>
      </c>
      <c r="G905" t="s">
        <v>14</v>
      </c>
      <c r="H905" t="s">
        <v>15</v>
      </c>
      <c r="I905">
        <v>3</v>
      </c>
      <c r="J905">
        <v>65</v>
      </c>
      <c r="K905" t="s">
        <v>16</v>
      </c>
      <c r="L905" t="s">
        <v>17</v>
      </c>
      <c r="M905" t="s">
        <v>57</v>
      </c>
      <c r="N905" s="18">
        <f>VLOOKUP(Barcelona_Idealista4[[#This Row],[lift]],Tabla5[],2,0)</f>
        <v>0</v>
      </c>
      <c r="O905" s="25">
        <v>199000</v>
      </c>
      <c r="P905" s="25">
        <f>Barcelona_Idealista4[[#This Row],[prices]]/Barcelona_Idealista4[[#This Row],[area_m2]]</f>
        <v>3061.5384615384614</v>
      </c>
      <c r="Q905" t="str">
        <f>_xlfn.TEXTJOIN("-",0,Barcelona_Idealista4[[#This Row],[condition]],Barcelona_Idealista4[[#This Row],[prices]])</f>
        <v>good condition-199000</v>
      </c>
      <c r="R905" s="11" t="str" cm="1">
        <f t="array" ref="R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6" spans="1:18" x14ac:dyDescent="0.2">
      <c r="A906" s="1">
        <v>42940</v>
      </c>
      <c r="B906" s="14">
        <f>YEAR(Barcelona_Idealista4[[#This Row],[Fecha]])</f>
        <v>2017</v>
      </c>
      <c r="C906" t="s">
        <v>1027</v>
      </c>
      <c r="D906" t="s">
        <v>11</v>
      </c>
      <c r="E906" t="s">
        <v>37</v>
      </c>
      <c r="F906" t="s">
        <v>49</v>
      </c>
      <c r="G906" t="s">
        <v>14</v>
      </c>
      <c r="H906" t="s">
        <v>15</v>
      </c>
      <c r="I906">
        <v>3</v>
      </c>
      <c r="J906">
        <v>78</v>
      </c>
      <c r="K906" t="s">
        <v>28</v>
      </c>
      <c r="L906" t="s">
        <v>17</v>
      </c>
      <c r="M906" t="s">
        <v>58</v>
      </c>
      <c r="N906" s="18">
        <f>VLOOKUP(Barcelona_Idealista4[[#This Row],[lift]],Tabla5[],2,0)</f>
        <v>0.02</v>
      </c>
      <c r="O906" s="25">
        <v>266000</v>
      </c>
      <c r="P906" s="25">
        <f>Barcelona_Idealista4[[#This Row],[prices]]/Barcelona_Idealista4[[#This Row],[area_m2]]</f>
        <v>3410.2564102564102</v>
      </c>
      <c r="Q906" t="str">
        <f>_xlfn.TEXTJOIN("-",0,Barcelona_Idealista4[[#This Row],[condition]],Barcelona_Idealista4[[#This Row],[prices]])</f>
        <v>good condition-266000</v>
      </c>
      <c r="R906" s="11" t="str" cm="1">
        <f t="array" ref="R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7" spans="1:18" x14ac:dyDescent="0.2">
      <c r="A907" s="1">
        <v>42941</v>
      </c>
      <c r="B907" s="14">
        <f>YEAR(Barcelona_Idealista4[[#This Row],[Fecha]])</f>
        <v>2017</v>
      </c>
      <c r="C907" t="s">
        <v>1028</v>
      </c>
      <c r="D907" t="s">
        <v>11</v>
      </c>
      <c r="E907" t="s">
        <v>42</v>
      </c>
      <c r="F907" t="s">
        <v>83</v>
      </c>
      <c r="G907" t="s">
        <v>14</v>
      </c>
      <c r="H907" t="s">
        <v>15</v>
      </c>
      <c r="I907">
        <v>2</v>
      </c>
      <c r="J907">
        <v>80</v>
      </c>
      <c r="K907" t="s">
        <v>16</v>
      </c>
      <c r="L907" t="s">
        <v>17</v>
      </c>
      <c r="M907" t="s">
        <v>72</v>
      </c>
      <c r="N907" s="18">
        <f>VLOOKUP(Barcelona_Idealista4[[#This Row],[lift]],Tabla5[],2,0)</f>
        <v>0</v>
      </c>
      <c r="O907" s="25">
        <v>560000</v>
      </c>
      <c r="P907" s="25">
        <f>Barcelona_Idealista4[[#This Row],[prices]]/Barcelona_Idealista4[[#This Row],[area_m2]]</f>
        <v>7000</v>
      </c>
      <c r="Q907" t="str">
        <f>_xlfn.TEXTJOIN("-",0,Barcelona_Idealista4[[#This Row],[condition]],Barcelona_Idealista4[[#This Row],[prices]])</f>
        <v>good condition-560000</v>
      </c>
      <c r="R907" s="11" t="str" cm="1">
        <f t="array" ref="R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08" spans="1:18" x14ac:dyDescent="0.2">
      <c r="A908" s="1">
        <v>42942</v>
      </c>
      <c r="B908" s="14">
        <f>YEAR(Barcelona_Idealista4[[#This Row],[Fecha]])</f>
        <v>2017</v>
      </c>
      <c r="C908" t="s">
        <v>1029</v>
      </c>
      <c r="D908" t="s">
        <v>11</v>
      </c>
      <c r="E908" t="s">
        <v>25</v>
      </c>
      <c r="F908" t="s">
        <v>91</v>
      </c>
      <c r="G908" t="s">
        <v>14</v>
      </c>
      <c r="H908" t="s">
        <v>15</v>
      </c>
      <c r="I908">
        <v>3</v>
      </c>
      <c r="J908">
        <v>88</v>
      </c>
      <c r="K908" t="s">
        <v>16</v>
      </c>
      <c r="L908" t="s">
        <v>17</v>
      </c>
      <c r="M908" t="s">
        <v>18</v>
      </c>
      <c r="N908" s="18">
        <f>VLOOKUP(Barcelona_Idealista4[[#This Row],[lift]],Tabla5[],2,0)</f>
        <v>0</v>
      </c>
      <c r="O908" s="25">
        <v>230000</v>
      </c>
      <c r="P908" s="25">
        <f>Barcelona_Idealista4[[#This Row],[prices]]/Barcelona_Idealista4[[#This Row],[area_m2]]</f>
        <v>2613.6363636363635</v>
      </c>
      <c r="Q908" t="str">
        <f>_xlfn.TEXTJOIN("-",0,Barcelona_Idealista4[[#This Row],[condition]],Barcelona_Idealista4[[#This Row],[prices]])</f>
        <v>good condition-230000</v>
      </c>
      <c r="R908" s="11" t="str" cm="1">
        <f t="array" ref="R9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09" spans="1:18" x14ac:dyDescent="0.2">
      <c r="A909" s="1">
        <v>42943</v>
      </c>
      <c r="B909" s="14">
        <f>YEAR(Barcelona_Idealista4[[#This Row],[Fecha]])</f>
        <v>2017</v>
      </c>
      <c r="C909" t="s">
        <v>1030</v>
      </c>
      <c r="D909" t="s">
        <v>11</v>
      </c>
      <c r="E909" t="s">
        <v>12</v>
      </c>
      <c r="F909" t="s">
        <v>41</v>
      </c>
      <c r="G909" t="s">
        <v>14</v>
      </c>
      <c r="H909" t="s">
        <v>15</v>
      </c>
      <c r="I909">
        <v>3</v>
      </c>
      <c r="J909">
        <v>128</v>
      </c>
      <c r="K909" t="s">
        <v>16</v>
      </c>
      <c r="L909" t="s">
        <v>17</v>
      </c>
      <c r="M909" t="s">
        <v>60</v>
      </c>
      <c r="N909" s="18">
        <f>VLOOKUP(Barcelona_Idealista4[[#This Row],[lift]],Tabla5[],2,0)</f>
        <v>0</v>
      </c>
      <c r="O909" s="25">
        <v>850000</v>
      </c>
      <c r="P909" s="25">
        <f>Barcelona_Idealista4[[#This Row],[prices]]/Barcelona_Idealista4[[#This Row],[area_m2]]</f>
        <v>6640.625</v>
      </c>
      <c r="Q909" t="str">
        <f>_xlfn.TEXTJOIN("-",0,Barcelona_Idealista4[[#This Row],[condition]],Barcelona_Idealista4[[#This Row],[prices]])</f>
        <v>good condition-850000</v>
      </c>
      <c r="R909" s="11" t="str" cm="1">
        <f t="array" ref="R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0" spans="1:18" x14ac:dyDescent="0.2">
      <c r="A910" s="1">
        <v>42944</v>
      </c>
      <c r="B910" s="14">
        <f>YEAR(Barcelona_Idealista4[[#This Row],[Fecha]])</f>
        <v>2017</v>
      </c>
      <c r="C910" t="s">
        <v>1031</v>
      </c>
      <c r="D910" t="s">
        <v>11</v>
      </c>
      <c r="E910" t="s">
        <v>25</v>
      </c>
      <c r="F910" t="s">
        <v>39</v>
      </c>
      <c r="G910" t="s">
        <v>14</v>
      </c>
      <c r="H910" t="s">
        <v>15</v>
      </c>
      <c r="I910">
        <v>2</v>
      </c>
      <c r="J910">
        <v>85</v>
      </c>
      <c r="K910" t="s">
        <v>28</v>
      </c>
      <c r="L910" t="s">
        <v>17</v>
      </c>
      <c r="M910" t="s">
        <v>18</v>
      </c>
      <c r="N910" s="18">
        <f>VLOOKUP(Barcelona_Idealista4[[#This Row],[lift]],Tabla5[],2,0)</f>
        <v>0.02</v>
      </c>
      <c r="O910" s="25">
        <v>210000</v>
      </c>
      <c r="P910" s="25">
        <f>Barcelona_Idealista4[[#This Row],[prices]]/Barcelona_Idealista4[[#This Row],[area_m2]]</f>
        <v>2470.5882352941176</v>
      </c>
      <c r="Q910" t="str">
        <f>_xlfn.TEXTJOIN("-",0,Barcelona_Idealista4[[#This Row],[condition]],Barcelona_Idealista4[[#This Row],[prices]])</f>
        <v>good condition-210000</v>
      </c>
      <c r="R910" s="11" t="str" cm="1">
        <f t="array" ref="R9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1" spans="1:18" x14ac:dyDescent="0.2">
      <c r="A911" s="1">
        <v>42945</v>
      </c>
      <c r="B911" s="14">
        <f>YEAR(Barcelona_Idealista4[[#This Row],[Fecha]])</f>
        <v>2017</v>
      </c>
      <c r="C911" t="s">
        <v>1032</v>
      </c>
      <c r="D911" t="s">
        <v>11</v>
      </c>
      <c r="E911" t="s">
        <v>34</v>
      </c>
      <c r="F911" t="s">
        <v>71</v>
      </c>
      <c r="G911" t="s">
        <v>14</v>
      </c>
      <c r="H911" t="s">
        <v>15</v>
      </c>
      <c r="I911">
        <v>4</v>
      </c>
      <c r="J911">
        <v>86</v>
      </c>
      <c r="K911" t="s">
        <v>16</v>
      </c>
      <c r="L911" t="s">
        <v>17</v>
      </c>
      <c r="M911" t="s">
        <v>46</v>
      </c>
      <c r="N911" s="18">
        <f>VLOOKUP(Barcelona_Idealista4[[#This Row],[lift]],Tabla5[],2,0)</f>
        <v>0</v>
      </c>
      <c r="O911" s="25">
        <v>420000</v>
      </c>
      <c r="P911" s="25">
        <f>Barcelona_Idealista4[[#This Row],[prices]]/Barcelona_Idealista4[[#This Row],[area_m2]]</f>
        <v>4883.7209302325582</v>
      </c>
      <c r="Q911" t="str">
        <f>_xlfn.TEXTJOIN("-",0,Barcelona_Idealista4[[#This Row],[condition]],Barcelona_Idealista4[[#This Row],[prices]])</f>
        <v>good condition-420000</v>
      </c>
      <c r="R911" s="11" t="str" cm="1">
        <f t="array" ref="R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2" spans="1:18" x14ac:dyDescent="0.2">
      <c r="A912" s="1">
        <v>42946</v>
      </c>
      <c r="B912" s="14">
        <f>YEAR(Barcelona_Idealista4[[#This Row],[Fecha]])</f>
        <v>2017</v>
      </c>
      <c r="C912" t="s">
        <v>1033</v>
      </c>
      <c r="D912" t="s">
        <v>11</v>
      </c>
      <c r="E912" t="s">
        <v>12</v>
      </c>
      <c r="F912" t="s">
        <v>31</v>
      </c>
      <c r="G912" t="s">
        <v>14</v>
      </c>
      <c r="H912" t="s">
        <v>15</v>
      </c>
      <c r="I912">
        <v>3</v>
      </c>
      <c r="J912">
        <v>115</v>
      </c>
      <c r="K912" t="s">
        <v>16</v>
      </c>
      <c r="L912" t="s">
        <v>17</v>
      </c>
      <c r="M912" t="s">
        <v>18</v>
      </c>
      <c r="N912" s="18">
        <f>VLOOKUP(Barcelona_Idealista4[[#This Row],[lift]],Tabla5[],2,0)</f>
        <v>0</v>
      </c>
      <c r="O912" s="25">
        <v>995000</v>
      </c>
      <c r="P912" s="25">
        <f>Barcelona_Idealista4[[#This Row],[prices]]/Barcelona_Idealista4[[#This Row],[area_m2]]</f>
        <v>8652.173913043478</v>
      </c>
      <c r="Q912" t="str">
        <f>_xlfn.TEXTJOIN("-",0,Barcelona_Idealista4[[#This Row],[condition]],Barcelona_Idealista4[[#This Row],[prices]])</f>
        <v>good condition-995000</v>
      </c>
      <c r="R912" s="11" t="str" cm="1">
        <f t="array" ref="R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3" spans="1:18" x14ac:dyDescent="0.2">
      <c r="A913" s="1">
        <v>42947</v>
      </c>
      <c r="B913" s="14">
        <f>YEAR(Barcelona_Idealista4[[#This Row],[Fecha]])</f>
        <v>2017</v>
      </c>
      <c r="C913" t="s">
        <v>1034</v>
      </c>
      <c r="D913" t="s">
        <v>11</v>
      </c>
      <c r="E913" t="s">
        <v>47</v>
      </c>
      <c r="F913" t="s">
        <v>98</v>
      </c>
      <c r="G913" t="s">
        <v>14</v>
      </c>
      <c r="H913" t="s">
        <v>15</v>
      </c>
      <c r="I913">
        <v>3</v>
      </c>
      <c r="J913">
        <v>75</v>
      </c>
      <c r="K913" t="s">
        <v>16</v>
      </c>
      <c r="L913" t="s">
        <v>67</v>
      </c>
      <c r="M913" t="s">
        <v>40</v>
      </c>
      <c r="N913" s="18">
        <f>VLOOKUP(Barcelona_Idealista4[[#This Row],[lift]],Tabla5[],2,0)</f>
        <v>0</v>
      </c>
      <c r="O913" s="25">
        <v>215000</v>
      </c>
      <c r="P913" s="25">
        <f>Barcelona_Idealista4[[#This Row],[prices]]/Barcelona_Idealista4[[#This Row],[area_m2]]</f>
        <v>2866.6666666666665</v>
      </c>
      <c r="Q913" t="str">
        <f>_xlfn.TEXTJOIN("-",0,Barcelona_Idealista4[[#This Row],[condition]],Barcelona_Idealista4[[#This Row],[prices]])</f>
        <v>good condition-215000</v>
      </c>
      <c r="R913" s="11" t="str" cm="1">
        <f t="array" ref="R9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4" spans="1:18" x14ac:dyDescent="0.2">
      <c r="A914" s="1">
        <v>42948</v>
      </c>
      <c r="B914" s="14">
        <f>YEAR(Barcelona_Idealista4[[#This Row],[Fecha]])</f>
        <v>2017</v>
      </c>
      <c r="C914" t="s">
        <v>1035</v>
      </c>
      <c r="D914" t="s">
        <v>11</v>
      </c>
      <c r="E914" t="s">
        <v>89</v>
      </c>
      <c r="F914" t="s">
        <v>103</v>
      </c>
      <c r="G914" t="s">
        <v>14</v>
      </c>
      <c r="H914" t="s">
        <v>15</v>
      </c>
      <c r="I914">
        <v>3</v>
      </c>
      <c r="J914">
        <v>68</v>
      </c>
      <c r="K914" t="s">
        <v>16</v>
      </c>
      <c r="L914" t="s">
        <v>17</v>
      </c>
      <c r="M914" t="s">
        <v>60</v>
      </c>
      <c r="N914" s="18">
        <f>VLOOKUP(Barcelona_Idealista4[[#This Row],[lift]],Tabla5[],2,0)</f>
        <v>0</v>
      </c>
      <c r="O914" s="25">
        <v>200000</v>
      </c>
      <c r="P914" s="25">
        <f>Barcelona_Idealista4[[#This Row],[prices]]/Barcelona_Idealista4[[#This Row],[area_m2]]</f>
        <v>2941.1764705882351</v>
      </c>
      <c r="Q914" t="str">
        <f>_xlfn.TEXTJOIN("-",0,Barcelona_Idealista4[[#This Row],[condition]],Barcelona_Idealista4[[#This Row],[prices]])</f>
        <v>good condition-200000</v>
      </c>
      <c r="R914" s="11" t="str" cm="1">
        <f t="array" ref="R9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15" spans="1:18" x14ac:dyDescent="0.2">
      <c r="A915" s="1">
        <v>42949</v>
      </c>
      <c r="B915" s="14">
        <f>YEAR(Barcelona_Idealista4[[#This Row],[Fecha]])</f>
        <v>2017</v>
      </c>
      <c r="C915" t="s">
        <v>1036</v>
      </c>
      <c r="D915" t="s">
        <v>11</v>
      </c>
      <c r="E915" t="s">
        <v>34</v>
      </c>
      <c r="F915" t="s">
        <v>44</v>
      </c>
      <c r="G915" t="s">
        <v>14</v>
      </c>
      <c r="H915" t="s">
        <v>15</v>
      </c>
      <c r="I915">
        <v>4</v>
      </c>
      <c r="J915">
        <v>95</v>
      </c>
      <c r="K915" t="s">
        <v>16</v>
      </c>
      <c r="L915" t="s">
        <v>17</v>
      </c>
      <c r="M915" t="s">
        <v>24</v>
      </c>
      <c r="N915" s="18">
        <f>VLOOKUP(Barcelona_Idealista4[[#This Row],[lift]],Tabla5[],2,0)</f>
        <v>0</v>
      </c>
      <c r="O915" s="25">
        <v>570000</v>
      </c>
      <c r="P915" s="25">
        <f>Barcelona_Idealista4[[#This Row],[prices]]/Barcelona_Idealista4[[#This Row],[area_m2]]</f>
        <v>6000</v>
      </c>
      <c r="Q915" t="str">
        <f>_xlfn.TEXTJOIN("-",0,Barcelona_Idealista4[[#This Row],[condition]],Barcelona_Idealista4[[#This Row],[prices]])</f>
        <v>good condition-570000</v>
      </c>
      <c r="R915" s="11" t="str" cm="1">
        <f t="array" ref="R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6" spans="1:18" x14ac:dyDescent="0.2">
      <c r="A916" s="1">
        <v>42950</v>
      </c>
      <c r="B916" s="14">
        <f>YEAR(Barcelona_Idealista4[[#This Row],[Fecha]])</f>
        <v>2017</v>
      </c>
      <c r="C916" t="s">
        <v>1037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>
        <v>3</v>
      </c>
      <c r="J916">
        <v>118</v>
      </c>
      <c r="K916" t="s">
        <v>16</v>
      </c>
      <c r="L916" t="s">
        <v>17</v>
      </c>
      <c r="M916" t="s">
        <v>58</v>
      </c>
      <c r="N916" s="18">
        <f>VLOOKUP(Barcelona_Idealista4[[#This Row],[lift]],Tabla5[],2,0)</f>
        <v>0</v>
      </c>
      <c r="O916" s="25">
        <v>610000</v>
      </c>
      <c r="P916" s="25">
        <f>Barcelona_Idealista4[[#This Row],[prices]]/Barcelona_Idealista4[[#This Row],[area_m2]]</f>
        <v>5169.4915254237285</v>
      </c>
      <c r="Q916" t="str">
        <f>_xlfn.TEXTJOIN("-",0,Barcelona_Idealista4[[#This Row],[condition]],Barcelona_Idealista4[[#This Row],[prices]])</f>
        <v>good condition-610000</v>
      </c>
      <c r="R916" s="11" t="str" cm="1">
        <f t="array" ref="R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7" spans="1:18" x14ac:dyDescent="0.2">
      <c r="A917" s="1">
        <v>42951</v>
      </c>
      <c r="B917" s="14">
        <f>YEAR(Barcelona_Idealista4[[#This Row],[Fecha]])</f>
        <v>2017</v>
      </c>
      <c r="C917" t="s">
        <v>1038</v>
      </c>
      <c r="D917" t="s">
        <v>11</v>
      </c>
      <c r="E917" t="s">
        <v>34</v>
      </c>
      <c r="F917" t="s">
        <v>44</v>
      </c>
      <c r="G917" t="s">
        <v>14</v>
      </c>
      <c r="H917" t="s">
        <v>15</v>
      </c>
      <c r="I917">
        <v>4</v>
      </c>
      <c r="J917">
        <v>131</v>
      </c>
      <c r="K917" t="s">
        <v>16</v>
      </c>
      <c r="L917" t="s">
        <v>17</v>
      </c>
      <c r="M917" t="s">
        <v>40</v>
      </c>
      <c r="N917" s="18">
        <f>VLOOKUP(Barcelona_Idealista4[[#This Row],[lift]],Tabla5[],2,0)</f>
        <v>0</v>
      </c>
      <c r="O917" s="25">
        <v>449000</v>
      </c>
      <c r="P917" s="25">
        <f>Barcelona_Idealista4[[#This Row],[prices]]/Barcelona_Idealista4[[#This Row],[area_m2]]</f>
        <v>3427.4809160305344</v>
      </c>
      <c r="Q917" t="str">
        <f>_xlfn.TEXTJOIN("-",0,Barcelona_Idealista4[[#This Row],[condition]],Barcelona_Idealista4[[#This Row],[prices]])</f>
        <v>good condition-449000</v>
      </c>
      <c r="R917" s="11" t="str" cm="1">
        <f t="array" ref="R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8" spans="1:18" x14ac:dyDescent="0.2">
      <c r="A918" s="1">
        <v>42952</v>
      </c>
      <c r="B918" s="14">
        <f>YEAR(Barcelona_Idealista4[[#This Row],[Fecha]])</f>
        <v>2017</v>
      </c>
      <c r="C918" t="s">
        <v>1039</v>
      </c>
      <c r="D918" t="s">
        <v>11</v>
      </c>
      <c r="E918" t="s">
        <v>12</v>
      </c>
      <c r="F918" t="s">
        <v>33</v>
      </c>
      <c r="G918" t="s">
        <v>14</v>
      </c>
      <c r="H918" t="s">
        <v>15</v>
      </c>
      <c r="I918">
        <v>3</v>
      </c>
      <c r="J918">
        <v>140</v>
      </c>
      <c r="K918" t="s">
        <v>16</v>
      </c>
      <c r="L918" t="s">
        <v>17</v>
      </c>
      <c r="M918" t="s">
        <v>24</v>
      </c>
      <c r="N918" s="18">
        <f>VLOOKUP(Barcelona_Idealista4[[#This Row],[lift]],Tabla5[],2,0)</f>
        <v>0</v>
      </c>
      <c r="O918" s="25">
        <v>675000</v>
      </c>
      <c r="P918" s="25">
        <f>Barcelona_Idealista4[[#This Row],[prices]]/Barcelona_Idealista4[[#This Row],[area_m2]]</f>
        <v>4821.4285714285716</v>
      </c>
      <c r="Q918" t="str">
        <f>_xlfn.TEXTJOIN("-",0,Barcelona_Idealista4[[#This Row],[condition]],Barcelona_Idealista4[[#This Row],[prices]])</f>
        <v>good condition-675000</v>
      </c>
      <c r="R918" s="11" t="str" cm="1">
        <f t="array" ref="R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19" spans="1:18" x14ac:dyDescent="0.2">
      <c r="A919" s="1">
        <v>42953</v>
      </c>
      <c r="B919" s="14">
        <f>YEAR(Barcelona_Idealista4[[#This Row],[Fecha]])</f>
        <v>2017</v>
      </c>
      <c r="C919" t="s">
        <v>1040</v>
      </c>
      <c r="D919" t="s">
        <v>11</v>
      </c>
      <c r="E919" t="s">
        <v>54</v>
      </c>
      <c r="F919" t="s">
        <v>97</v>
      </c>
      <c r="G919" t="s">
        <v>14</v>
      </c>
      <c r="H919" t="s">
        <v>15</v>
      </c>
      <c r="I919">
        <v>2</v>
      </c>
      <c r="J919">
        <v>74</v>
      </c>
      <c r="K919" t="s">
        <v>28</v>
      </c>
      <c r="L919" t="s">
        <v>17</v>
      </c>
      <c r="M919" t="s">
        <v>57</v>
      </c>
      <c r="N919" s="18">
        <f>VLOOKUP(Barcelona_Idealista4[[#This Row],[lift]],Tabla5[],2,0)</f>
        <v>0.02</v>
      </c>
      <c r="O919" s="25">
        <v>200000</v>
      </c>
      <c r="P919" s="25">
        <f>Barcelona_Idealista4[[#This Row],[prices]]/Barcelona_Idealista4[[#This Row],[area_m2]]</f>
        <v>2702.7027027027025</v>
      </c>
      <c r="Q919" t="str">
        <f>_xlfn.TEXTJOIN("-",0,Barcelona_Idealista4[[#This Row],[condition]],Barcelona_Idealista4[[#This Row],[prices]])</f>
        <v>good condition-200000</v>
      </c>
      <c r="R919" s="11" t="str" cm="1">
        <f t="array" ref="R9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0" spans="1:18" x14ac:dyDescent="0.2">
      <c r="A920" s="1">
        <v>42954</v>
      </c>
      <c r="B920" s="14">
        <f>YEAR(Barcelona_Idealista4[[#This Row],[Fecha]])</f>
        <v>2017</v>
      </c>
      <c r="C920" t="s">
        <v>1041</v>
      </c>
      <c r="D920" t="s">
        <v>11</v>
      </c>
      <c r="E920" t="s">
        <v>34</v>
      </c>
      <c r="F920" t="s">
        <v>44</v>
      </c>
      <c r="G920" t="s">
        <v>14</v>
      </c>
      <c r="H920" t="s">
        <v>15</v>
      </c>
      <c r="I920">
        <v>4</v>
      </c>
      <c r="J920">
        <v>100</v>
      </c>
      <c r="K920" t="s">
        <v>16</v>
      </c>
      <c r="L920" t="s">
        <v>17</v>
      </c>
      <c r="M920" t="s">
        <v>24</v>
      </c>
      <c r="N920" s="18">
        <f>VLOOKUP(Barcelona_Idealista4[[#This Row],[lift]],Tabla5[],2,0)</f>
        <v>0</v>
      </c>
      <c r="O920" s="25">
        <v>560000</v>
      </c>
      <c r="P920" s="25">
        <f>Barcelona_Idealista4[[#This Row],[prices]]/Barcelona_Idealista4[[#This Row],[area_m2]]</f>
        <v>5600</v>
      </c>
      <c r="Q920" t="str">
        <f>_xlfn.TEXTJOIN("-",0,Barcelona_Idealista4[[#This Row],[condition]],Barcelona_Idealista4[[#This Row],[prices]])</f>
        <v>good condition-560000</v>
      </c>
      <c r="R920" s="11" t="str" cm="1">
        <f t="array" ref="R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1" spans="1:18" x14ac:dyDescent="0.2">
      <c r="A921" s="1">
        <v>42955</v>
      </c>
      <c r="B921" s="14">
        <f>YEAR(Barcelona_Idealista4[[#This Row],[Fecha]])</f>
        <v>2017</v>
      </c>
      <c r="C921" t="s">
        <v>1042</v>
      </c>
      <c r="D921" t="s">
        <v>11</v>
      </c>
      <c r="E921" t="s">
        <v>50</v>
      </c>
      <c r="F921" t="s">
        <v>51</v>
      </c>
      <c r="G921" t="s">
        <v>14</v>
      </c>
      <c r="H921" t="s">
        <v>15</v>
      </c>
      <c r="I921">
        <v>3</v>
      </c>
      <c r="J921">
        <v>107</v>
      </c>
      <c r="K921" t="s">
        <v>16</v>
      </c>
      <c r="L921" t="s">
        <v>17</v>
      </c>
      <c r="M921" t="s">
        <v>40</v>
      </c>
      <c r="N921" s="18">
        <f>VLOOKUP(Barcelona_Idealista4[[#This Row],[lift]],Tabla5[],2,0)</f>
        <v>0</v>
      </c>
      <c r="O921" s="25">
        <v>500000</v>
      </c>
      <c r="P921" s="25">
        <f>Barcelona_Idealista4[[#This Row],[prices]]/Barcelona_Idealista4[[#This Row],[area_m2]]</f>
        <v>4672.8971962616824</v>
      </c>
      <c r="Q921" t="str">
        <f>_xlfn.TEXTJOIN("-",0,Barcelona_Idealista4[[#This Row],[condition]],Barcelona_Idealista4[[#This Row],[prices]])</f>
        <v>good condition-500000</v>
      </c>
      <c r="R921" s="11" t="str" cm="1">
        <f t="array" ref="R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2" spans="1:18" x14ac:dyDescent="0.2">
      <c r="A922" s="1">
        <v>42956</v>
      </c>
      <c r="B922" s="14">
        <f>YEAR(Barcelona_Idealista4[[#This Row],[Fecha]])</f>
        <v>2017</v>
      </c>
      <c r="C922" t="s">
        <v>1043</v>
      </c>
      <c r="D922" t="s">
        <v>11</v>
      </c>
      <c r="E922" t="s">
        <v>19</v>
      </c>
      <c r="F922" t="s">
        <v>20</v>
      </c>
      <c r="G922" t="s">
        <v>14</v>
      </c>
      <c r="H922" t="s">
        <v>15</v>
      </c>
      <c r="I922">
        <v>2</v>
      </c>
      <c r="J922">
        <v>101</v>
      </c>
      <c r="K922" t="s">
        <v>16</v>
      </c>
      <c r="L922" t="s">
        <v>17</v>
      </c>
      <c r="M922" t="s">
        <v>46</v>
      </c>
      <c r="N922" s="18">
        <f>VLOOKUP(Barcelona_Idealista4[[#This Row],[lift]],Tabla5[],2,0)</f>
        <v>0</v>
      </c>
      <c r="O922" s="25">
        <v>800000</v>
      </c>
      <c r="P922" s="25">
        <f>Barcelona_Idealista4[[#This Row],[prices]]/Barcelona_Idealista4[[#This Row],[area_m2]]</f>
        <v>7920.7920792079212</v>
      </c>
      <c r="Q922" t="str">
        <f>_xlfn.TEXTJOIN("-",0,Barcelona_Idealista4[[#This Row],[condition]],Barcelona_Idealista4[[#This Row],[prices]])</f>
        <v>good condition-800000</v>
      </c>
      <c r="R922" s="11" t="str" cm="1">
        <f t="array" ref="R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3" spans="1:18" x14ac:dyDescent="0.2">
      <c r="A923" s="1">
        <v>42957</v>
      </c>
      <c r="B923" s="14">
        <f>YEAR(Barcelona_Idealista4[[#This Row],[Fecha]])</f>
        <v>2017</v>
      </c>
      <c r="C923" t="s">
        <v>1044</v>
      </c>
      <c r="D923" t="s">
        <v>11</v>
      </c>
      <c r="E923" t="s">
        <v>54</v>
      </c>
      <c r="F923" t="s">
        <v>54</v>
      </c>
      <c r="G923" t="s">
        <v>14</v>
      </c>
      <c r="H923" t="s">
        <v>15</v>
      </c>
      <c r="I923">
        <v>3</v>
      </c>
      <c r="J923">
        <v>75</v>
      </c>
      <c r="K923" t="s">
        <v>16</v>
      </c>
      <c r="L923" t="s">
        <v>17</v>
      </c>
      <c r="M923" t="s">
        <v>36</v>
      </c>
      <c r="N923" s="18">
        <f>VLOOKUP(Barcelona_Idealista4[[#This Row],[lift]],Tabla5[],2,0)</f>
        <v>0</v>
      </c>
      <c r="O923" s="25">
        <v>199000</v>
      </c>
      <c r="P923" s="25">
        <f>Barcelona_Idealista4[[#This Row],[prices]]/Barcelona_Idealista4[[#This Row],[area_m2]]</f>
        <v>2653.3333333333335</v>
      </c>
      <c r="Q923" t="str">
        <f>_xlfn.TEXTJOIN("-",0,Barcelona_Idealista4[[#This Row],[condition]],Barcelona_Idealista4[[#This Row],[prices]])</f>
        <v>good condition-199000</v>
      </c>
      <c r="R923" s="11" t="str" cm="1">
        <f t="array" ref="R9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4" spans="1:18" x14ac:dyDescent="0.2">
      <c r="A924" s="1">
        <v>42958</v>
      </c>
      <c r="B924" s="14">
        <f>YEAR(Barcelona_Idealista4[[#This Row],[Fecha]])</f>
        <v>2017</v>
      </c>
      <c r="C924" t="s">
        <v>1045</v>
      </c>
      <c r="D924" t="s">
        <v>11</v>
      </c>
      <c r="E924" t="s">
        <v>54</v>
      </c>
      <c r="F924" t="s">
        <v>54</v>
      </c>
      <c r="G924" t="s">
        <v>14</v>
      </c>
      <c r="H924" t="s">
        <v>15</v>
      </c>
      <c r="I924">
        <v>4</v>
      </c>
      <c r="J924">
        <v>119</v>
      </c>
      <c r="K924" t="s">
        <v>16</v>
      </c>
      <c r="L924" t="s">
        <v>17</v>
      </c>
      <c r="M924" t="s">
        <v>18</v>
      </c>
      <c r="N924" s="18">
        <f>VLOOKUP(Barcelona_Idealista4[[#This Row],[lift]],Tabla5[],2,0)</f>
        <v>0</v>
      </c>
      <c r="O924" s="25">
        <v>279900</v>
      </c>
      <c r="P924" s="25">
        <f>Barcelona_Idealista4[[#This Row],[prices]]/Barcelona_Idealista4[[#This Row],[area_m2]]</f>
        <v>2352.1008403361343</v>
      </c>
      <c r="Q924" t="str">
        <f>_xlfn.TEXTJOIN("-",0,Barcelona_Idealista4[[#This Row],[condition]],Barcelona_Idealista4[[#This Row],[prices]])</f>
        <v>good condition-279900</v>
      </c>
      <c r="R924" s="11" t="str" cm="1">
        <f t="array" ref="R9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25" spans="1:18" x14ac:dyDescent="0.2">
      <c r="A925" s="1">
        <v>42959</v>
      </c>
      <c r="B925" s="14">
        <f>YEAR(Barcelona_Idealista4[[#This Row],[Fecha]])</f>
        <v>2017</v>
      </c>
      <c r="C925" t="s">
        <v>1046</v>
      </c>
      <c r="D925" t="s">
        <v>11</v>
      </c>
      <c r="E925" t="s">
        <v>50</v>
      </c>
      <c r="F925" t="s">
        <v>51</v>
      </c>
      <c r="G925" t="s">
        <v>14</v>
      </c>
      <c r="H925" t="s">
        <v>27</v>
      </c>
      <c r="I925">
        <v>4</v>
      </c>
      <c r="J925">
        <v>200</v>
      </c>
      <c r="K925" t="s">
        <v>28</v>
      </c>
      <c r="L925" t="s">
        <v>17</v>
      </c>
      <c r="M925" t="s">
        <v>29</v>
      </c>
      <c r="N925" s="18">
        <f>VLOOKUP(Barcelona_Idealista4[[#This Row],[lift]],Tabla5[],2,0)</f>
        <v>0.02</v>
      </c>
      <c r="O925" s="25">
        <v>770000</v>
      </c>
      <c r="P925" s="25">
        <f>Barcelona_Idealista4[[#This Row],[prices]]/Barcelona_Idealista4[[#This Row],[area_m2]]</f>
        <v>3850</v>
      </c>
      <c r="Q925" t="str">
        <f>_xlfn.TEXTJOIN("-",0,Barcelona_Idealista4[[#This Row],[condition]],Barcelona_Idealista4[[#This Row],[prices]])</f>
        <v>good condition-770000</v>
      </c>
      <c r="R925" s="11" t="str" cm="1">
        <f t="array" ref="R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6" spans="1:18" x14ac:dyDescent="0.2">
      <c r="A926" s="1">
        <v>42960</v>
      </c>
      <c r="B926" s="14">
        <f>YEAR(Barcelona_Idealista4[[#This Row],[Fecha]])</f>
        <v>2017</v>
      </c>
      <c r="C926" t="s">
        <v>1047</v>
      </c>
      <c r="D926" t="s">
        <v>11</v>
      </c>
      <c r="E926" t="s">
        <v>12</v>
      </c>
      <c r="F926" t="s">
        <v>22</v>
      </c>
      <c r="G926" t="s">
        <v>14</v>
      </c>
      <c r="H926" t="s">
        <v>15</v>
      </c>
      <c r="I926">
        <v>4</v>
      </c>
      <c r="J926">
        <v>97</v>
      </c>
      <c r="K926" t="s">
        <v>16</v>
      </c>
      <c r="L926" t="s">
        <v>17</v>
      </c>
      <c r="M926" t="s">
        <v>18</v>
      </c>
      <c r="N926" s="18">
        <f>VLOOKUP(Barcelona_Idealista4[[#This Row],[lift]],Tabla5[],2,0)</f>
        <v>0</v>
      </c>
      <c r="O926" s="25">
        <v>375000</v>
      </c>
      <c r="P926" s="25">
        <f>Barcelona_Idealista4[[#This Row],[prices]]/Barcelona_Idealista4[[#This Row],[area_m2]]</f>
        <v>3865.9793814432992</v>
      </c>
      <c r="Q926" t="str">
        <f>_xlfn.TEXTJOIN("-",0,Barcelona_Idealista4[[#This Row],[condition]],Barcelona_Idealista4[[#This Row],[prices]])</f>
        <v>good condition-375000</v>
      </c>
      <c r="R926" s="11" t="str" cm="1">
        <f t="array" ref="R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7" spans="1:18" x14ac:dyDescent="0.2">
      <c r="A927" s="1">
        <v>42961</v>
      </c>
      <c r="B927" s="14">
        <f>YEAR(Barcelona_Idealista4[[#This Row],[Fecha]])</f>
        <v>2017</v>
      </c>
      <c r="C927" t="s">
        <v>1048</v>
      </c>
      <c r="D927" t="s">
        <v>11</v>
      </c>
      <c r="E927" t="s">
        <v>37</v>
      </c>
      <c r="F927" t="s">
        <v>38</v>
      </c>
      <c r="G927" t="s">
        <v>14</v>
      </c>
      <c r="H927" t="s">
        <v>15</v>
      </c>
      <c r="I927">
        <v>3</v>
      </c>
      <c r="J927">
        <v>145</v>
      </c>
      <c r="K927" t="s">
        <v>28</v>
      </c>
      <c r="L927" t="s">
        <v>17</v>
      </c>
      <c r="M927" t="s">
        <v>21</v>
      </c>
      <c r="N927" s="18">
        <f>VLOOKUP(Barcelona_Idealista4[[#This Row],[lift]],Tabla5[],2,0)</f>
        <v>0.02</v>
      </c>
      <c r="O927" s="25">
        <v>450000</v>
      </c>
      <c r="P927" s="25">
        <f>Barcelona_Idealista4[[#This Row],[prices]]/Barcelona_Idealista4[[#This Row],[area_m2]]</f>
        <v>3103.4482758620688</v>
      </c>
      <c r="Q927" t="str">
        <f>_xlfn.TEXTJOIN("-",0,Barcelona_Idealista4[[#This Row],[condition]],Barcelona_Idealista4[[#This Row],[prices]])</f>
        <v>good condition-450000</v>
      </c>
      <c r="R927" s="11" t="str" cm="1">
        <f t="array" ref="R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8" spans="1:18" x14ac:dyDescent="0.2">
      <c r="A928" s="1">
        <v>42962</v>
      </c>
      <c r="B928" s="14">
        <f>YEAR(Barcelona_Idealista4[[#This Row],[Fecha]])</f>
        <v>2017</v>
      </c>
      <c r="C928" t="s">
        <v>1049</v>
      </c>
      <c r="D928" t="s">
        <v>11</v>
      </c>
      <c r="E928" t="s">
        <v>12</v>
      </c>
      <c r="F928" t="s">
        <v>22</v>
      </c>
      <c r="G928" t="s">
        <v>14</v>
      </c>
      <c r="H928" t="s">
        <v>15</v>
      </c>
      <c r="I928">
        <v>2</v>
      </c>
      <c r="J928">
        <v>86</v>
      </c>
      <c r="K928" t="s">
        <v>16</v>
      </c>
      <c r="L928" t="s">
        <v>17</v>
      </c>
      <c r="M928" t="s">
        <v>18</v>
      </c>
      <c r="N928" s="18">
        <f>VLOOKUP(Barcelona_Idealista4[[#This Row],[lift]],Tabla5[],2,0)</f>
        <v>0</v>
      </c>
      <c r="O928" s="25">
        <v>420000</v>
      </c>
      <c r="P928" s="25">
        <f>Barcelona_Idealista4[[#This Row],[prices]]/Barcelona_Idealista4[[#This Row],[area_m2]]</f>
        <v>4883.7209302325582</v>
      </c>
      <c r="Q928" t="str">
        <f>_xlfn.TEXTJOIN("-",0,Barcelona_Idealista4[[#This Row],[condition]],Barcelona_Idealista4[[#This Row],[prices]])</f>
        <v>good condition-420000</v>
      </c>
      <c r="R928" s="11" t="str" cm="1">
        <f t="array" ref="R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29" spans="1:18" x14ac:dyDescent="0.2">
      <c r="A929" s="1">
        <v>42963</v>
      </c>
      <c r="B929" s="14">
        <f>YEAR(Barcelona_Idealista4[[#This Row],[Fecha]])</f>
        <v>2017</v>
      </c>
      <c r="C929" t="s">
        <v>1050</v>
      </c>
      <c r="D929" t="s">
        <v>11</v>
      </c>
      <c r="E929" t="s">
        <v>37</v>
      </c>
      <c r="F929" t="s">
        <v>85</v>
      </c>
      <c r="G929" t="s">
        <v>14</v>
      </c>
      <c r="H929" t="s">
        <v>15</v>
      </c>
      <c r="I929">
        <v>3</v>
      </c>
      <c r="J929">
        <v>89</v>
      </c>
      <c r="K929" t="s">
        <v>16</v>
      </c>
      <c r="L929" t="s">
        <v>17</v>
      </c>
      <c r="M929" t="s">
        <v>40</v>
      </c>
      <c r="N929" s="18">
        <f>VLOOKUP(Barcelona_Idealista4[[#This Row],[lift]],Tabla5[],2,0)</f>
        <v>0</v>
      </c>
      <c r="O929" s="25">
        <v>450000</v>
      </c>
      <c r="P929" s="25">
        <f>Barcelona_Idealista4[[#This Row],[prices]]/Barcelona_Idealista4[[#This Row],[area_m2]]</f>
        <v>5056.1797752808989</v>
      </c>
      <c r="Q929" t="str">
        <f>_xlfn.TEXTJOIN("-",0,Barcelona_Idealista4[[#This Row],[condition]],Barcelona_Idealista4[[#This Row],[prices]])</f>
        <v>good condition-450000</v>
      </c>
      <c r="R929" s="11" t="str" cm="1">
        <f t="array" ref="R9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0" spans="1:18" x14ac:dyDescent="0.2">
      <c r="A930" s="1">
        <v>42964</v>
      </c>
      <c r="B930" s="14">
        <f>YEAR(Barcelona_Idealista4[[#This Row],[Fecha]])</f>
        <v>2017</v>
      </c>
      <c r="C930" t="s">
        <v>1051</v>
      </c>
      <c r="D930" t="s">
        <v>11</v>
      </c>
      <c r="E930" t="s">
        <v>19</v>
      </c>
      <c r="F930" t="s">
        <v>20</v>
      </c>
      <c r="G930" t="s">
        <v>14</v>
      </c>
      <c r="H930" t="s">
        <v>15</v>
      </c>
      <c r="I930">
        <v>3</v>
      </c>
      <c r="J930">
        <v>120</v>
      </c>
      <c r="K930" t="s">
        <v>16</v>
      </c>
      <c r="L930" t="s">
        <v>67</v>
      </c>
      <c r="M930" t="s">
        <v>18</v>
      </c>
      <c r="N930" s="18">
        <f>VLOOKUP(Barcelona_Idealista4[[#This Row],[lift]],Tabla5[],2,0)</f>
        <v>0</v>
      </c>
      <c r="O930" s="25">
        <v>660000</v>
      </c>
      <c r="P930" s="25">
        <f>Barcelona_Idealista4[[#This Row],[prices]]/Barcelona_Idealista4[[#This Row],[area_m2]]</f>
        <v>5500</v>
      </c>
      <c r="Q930" t="str">
        <f>_xlfn.TEXTJOIN("-",0,Barcelona_Idealista4[[#This Row],[condition]],Barcelona_Idealista4[[#This Row],[prices]])</f>
        <v>good condition-660000</v>
      </c>
      <c r="R930" s="11" t="str" cm="1">
        <f t="array" ref="R9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1" spans="1:18" x14ac:dyDescent="0.2">
      <c r="A931" s="1">
        <v>42965</v>
      </c>
      <c r="B931" s="14">
        <f>YEAR(Barcelona_Idealista4[[#This Row],[Fecha]])</f>
        <v>2017</v>
      </c>
      <c r="C931" t="s">
        <v>1052</v>
      </c>
      <c r="D931" t="s">
        <v>11</v>
      </c>
      <c r="E931" t="s">
        <v>37</v>
      </c>
      <c r="F931" t="s">
        <v>74</v>
      </c>
      <c r="G931" t="s">
        <v>14</v>
      </c>
      <c r="H931" t="s">
        <v>15</v>
      </c>
      <c r="I931">
        <v>1</v>
      </c>
      <c r="J931">
        <v>29</v>
      </c>
      <c r="K931" t="s">
        <v>28</v>
      </c>
      <c r="L931" t="s">
        <v>17</v>
      </c>
      <c r="M931" t="s">
        <v>18</v>
      </c>
      <c r="N931" s="18">
        <f>VLOOKUP(Barcelona_Idealista4[[#This Row],[lift]],Tabla5[],2,0)</f>
        <v>0.02</v>
      </c>
      <c r="O931" s="25">
        <v>119000</v>
      </c>
      <c r="P931" s="25">
        <f>Barcelona_Idealista4[[#This Row],[prices]]/Barcelona_Idealista4[[#This Row],[area_m2]]</f>
        <v>4103.4482758620688</v>
      </c>
      <c r="Q931" t="str">
        <f>_xlfn.TEXTJOIN("-",0,Barcelona_Idealista4[[#This Row],[condition]],Barcelona_Idealista4[[#This Row],[prices]])</f>
        <v>good condition-119000</v>
      </c>
      <c r="R931" s="11" t="str" cm="1">
        <f t="array" ref="R9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32" spans="1:18" x14ac:dyDescent="0.2">
      <c r="A932" s="1">
        <v>42966</v>
      </c>
      <c r="B932" s="14">
        <f>YEAR(Barcelona_Idealista4[[#This Row],[Fecha]])</f>
        <v>2017</v>
      </c>
      <c r="C932" t="s">
        <v>1053</v>
      </c>
      <c r="D932" t="s">
        <v>11</v>
      </c>
      <c r="E932" t="s">
        <v>37</v>
      </c>
      <c r="F932" t="s">
        <v>74</v>
      </c>
      <c r="G932" t="s">
        <v>14</v>
      </c>
      <c r="H932" t="s">
        <v>15</v>
      </c>
      <c r="I932">
        <v>3</v>
      </c>
      <c r="J932">
        <v>67</v>
      </c>
      <c r="K932" t="s">
        <v>16</v>
      </c>
      <c r="L932" t="s">
        <v>17</v>
      </c>
      <c r="M932" t="s">
        <v>36</v>
      </c>
      <c r="N932" s="18">
        <f>VLOOKUP(Barcelona_Idealista4[[#This Row],[lift]],Tabla5[],2,0)</f>
        <v>0</v>
      </c>
      <c r="O932" s="25">
        <v>230000</v>
      </c>
      <c r="P932" s="25">
        <f>Barcelona_Idealista4[[#This Row],[prices]]/Barcelona_Idealista4[[#This Row],[area_m2]]</f>
        <v>3432.8358208955224</v>
      </c>
      <c r="Q932" t="str">
        <f>_xlfn.TEXTJOIN("-",0,Barcelona_Idealista4[[#This Row],[condition]],Barcelona_Idealista4[[#This Row],[prices]])</f>
        <v>good condition-230000</v>
      </c>
      <c r="R932" s="11" t="str" cm="1">
        <f t="array" ref="R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3" spans="1:18" x14ac:dyDescent="0.2">
      <c r="A933" s="1">
        <v>42967</v>
      </c>
      <c r="B933" s="14">
        <f>YEAR(Barcelona_Idealista4[[#This Row],[Fecha]])</f>
        <v>2017</v>
      </c>
      <c r="C933" t="s">
        <v>1054</v>
      </c>
      <c r="D933" t="s">
        <v>11</v>
      </c>
      <c r="E933" t="s">
        <v>19</v>
      </c>
      <c r="F933" t="s">
        <v>68</v>
      </c>
      <c r="G933" t="s">
        <v>14</v>
      </c>
      <c r="H933" t="s">
        <v>15</v>
      </c>
      <c r="I933">
        <v>3</v>
      </c>
      <c r="J933">
        <v>85</v>
      </c>
      <c r="K933" t="s">
        <v>16</v>
      </c>
      <c r="L933" t="s">
        <v>17</v>
      </c>
      <c r="M933" t="s">
        <v>18</v>
      </c>
      <c r="N933" s="18">
        <f>VLOOKUP(Barcelona_Idealista4[[#This Row],[lift]],Tabla5[],2,0)</f>
        <v>0</v>
      </c>
      <c r="O933" s="25">
        <v>445000</v>
      </c>
      <c r="P933" s="25">
        <f>Barcelona_Idealista4[[#This Row],[prices]]/Barcelona_Idealista4[[#This Row],[area_m2]]</f>
        <v>5235.2941176470586</v>
      </c>
      <c r="Q933" t="str">
        <f>_xlfn.TEXTJOIN("-",0,Barcelona_Idealista4[[#This Row],[condition]],Barcelona_Idealista4[[#This Row],[prices]])</f>
        <v>good condition-445000</v>
      </c>
      <c r="R933" s="11" t="str" cm="1">
        <f t="array" ref="R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4" spans="1:18" x14ac:dyDescent="0.2">
      <c r="A934" s="1">
        <v>42968</v>
      </c>
      <c r="B934" s="14">
        <f>YEAR(Barcelona_Idealista4[[#This Row],[Fecha]])</f>
        <v>2017</v>
      </c>
      <c r="C934" t="s">
        <v>1055</v>
      </c>
      <c r="D934" t="s">
        <v>11</v>
      </c>
      <c r="E934" t="s">
        <v>25</v>
      </c>
      <c r="F934" t="s">
        <v>79</v>
      </c>
      <c r="G934" t="s">
        <v>14</v>
      </c>
      <c r="H934" t="s">
        <v>15</v>
      </c>
      <c r="I934">
        <v>2</v>
      </c>
      <c r="J934">
        <v>58</v>
      </c>
      <c r="K934" t="s">
        <v>16</v>
      </c>
      <c r="L934" t="s">
        <v>17</v>
      </c>
      <c r="M934" t="s">
        <v>18</v>
      </c>
      <c r="N934" s="18">
        <f>VLOOKUP(Barcelona_Idealista4[[#This Row],[lift]],Tabla5[],2,0)</f>
        <v>0</v>
      </c>
      <c r="O934" s="25">
        <v>284000</v>
      </c>
      <c r="P934" s="25">
        <f>Barcelona_Idealista4[[#This Row],[prices]]/Barcelona_Idealista4[[#This Row],[area_m2]]</f>
        <v>4896.5517241379312</v>
      </c>
      <c r="Q934" t="str">
        <f>_xlfn.TEXTJOIN("-",0,Barcelona_Idealista4[[#This Row],[condition]],Barcelona_Idealista4[[#This Row],[prices]])</f>
        <v>good condition-284000</v>
      </c>
      <c r="R934" s="11" t="str" cm="1">
        <f t="array" ref="R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5" spans="1:18" x14ac:dyDescent="0.2">
      <c r="A935" s="1">
        <v>42969</v>
      </c>
      <c r="B935" s="14">
        <f>YEAR(Barcelona_Idealista4[[#This Row],[Fecha]])</f>
        <v>2017</v>
      </c>
      <c r="C935" t="s">
        <v>1056</v>
      </c>
      <c r="D935" t="s">
        <v>11</v>
      </c>
      <c r="E935" t="s">
        <v>47</v>
      </c>
      <c r="F935" t="s">
        <v>48</v>
      </c>
      <c r="G935" t="s">
        <v>14</v>
      </c>
      <c r="H935" t="s">
        <v>15</v>
      </c>
      <c r="I935">
        <v>3</v>
      </c>
      <c r="J935">
        <v>69</v>
      </c>
      <c r="K935" t="s">
        <v>16</v>
      </c>
      <c r="L935" t="s">
        <v>17</v>
      </c>
      <c r="M935" t="s">
        <v>52</v>
      </c>
      <c r="N935" s="18">
        <f>VLOOKUP(Barcelona_Idealista4[[#This Row],[lift]],Tabla5[],2,0)</f>
        <v>0</v>
      </c>
      <c r="O935" s="25">
        <v>310000</v>
      </c>
      <c r="P935" s="25">
        <f>Barcelona_Idealista4[[#This Row],[prices]]/Barcelona_Idealista4[[#This Row],[area_m2]]</f>
        <v>4492.753623188406</v>
      </c>
      <c r="Q935" t="str">
        <f>_xlfn.TEXTJOIN("-",0,Barcelona_Idealista4[[#This Row],[condition]],Barcelona_Idealista4[[#This Row],[prices]])</f>
        <v>good condition-310000</v>
      </c>
      <c r="R935" s="11" t="str" cm="1">
        <f t="array" ref="R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6" spans="1:18" x14ac:dyDescent="0.2">
      <c r="A936" s="1">
        <v>42970</v>
      </c>
      <c r="B936" s="14">
        <f>YEAR(Barcelona_Idealista4[[#This Row],[Fecha]])</f>
        <v>2017</v>
      </c>
      <c r="C936" t="s">
        <v>1057</v>
      </c>
      <c r="D936" t="s">
        <v>11</v>
      </c>
      <c r="E936" t="s">
        <v>54</v>
      </c>
      <c r="F936" t="s">
        <v>55</v>
      </c>
      <c r="G936" t="s">
        <v>14</v>
      </c>
      <c r="H936" t="s">
        <v>15</v>
      </c>
      <c r="I936">
        <v>3</v>
      </c>
      <c r="J936">
        <v>69</v>
      </c>
      <c r="K936" t="s">
        <v>28</v>
      </c>
      <c r="L936" t="s">
        <v>17</v>
      </c>
      <c r="M936" t="s">
        <v>18</v>
      </c>
      <c r="N936" s="18">
        <f>VLOOKUP(Barcelona_Idealista4[[#This Row],[lift]],Tabla5[],2,0)</f>
        <v>0.02</v>
      </c>
      <c r="O936" s="25">
        <v>259000</v>
      </c>
      <c r="P936" s="25">
        <f>Barcelona_Idealista4[[#This Row],[prices]]/Barcelona_Idealista4[[#This Row],[area_m2]]</f>
        <v>3753.623188405797</v>
      </c>
      <c r="Q936" t="str">
        <f>_xlfn.TEXTJOIN("-",0,Barcelona_Idealista4[[#This Row],[condition]],Barcelona_Idealista4[[#This Row],[prices]])</f>
        <v>good condition-259000</v>
      </c>
      <c r="R936" s="11" t="str" cm="1">
        <f t="array" ref="R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7" spans="1:18" x14ac:dyDescent="0.2">
      <c r="A937" s="1">
        <v>42971</v>
      </c>
      <c r="B937" s="14">
        <f>YEAR(Barcelona_Idealista4[[#This Row],[Fecha]])</f>
        <v>2017</v>
      </c>
      <c r="C937" t="s">
        <v>1058</v>
      </c>
      <c r="D937" t="s">
        <v>11</v>
      </c>
      <c r="E937" t="s">
        <v>47</v>
      </c>
      <c r="F937" t="s">
        <v>112</v>
      </c>
      <c r="G937" t="s">
        <v>14</v>
      </c>
      <c r="H937" t="s">
        <v>15</v>
      </c>
      <c r="I937">
        <v>3</v>
      </c>
      <c r="J937">
        <v>62</v>
      </c>
      <c r="K937" t="s">
        <v>16</v>
      </c>
      <c r="L937" t="s">
        <v>17</v>
      </c>
      <c r="M937" t="s">
        <v>36</v>
      </c>
      <c r="N937" s="18">
        <f>VLOOKUP(Barcelona_Idealista4[[#This Row],[lift]],Tabla5[],2,0)</f>
        <v>0</v>
      </c>
      <c r="O937" s="25">
        <v>215000</v>
      </c>
      <c r="P937" s="25">
        <f>Barcelona_Idealista4[[#This Row],[prices]]/Barcelona_Idealista4[[#This Row],[area_m2]]</f>
        <v>3467.7419354838707</v>
      </c>
      <c r="Q937" t="str">
        <f>_xlfn.TEXTJOIN("-",0,Barcelona_Idealista4[[#This Row],[condition]],Barcelona_Idealista4[[#This Row],[prices]])</f>
        <v>good condition-215000</v>
      </c>
      <c r="R937" s="11" t="str" cm="1">
        <f t="array" ref="R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8" spans="1:18" x14ac:dyDescent="0.2">
      <c r="A938" s="1">
        <v>42972</v>
      </c>
      <c r="B938" s="14">
        <f>YEAR(Barcelona_Idealista4[[#This Row],[Fecha]])</f>
        <v>2017</v>
      </c>
      <c r="C938" t="s">
        <v>1059</v>
      </c>
      <c r="D938" t="s">
        <v>11</v>
      </c>
      <c r="E938" t="s">
        <v>42</v>
      </c>
      <c r="F938" t="s">
        <v>81</v>
      </c>
      <c r="G938" t="s">
        <v>14</v>
      </c>
      <c r="H938" t="s">
        <v>15</v>
      </c>
      <c r="I938">
        <v>3</v>
      </c>
      <c r="J938">
        <v>56</v>
      </c>
      <c r="K938" t="s">
        <v>28</v>
      </c>
      <c r="L938" t="s">
        <v>17</v>
      </c>
      <c r="M938" t="s">
        <v>40</v>
      </c>
      <c r="N938" s="18">
        <f>VLOOKUP(Barcelona_Idealista4[[#This Row],[lift]],Tabla5[],2,0)</f>
        <v>0.02</v>
      </c>
      <c r="O938" s="25">
        <v>199000</v>
      </c>
      <c r="P938" s="25">
        <f>Barcelona_Idealista4[[#This Row],[prices]]/Barcelona_Idealista4[[#This Row],[area_m2]]</f>
        <v>3553.5714285714284</v>
      </c>
      <c r="Q938" t="str">
        <f>_xlfn.TEXTJOIN("-",0,Barcelona_Idealista4[[#This Row],[condition]],Barcelona_Idealista4[[#This Row],[prices]])</f>
        <v>good condition-199000</v>
      </c>
      <c r="R938" s="11" t="str" cm="1">
        <f t="array" ref="R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39" spans="1:18" x14ac:dyDescent="0.2">
      <c r="A939" s="1">
        <v>42973</v>
      </c>
      <c r="B939" s="14">
        <f>YEAR(Barcelona_Idealista4[[#This Row],[Fecha]])</f>
        <v>2017</v>
      </c>
      <c r="C939" t="s">
        <v>1060</v>
      </c>
      <c r="D939" t="s">
        <v>11</v>
      </c>
      <c r="E939" t="s">
        <v>12</v>
      </c>
      <c r="F939" t="s">
        <v>33</v>
      </c>
      <c r="G939" t="s">
        <v>14</v>
      </c>
      <c r="H939" t="s">
        <v>15</v>
      </c>
      <c r="I939">
        <v>1</v>
      </c>
      <c r="J939">
        <v>53</v>
      </c>
      <c r="K939" t="s">
        <v>16</v>
      </c>
      <c r="L939" t="s">
        <v>17</v>
      </c>
      <c r="M939" t="s">
        <v>36</v>
      </c>
      <c r="N939" s="18">
        <f>VLOOKUP(Barcelona_Idealista4[[#This Row],[lift]],Tabla5[],2,0)</f>
        <v>0</v>
      </c>
      <c r="O939" s="25">
        <v>260000</v>
      </c>
      <c r="P939" s="25">
        <f>Barcelona_Idealista4[[#This Row],[prices]]/Barcelona_Idealista4[[#This Row],[area_m2]]</f>
        <v>4905.6603773584902</v>
      </c>
      <c r="Q939" t="str">
        <f>_xlfn.TEXTJOIN("-",0,Barcelona_Idealista4[[#This Row],[condition]],Barcelona_Idealista4[[#This Row],[prices]])</f>
        <v>good condition-260000</v>
      </c>
      <c r="R939" s="11" t="str" cm="1">
        <f t="array" ref="R9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0" spans="1:18" x14ac:dyDescent="0.2">
      <c r="A940" s="1">
        <v>42974</v>
      </c>
      <c r="B940" s="14">
        <f>YEAR(Barcelona_Idealista4[[#This Row],[Fecha]])</f>
        <v>2017</v>
      </c>
      <c r="C940" t="s">
        <v>1061</v>
      </c>
      <c r="D940" t="s">
        <v>11</v>
      </c>
      <c r="E940" t="s">
        <v>50</v>
      </c>
      <c r="F940" t="s">
        <v>66</v>
      </c>
      <c r="G940" t="s">
        <v>14</v>
      </c>
      <c r="H940" t="s">
        <v>76</v>
      </c>
      <c r="I940">
        <v>3</v>
      </c>
      <c r="J940">
        <v>220</v>
      </c>
      <c r="K940" t="s">
        <v>28</v>
      </c>
      <c r="L940" t="s">
        <v>17</v>
      </c>
      <c r="M940" t="s">
        <v>29</v>
      </c>
      <c r="N940" s="18">
        <f>VLOOKUP(Barcelona_Idealista4[[#This Row],[lift]],Tabla5[],2,0)</f>
        <v>0.02</v>
      </c>
      <c r="O940" s="25">
        <v>950000</v>
      </c>
      <c r="P940" s="25">
        <f>Barcelona_Idealista4[[#This Row],[prices]]/Barcelona_Idealista4[[#This Row],[area_m2]]</f>
        <v>4318.181818181818</v>
      </c>
      <c r="Q940" t="str">
        <f>_xlfn.TEXTJOIN("-",0,Barcelona_Idealista4[[#This Row],[condition]],Barcelona_Idealista4[[#This Row],[prices]])</f>
        <v>good condition-950000</v>
      </c>
      <c r="R940" s="11" t="str" cm="1">
        <f t="array" ref="R9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1" spans="1:18" x14ac:dyDescent="0.2">
      <c r="A941" s="1">
        <v>42975</v>
      </c>
      <c r="B941" s="14">
        <f>YEAR(Barcelona_Idealista4[[#This Row],[Fecha]])</f>
        <v>2017</v>
      </c>
      <c r="C941" t="s">
        <v>1062</v>
      </c>
      <c r="D941" t="s">
        <v>11</v>
      </c>
      <c r="E941" t="s">
        <v>47</v>
      </c>
      <c r="F941" t="s">
        <v>48</v>
      </c>
      <c r="G941" t="s">
        <v>14</v>
      </c>
      <c r="H941" t="s">
        <v>15</v>
      </c>
      <c r="I941">
        <v>4</v>
      </c>
      <c r="J941">
        <v>112</v>
      </c>
      <c r="K941" t="s">
        <v>16</v>
      </c>
      <c r="L941" t="s">
        <v>17</v>
      </c>
      <c r="M941" t="s">
        <v>18</v>
      </c>
      <c r="N941" s="18">
        <f>VLOOKUP(Barcelona_Idealista4[[#This Row],[lift]],Tabla5[],2,0)</f>
        <v>0</v>
      </c>
      <c r="O941" s="25">
        <v>379000</v>
      </c>
      <c r="P941" s="25">
        <f>Barcelona_Idealista4[[#This Row],[prices]]/Barcelona_Idealista4[[#This Row],[area_m2]]</f>
        <v>3383.9285714285716</v>
      </c>
      <c r="Q941" t="str">
        <f>_xlfn.TEXTJOIN("-",0,Barcelona_Idealista4[[#This Row],[condition]],Barcelona_Idealista4[[#This Row],[prices]])</f>
        <v>good condition-379000</v>
      </c>
      <c r="R941" s="11" t="str" cm="1">
        <f t="array" ref="R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2" spans="1:18" x14ac:dyDescent="0.2">
      <c r="A942" s="1">
        <v>42976</v>
      </c>
      <c r="B942" s="14">
        <f>YEAR(Barcelona_Idealista4[[#This Row],[Fecha]])</f>
        <v>2017</v>
      </c>
      <c r="C942" t="s">
        <v>1063</v>
      </c>
      <c r="D942" t="s">
        <v>11</v>
      </c>
      <c r="E942" t="s">
        <v>37</v>
      </c>
      <c r="F942" t="s">
        <v>74</v>
      </c>
      <c r="G942" t="s">
        <v>14</v>
      </c>
      <c r="H942" t="s">
        <v>15</v>
      </c>
      <c r="I942">
        <v>4</v>
      </c>
      <c r="J942">
        <v>143</v>
      </c>
      <c r="K942" t="s">
        <v>28</v>
      </c>
      <c r="L942" t="s">
        <v>17</v>
      </c>
      <c r="M942" t="s">
        <v>40</v>
      </c>
      <c r="N942" s="18">
        <f>VLOOKUP(Barcelona_Idealista4[[#This Row],[lift]],Tabla5[],2,0)</f>
        <v>0.02</v>
      </c>
      <c r="O942" s="25">
        <v>410000</v>
      </c>
      <c r="P942" s="25">
        <f>Barcelona_Idealista4[[#This Row],[prices]]/Barcelona_Idealista4[[#This Row],[area_m2]]</f>
        <v>2867.132867132867</v>
      </c>
      <c r="Q942" t="str">
        <f>_xlfn.TEXTJOIN("-",0,Barcelona_Idealista4[[#This Row],[condition]],Barcelona_Idealista4[[#This Row],[prices]])</f>
        <v>good condition-410000</v>
      </c>
      <c r="R942" s="11" t="str" cm="1">
        <f t="array" ref="R9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43" spans="1:18" x14ac:dyDescent="0.2">
      <c r="A943" s="1">
        <v>42977</v>
      </c>
      <c r="B943" s="14">
        <f>YEAR(Barcelona_Idealista4[[#This Row],[Fecha]])</f>
        <v>2017</v>
      </c>
      <c r="C943" t="s">
        <v>1064</v>
      </c>
      <c r="D943" t="s">
        <v>11</v>
      </c>
      <c r="E943" t="s">
        <v>34</v>
      </c>
      <c r="F943" t="s">
        <v>44</v>
      </c>
      <c r="G943" t="s">
        <v>14</v>
      </c>
      <c r="H943" t="s">
        <v>15</v>
      </c>
      <c r="I943">
        <v>2</v>
      </c>
      <c r="J943">
        <v>95</v>
      </c>
      <c r="K943" t="s">
        <v>16</v>
      </c>
      <c r="L943" t="s">
        <v>17</v>
      </c>
      <c r="M943" t="s">
        <v>18</v>
      </c>
      <c r="N943" s="18">
        <f>VLOOKUP(Barcelona_Idealista4[[#This Row],[lift]],Tabla5[],2,0)</f>
        <v>0</v>
      </c>
      <c r="O943" s="25">
        <v>530500</v>
      </c>
      <c r="P943" s="25">
        <f>Barcelona_Idealista4[[#This Row],[prices]]/Barcelona_Idealista4[[#This Row],[area_m2]]</f>
        <v>5584.2105263157891</v>
      </c>
      <c r="Q943" t="str">
        <f>_xlfn.TEXTJOIN("-",0,Barcelona_Idealista4[[#This Row],[condition]],Barcelona_Idealista4[[#This Row],[prices]])</f>
        <v>good condition-530500</v>
      </c>
      <c r="R943" s="11" t="str" cm="1">
        <f t="array" ref="R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4" spans="1:18" x14ac:dyDescent="0.2">
      <c r="A944" s="1">
        <v>42978</v>
      </c>
      <c r="B944" s="14">
        <f>YEAR(Barcelona_Idealista4[[#This Row],[Fecha]])</f>
        <v>2017</v>
      </c>
      <c r="C944" t="s">
        <v>1065</v>
      </c>
      <c r="D944" t="s">
        <v>11</v>
      </c>
      <c r="E944" t="s">
        <v>34</v>
      </c>
      <c r="F944" t="s">
        <v>44</v>
      </c>
      <c r="G944" t="s">
        <v>14</v>
      </c>
      <c r="H944" t="s">
        <v>15</v>
      </c>
      <c r="I944">
        <v>2</v>
      </c>
      <c r="J944">
        <v>100</v>
      </c>
      <c r="K944" t="s">
        <v>16</v>
      </c>
      <c r="L944" t="s">
        <v>17</v>
      </c>
      <c r="M944" t="s">
        <v>58</v>
      </c>
      <c r="N944" s="18">
        <f>VLOOKUP(Barcelona_Idealista4[[#This Row],[lift]],Tabla5[],2,0)</f>
        <v>0</v>
      </c>
      <c r="O944" s="25">
        <v>630000</v>
      </c>
      <c r="P944" s="25">
        <f>Barcelona_Idealista4[[#This Row],[prices]]/Barcelona_Idealista4[[#This Row],[area_m2]]</f>
        <v>6300</v>
      </c>
      <c r="Q944" t="str">
        <f>_xlfn.TEXTJOIN("-",0,Barcelona_Idealista4[[#This Row],[condition]],Barcelona_Idealista4[[#This Row],[prices]])</f>
        <v>good condition-630000</v>
      </c>
      <c r="R944" s="11" t="str" cm="1">
        <f t="array" ref="R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5" spans="1:18" x14ac:dyDescent="0.2">
      <c r="A945" s="1">
        <v>42979</v>
      </c>
      <c r="B945" s="14">
        <f>YEAR(Barcelona_Idealista4[[#This Row],[Fecha]])</f>
        <v>2017</v>
      </c>
      <c r="C945" t="s">
        <v>1066</v>
      </c>
      <c r="D945" t="s">
        <v>11</v>
      </c>
      <c r="E945" t="s">
        <v>34</v>
      </c>
      <c r="F945" t="s">
        <v>44</v>
      </c>
      <c r="G945" t="s">
        <v>14</v>
      </c>
      <c r="H945" t="s">
        <v>15</v>
      </c>
      <c r="I945">
        <v>2</v>
      </c>
      <c r="J945">
        <v>102</v>
      </c>
      <c r="K945" t="s">
        <v>16</v>
      </c>
      <c r="L945" t="s">
        <v>17</v>
      </c>
      <c r="M945" t="s">
        <v>18</v>
      </c>
      <c r="N945" s="18">
        <f>VLOOKUP(Barcelona_Idealista4[[#This Row],[lift]],Tabla5[],2,0)</f>
        <v>0</v>
      </c>
      <c r="O945" s="25">
        <v>550000</v>
      </c>
      <c r="P945" s="25">
        <f>Barcelona_Idealista4[[#This Row],[prices]]/Barcelona_Idealista4[[#This Row],[area_m2]]</f>
        <v>5392.1568627450979</v>
      </c>
      <c r="Q945" t="str">
        <f>_xlfn.TEXTJOIN("-",0,Barcelona_Idealista4[[#This Row],[condition]],Barcelona_Idealista4[[#This Row],[prices]])</f>
        <v>good condition-550000</v>
      </c>
      <c r="R945" s="11" t="str" cm="1">
        <f t="array" ref="R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6" spans="1:18" x14ac:dyDescent="0.2">
      <c r="A946" s="1">
        <v>42980</v>
      </c>
      <c r="B946" s="14">
        <f>YEAR(Barcelona_Idealista4[[#This Row],[Fecha]])</f>
        <v>2017</v>
      </c>
      <c r="C946" t="s">
        <v>1067</v>
      </c>
      <c r="D946" t="s">
        <v>11</v>
      </c>
      <c r="E946" t="s">
        <v>50</v>
      </c>
      <c r="F946" t="s">
        <v>51</v>
      </c>
      <c r="G946" t="s">
        <v>14</v>
      </c>
      <c r="H946" t="s">
        <v>15</v>
      </c>
      <c r="I946">
        <v>2</v>
      </c>
      <c r="J946">
        <v>88</v>
      </c>
      <c r="K946" t="s">
        <v>16</v>
      </c>
      <c r="L946" t="s">
        <v>17</v>
      </c>
      <c r="M946" t="s">
        <v>40</v>
      </c>
      <c r="N946" s="18">
        <f>VLOOKUP(Barcelona_Idealista4[[#This Row],[lift]],Tabla5[],2,0)</f>
        <v>0</v>
      </c>
      <c r="O946" s="25">
        <v>646000</v>
      </c>
      <c r="P946" s="25">
        <f>Barcelona_Idealista4[[#This Row],[prices]]/Barcelona_Idealista4[[#This Row],[area_m2]]</f>
        <v>7340.909090909091</v>
      </c>
      <c r="Q946" t="str">
        <f>_xlfn.TEXTJOIN("-",0,Barcelona_Idealista4[[#This Row],[condition]],Barcelona_Idealista4[[#This Row],[prices]])</f>
        <v>good condition-646000</v>
      </c>
      <c r="R946" s="11" t="str" cm="1">
        <f t="array" ref="R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7" spans="1:18" x14ac:dyDescent="0.2">
      <c r="A947" s="1">
        <v>42981</v>
      </c>
      <c r="B947" s="14">
        <f>YEAR(Barcelona_Idealista4[[#This Row],[Fecha]])</f>
        <v>2017</v>
      </c>
      <c r="C947" t="s">
        <v>1068</v>
      </c>
      <c r="D947" t="s">
        <v>11</v>
      </c>
      <c r="E947" t="s">
        <v>37</v>
      </c>
      <c r="F947" t="s">
        <v>74</v>
      </c>
      <c r="G947" t="s">
        <v>14</v>
      </c>
      <c r="H947" t="s">
        <v>15</v>
      </c>
      <c r="I947">
        <v>3</v>
      </c>
      <c r="J947">
        <v>153</v>
      </c>
      <c r="K947" t="s">
        <v>28</v>
      </c>
      <c r="L947" t="s">
        <v>17</v>
      </c>
      <c r="M947" t="s">
        <v>18</v>
      </c>
      <c r="N947" s="18">
        <f>VLOOKUP(Barcelona_Idealista4[[#This Row],[lift]],Tabla5[],2,0)</f>
        <v>0.02</v>
      </c>
      <c r="O947" s="25">
        <v>570000</v>
      </c>
      <c r="P947" s="25">
        <f>Barcelona_Idealista4[[#This Row],[prices]]/Barcelona_Idealista4[[#This Row],[area_m2]]</f>
        <v>3725.4901960784314</v>
      </c>
      <c r="Q947" t="str">
        <f>_xlfn.TEXTJOIN("-",0,Barcelona_Idealista4[[#This Row],[condition]],Barcelona_Idealista4[[#This Row],[prices]])</f>
        <v>good condition-570000</v>
      </c>
      <c r="R947" s="11" t="str" cm="1">
        <f t="array" ref="R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8" spans="1:18" x14ac:dyDescent="0.2">
      <c r="A948" s="1">
        <v>42982</v>
      </c>
      <c r="B948" s="14">
        <f>YEAR(Barcelona_Idealista4[[#This Row],[Fecha]])</f>
        <v>2017</v>
      </c>
      <c r="C948" t="s">
        <v>1069</v>
      </c>
      <c r="D948" t="s">
        <v>11</v>
      </c>
      <c r="E948" t="s">
        <v>34</v>
      </c>
      <c r="F948" t="s">
        <v>35</v>
      </c>
      <c r="G948" t="s">
        <v>14</v>
      </c>
      <c r="H948" t="s">
        <v>15</v>
      </c>
      <c r="I948">
        <v>4</v>
      </c>
      <c r="J948">
        <v>215</v>
      </c>
      <c r="K948" t="s">
        <v>16</v>
      </c>
      <c r="L948" t="s">
        <v>17</v>
      </c>
      <c r="M948" t="s">
        <v>24</v>
      </c>
      <c r="N948" s="18">
        <f>VLOOKUP(Barcelona_Idealista4[[#This Row],[lift]],Tabla5[],2,0)</f>
        <v>0</v>
      </c>
      <c r="O948" s="25">
        <v>1050000</v>
      </c>
      <c r="P948" s="25">
        <f>Barcelona_Idealista4[[#This Row],[prices]]/Barcelona_Idealista4[[#This Row],[area_m2]]</f>
        <v>4883.7209302325582</v>
      </c>
      <c r="Q948" t="str">
        <f>_xlfn.TEXTJOIN("-",0,Barcelona_Idealista4[[#This Row],[condition]],Barcelona_Idealista4[[#This Row],[prices]])</f>
        <v>good condition-1050000</v>
      </c>
      <c r="R948" s="11" t="str" cm="1">
        <f t="array" ref="R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49" spans="1:18" x14ac:dyDescent="0.2">
      <c r="A949" s="1">
        <v>42983</v>
      </c>
      <c r="B949" s="14">
        <f>YEAR(Barcelona_Idealista4[[#This Row],[Fecha]])</f>
        <v>2017</v>
      </c>
      <c r="C949" t="s">
        <v>1070</v>
      </c>
      <c r="D949" t="s">
        <v>11</v>
      </c>
      <c r="E949" t="s">
        <v>50</v>
      </c>
      <c r="F949" t="s">
        <v>51</v>
      </c>
      <c r="G949" t="s">
        <v>14</v>
      </c>
      <c r="H949" t="s">
        <v>15</v>
      </c>
      <c r="I949">
        <v>2</v>
      </c>
      <c r="J949">
        <v>88</v>
      </c>
      <c r="K949" t="s">
        <v>28</v>
      </c>
      <c r="L949" t="s">
        <v>17</v>
      </c>
      <c r="M949" t="s">
        <v>40</v>
      </c>
      <c r="N949" s="18">
        <f>VLOOKUP(Barcelona_Idealista4[[#This Row],[lift]],Tabla5[],2,0)</f>
        <v>0.02</v>
      </c>
      <c r="O949" s="25">
        <v>440000</v>
      </c>
      <c r="P949" s="25">
        <f>Barcelona_Idealista4[[#This Row],[prices]]/Barcelona_Idealista4[[#This Row],[area_m2]]</f>
        <v>5000</v>
      </c>
      <c r="Q949" t="str">
        <f>_xlfn.TEXTJOIN("-",0,Barcelona_Idealista4[[#This Row],[condition]],Barcelona_Idealista4[[#This Row],[prices]])</f>
        <v>good condition-440000</v>
      </c>
      <c r="R949" s="11" t="str" cm="1">
        <f t="array" ref="R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0" spans="1:18" x14ac:dyDescent="0.2">
      <c r="A950" s="1">
        <v>42984</v>
      </c>
      <c r="B950" s="14">
        <f>YEAR(Barcelona_Idealista4[[#This Row],[Fecha]])</f>
        <v>2017</v>
      </c>
      <c r="C950" t="s">
        <v>1071</v>
      </c>
      <c r="D950" t="s">
        <v>11</v>
      </c>
      <c r="E950" t="s">
        <v>19</v>
      </c>
      <c r="F950" t="s">
        <v>73</v>
      </c>
      <c r="G950" t="s">
        <v>14</v>
      </c>
      <c r="H950" t="s">
        <v>69</v>
      </c>
      <c r="I950">
        <v>3</v>
      </c>
      <c r="J950">
        <v>220</v>
      </c>
      <c r="K950" t="s">
        <v>28</v>
      </c>
      <c r="L950" t="s">
        <v>17</v>
      </c>
      <c r="M950" t="s">
        <v>29</v>
      </c>
      <c r="N950" s="18">
        <f>VLOOKUP(Barcelona_Idealista4[[#This Row],[lift]],Tabla5[],2,0)</f>
        <v>0.02</v>
      </c>
      <c r="O950" s="25">
        <v>890000</v>
      </c>
      <c r="P950" s="25">
        <f>Barcelona_Idealista4[[#This Row],[prices]]/Barcelona_Idealista4[[#This Row],[area_m2]]</f>
        <v>4045.4545454545455</v>
      </c>
      <c r="Q950" t="str">
        <f>_xlfn.TEXTJOIN("-",0,Barcelona_Idealista4[[#This Row],[condition]],Barcelona_Idealista4[[#This Row],[prices]])</f>
        <v>good condition-890000</v>
      </c>
      <c r="R950" s="11" t="str" cm="1">
        <f t="array" ref="R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1" spans="1:18" x14ac:dyDescent="0.2">
      <c r="A951" s="1">
        <v>42985</v>
      </c>
      <c r="B951" s="14">
        <f>YEAR(Barcelona_Idealista4[[#This Row],[Fecha]])</f>
        <v>2017</v>
      </c>
      <c r="C951" t="s">
        <v>1072</v>
      </c>
      <c r="D951" t="s">
        <v>11</v>
      </c>
      <c r="E951" t="s">
        <v>12</v>
      </c>
      <c r="F951" t="s">
        <v>30</v>
      </c>
      <c r="G951" t="s">
        <v>14</v>
      </c>
      <c r="H951" t="s">
        <v>15</v>
      </c>
      <c r="I951">
        <v>1</v>
      </c>
      <c r="J951">
        <v>46</v>
      </c>
      <c r="K951" t="s">
        <v>16</v>
      </c>
      <c r="L951" t="s">
        <v>17</v>
      </c>
      <c r="M951" t="s">
        <v>21</v>
      </c>
      <c r="N951" s="18">
        <f>VLOOKUP(Barcelona_Idealista4[[#This Row],[lift]],Tabla5[],2,0)</f>
        <v>0</v>
      </c>
      <c r="O951" s="25">
        <v>297000</v>
      </c>
      <c r="P951" s="25">
        <f>Barcelona_Idealista4[[#This Row],[prices]]/Barcelona_Idealista4[[#This Row],[area_m2]]</f>
        <v>6456.521739130435</v>
      </c>
      <c r="Q951" t="str">
        <f>_xlfn.TEXTJOIN("-",0,Barcelona_Idealista4[[#This Row],[condition]],Barcelona_Idealista4[[#This Row],[prices]])</f>
        <v>good condition-297000</v>
      </c>
      <c r="R951" s="11" t="str" cm="1">
        <f t="array" ref="R9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2" spans="1:18" x14ac:dyDescent="0.2">
      <c r="A952" s="1">
        <v>42986</v>
      </c>
      <c r="B952" s="14">
        <f>YEAR(Barcelona_Idealista4[[#This Row],[Fecha]])</f>
        <v>2017</v>
      </c>
      <c r="C952" t="s">
        <v>1073</v>
      </c>
      <c r="D952" t="s">
        <v>11</v>
      </c>
      <c r="E952" t="s">
        <v>19</v>
      </c>
      <c r="F952" t="s">
        <v>45</v>
      </c>
      <c r="G952" t="s">
        <v>14</v>
      </c>
      <c r="H952" t="s">
        <v>15</v>
      </c>
      <c r="I952">
        <v>3</v>
      </c>
      <c r="J952">
        <v>234</v>
      </c>
      <c r="K952" t="s">
        <v>16</v>
      </c>
      <c r="L952" t="s">
        <v>17</v>
      </c>
      <c r="M952" t="s">
        <v>52</v>
      </c>
      <c r="N952" s="18">
        <f>VLOOKUP(Barcelona_Idealista4[[#This Row],[lift]],Tabla5[],2,0)</f>
        <v>0</v>
      </c>
      <c r="O952" s="25">
        <v>1100000</v>
      </c>
      <c r="P952" s="25">
        <f>Barcelona_Idealista4[[#This Row],[prices]]/Barcelona_Idealista4[[#This Row],[area_m2]]</f>
        <v>4700.8547008547012</v>
      </c>
      <c r="Q952" t="str">
        <f>_xlfn.TEXTJOIN("-",0,Barcelona_Idealista4[[#This Row],[condition]],Barcelona_Idealista4[[#This Row],[prices]])</f>
        <v>good condition-1100000</v>
      </c>
      <c r="R952" s="11" t="str" cm="1">
        <f t="array" ref="R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3" spans="1:18" x14ac:dyDescent="0.2">
      <c r="A953" s="1">
        <v>42987</v>
      </c>
      <c r="B953" s="14">
        <f>YEAR(Barcelona_Idealista4[[#This Row],[Fecha]])</f>
        <v>2017</v>
      </c>
      <c r="C953" t="s">
        <v>1074</v>
      </c>
      <c r="D953" t="s">
        <v>11</v>
      </c>
      <c r="E953" t="s">
        <v>47</v>
      </c>
      <c r="F953" t="s">
        <v>48</v>
      </c>
      <c r="G953" t="s">
        <v>14</v>
      </c>
      <c r="H953" t="s">
        <v>15</v>
      </c>
      <c r="I953">
        <v>2</v>
      </c>
      <c r="J953">
        <v>50</v>
      </c>
      <c r="K953" t="s">
        <v>16</v>
      </c>
      <c r="L953" t="s">
        <v>17</v>
      </c>
      <c r="M953" t="s">
        <v>57</v>
      </c>
      <c r="N953" s="18">
        <f>VLOOKUP(Barcelona_Idealista4[[#This Row],[lift]],Tabla5[],2,0)</f>
        <v>0</v>
      </c>
      <c r="O953" s="25">
        <v>290000</v>
      </c>
      <c r="P953" s="25">
        <f>Barcelona_Idealista4[[#This Row],[prices]]/Barcelona_Idealista4[[#This Row],[area_m2]]</f>
        <v>5800</v>
      </c>
      <c r="Q953" t="str">
        <f>_xlfn.TEXTJOIN("-",0,Barcelona_Idealista4[[#This Row],[condition]],Barcelona_Idealista4[[#This Row],[prices]])</f>
        <v>good condition-290000</v>
      </c>
      <c r="R953" s="11" t="str" cm="1">
        <f t="array" ref="R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4" spans="1:18" x14ac:dyDescent="0.2">
      <c r="A954" s="1">
        <v>42988</v>
      </c>
      <c r="B954" s="14">
        <f>YEAR(Barcelona_Idealista4[[#This Row],[Fecha]])</f>
        <v>2017</v>
      </c>
      <c r="C954" t="s">
        <v>1075</v>
      </c>
      <c r="D954" t="s">
        <v>11</v>
      </c>
      <c r="E954" t="s">
        <v>19</v>
      </c>
      <c r="F954" t="s">
        <v>45</v>
      </c>
      <c r="G954" t="s">
        <v>14</v>
      </c>
      <c r="H954" t="s">
        <v>15</v>
      </c>
      <c r="I954">
        <v>4</v>
      </c>
      <c r="J954">
        <v>149</v>
      </c>
      <c r="K954" t="s">
        <v>16</v>
      </c>
      <c r="L954" t="s">
        <v>17</v>
      </c>
      <c r="M954" t="s">
        <v>60</v>
      </c>
      <c r="N954" s="18">
        <f>VLOOKUP(Barcelona_Idealista4[[#This Row],[lift]],Tabla5[],2,0)</f>
        <v>0</v>
      </c>
      <c r="O954" s="25">
        <v>960000</v>
      </c>
      <c r="P954" s="25">
        <f>Barcelona_Idealista4[[#This Row],[prices]]/Barcelona_Idealista4[[#This Row],[area_m2]]</f>
        <v>6442.9530201342286</v>
      </c>
      <c r="Q954" t="str">
        <f>_xlfn.TEXTJOIN("-",0,Barcelona_Idealista4[[#This Row],[condition]],Barcelona_Idealista4[[#This Row],[prices]])</f>
        <v>good condition-960000</v>
      </c>
      <c r="R954" s="11" t="str" cm="1">
        <f t="array" ref="R9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5" spans="1:18" x14ac:dyDescent="0.2">
      <c r="A955" s="1">
        <v>42989</v>
      </c>
      <c r="B955" s="14">
        <f>YEAR(Barcelona_Idealista4[[#This Row],[Fecha]])</f>
        <v>2017</v>
      </c>
      <c r="C955" t="s">
        <v>1076</v>
      </c>
      <c r="D955" t="s">
        <v>11</v>
      </c>
      <c r="E955" t="s">
        <v>37</v>
      </c>
      <c r="F955" t="s">
        <v>49</v>
      </c>
      <c r="G955" t="s">
        <v>14</v>
      </c>
      <c r="H955" t="s">
        <v>15</v>
      </c>
      <c r="I955">
        <v>3</v>
      </c>
      <c r="J955">
        <v>86</v>
      </c>
      <c r="K955" t="s">
        <v>28</v>
      </c>
      <c r="L955" t="s">
        <v>17</v>
      </c>
      <c r="M955" t="s">
        <v>40</v>
      </c>
      <c r="N955" s="18">
        <f>VLOOKUP(Barcelona_Idealista4[[#This Row],[lift]],Tabla5[],2,0)</f>
        <v>0.02</v>
      </c>
      <c r="O955" s="25">
        <v>359000</v>
      </c>
      <c r="P955" s="25">
        <f>Barcelona_Idealista4[[#This Row],[prices]]/Barcelona_Idealista4[[#This Row],[area_m2]]</f>
        <v>4174.4186046511632</v>
      </c>
      <c r="Q955" t="str">
        <f>_xlfn.TEXTJOIN("-",0,Barcelona_Idealista4[[#This Row],[condition]],Barcelona_Idealista4[[#This Row],[prices]])</f>
        <v>good condition-359000</v>
      </c>
      <c r="R955" s="11" t="str" cm="1">
        <f t="array" ref="R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6" spans="1:18" x14ac:dyDescent="0.2">
      <c r="A956" s="1">
        <v>42990</v>
      </c>
      <c r="B956" s="14">
        <f>YEAR(Barcelona_Idealista4[[#This Row],[Fecha]])</f>
        <v>2017</v>
      </c>
      <c r="C956" t="s">
        <v>1077</v>
      </c>
      <c r="D956" t="s">
        <v>11</v>
      </c>
      <c r="E956" t="s">
        <v>37</v>
      </c>
      <c r="F956" t="s">
        <v>74</v>
      </c>
      <c r="G956" t="s">
        <v>14</v>
      </c>
      <c r="H956" t="s">
        <v>15</v>
      </c>
      <c r="I956">
        <v>2</v>
      </c>
      <c r="J956">
        <v>81</v>
      </c>
      <c r="K956" t="s">
        <v>28</v>
      </c>
      <c r="L956" t="s">
        <v>17</v>
      </c>
      <c r="M956" t="s">
        <v>40</v>
      </c>
      <c r="N956" s="18">
        <f>VLOOKUP(Barcelona_Idealista4[[#This Row],[lift]],Tabla5[],2,0)</f>
        <v>0.02</v>
      </c>
      <c r="O956" s="25">
        <v>440000</v>
      </c>
      <c r="P956" s="25">
        <f>Barcelona_Idealista4[[#This Row],[prices]]/Barcelona_Idealista4[[#This Row],[area_m2]]</f>
        <v>5432.0987654320988</v>
      </c>
      <c r="Q956" t="str">
        <f>_xlfn.TEXTJOIN("-",0,Barcelona_Idealista4[[#This Row],[condition]],Barcelona_Idealista4[[#This Row],[prices]])</f>
        <v>good condition-440000</v>
      </c>
      <c r="R956" s="11" t="str" cm="1">
        <f t="array" ref="R9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7" spans="1:18" x14ac:dyDescent="0.2">
      <c r="A957" s="1">
        <v>42991</v>
      </c>
      <c r="B957" s="14">
        <f>YEAR(Barcelona_Idealista4[[#This Row],[Fecha]])</f>
        <v>2017</v>
      </c>
      <c r="C957" t="s">
        <v>1078</v>
      </c>
      <c r="D957" t="s">
        <v>11</v>
      </c>
      <c r="E957" t="s">
        <v>19</v>
      </c>
      <c r="F957" t="s">
        <v>20</v>
      </c>
      <c r="G957" t="s">
        <v>14</v>
      </c>
      <c r="H957" t="s">
        <v>15</v>
      </c>
      <c r="I957">
        <v>4</v>
      </c>
      <c r="J957">
        <v>280</v>
      </c>
      <c r="K957" t="s">
        <v>16</v>
      </c>
      <c r="L957" t="s">
        <v>17</v>
      </c>
      <c r="M957" t="s">
        <v>52</v>
      </c>
      <c r="N957" s="18">
        <f>VLOOKUP(Barcelona_Idealista4[[#This Row],[lift]],Tabla5[],2,0)</f>
        <v>0</v>
      </c>
      <c r="O957" s="25">
        <v>2750000</v>
      </c>
      <c r="P957" s="25">
        <f>Barcelona_Idealista4[[#This Row],[prices]]/Barcelona_Idealista4[[#This Row],[area_m2]]</f>
        <v>9821.4285714285706</v>
      </c>
      <c r="Q957" t="str">
        <f>_xlfn.TEXTJOIN("-",0,Barcelona_Idealista4[[#This Row],[condition]],Barcelona_Idealista4[[#This Row],[prices]])</f>
        <v>good condition-2750000</v>
      </c>
      <c r="R957" s="11" t="str" cm="1">
        <f t="array" ref="R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8" spans="1:18" x14ac:dyDescent="0.2">
      <c r="A958" s="1">
        <v>42992</v>
      </c>
      <c r="B958" s="14">
        <f>YEAR(Barcelona_Idealista4[[#This Row],[Fecha]])</f>
        <v>2017</v>
      </c>
      <c r="C958" t="s">
        <v>1079</v>
      </c>
      <c r="D958" t="s">
        <v>11</v>
      </c>
      <c r="E958" t="s">
        <v>37</v>
      </c>
      <c r="F958" t="s">
        <v>49</v>
      </c>
      <c r="G958" t="s">
        <v>14</v>
      </c>
      <c r="H958" t="s">
        <v>15</v>
      </c>
      <c r="I958">
        <v>2</v>
      </c>
      <c r="J958">
        <v>219</v>
      </c>
      <c r="K958" t="s">
        <v>16</v>
      </c>
      <c r="L958" t="s">
        <v>17</v>
      </c>
      <c r="M958" t="s">
        <v>18</v>
      </c>
      <c r="N958" s="18">
        <f>VLOOKUP(Barcelona_Idealista4[[#This Row],[lift]],Tabla5[],2,0)</f>
        <v>0</v>
      </c>
      <c r="O958" s="25">
        <v>1280000</v>
      </c>
      <c r="P958" s="25">
        <f>Barcelona_Idealista4[[#This Row],[prices]]/Barcelona_Idealista4[[#This Row],[area_m2]]</f>
        <v>5844.7488584474886</v>
      </c>
      <c r="Q958" t="str">
        <f>_xlfn.TEXTJOIN("-",0,Barcelona_Idealista4[[#This Row],[condition]],Barcelona_Idealista4[[#This Row],[prices]])</f>
        <v>good condition-1280000</v>
      </c>
      <c r="R958" s="11" t="str" cm="1">
        <f t="array" ref="R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59" spans="1:18" x14ac:dyDescent="0.2">
      <c r="A959" s="1">
        <v>42993</v>
      </c>
      <c r="B959" s="14">
        <f>YEAR(Barcelona_Idealista4[[#This Row],[Fecha]])</f>
        <v>2017</v>
      </c>
      <c r="C959" t="s">
        <v>1080</v>
      </c>
      <c r="D959" t="s">
        <v>11</v>
      </c>
      <c r="E959" t="s">
        <v>19</v>
      </c>
      <c r="F959" t="s">
        <v>73</v>
      </c>
      <c r="G959" t="s">
        <v>14</v>
      </c>
      <c r="H959" t="s">
        <v>69</v>
      </c>
      <c r="I959">
        <v>4</v>
      </c>
      <c r="J959">
        <v>323</v>
      </c>
      <c r="K959" t="s">
        <v>28</v>
      </c>
      <c r="L959" t="s">
        <v>17</v>
      </c>
      <c r="M959" t="s">
        <v>29</v>
      </c>
      <c r="N959" s="18">
        <f>VLOOKUP(Barcelona_Idealista4[[#This Row],[lift]],Tabla5[],2,0)</f>
        <v>0.02</v>
      </c>
      <c r="O959" s="25">
        <v>1890000</v>
      </c>
      <c r="P959" s="25">
        <f>Barcelona_Idealista4[[#This Row],[prices]]/Barcelona_Idealista4[[#This Row],[area_m2]]</f>
        <v>5851.3931888544894</v>
      </c>
      <c r="Q959" t="str">
        <f>_xlfn.TEXTJOIN("-",0,Barcelona_Idealista4[[#This Row],[condition]],Barcelona_Idealista4[[#This Row],[prices]])</f>
        <v>good condition-1890000</v>
      </c>
      <c r="R959" s="11" t="str" cm="1">
        <f t="array" ref="R9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0" spans="1:18" x14ac:dyDescent="0.2">
      <c r="A960" s="1">
        <v>42994</v>
      </c>
      <c r="B960" s="14">
        <f>YEAR(Barcelona_Idealista4[[#This Row],[Fecha]])</f>
        <v>2017</v>
      </c>
      <c r="C960" t="s">
        <v>1081</v>
      </c>
      <c r="D960" t="s">
        <v>11</v>
      </c>
      <c r="E960" t="s">
        <v>42</v>
      </c>
      <c r="F960" t="s">
        <v>43</v>
      </c>
      <c r="G960" t="s">
        <v>14</v>
      </c>
      <c r="H960" t="s">
        <v>69</v>
      </c>
      <c r="I960">
        <v>3</v>
      </c>
      <c r="J960">
        <v>136</v>
      </c>
      <c r="K960" t="s">
        <v>28</v>
      </c>
      <c r="L960" t="s">
        <v>17</v>
      </c>
      <c r="M960" t="s">
        <v>29</v>
      </c>
      <c r="N960" s="18">
        <f>VLOOKUP(Barcelona_Idealista4[[#This Row],[lift]],Tabla5[],2,0)</f>
        <v>0.02</v>
      </c>
      <c r="O960" s="25">
        <v>890000</v>
      </c>
      <c r="P960" s="25">
        <f>Barcelona_Idealista4[[#This Row],[prices]]/Barcelona_Idealista4[[#This Row],[area_m2]]</f>
        <v>6544.1176470588234</v>
      </c>
      <c r="Q960" t="str">
        <f>_xlfn.TEXTJOIN("-",0,Barcelona_Idealista4[[#This Row],[condition]],Barcelona_Idealista4[[#This Row],[prices]])</f>
        <v>good condition-890000</v>
      </c>
      <c r="R960" s="11" t="str" cm="1">
        <f t="array" ref="R9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1" spans="1:18" x14ac:dyDescent="0.2">
      <c r="A961" s="1">
        <v>42995</v>
      </c>
      <c r="B961" s="14">
        <f>YEAR(Barcelona_Idealista4[[#This Row],[Fecha]])</f>
        <v>2017</v>
      </c>
      <c r="C961" t="s">
        <v>1082</v>
      </c>
      <c r="D961" t="s">
        <v>11</v>
      </c>
      <c r="E961" t="s">
        <v>37</v>
      </c>
      <c r="F961" t="s">
        <v>49</v>
      </c>
      <c r="G961" t="s">
        <v>14</v>
      </c>
      <c r="H961" t="s">
        <v>15</v>
      </c>
      <c r="I961">
        <v>2</v>
      </c>
      <c r="J961">
        <v>103</v>
      </c>
      <c r="K961" t="s">
        <v>16</v>
      </c>
      <c r="L961" t="s">
        <v>17</v>
      </c>
      <c r="M961" t="s">
        <v>18</v>
      </c>
      <c r="N961" s="18">
        <f>VLOOKUP(Barcelona_Idealista4[[#This Row],[lift]],Tabla5[],2,0)</f>
        <v>0</v>
      </c>
      <c r="O961" s="25">
        <v>680000</v>
      </c>
      <c r="P961" s="25">
        <f>Barcelona_Idealista4[[#This Row],[prices]]/Barcelona_Idealista4[[#This Row],[area_m2]]</f>
        <v>6601.941747572816</v>
      </c>
      <c r="Q961" t="str">
        <f>_xlfn.TEXTJOIN("-",0,Barcelona_Idealista4[[#This Row],[condition]],Barcelona_Idealista4[[#This Row],[prices]])</f>
        <v>good condition-680000</v>
      </c>
      <c r="R961" s="11" t="str" cm="1">
        <f t="array" ref="R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2" spans="1:18" x14ac:dyDescent="0.2">
      <c r="A962" s="1">
        <v>42996</v>
      </c>
      <c r="B962" s="14">
        <f>YEAR(Barcelona_Idealista4[[#This Row],[Fecha]])</f>
        <v>2017</v>
      </c>
      <c r="C962" t="s">
        <v>1083</v>
      </c>
      <c r="D962" t="s">
        <v>11</v>
      </c>
      <c r="E962" t="s">
        <v>50</v>
      </c>
      <c r="F962" t="s">
        <v>51</v>
      </c>
      <c r="G962" t="s">
        <v>14</v>
      </c>
      <c r="H962" t="s">
        <v>15</v>
      </c>
      <c r="I962">
        <v>4</v>
      </c>
      <c r="J962">
        <v>120</v>
      </c>
      <c r="K962" t="s">
        <v>28</v>
      </c>
      <c r="L962" t="s">
        <v>67</v>
      </c>
      <c r="M962" t="s">
        <v>18</v>
      </c>
      <c r="N962" s="18">
        <f>VLOOKUP(Barcelona_Idealista4[[#This Row],[lift]],Tabla5[],2,0)</f>
        <v>0.02</v>
      </c>
      <c r="O962" s="25">
        <v>499000</v>
      </c>
      <c r="P962" s="25">
        <f>Barcelona_Idealista4[[#This Row],[prices]]/Barcelona_Idealista4[[#This Row],[area_m2]]</f>
        <v>4158.333333333333</v>
      </c>
      <c r="Q962" t="str">
        <f>_xlfn.TEXTJOIN("-",0,Barcelona_Idealista4[[#This Row],[condition]],Barcelona_Idealista4[[#This Row],[prices]])</f>
        <v>good condition-499000</v>
      </c>
      <c r="R962" s="11" t="str" cm="1">
        <f t="array" ref="R9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3" spans="1:18" x14ac:dyDescent="0.2">
      <c r="A963" s="1">
        <v>42997</v>
      </c>
      <c r="B963" s="14">
        <f>YEAR(Barcelona_Idealista4[[#This Row],[Fecha]])</f>
        <v>2017</v>
      </c>
      <c r="C963" t="s">
        <v>1084</v>
      </c>
      <c r="D963" t="s">
        <v>11</v>
      </c>
      <c r="E963" t="s">
        <v>12</v>
      </c>
      <c r="F963" t="s">
        <v>33</v>
      </c>
      <c r="G963" t="s">
        <v>14</v>
      </c>
      <c r="H963" t="s">
        <v>15</v>
      </c>
      <c r="I963">
        <v>2</v>
      </c>
      <c r="J963">
        <v>91</v>
      </c>
      <c r="K963" t="s">
        <v>16</v>
      </c>
      <c r="L963" t="s">
        <v>17</v>
      </c>
      <c r="M963" t="s">
        <v>18</v>
      </c>
      <c r="N963" s="18">
        <f>VLOOKUP(Barcelona_Idealista4[[#This Row],[lift]],Tabla5[],2,0)</f>
        <v>0</v>
      </c>
      <c r="O963" s="25">
        <v>375000</v>
      </c>
      <c r="P963" s="25">
        <f>Barcelona_Idealista4[[#This Row],[prices]]/Barcelona_Idealista4[[#This Row],[area_m2]]</f>
        <v>4120.8791208791208</v>
      </c>
      <c r="Q963" t="str">
        <f>_xlfn.TEXTJOIN("-",0,Barcelona_Idealista4[[#This Row],[condition]],Barcelona_Idealista4[[#This Row],[prices]])</f>
        <v>good condition-375000</v>
      </c>
      <c r="R963" s="11" t="str" cm="1">
        <f t="array" ref="R9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4" spans="1:18" x14ac:dyDescent="0.2">
      <c r="A964" s="1">
        <v>42998</v>
      </c>
      <c r="B964" s="14">
        <f>YEAR(Barcelona_Idealista4[[#This Row],[Fecha]])</f>
        <v>2017</v>
      </c>
      <c r="C964" t="s">
        <v>1085</v>
      </c>
      <c r="D964" t="s">
        <v>11</v>
      </c>
      <c r="E964" t="s">
        <v>42</v>
      </c>
      <c r="F964" t="s">
        <v>43</v>
      </c>
      <c r="G964" t="s">
        <v>14</v>
      </c>
      <c r="H964" t="s">
        <v>15</v>
      </c>
      <c r="I964">
        <v>1</v>
      </c>
      <c r="J964">
        <v>56</v>
      </c>
      <c r="K964" t="s">
        <v>16</v>
      </c>
      <c r="L964" t="s">
        <v>17</v>
      </c>
      <c r="M964" t="s">
        <v>40</v>
      </c>
      <c r="N964" s="18">
        <f>VLOOKUP(Barcelona_Idealista4[[#This Row],[lift]],Tabla5[],2,0)</f>
        <v>0</v>
      </c>
      <c r="O964" s="25">
        <v>432000</v>
      </c>
      <c r="P964" s="25">
        <f>Barcelona_Idealista4[[#This Row],[prices]]/Barcelona_Idealista4[[#This Row],[area_m2]]</f>
        <v>7714.2857142857147</v>
      </c>
      <c r="Q964" t="str">
        <f>_xlfn.TEXTJOIN("-",0,Barcelona_Idealista4[[#This Row],[condition]],Barcelona_Idealista4[[#This Row],[prices]])</f>
        <v>good condition-432000</v>
      </c>
      <c r="R964" s="11" t="str" cm="1">
        <f t="array" ref="R9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5" spans="1:18" x14ac:dyDescent="0.2">
      <c r="A965" s="1">
        <v>42999</v>
      </c>
      <c r="B965" s="14">
        <f>YEAR(Barcelona_Idealista4[[#This Row],[Fecha]])</f>
        <v>2017</v>
      </c>
      <c r="C965" t="s">
        <v>1086</v>
      </c>
      <c r="D965" t="s">
        <v>11</v>
      </c>
      <c r="E965" t="s">
        <v>42</v>
      </c>
      <c r="F965" t="s">
        <v>81</v>
      </c>
      <c r="G965" t="s">
        <v>14</v>
      </c>
      <c r="H965" t="s">
        <v>15</v>
      </c>
      <c r="I965">
        <v>2</v>
      </c>
      <c r="J965">
        <v>58</v>
      </c>
      <c r="K965" t="s">
        <v>16</v>
      </c>
      <c r="L965" t="s">
        <v>17</v>
      </c>
      <c r="M965" t="s">
        <v>40</v>
      </c>
      <c r="N965" s="18">
        <f>VLOOKUP(Barcelona_Idealista4[[#This Row],[lift]],Tabla5[],2,0)</f>
        <v>0</v>
      </c>
      <c r="O965" s="25">
        <v>435000</v>
      </c>
      <c r="P965" s="25">
        <f>Barcelona_Idealista4[[#This Row],[prices]]/Barcelona_Idealista4[[#This Row],[area_m2]]</f>
        <v>7500</v>
      </c>
      <c r="Q965" t="str">
        <f>_xlfn.TEXTJOIN("-",0,Barcelona_Idealista4[[#This Row],[condition]],Barcelona_Idealista4[[#This Row],[prices]])</f>
        <v>good condition-435000</v>
      </c>
      <c r="R965" s="11" t="str" cm="1">
        <f t="array" ref="R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6" spans="1:18" x14ac:dyDescent="0.2">
      <c r="A966" s="1">
        <v>43000</v>
      </c>
      <c r="B966" s="14">
        <f>YEAR(Barcelona_Idealista4[[#This Row],[Fecha]])</f>
        <v>2017</v>
      </c>
      <c r="C966" t="s">
        <v>1087</v>
      </c>
      <c r="D966" t="s">
        <v>11</v>
      </c>
      <c r="E966" t="s">
        <v>19</v>
      </c>
      <c r="F966" t="s">
        <v>75</v>
      </c>
      <c r="G966" t="s">
        <v>14</v>
      </c>
      <c r="H966" t="s">
        <v>69</v>
      </c>
      <c r="I966">
        <v>6</v>
      </c>
      <c r="J966">
        <v>546</v>
      </c>
      <c r="K966" t="s">
        <v>28</v>
      </c>
      <c r="L966" t="s">
        <v>17</v>
      </c>
      <c r="M966" t="s">
        <v>29</v>
      </c>
      <c r="N966" s="18">
        <f>VLOOKUP(Barcelona_Idealista4[[#This Row],[lift]],Tabla5[],2,0)</f>
        <v>0.02</v>
      </c>
      <c r="O966" s="25">
        <v>1750000</v>
      </c>
      <c r="P966" s="25">
        <f>Barcelona_Idealista4[[#This Row],[prices]]/Barcelona_Idealista4[[#This Row],[area_m2]]</f>
        <v>3205.1282051282051</v>
      </c>
      <c r="Q966" t="str">
        <f>_xlfn.TEXTJOIN("-",0,Barcelona_Idealista4[[#This Row],[condition]],Barcelona_Idealista4[[#This Row],[prices]])</f>
        <v>good condition-1750000</v>
      </c>
      <c r="R966" s="11" t="str" cm="1">
        <f t="array" ref="R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7" spans="1:18" x14ac:dyDescent="0.2">
      <c r="A967" s="1">
        <v>43001</v>
      </c>
      <c r="B967" s="14">
        <f>YEAR(Barcelona_Idealista4[[#This Row],[Fecha]])</f>
        <v>2017</v>
      </c>
      <c r="C967" t="s">
        <v>1088</v>
      </c>
      <c r="D967" t="s">
        <v>11</v>
      </c>
      <c r="E967" t="s">
        <v>37</v>
      </c>
      <c r="F967" t="s">
        <v>38</v>
      </c>
      <c r="G967" t="s">
        <v>14</v>
      </c>
      <c r="H967" t="s">
        <v>15</v>
      </c>
      <c r="I967">
        <v>2</v>
      </c>
      <c r="J967">
        <v>318</v>
      </c>
      <c r="K967" t="s">
        <v>16</v>
      </c>
      <c r="L967" t="s">
        <v>17</v>
      </c>
      <c r="M967" t="s">
        <v>58</v>
      </c>
      <c r="N967" s="18">
        <f>VLOOKUP(Barcelona_Idealista4[[#This Row],[lift]],Tabla5[],2,0)</f>
        <v>0</v>
      </c>
      <c r="O967" s="25">
        <v>2500000</v>
      </c>
      <c r="P967" s="25">
        <f>Barcelona_Idealista4[[#This Row],[prices]]/Barcelona_Idealista4[[#This Row],[area_m2]]</f>
        <v>7861.635220125786</v>
      </c>
      <c r="Q967" t="str">
        <f>_xlfn.TEXTJOIN("-",0,Barcelona_Idealista4[[#This Row],[condition]],Barcelona_Idealista4[[#This Row],[prices]])</f>
        <v>good condition-2500000</v>
      </c>
      <c r="R967" s="11" t="str" cm="1">
        <f t="array" ref="R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8" spans="1:18" x14ac:dyDescent="0.2">
      <c r="A968" s="1">
        <v>43002</v>
      </c>
      <c r="B968" s="14">
        <f>YEAR(Barcelona_Idealista4[[#This Row],[Fecha]])</f>
        <v>2017</v>
      </c>
      <c r="C968" t="s">
        <v>1089</v>
      </c>
      <c r="D968" t="s">
        <v>11</v>
      </c>
      <c r="E968" t="s">
        <v>19</v>
      </c>
      <c r="F968" t="s">
        <v>77</v>
      </c>
      <c r="G968" t="s">
        <v>14</v>
      </c>
      <c r="H968" t="s">
        <v>69</v>
      </c>
      <c r="I968">
        <v>3</v>
      </c>
      <c r="J968">
        <v>265</v>
      </c>
      <c r="K968" t="s">
        <v>28</v>
      </c>
      <c r="L968" t="s">
        <v>17</v>
      </c>
      <c r="M968" t="s">
        <v>29</v>
      </c>
      <c r="N968" s="18">
        <f>VLOOKUP(Barcelona_Idealista4[[#This Row],[lift]],Tabla5[],2,0)</f>
        <v>0.02</v>
      </c>
      <c r="O968" s="25">
        <v>2750000</v>
      </c>
      <c r="P968" s="25">
        <f>Barcelona_Idealista4[[#This Row],[prices]]/Barcelona_Idealista4[[#This Row],[area_m2]]</f>
        <v>10377.358490566037</v>
      </c>
      <c r="Q968" t="str">
        <f>_xlfn.TEXTJOIN("-",0,Barcelona_Idealista4[[#This Row],[condition]],Barcelona_Idealista4[[#This Row],[prices]])</f>
        <v>good condition-2750000</v>
      </c>
      <c r="R968" s="11" t="str" cm="1">
        <f t="array" ref="R9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69" spans="1:18" x14ac:dyDescent="0.2">
      <c r="A969" s="1">
        <v>43003</v>
      </c>
      <c r="B969" s="14">
        <f>YEAR(Barcelona_Idealista4[[#This Row],[Fecha]])</f>
        <v>2017</v>
      </c>
      <c r="C969" t="s">
        <v>1090</v>
      </c>
      <c r="D969" t="s">
        <v>11</v>
      </c>
      <c r="E969" t="s">
        <v>19</v>
      </c>
      <c r="F969" t="s">
        <v>75</v>
      </c>
      <c r="G969" t="s">
        <v>14</v>
      </c>
      <c r="H969" t="s">
        <v>69</v>
      </c>
      <c r="I969">
        <v>6</v>
      </c>
      <c r="J969">
        <v>380</v>
      </c>
      <c r="K969" t="s">
        <v>28</v>
      </c>
      <c r="L969" t="s">
        <v>17</v>
      </c>
      <c r="M969" t="s">
        <v>29</v>
      </c>
      <c r="N969" s="18">
        <f>VLOOKUP(Barcelona_Idealista4[[#This Row],[lift]],Tabla5[],2,0)</f>
        <v>0.02</v>
      </c>
      <c r="O969" s="25">
        <v>1850000</v>
      </c>
      <c r="P969" s="25">
        <f>Barcelona_Idealista4[[#This Row],[prices]]/Barcelona_Idealista4[[#This Row],[area_m2]]</f>
        <v>4868.4210526315792</v>
      </c>
      <c r="Q969" t="str">
        <f>_xlfn.TEXTJOIN("-",0,Barcelona_Idealista4[[#This Row],[condition]],Barcelona_Idealista4[[#This Row],[prices]])</f>
        <v>good condition-1850000</v>
      </c>
      <c r="R969" s="11" t="str" cm="1">
        <f t="array" ref="R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0" spans="1:18" x14ac:dyDescent="0.2">
      <c r="A970" s="1">
        <v>43004</v>
      </c>
      <c r="B970" s="14">
        <f>YEAR(Barcelona_Idealista4[[#This Row],[Fecha]])</f>
        <v>2017</v>
      </c>
      <c r="C970" t="s">
        <v>1091</v>
      </c>
      <c r="D970" t="s">
        <v>11</v>
      </c>
      <c r="E970" t="s">
        <v>19</v>
      </c>
      <c r="F970" t="s">
        <v>68</v>
      </c>
      <c r="G970" t="s">
        <v>14</v>
      </c>
      <c r="H970" t="s">
        <v>69</v>
      </c>
      <c r="I970">
        <v>5</v>
      </c>
      <c r="J970">
        <v>376</v>
      </c>
      <c r="K970" t="s">
        <v>28</v>
      </c>
      <c r="L970" t="s">
        <v>17</v>
      </c>
      <c r="M970" t="s">
        <v>29</v>
      </c>
      <c r="N970" s="18">
        <f>VLOOKUP(Barcelona_Idealista4[[#This Row],[lift]],Tabla5[],2,0)</f>
        <v>0.02</v>
      </c>
      <c r="O970" s="25">
        <v>1150000</v>
      </c>
      <c r="P970" s="25">
        <f>Barcelona_Idealista4[[#This Row],[prices]]/Barcelona_Idealista4[[#This Row],[area_m2]]</f>
        <v>3058.5106382978724</v>
      </c>
      <c r="Q970" t="str">
        <f>_xlfn.TEXTJOIN("-",0,Barcelona_Idealista4[[#This Row],[condition]],Barcelona_Idealista4[[#This Row],[prices]])</f>
        <v>good condition-1150000</v>
      </c>
      <c r="R970" s="11" t="str" cm="1">
        <f t="array" ref="R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1" spans="1:18" x14ac:dyDescent="0.2">
      <c r="A971" s="1">
        <v>43005</v>
      </c>
      <c r="B971" s="14">
        <f>YEAR(Barcelona_Idealista4[[#This Row],[Fecha]])</f>
        <v>2017</v>
      </c>
      <c r="C971" t="s">
        <v>1092</v>
      </c>
      <c r="D971" t="s">
        <v>11</v>
      </c>
      <c r="E971" t="s">
        <v>34</v>
      </c>
      <c r="F971" t="s">
        <v>35</v>
      </c>
      <c r="G971" t="s">
        <v>14</v>
      </c>
      <c r="H971" t="s">
        <v>69</v>
      </c>
      <c r="I971">
        <v>8</v>
      </c>
      <c r="J971">
        <v>750</v>
      </c>
      <c r="K971" t="s">
        <v>28</v>
      </c>
      <c r="L971" t="s">
        <v>17</v>
      </c>
      <c r="M971" t="s">
        <v>29</v>
      </c>
      <c r="N971" s="18">
        <f>VLOOKUP(Barcelona_Idealista4[[#This Row],[lift]],Tabla5[],2,0)</f>
        <v>0.02</v>
      </c>
      <c r="O971" s="25">
        <v>5800000</v>
      </c>
      <c r="P971" s="25">
        <f>Barcelona_Idealista4[[#This Row],[prices]]/Barcelona_Idealista4[[#This Row],[area_m2]]</f>
        <v>7733.333333333333</v>
      </c>
      <c r="Q971" t="str">
        <f>_xlfn.TEXTJOIN("-",0,Barcelona_Idealista4[[#This Row],[condition]],Barcelona_Idealista4[[#This Row],[prices]])</f>
        <v>good condition-5800000</v>
      </c>
      <c r="R971" s="11" t="str" cm="1">
        <f t="array" ref="R9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2" spans="1:18" x14ac:dyDescent="0.2">
      <c r="A972" s="1">
        <v>43006</v>
      </c>
      <c r="B972" s="14">
        <f>YEAR(Barcelona_Idealista4[[#This Row],[Fecha]])</f>
        <v>2017</v>
      </c>
      <c r="C972" t="s">
        <v>1093</v>
      </c>
      <c r="D972" t="s">
        <v>11</v>
      </c>
      <c r="E972" t="s">
        <v>19</v>
      </c>
      <c r="F972" t="s">
        <v>20</v>
      </c>
      <c r="G972" t="s">
        <v>14</v>
      </c>
      <c r="H972" t="s">
        <v>15</v>
      </c>
      <c r="I972">
        <v>4</v>
      </c>
      <c r="J972">
        <v>191</v>
      </c>
      <c r="K972" t="s">
        <v>16</v>
      </c>
      <c r="L972" t="s">
        <v>17</v>
      </c>
      <c r="M972" t="s">
        <v>18</v>
      </c>
      <c r="N972" s="18">
        <f>VLOOKUP(Barcelona_Idealista4[[#This Row],[lift]],Tabla5[],2,0)</f>
        <v>0</v>
      </c>
      <c r="O972" s="25">
        <v>1175000</v>
      </c>
      <c r="P972" s="25">
        <f>Barcelona_Idealista4[[#This Row],[prices]]/Barcelona_Idealista4[[#This Row],[area_m2]]</f>
        <v>6151.8324607329841</v>
      </c>
      <c r="Q972" t="str">
        <f>_xlfn.TEXTJOIN("-",0,Barcelona_Idealista4[[#This Row],[condition]],Barcelona_Idealista4[[#This Row],[prices]])</f>
        <v>good condition-1175000</v>
      </c>
      <c r="R972" s="11" t="str" cm="1">
        <f t="array" ref="R9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3" spans="1:18" x14ac:dyDescent="0.2">
      <c r="A973" s="1">
        <v>43007</v>
      </c>
      <c r="B973" s="14">
        <f>YEAR(Barcelona_Idealista4[[#This Row],[Fecha]])</f>
        <v>2017</v>
      </c>
      <c r="C973" t="s">
        <v>1094</v>
      </c>
      <c r="D973" t="s">
        <v>11</v>
      </c>
      <c r="E973" t="s">
        <v>19</v>
      </c>
      <c r="F973" t="s">
        <v>20</v>
      </c>
      <c r="G973" t="s">
        <v>14</v>
      </c>
      <c r="H973" t="s">
        <v>15</v>
      </c>
      <c r="I973">
        <v>6</v>
      </c>
      <c r="J973">
        <v>300</v>
      </c>
      <c r="K973" t="s">
        <v>16</v>
      </c>
      <c r="L973" t="s">
        <v>17</v>
      </c>
      <c r="M973" t="s">
        <v>36</v>
      </c>
      <c r="N973" s="18">
        <f>VLOOKUP(Barcelona_Idealista4[[#This Row],[lift]],Tabla5[],2,0)</f>
        <v>0</v>
      </c>
      <c r="O973" s="25">
        <v>1550000</v>
      </c>
      <c r="P973" s="25">
        <f>Barcelona_Idealista4[[#This Row],[prices]]/Barcelona_Idealista4[[#This Row],[area_m2]]</f>
        <v>5166.666666666667</v>
      </c>
      <c r="Q973" t="str">
        <f>_xlfn.TEXTJOIN("-",0,Barcelona_Idealista4[[#This Row],[condition]],Barcelona_Idealista4[[#This Row],[prices]])</f>
        <v>good condition-1550000</v>
      </c>
      <c r="R973" s="11" t="str" cm="1">
        <f t="array" ref="R9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4" spans="1:18" x14ac:dyDescent="0.2">
      <c r="A974" s="1">
        <v>43008</v>
      </c>
      <c r="B974" s="14">
        <f>YEAR(Barcelona_Idealista4[[#This Row],[Fecha]])</f>
        <v>2017</v>
      </c>
      <c r="C974" t="s">
        <v>1095</v>
      </c>
      <c r="D974" t="s">
        <v>11</v>
      </c>
      <c r="E974" t="s">
        <v>47</v>
      </c>
      <c r="F974" t="s">
        <v>112</v>
      </c>
      <c r="G974" t="s">
        <v>14</v>
      </c>
      <c r="H974" t="s">
        <v>15</v>
      </c>
      <c r="I974">
        <v>3</v>
      </c>
      <c r="J974">
        <v>106</v>
      </c>
      <c r="K974" t="s">
        <v>16</v>
      </c>
      <c r="L974" t="s">
        <v>17</v>
      </c>
      <c r="M974" t="s">
        <v>40</v>
      </c>
      <c r="N974" s="18">
        <f>VLOOKUP(Barcelona_Idealista4[[#This Row],[lift]],Tabla5[],2,0)</f>
        <v>0</v>
      </c>
      <c r="O974" s="25">
        <v>417000</v>
      </c>
      <c r="P974" s="25">
        <f>Barcelona_Idealista4[[#This Row],[prices]]/Barcelona_Idealista4[[#This Row],[area_m2]]</f>
        <v>3933.9622641509436</v>
      </c>
      <c r="Q974" t="str">
        <f>_xlfn.TEXTJOIN("-",0,Barcelona_Idealista4[[#This Row],[condition]],Barcelona_Idealista4[[#This Row],[prices]])</f>
        <v>good condition-417000</v>
      </c>
      <c r="R974" s="11" t="str" cm="1">
        <f t="array" ref="R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5" spans="1:18" x14ac:dyDescent="0.2">
      <c r="A975" s="1">
        <v>43009</v>
      </c>
      <c r="B975" s="14">
        <f>YEAR(Barcelona_Idealista4[[#This Row],[Fecha]])</f>
        <v>2017</v>
      </c>
      <c r="C975" t="s">
        <v>1096</v>
      </c>
      <c r="D975" t="s">
        <v>11</v>
      </c>
      <c r="E975" t="s">
        <v>42</v>
      </c>
      <c r="F975" t="s">
        <v>83</v>
      </c>
      <c r="G975" t="s">
        <v>14</v>
      </c>
      <c r="H975" t="s">
        <v>15</v>
      </c>
      <c r="I975">
        <v>3</v>
      </c>
      <c r="J975">
        <v>147</v>
      </c>
      <c r="K975" t="s">
        <v>16</v>
      </c>
      <c r="L975" t="s">
        <v>17</v>
      </c>
      <c r="M975" t="s">
        <v>104</v>
      </c>
      <c r="N975" s="18">
        <f>VLOOKUP(Barcelona_Idealista4[[#This Row],[lift]],Tabla5[],2,0)</f>
        <v>0</v>
      </c>
      <c r="O975" s="25">
        <v>960000</v>
      </c>
      <c r="P975" s="25">
        <f>Barcelona_Idealista4[[#This Row],[prices]]/Barcelona_Idealista4[[#This Row],[area_m2]]</f>
        <v>6530.6122448979595</v>
      </c>
      <c r="Q975" t="str">
        <f>_xlfn.TEXTJOIN("-",0,Barcelona_Idealista4[[#This Row],[condition]],Barcelona_Idealista4[[#This Row],[prices]])</f>
        <v>good condition-960000</v>
      </c>
      <c r="R975" s="11" t="str" cm="1">
        <f t="array" ref="R9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6" spans="1:18" x14ac:dyDescent="0.2">
      <c r="A976" s="1">
        <v>43010</v>
      </c>
      <c r="B976" s="14">
        <f>YEAR(Barcelona_Idealista4[[#This Row],[Fecha]])</f>
        <v>2017</v>
      </c>
      <c r="C976" t="s">
        <v>1097</v>
      </c>
      <c r="D976" t="s">
        <v>11</v>
      </c>
      <c r="E976" t="s">
        <v>37</v>
      </c>
      <c r="F976" t="s">
        <v>74</v>
      </c>
      <c r="G976" t="s">
        <v>14</v>
      </c>
      <c r="H976" t="s">
        <v>15</v>
      </c>
      <c r="I976">
        <v>2</v>
      </c>
      <c r="J976">
        <v>137</v>
      </c>
      <c r="K976" t="s">
        <v>28</v>
      </c>
      <c r="L976" t="s">
        <v>17</v>
      </c>
      <c r="M976" t="s">
        <v>52</v>
      </c>
      <c r="N976" s="18">
        <f>VLOOKUP(Barcelona_Idealista4[[#This Row],[lift]],Tabla5[],2,0)</f>
        <v>0.02</v>
      </c>
      <c r="O976" s="25">
        <v>370000</v>
      </c>
      <c r="P976" s="25">
        <f>Barcelona_Idealista4[[#This Row],[prices]]/Barcelona_Idealista4[[#This Row],[area_m2]]</f>
        <v>2700.7299270072995</v>
      </c>
      <c r="Q976" t="str">
        <f>_xlfn.TEXTJOIN("-",0,Barcelona_Idealista4[[#This Row],[condition]],Barcelona_Idealista4[[#This Row],[prices]])</f>
        <v>good condition-370000</v>
      </c>
      <c r="R976" s="11" t="str" cm="1">
        <f t="array" ref="R9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77" spans="1:18" x14ac:dyDescent="0.2">
      <c r="A977" s="1">
        <v>43011</v>
      </c>
      <c r="B977" s="14">
        <f>YEAR(Barcelona_Idealista4[[#This Row],[Fecha]])</f>
        <v>2017</v>
      </c>
      <c r="C977" t="s">
        <v>1098</v>
      </c>
      <c r="D977" t="s">
        <v>11</v>
      </c>
      <c r="E977" t="s">
        <v>19</v>
      </c>
      <c r="F977" t="s">
        <v>45</v>
      </c>
      <c r="G977" t="s">
        <v>14</v>
      </c>
      <c r="H977" t="s">
        <v>15</v>
      </c>
      <c r="I977">
        <v>4</v>
      </c>
      <c r="J977">
        <v>256</v>
      </c>
      <c r="K977" t="s">
        <v>16</v>
      </c>
      <c r="L977" t="s">
        <v>17</v>
      </c>
      <c r="M977" t="s">
        <v>52</v>
      </c>
      <c r="N977" s="18">
        <f>VLOOKUP(Barcelona_Idealista4[[#This Row],[lift]],Tabla5[],2,0)</f>
        <v>0</v>
      </c>
      <c r="O977" s="25">
        <v>1295000</v>
      </c>
      <c r="P977" s="25">
        <f>Barcelona_Idealista4[[#This Row],[prices]]/Barcelona_Idealista4[[#This Row],[area_m2]]</f>
        <v>5058.59375</v>
      </c>
      <c r="Q977" t="str">
        <f>_xlfn.TEXTJOIN("-",0,Barcelona_Idealista4[[#This Row],[condition]],Barcelona_Idealista4[[#This Row],[prices]])</f>
        <v>good condition-1295000</v>
      </c>
      <c r="R977" s="11" t="str" cm="1">
        <f t="array" ref="R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8" spans="1:18" x14ac:dyDescent="0.2">
      <c r="A978" s="1">
        <v>43012</v>
      </c>
      <c r="B978" s="14">
        <f>YEAR(Barcelona_Idealista4[[#This Row],[Fecha]])</f>
        <v>2017</v>
      </c>
      <c r="C978" t="s">
        <v>1099</v>
      </c>
      <c r="D978" t="s">
        <v>11</v>
      </c>
      <c r="E978" t="s">
        <v>34</v>
      </c>
      <c r="F978" t="s">
        <v>35</v>
      </c>
      <c r="G978" t="s">
        <v>14</v>
      </c>
      <c r="H978" t="s">
        <v>23</v>
      </c>
      <c r="I978">
        <v>5</v>
      </c>
      <c r="J978">
        <v>598</v>
      </c>
      <c r="K978" t="s">
        <v>16</v>
      </c>
      <c r="L978" t="s">
        <v>17</v>
      </c>
      <c r="M978" t="s">
        <v>58</v>
      </c>
      <c r="N978" s="18">
        <f>VLOOKUP(Barcelona_Idealista4[[#This Row],[lift]],Tabla5[],2,0)</f>
        <v>0</v>
      </c>
      <c r="O978" s="25">
        <v>2490000</v>
      </c>
      <c r="P978" s="25">
        <f>Barcelona_Idealista4[[#This Row],[prices]]/Barcelona_Idealista4[[#This Row],[area_m2]]</f>
        <v>4163.8795986622072</v>
      </c>
      <c r="Q978" t="str">
        <f>_xlfn.TEXTJOIN("-",0,Barcelona_Idealista4[[#This Row],[condition]],Barcelona_Idealista4[[#This Row],[prices]])</f>
        <v>good condition-2490000</v>
      </c>
      <c r="R978" s="11" t="str" cm="1">
        <f t="array" ref="R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79" spans="1:18" x14ac:dyDescent="0.2">
      <c r="A979" s="1">
        <v>43013</v>
      </c>
      <c r="B979" s="14">
        <f>YEAR(Barcelona_Idealista4[[#This Row],[Fecha]])</f>
        <v>2017</v>
      </c>
      <c r="C979" t="s">
        <v>1100</v>
      </c>
      <c r="D979" t="s">
        <v>11</v>
      </c>
      <c r="E979" t="s">
        <v>50</v>
      </c>
      <c r="F979" t="s">
        <v>51</v>
      </c>
      <c r="G979" t="s">
        <v>14</v>
      </c>
      <c r="H979" t="s">
        <v>15</v>
      </c>
      <c r="I979">
        <v>1</v>
      </c>
      <c r="J979">
        <v>95</v>
      </c>
      <c r="K979" t="s">
        <v>16</v>
      </c>
      <c r="L979" t="s">
        <v>17</v>
      </c>
      <c r="M979" t="s">
        <v>52</v>
      </c>
      <c r="N979" s="18">
        <f>VLOOKUP(Barcelona_Idealista4[[#This Row],[lift]],Tabla5[],2,0)</f>
        <v>0</v>
      </c>
      <c r="O979" s="25">
        <v>575000</v>
      </c>
      <c r="P979" s="25">
        <f>Barcelona_Idealista4[[#This Row],[prices]]/Barcelona_Idealista4[[#This Row],[area_m2]]</f>
        <v>6052.6315789473683</v>
      </c>
      <c r="Q979" t="str">
        <f>_xlfn.TEXTJOIN("-",0,Barcelona_Idealista4[[#This Row],[condition]],Barcelona_Idealista4[[#This Row],[prices]])</f>
        <v>good condition-575000</v>
      </c>
      <c r="R979" s="11" t="str" cm="1">
        <f t="array" ref="R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0" spans="1:18" x14ac:dyDescent="0.2">
      <c r="A980" s="1">
        <v>43014</v>
      </c>
      <c r="B980" s="14">
        <f>YEAR(Barcelona_Idealista4[[#This Row],[Fecha]])</f>
        <v>2017</v>
      </c>
      <c r="C980" t="s">
        <v>1101</v>
      </c>
      <c r="D980" t="s">
        <v>11</v>
      </c>
      <c r="E980" t="s">
        <v>47</v>
      </c>
      <c r="F980" t="s">
        <v>86</v>
      </c>
      <c r="G980" t="s">
        <v>14</v>
      </c>
      <c r="H980" t="s">
        <v>15</v>
      </c>
      <c r="I980">
        <v>2</v>
      </c>
      <c r="J980">
        <v>87</v>
      </c>
      <c r="K980" t="s">
        <v>28</v>
      </c>
      <c r="L980" t="s">
        <v>17</v>
      </c>
      <c r="M980" t="s">
        <v>57</v>
      </c>
      <c r="N980" s="18">
        <f>VLOOKUP(Barcelona_Idealista4[[#This Row],[lift]],Tabla5[],2,0)</f>
        <v>0.02</v>
      </c>
      <c r="O980" s="25">
        <v>460000</v>
      </c>
      <c r="P980" s="25">
        <f>Barcelona_Idealista4[[#This Row],[prices]]/Barcelona_Idealista4[[#This Row],[area_m2]]</f>
        <v>5287.35632183908</v>
      </c>
      <c r="Q980" t="str">
        <f>_xlfn.TEXTJOIN("-",0,Barcelona_Idealista4[[#This Row],[condition]],Barcelona_Idealista4[[#This Row],[prices]])</f>
        <v>good condition-460000</v>
      </c>
      <c r="R980" s="11" t="str" cm="1">
        <f t="array" ref="R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1" spans="1:18" x14ac:dyDescent="0.2">
      <c r="A981" s="1">
        <v>43015</v>
      </c>
      <c r="B981" s="14">
        <f>YEAR(Barcelona_Idealista4[[#This Row],[Fecha]])</f>
        <v>2017</v>
      </c>
      <c r="C981" t="s">
        <v>1102</v>
      </c>
      <c r="D981" t="s">
        <v>11</v>
      </c>
      <c r="E981" t="s">
        <v>47</v>
      </c>
      <c r="F981" t="s">
        <v>48</v>
      </c>
      <c r="G981" t="s">
        <v>14</v>
      </c>
      <c r="H981" t="s">
        <v>23</v>
      </c>
      <c r="I981">
        <v>2</v>
      </c>
      <c r="J981">
        <v>100</v>
      </c>
      <c r="K981" t="s">
        <v>16</v>
      </c>
      <c r="L981" t="s">
        <v>17</v>
      </c>
      <c r="M981" t="s">
        <v>40</v>
      </c>
      <c r="N981" s="18">
        <f>VLOOKUP(Barcelona_Idealista4[[#This Row],[lift]],Tabla5[],2,0)</f>
        <v>0</v>
      </c>
      <c r="O981" s="25">
        <v>649000</v>
      </c>
      <c r="P981" s="25">
        <f>Barcelona_Idealista4[[#This Row],[prices]]/Barcelona_Idealista4[[#This Row],[area_m2]]</f>
        <v>6490</v>
      </c>
      <c r="Q981" t="str">
        <f>_xlfn.TEXTJOIN("-",0,Barcelona_Idealista4[[#This Row],[condition]],Barcelona_Idealista4[[#This Row],[prices]])</f>
        <v>good condition-649000</v>
      </c>
      <c r="R981" s="11" t="str" cm="1">
        <f t="array" ref="R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2" spans="1:18" x14ac:dyDescent="0.2">
      <c r="A982" s="1">
        <v>43016</v>
      </c>
      <c r="B982" s="14">
        <f>YEAR(Barcelona_Idealista4[[#This Row],[Fecha]])</f>
        <v>2017</v>
      </c>
      <c r="C982" t="s">
        <v>1103</v>
      </c>
      <c r="D982" t="s">
        <v>11</v>
      </c>
      <c r="E982" t="s">
        <v>19</v>
      </c>
      <c r="F982" t="s">
        <v>45</v>
      </c>
      <c r="G982" t="s">
        <v>14</v>
      </c>
      <c r="H982" t="s">
        <v>69</v>
      </c>
      <c r="I982">
        <v>5</v>
      </c>
      <c r="J982">
        <v>585</v>
      </c>
      <c r="K982" t="s">
        <v>28</v>
      </c>
      <c r="L982" t="s">
        <v>17</v>
      </c>
      <c r="M982" t="s">
        <v>29</v>
      </c>
      <c r="N982" s="18">
        <f>VLOOKUP(Barcelona_Idealista4[[#This Row],[lift]],Tabla5[],2,0)</f>
        <v>0.02</v>
      </c>
      <c r="O982" s="25">
        <v>2350000</v>
      </c>
      <c r="P982" s="25">
        <f>Barcelona_Idealista4[[#This Row],[prices]]/Barcelona_Idealista4[[#This Row],[area_m2]]</f>
        <v>4017.0940170940171</v>
      </c>
      <c r="Q982" t="str">
        <f>_xlfn.TEXTJOIN("-",0,Barcelona_Idealista4[[#This Row],[condition]],Barcelona_Idealista4[[#This Row],[prices]])</f>
        <v>good condition-2350000</v>
      </c>
      <c r="R982" s="11" t="str" cm="1">
        <f t="array" ref="R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3" spans="1:18" x14ac:dyDescent="0.2">
      <c r="A983" s="1">
        <v>43017</v>
      </c>
      <c r="B983" s="14">
        <f>YEAR(Barcelona_Idealista4[[#This Row],[Fecha]])</f>
        <v>2017</v>
      </c>
      <c r="C983" t="s">
        <v>1104</v>
      </c>
      <c r="D983" t="s">
        <v>11</v>
      </c>
      <c r="E983" t="s">
        <v>12</v>
      </c>
      <c r="F983" t="s">
        <v>33</v>
      </c>
      <c r="G983" t="s">
        <v>14</v>
      </c>
      <c r="H983" t="s">
        <v>15</v>
      </c>
      <c r="I983">
        <v>3</v>
      </c>
      <c r="J983">
        <v>72</v>
      </c>
      <c r="K983" t="s">
        <v>16</v>
      </c>
      <c r="L983" t="s">
        <v>17</v>
      </c>
      <c r="M983" t="s">
        <v>60</v>
      </c>
      <c r="N983" s="18">
        <f>VLOOKUP(Barcelona_Idealista4[[#This Row],[lift]],Tabla5[],2,0)</f>
        <v>0</v>
      </c>
      <c r="O983" s="25">
        <v>390000</v>
      </c>
      <c r="P983" s="25">
        <f>Barcelona_Idealista4[[#This Row],[prices]]/Barcelona_Idealista4[[#This Row],[area_m2]]</f>
        <v>5416.666666666667</v>
      </c>
      <c r="Q983" t="str">
        <f>_xlfn.TEXTJOIN("-",0,Barcelona_Idealista4[[#This Row],[condition]],Barcelona_Idealista4[[#This Row],[prices]])</f>
        <v>good condition-390000</v>
      </c>
      <c r="R983" s="11" t="str" cm="1">
        <f t="array" ref="R9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4" spans="1:18" x14ac:dyDescent="0.2">
      <c r="A984" s="1">
        <v>43018</v>
      </c>
      <c r="B984" s="14">
        <f>YEAR(Barcelona_Idealista4[[#This Row],[Fecha]])</f>
        <v>2017</v>
      </c>
      <c r="C984" t="s">
        <v>1105</v>
      </c>
      <c r="D984" t="s">
        <v>11</v>
      </c>
      <c r="E984" t="s">
        <v>19</v>
      </c>
      <c r="F984" t="s">
        <v>77</v>
      </c>
      <c r="G984" t="s">
        <v>14</v>
      </c>
      <c r="H984" t="s">
        <v>23</v>
      </c>
      <c r="I984">
        <v>4</v>
      </c>
      <c r="J984">
        <v>555</v>
      </c>
      <c r="K984" t="s">
        <v>16</v>
      </c>
      <c r="L984" t="s">
        <v>17</v>
      </c>
      <c r="M984" t="s">
        <v>36</v>
      </c>
      <c r="N984" s="18">
        <f>VLOOKUP(Barcelona_Idealista4[[#This Row],[lift]],Tabla5[],2,0)</f>
        <v>0</v>
      </c>
      <c r="O984" s="25">
        <v>2150000</v>
      </c>
      <c r="P984" s="25">
        <f>Barcelona_Idealista4[[#This Row],[prices]]/Barcelona_Idealista4[[#This Row],[area_m2]]</f>
        <v>3873.8738738738739</v>
      </c>
      <c r="Q984" t="str">
        <f>_xlfn.TEXTJOIN("-",0,Barcelona_Idealista4[[#This Row],[condition]],Barcelona_Idealista4[[#This Row],[prices]])</f>
        <v>good condition-2150000</v>
      </c>
      <c r="R984" s="11" t="str" cm="1">
        <f t="array" ref="R9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5" spans="1:18" x14ac:dyDescent="0.2">
      <c r="A985" s="1">
        <v>43019</v>
      </c>
      <c r="B985" s="14">
        <f>YEAR(Barcelona_Idealista4[[#This Row],[Fecha]])</f>
        <v>2017</v>
      </c>
      <c r="C985" t="s">
        <v>1106</v>
      </c>
      <c r="D985" t="s">
        <v>11</v>
      </c>
      <c r="E985" t="s">
        <v>47</v>
      </c>
      <c r="F985" t="s">
        <v>48</v>
      </c>
      <c r="G985" t="s">
        <v>14</v>
      </c>
      <c r="H985" t="s">
        <v>15</v>
      </c>
      <c r="I985">
        <v>2</v>
      </c>
      <c r="J985">
        <v>50</v>
      </c>
      <c r="K985" t="s">
        <v>28</v>
      </c>
      <c r="L985" t="s">
        <v>17</v>
      </c>
      <c r="M985" t="s">
        <v>57</v>
      </c>
      <c r="N985" s="18">
        <f>VLOOKUP(Barcelona_Idealista4[[#This Row],[lift]],Tabla5[],2,0)</f>
        <v>0.02</v>
      </c>
      <c r="O985" s="25">
        <v>189000</v>
      </c>
      <c r="P985" s="25">
        <f>Barcelona_Idealista4[[#This Row],[prices]]/Barcelona_Idealista4[[#This Row],[area_m2]]</f>
        <v>3780</v>
      </c>
      <c r="Q985" t="str">
        <f>_xlfn.TEXTJOIN("-",0,Barcelona_Idealista4[[#This Row],[condition]],Barcelona_Idealista4[[#This Row],[prices]])</f>
        <v>good condition-189000</v>
      </c>
      <c r="R985" s="11" t="str" cm="1">
        <f t="array" ref="R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6" spans="1:18" x14ac:dyDescent="0.2">
      <c r="A986" s="1">
        <v>43020</v>
      </c>
      <c r="B986" s="14">
        <f>YEAR(Barcelona_Idealista4[[#This Row],[Fecha]])</f>
        <v>2017</v>
      </c>
      <c r="C986" t="s">
        <v>1107</v>
      </c>
      <c r="D986" t="s">
        <v>11</v>
      </c>
      <c r="E986" t="s">
        <v>47</v>
      </c>
      <c r="F986" t="s">
        <v>48</v>
      </c>
      <c r="G986" t="s">
        <v>14</v>
      </c>
      <c r="H986" t="s">
        <v>15</v>
      </c>
      <c r="I986">
        <v>2</v>
      </c>
      <c r="J986">
        <v>62</v>
      </c>
      <c r="K986" t="s">
        <v>16</v>
      </c>
      <c r="L986" t="s">
        <v>17</v>
      </c>
      <c r="M986" t="s">
        <v>57</v>
      </c>
      <c r="N986" s="18">
        <f>VLOOKUP(Barcelona_Idealista4[[#This Row],[lift]],Tabla5[],2,0)</f>
        <v>0</v>
      </c>
      <c r="O986" s="25">
        <v>235000</v>
      </c>
      <c r="P986" s="25">
        <f>Barcelona_Idealista4[[#This Row],[prices]]/Barcelona_Idealista4[[#This Row],[area_m2]]</f>
        <v>3790.3225806451615</v>
      </c>
      <c r="Q986" t="str">
        <f>_xlfn.TEXTJOIN("-",0,Barcelona_Idealista4[[#This Row],[condition]],Barcelona_Idealista4[[#This Row],[prices]])</f>
        <v>good condition-235000</v>
      </c>
      <c r="R986" s="11" t="str" cm="1">
        <f t="array" ref="R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7" spans="1:18" x14ac:dyDescent="0.2">
      <c r="A987" s="1">
        <v>43021</v>
      </c>
      <c r="B987" s="14">
        <f>YEAR(Barcelona_Idealista4[[#This Row],[Fecha]])</f>
        <v>2017</v>
      </c>
      <c r="C987" t="s">
        <v>1108</v>
      </c>
      <c r="D987" t="s">
        <v>11</v>
      </c>
      <c r="E987" t="s">
        <v>89</v>
      </c>
      <c r="F987" t="s">
        <v>93</v>
      </c>
      <c r="G987" t="s">
        <v>14</v>
      </c>
      <c r="H987" t="s">
        <v>15</v>
      </c>
      <c r="I987">
        <v>2</v>
      </c>
      <c r="J987">
        <v>56</v>
      </c>
      <c r="K987" t="s">
        <v>16</v>
      </c>
      <c r="L987" t="s">
        <v>17</v>
      </c>
      <c r="M987" t="s">
        <v>18</v>
      </c>
      <c r="N987" s="18">
        <f>VLOOKUP(Barcelona_Idealista4[[#This Row],[lift]],Tabla5[],2,0)</f>
        <v>0</v>
      </c>
      <c r="O987" s="25">
        <v>295800</v>
      </c>
      <c r="P987" s="25">
        <f>Barcelona_Idealista4[[#This Row],[prices]]/Barcelona_Idealista4[[#This Row],[area_m2]]</f>
        <v>5282.1428571428569</v>
      </c>
      <c r="Q987" t="str">
        <f>_xlfn.TEXTJOIN("-",0,Barcelona_Idealista4[[#This Row],[condition]],Barcelona_Idealista4[[#This Row],[prices]])</f>
        <v>good condition-295800</v>
      </c>
      <c r="R987" s="11" t="str" cm="1">
        <f t="array" ref="R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88" spans="1:18" x14ac:dyDescent="0.2">
      <c r="A988" s="1">
        <v>43022</v>
      </c>
      <c r="B988" s="14">
        <f>YEAR(Barcelona_Idealista4[[#This Row],[Fecha]])</f>
        <v>2017</v>
      </c>
      <c r="C988" t="s">
        <v>1109</v>
      </c>
      <c r="D988" t="s">
        <v>11</v>
      </c>
      <c r="E988" t="s">
        <v>25</v>
      </c>
      <c r="F988" t="s">
        <v>99</v>
      </c>
      <c r="G988" t="s">
        <v>14</v>
      </c>
      <c r="H988" t="s">
        <v>27</v>
      </c>
      <c r="I988">
        <v>4</v>
      </c>
      <c r="J988">
        <v>197</v>
      </c>
      <c r="K988" t="s">
        <v>28</v>
      </c>
      <c r="L988" t="s">
        <v>17</v>
      </c>
      <c r="M988" t="s">
        <v>29</v>
      </c>
      <c r="N988" s="18">
        <f>VLOOKUP(Barcelona_Idealista4[[#This Row],[lift]],Tabla5[],2,0)</f>
        <v>0.02</v>
      </c>
      <c r="O988" s="25">
        <v>480000</v>
      </c>
      <c r="P988" s="25">
        <f>Barcelona_Idealista4[[#This Row],[prices]]/Barcelona_Idealista4[[#This Row],[area_m2]]</f>
        <v>2436.5482233502539</v>
      </c>
      <c r="Q988" t="str">
        <f>_xlfn.TEXTJOIN("-",0,Barcelona_Idealista4[[#This Row],[condition]],Barcelona_Idealista4[[#This Row],[prices]])</f>
        <v>good condition-480000</v>
      </c>
      <c r="R988" s="11" t="str" cm="1">
        <f t="array" ref="R9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89" spans="1:18" x14ac:dyDescent="0.2">
      <c r="A989" s="1">
        <v>43023</v>
      </c>
      <c r="B989" s="14">
        <f>YEAR(Barcelona_Idealista4[[#This Row],[Fecha]])</f>
        <v>2017</v>
      </c>
      <c r="C989" t="s">
        <v>1110</v>
      </c>
      <c r="D989" t="s">
        <v>11</v>
      </c>
      <c r="E989" t="s">
        <v>89</v>
      </c>
      <c r="F989" t="s">
        <v>93</v>
      </c>
      <c r="G989" t="s">
        <v>14</v>
      </c>
      <c r="H989" t="s">
        <v>15</v>
      </c>
      <c r="I989">
        <v>3</v>
      </c>
      <c r="J989">
        <v>75</v>
      </c>
      <c r="K989" t="s">
        <v>16</v>
      </c>
      <c r="L989" t="s">
        <v>17</v>
      </c>
      <c r="M989" t="s">
        <v>60</v>
      </c>
      <c r="N989" s="18">
        <f>VLOOKUP(Barcelona_Idealista4[[#This Row],[lift]],Tabla5[],2,0)</f>
        <v>0</v>
      </c>
      <c r="O989" s="25">
        <v>276000</v>
      </c>
      <c r="P989" s="25">
        <f>Barcelona_Idealista4[[#This Row],[prices]]/Barcelona_Idealista4[[#This Row],[area_m2]]</f>
        <v>3680</v>
      </c>
      <c r="Q989" t="str">
        <f>_xlfn.TEXTJOIN("-",0,Barcelona_Idealista4[[#This Row],[condition]],Barcelona_Idealista4[[#This Row],[prices]])</f>
        <v>good condition-276000</v>
      </c>
      <c r="R989" s="11" t="str" cm="1">
        <f t="array" ref="R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0" spans="1:18" x14ac:dyDescent="0.2">
      <c r="A990" s="1">
        <v>43024</v>
      </c>
      <c r="B990" s="14">
        <f>YEAR(Barcelona_Idealista4[[#This Row],[Fecha]])</f>
        <v>2017</v>
      </c>
      <c r="C990" t="s">
        <v>1111</v>
      </c>
      <c r="D990" t="s">
        <v>11</v>
      </c>
      <c r="E990" t="s">
        <v>50</v>
      </c>
      <c r="F990" t="s">
        <v>66</v>
      </c>
      <c r="G990" t="s">
        <v>14</v>
      </c>
      <c r="H990" t="s">
        <v>64</v>
      </c>
      <c r="I990">
        <v>5</v>
      </c>
      <c r="J990">
        <v>582</v>
      </c>
      <c r="K990" t="s">
        <v>28</v>
      </c>
      <c r="L990" t="s">
        <v>17</v>
      </c>
      <c r="M990" t="s">
        <v>29</v>
      </c>
      <c r="N990" s="18">
        <f>VLOOKUP(Barcelona_Idealista4[[#This Row],[lift]],Tabla5[],2,0)</f>
        <v>0.02</v>
      </c>
      <c r="O990" s="25">
        <v>1690000</v>
      </c>
      <c r="P990" s="25">
        <f>Barcelona_Idealista4[[#This Row],[prices]]/Barcelona_Idealista4[[#This Row],[area_m2]]</f>
        <v>2903.7800687285221</v>
      </c>
      <c r="Q990" t="str">
        <f>_xlfn.TEXTJOIN("-",0,Barcelona_Idealista4[[#This Row],[condition]],Barcelona_Idealista4[[#This Row],[prices]])</f>
        <v>good condition-1690000</v>
      </c>
      <c r="R990" s="11" t="str" cm="1">
        <f t="array" ref="R9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991" spans="1:18" x14ac:dyDescent="0.2">
      <c r="A991" s="1">
        <v>43025</v>
      </c>
      <c r="B991" s="14">
        <f>YEAR(Barcelona_Idealista4[[#This Row],[Fecha]])</f>
        <v>2017</v>
      </c>
      <c r="C991" t="s">
        <v>1112</v>
      </c>
      <c r="D991" t="s">
        <v>11</v>
      </c>
      <c r="E991" t="s">
        <v>54</v>
      </c>
      <c r="F991" t="s">
        <v>55</v>
      </c>
      <c r="G991" t="s">
        <v>14</v>
      </c>
      <c r="H991" t="s">
        <v>15</v>
      </c>
      <c r="I991">
        <v>2</v>
      </c>
      <c r="J991">
        <v>80</v>
      </c>
      <c r="K991" t="s">
        <v>16</v>
      </c>
      <c r="L991" t="s">
        <v>17</v>
      </c>
      <c r="M991" t="s">
        <v>18</v>
      </c>
      <c r="N991" s="18">
        <f>VLOOKUP(Barcelona_Idealista4[[#This Row],[lift]],Tabla5[],2,0)</f>
        <v>0</v>
      </c>
      <c r="O991" s="25">
        <v>340000</v>
      </c>
      <c r="P991" s="25">
        <f>Barcelona_Idealista4[[#This Row],[prices]]/Barcelona_Idealista4[[#This Row],[area_m2]]</f>
        <v>4250</v>
      </c>
      <c r="Q991" t="str">
        <f>_xlfn.TEXTJOIN("-",0,Barcelona_Idealista4[[#This Row],[condition]],Barcelona_Idealista4[[#This Row],[prices]])</f>
        <v>good condition-340000</v>
      </c>
      <c r="R991" s="11" t="str" cm="1">
        <f t="array" ref="R9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2" spans="1:18" x14ac:dyDescent="0.2">
      <c r="A992" s="1">
        <v>43026</v>
      </c>
      <c r="B992" s="14">
        <f>YEAR(Barcelona_Idealista4[[#This Row],[Fecha]])</f>
        <v>2017</v>
      </c>
      <c r="C992" t="s">
        <v>1113</v>
      </c>
      <c r="D992" t="s">
        <v>11</v>
      </c>
      <c r="E992" t="s">
        <v>37</v>
      </c>
      <c r="F992" t="s">
        <v>38</v>
      </c>
      <c r="G992" t="s">
        <v>14</v>
      </c>
      <c r="H992" t="s">
        <v>15</v>
      </c>
      <c r="I992">
        <v>3</v>
      </c>
      <c r="J992">
        <v>95</v>
      </c>
      <c r="K992" t="s">
        <v>28</v>
      </c>
      <c r="L992" t="s">
        <v>17</v>
      </c>
      <c r="M992" t="s">
        <v>18</v>
      </c>
      <c r="N992" s="18">
        <f>VLOOKUP(Barcelona_Idealista4[[#This Row],[lift]],Tabla5[],2,0)</f>
        <v>0.02</v>
      </c>
      <c r="O992" s="25">
        <v>345000</v>
      </c>
      <c r="P992" s="25">
        <f>Barcelona_Idealista4[[#This Row],[prices]]/Barcelona_Idealista4[[#This Row],[area_m2]]</f>
        <v>3631.5789473684213</v>
      </c>
      <c r="Q992" t="str">
        <f>_xlfn.TEXTJOIN("-",0,Barcelona_Idealista4[[#This Row],[condition]],Barcelona_Idealista4[[#This Row],[prices]])</f>
        <v>good condition-345000</v>
      </c>
      <c r="R992" s="11" t="str" cm="1">
        <f t="array" ref="R9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3" spans="1:18" x14ac:dyDescent="0.2">
      <c r="A993" s="1">
        <v>43027</v>
      </c>
      <c r="B993" s="14">
        <f>YEAR(Barcelona_Idealista4[[#This Row],[Fecha]])</f>
        <v>2017</v>
      </c>
      <c r="C993" t="s">
        <v>1114</v>
      </c>
      <c r="D993" t="s">
        <v>11</v>
      </c>
      <c r="E993" t="s">
        <v>12</v>
      </c>
      <c r="F993" t="s">
        <v>41</v>
      </c>
      <c r="G993" t="s">
        <v>14</v>
      </c>
      <c r="H993" t="s">
        <v>15</v>
      </c>
      <c r="I993">
        <v>3</v>
      </c>
      <c r="J993">
        <v>90</v>
      </c>
      <c r="K993" t="s">
        <v>16</v>
      </c>
      <c r="L993" t="s">
        <v>67</v>
      </c>
      <c r="M993" t="s">
        <v>36</v>
      </c>
      <c r="N993" s="18">
        <f>VLOOKUP(Barcelona_Idealista4[[#This Row],[lift]],Tabla5[],2,0)</f>
        <v>0</v>
      </c>
      <c r="O993" s="25">
        <v>350000</v>
      </c>
      <c r="P993" s="25">
        <f>Barcelona_Idealista4[[#This Row],[prices]]/Barcelona_Idealista4[[#This Row],[area_m2]]</f>
        <v>3888.8888888888887</v>
      </c>
      <c r="Q993" t="str">
        <f>_xlfn.TEXTJOIN("-",0,Barcelona_Idealista4[[#This Row],[condition]],Barcelona_Idealista4[[#This Row],[prices]])</f>
        <v>good condition-350000</v>
      </c>
      <c r="R993" s="11" t="str" cm="1">
        <f t="array" ref="R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4" spans="1:18" x14ac:dyDescent="0.2">
      <c r="A994" s="1">
        <v>43028</v>
      </c>
      <c r="B994" s="14">
        <f>YEAR(Barcelona_Idealista4[[#This Row],[Fecha]])</f>
        <v>2017</v>
      </c>
      <c r="C994" t="s">
        <v>1115</v>
      </c>
      <c r="D994" t="s">
        <v>11</v>
      </c>
      <c r="E994" t="s">
        <v>47</v>
      </c>
      <c r="F994" t="s">
        <v>48</v>
      </c>
      <c r="G994" t="s">
        <v>14</v>
      </c>
      <c r="H994" t="s">
        <v>15</v>
      </c>
      <c r="I994">
        <v>3</v>
      </c>
      <c r="J994">
        <v>95</v>
      </c>
      <c r="K994" t="s">
        <v>16</v>
      </c>
      <c r="L994" t="s">
        <v>17</v>
      </c>
      <c r="M994" t="s">
        <v>18</v>
      </c>
      <c r="N994" s="18">
        <f>VLOOKUP(Barcelona_Idealista4[[#This Row],[lift]],Tabla5[],2,0)</f>
        <v>0</v>
      </c>
      <c r="O994" s="25">
        <v>299000</v>
      </c>
      <c r="P994" s="25">
        <f>Barcelona_Idealista4[[#This Row],[prices]]/Barcelona_Idealista4[[#This Row],[area_m2]]</f>
        <v>3147.3684210526317</v>
      </c>
      <c r="Q994" t="str">
        <f>_xlfn.TEXTJOIN("-",0,Barcelona_Idealista4[[#This Row],[condition]],Barcelona_Idealista4[[#This Row],[prices]])</f>
        <v>good condition-299000</v>
      </c>
      <c r="R994" s="11" t="str" cm="1">
        <f t="array" ref="R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5" spans="1:18" x14ac:dyDescent="0.2">
      <c r="A995" s="1">
        <v>43029</v>
      </c>
      <c r="B995" s="14">
        <f>YEAR(Barcelona_Idealista4[[#This Row],[Fecha]])</f>
        <v>2017</v>
      </c>
      <c r="C995" t="s">
        <v>1116</v>
      </c>
      <c r="D995" t="s">
        <v>11</v>
      </c>
      <c r="E995" t="s">
        <v>12</v>
      </c>
      <c r="F995" t="s">
        <v>31</v>
      </c>
      <c r="G995" t="s">
        <v>14</v>
      </c>
      <c r="H995" t="s">
        <v>15</v>
      </c>
      <c r="I995">
        <v>2</v>
      </c>
      <c r="J995">
        <v>80</v>
      </c>
      <c r="K995" t="s">
        <v>16</v>
      </c>
      <c r="L995" t="s">
        <v>17</v>
      </c>
      <c r="M995" t="s">
        <v>57</v>
      </c>
      <c r="N995" s="18">
        <f>VLOOKUP(Barcelona_Idealista4[[#This Row],[lift]],Tabla5[],2,0)</f>
        <v>0</v>
      </c>
      <c r="O995" s="25">
        <v>255000</v>
      </c>
      <c r="P995" s="25">
        <f>Barcelona_Idealista4[[#This Row],[prices]]/Barcelona_Idealista4[[#This Row],[area_m2]]</f>
        <v>3187.5</v>
      </c>
      <c r="Q995" t="str">
        <f>_xlfn.TEXTJOIN("-",0,Barcelona_Idealista4[[#This Row],[condition]],Barcelona_Idealista4[[#This Row],[prices]])</f>
        <v>good condition-255000</v>
      </c>
      <c r="R995" s="11" t="str" cm="1">
        <f t="array" ref="R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6" spans="1:18" x14ac:dyDescent="0.2">
      <c r="A996" s="1">
        <v>43030</v>
      </c>
      <c r="B996" s="14">
        <f>YEAR(Barcelona_Idealista4[[#This Row],[Fecha]])</f>
        <v>2017</v>
      </c>
      <c r="C996" t="s">
        <v>1117</v>
      </c>
      <c r="D996" t="s">
        <v>11</v>
      </c>
      <c r="E996" t="s">
        <v>34</v>
      </c>
      <c r="F996" t="s">
        <v>44</v>
      </c>
      <c r="G996" t="s">
        <v>14</v>
      </c>
      <c r="H996" t="s">
        <v>15</v>
      </c>
      <c r="I996">
        <v>3</v>
      </c>
      <c r="J996">
        <v>131</v>
      </c>
      <c r="K996" t="s">
        <v>16</v>
      </c>
      <c r="L996" t="s">
        <v>17</v>
      </c>
      <c r="M996" t="s">
        <v>21</v>
      </c>
      <c r="N996" s="18">
        <f>VLOOKUP(Barcelona_Idealista4[[#This Row],[lift]],Tabla5[],2,0)</f>
        <v>0</v>
      </c>
      <c r="O996" s="25">
        <v>564900</v>
      </c>
      <c r="P996" s="25">
        <f>Barcelona_Idealista4[[#This Row],[prices]]/Barcelona_Idealista4[[#This Row],[area_m2]]</f>
        <v>4312.2137404580153</v>
      </c>
      <c r="Q996" t="str">
        <f>_xlfn.TEXTJOIN("-",0,Barcelona_Idealista4[[#This Row],[condition]],Barcelona_Idealista4[[#This Row],[prices]])</f>
        <v>good condition-564900</v>
      </c>
      <c r="R996" s="11" t="str" cm="1">
        <f t="array" ref="R9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7" spans="1:18" x14ac:dyDescent="0.2">
      <c r="A997" s="1">
        <v>43031</v>
      </c>
      <c r="B997" s="14">
        <f>YEAR(Barcelona_Idealista4[[#This Row],[Fecha]])</f>
        <v>2017</v>
      </c>
      <c r="C997" t="s">
        <v>1118</v>
      </c>
      <c r="D997" t="s">
        <v>11</v>
      </c>
      <c r="E997" t="s">
        <v>47</v>
      </c>
      <c r="F997" t="s">
        <v>86</v>
      </c>
      <c r="G997" t="s">
        <v>14</v>
      </c>
      <c r="H997" t="s">
        <v>15</v>
      </c>
      <c r="I997">
        <v>2</v>
      </c>
      <c r="J997">
        <v>87</v>
      </c>
      <c r="K997" t="s">
        <v>16</v>
      </c>
      <c r="L997" t="s">
        <v>17</v>
      </c>
      <c r="M997" t="s">
        <v>18</v>
      </c>
      <c r="N997" s="18">
        <f>VLOOKUP(Barcelona_Idealista4[[#This Row],[lift]],Tabla5[],2,0)</f>
        <v>0</v>
      </c>
      <c r="O997" s="25">
        <v>315000</v>
      </c>
      <c r="P997" s="25">
        <f>Barcelona_Idealista4[[#This Row],[prices]]/Barcelona_Idealista4[[#This Row],[area_m2]]</f>
        <v>3620.6896551724139</v>
      </c>
      <c r="Q997" t="str">
        <f>_xlfn.TEXTJOIN("-",0,Barcelona_Idealista4[[#This Row],[condition]],Barcelona_Idealista4[[#This Row],[prices]])</f>
        <v>good condition-315000</v>
      </c>
      <c r="R997" s="11" t="str" cm="1">
        <f t="array" ref="R9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8" spans="1:18" x14ac:dyDescent="0.2">
      <c r="A998" s="1">
        <v>43032</v>
      </c>
      <c r="B998" s="14">
        <f>YEAR(Barcelona_Idealista4[[#This Row],[Fecha]])</f>
        <v>2017</v>
      </c>
      <c r="C998" t="s">
        <v>1119</v>
      </c>
      <c r="D998" t="s">
        <v>11</v>
      </c>
      <c r="E998" t="s">
        <v>12</v>
      </c>
      <c r="F998" t="s">
        <v>33</v>
      </c>
      <c r="G998" t="s">
        <v>14</v>
      </c>
      <c r="H998" t="s">
        <v>23</v>
      </c>
      <c r="I998">
        <v>4</v>
      </c>
      <c r="J998">
        <v>82</v>
      </c>
      <c r="K998" t="s">
        <v>16</v>
      </c>
      <c r="L998" t="s">
        <v>17</v>
      </c>
      <c r="M998" t="s">
        <v>24</v>
      </c>
      <c r="N998" s="18">
        <f>VLOOKUP(Barcelona_Idealista4[[#This Row],[lift]],Tabla5[],2,0)</f>
        <v>0</v>
      </c>
      <c r="O998" s="25">
        <v>310000</v>
      </c>
      <c r="P998" s="25">
        <f>Barcelona_Idealista4[[#This Row],[prices]]/Barcelona_Idealista4[[#This Row],[area_m2]]</f>
        <v>3780.4878048780488</v>
      </c>
      <c r="Q998" t="str">
        <f>_xlfn.TEXTJOIN("-",0,Barcelona_Idealista4[[#This Row],[condition]],Barcelona_Idealista4[[#This Row],[prices]])</f>
        <v>good condition-310000</v>
      </c>
      <c r="R998" s="11" t="str" cm="1">
        <f t="array" ref="R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999" spans="1:18" x14ac:dyDescent="0.2">
      <c r="A999" s="1">
        <v>43033</v>
      </c>
      <c r="B999" s="14">
        <f>YEAR(Barcelona_Idealista4[[#This Row],[Fecha]])</f>
        <v>2017</v>
      </c>
      <c r="C999" t="s">
        <v>1120</v>
      </c>
      <c r="D999" t="s">
        <v>11</v>
      </c>
      <c r="E999" t="s">
        <v>50</v>
      </c>
      <c r="F999" t="s">
        <v>51</v>
      </c>
      <c r="G999" t="s">
        <v>14</v>
      </c>
      <c r="H999" t="s">
        <v>15</v>
      </c>
      <c r="I999">
        <v>4</v>
      </c>
      <c r="J999">
        <v>95</v>
      </c>
      <c r="K999" t="s">
        <v>16</v>
      </c>
      <c r="L999" t="s">
        <v>17</v>
      </c>
      <c r="M999" t="s">
        <v>40</v>
      </c>
      <c r="N999" s="18">
        <f>VLOOKUP(Barcelona_Idealista4[[#This Row],[lift]],Tabla5[],2,0)</f>
        <v>0</v>
      </c>
      <c r="O999" s="25">
        <v>359900</v>
      </c>
      <c r="P999" s="25">
        <f>Barcelona_Idealista4[[#This Row],[prices]]/Barcelona_Idealista4[[#This Row],[area_m2]]</f>
        <v>3788.4210526315787</v>
      </c>
      <c r="Q999" t="str">
        <f>_xlfn.TEXTJOIN("-",0,Barcelona_Idealista4[[#This Row],[condition]],Barcelona_Idealista4[[#This Row],[prices]])</f>
        <v>good condition-359900</v>
      </c>
      <c r="R999" s="11" t="str" cm="1">
        <f t="array" ref="R9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0" spans="1:18" x14ac:dyDescent="0.2">
      <c r="A1000" s="1">
        <v>43034</v>
      </c>
      <c r="B1000" s="14">
        <f>YEAR(Barcelona_Idealista4[[#This Row],[Fecha]])</f>
        <v>2017</v>
      </c>
      <c r="C1000" t="s">
        <v>1121</v>
      </c>
      <c r="D1000" t="s">
        <v>11</v>
      </c>
      <c r="E1000" t="s">
        <v>37</v>
      </c>
      <c r="F1000" t="s">
        <v>74</v>
      </c>
      <c r="G1000" t="s">
        <v>14</v>
      </c>
      <c r="H1000" t="s">
        <v>15</v>
      </c>
      <c r="I1000">
        <v>3</v>
      </c>
      <c r="J1000">
        <v>63</v>
      </c>
      <c r="K1000" t="s">
        <v>16</v>
      </c>
      <c r="L1000" t="s">
        <v>17</v>
      </c>
      <c r="M1000" t="s">
        <v>60</v>
      </c>
      <c r="N1000" s="18">
        <f>VLOOKUP(Barcelona_Idealista4[[#This Row],[lift]],Tabla5[],2,0)</f>
        <v>0</v>
      </c>
      <c r="O1000" s="25">
        <v>235000</v>
      </c>
      <c r="P1000" s="25">
        <f>Barcelona_Idealista4[[#This Row],[prices]]/Barcelona_Idealista4[[#This Row],[area_m2]]</f>
        <v>3730.1587301587301</v>
      </c>
      <c r="Q1000" t="str">
        <f>_xlfn.TEXTJOIN("-",0,Barcelona_Idealista4[[#This Row],[condition]],Barcelona_Idealista4[[#This Row],[prices]])</f>
        <v>good condition-235000</v>
      </c>
      <c r="R1000" s="11" t="str" cm="1">
        <f t="array" ref="R10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1" spans="1:18" x14ac:dyDescent="0.2">
      <c r="A1001" s="1">
        <v>43035</v>
      </c>
      <c r="B1001" s="14">
        <f>YEAR(Barcelona_Idealista4[[#This Row],[Fecha]])</f>
        <v>2017</v>
      </c>
      <c r="C1001" t="s">
        <v>1122</v>
      </c>
      <c r="D1001" t="s">
        <v>11</v>
      </c>
      <c r="E1001" t="s">
        <v>54</v>
      </c>
      <c r="F1001" t="s">
        <v>97</v>
      </c>
      <c r="G1001" t="s">
        <v>14</v>
      </c>
      <c r="H1001" t="s">
        <v>15</v>
      </c>
      <c r="I1001">
        <v>4</v>
      </c>
      <c r="J1001">
        <v>93</v>
      </c>
      <c r="K1001" t="s">
        <v>16</v>
      </c>
      <c r="L1001" t="s">
        <v>17</v>
      </c>
      <c r="M1001" t="s">
        <v>40</v>
      </c>
      <c r="N1001" s="18">
        <f>VLOOKUP(Barcelona_Idealista4[[#This Row],[lift]],Tabla5[],2,0)</f>
        <v>0</v>
      </c>
      <c r="O1001" s="25">
        <v>329000</v>
      </c>
      <c r="P1001" s="25">
        <f>Barcelona_Idealista4[[#This Row],[prices]]/Barcelona_Idealista4[[#This Row],[area_m2]]</f>
        <v>3537.6344086021504</v>
      </c>
      <c r="Q1001" t="str">
        <f>_xlfn.TEXTJOIN("-",0,Barcelona_Idealista4[[#This Row],[condition]],Barcelona_Idealista4[[#This Row],[prices]])</f>
        <v>good condition-329000</v>
      </c>
      <c r="R1001" s="11" t="str" cm="1">
        <f t="array" ref="R10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2" spans="1:18" x14ac:dyDescent="0.2">
      <c r="A1002" s="1">
        <v>43036</v>
      </c>
      <c r="B1002" s="14">
        <f>YEAR(Barcelona_Idealista4[[#This Row],[Fecha]])</f>
        <v>2017</v>
      </c>
      <c r="C1002" t="s">
        <v>1123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>
        <v>4</v>
      </c>
      <c r="J1002">
        <v>117</v>
      </c>
      <c r="K1002" t="s">
        <v>16</v>
      </c>
      <c r="L1002" t="s">
        <v>17</v>
      </c>
      <c r="M1002" t="s">
        <v>18</v>
      </c>
      <c r="N1002" s="18">
        <f>VLOOKUP(Barcelona_Idealista4[[#This Row],[lift]],Tabla5[],2,0)</f>
        <v>0</v>
      </c>
      <c r="O1002" s="25">
        <v>280000</v>
      </c>
      <c r="P1002" s="25">
        <f>Barcelona_Idealista4[[#This Row],[prices]]/Barcelona_Idealista4[[#This Row],[area_m2]]</f>
        <v>2393.1623931623931</v>
      </c>
      <c r="Q1002" t="str">
        <f>_xlfn.TEXTJOIN("-",0,Barcelona_Idealista4[[#This Row],[condition]],Barcelona_Idealista4[[#This Row],[prices]])</f>
        <v>good condition-280000</v>
      </c>
      <c r="R1002" s="11" t="str" cm="1">
        <f t="array" ref="R10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3" spans="1:18" x14ac:dyDescent="0.2">
      <c r="A1003" s="1">
        <v>43037</v>
      </c>
      <c r="B1003" s="14">
        <f>YEAR(Barcelona_Idealista4[[#This Row],[Fecha]])</f>
        <v>2017</v>
      </c>
      <c r="C1003" t="s">
        <v>1124</v>
      </c>
      <c r="D1003" t="s">
        <v>11</v>
      </c>
      <c r="E1003" t="s">
        <v>47</v>
      </c>
      <c r="F1003" t="s">
        <v>48</v>
      </c>
      <c r="G1003" t="s">
        <v>14</v>
      </c>
      <c r="H1003" t="s">
        <v>15</v>
      </c>
      <c r="I1003">
        <v>4</v>
      </c>
      <c r="J1003">
        <v>100</v>
      </c>
      <c r="K1003" t="s">
        <v>16</v>
      </c>
      <c r="L1003" t="s">
        <v>17</v>
      </c>
      <c r="M1003" t="s">
        <v>36</v>
      </c>
      <c r="N1003" s="18">
        <f>VLOOKUP(Barcelona_Idealista4[[#This Row],[lift]],Tabla5[],2,0)</f>
        <v>0</v>
      </c>
      <c r="O1003" s="25">
        <v>300000</v>
      </c>
      <c r="P1003" s="25">
        <f>Barcelona_Idealista4[[#This Row],[prices]]/Barcelona_Idealista4[[#This Row],[area_m2]]</f>
        <v>3000</v>
      </c>
      <c r="Q1003" t="str">
        <f>_xlfn.TEXTJOIN("-",0,Barcelona_Idealista4[[#This Row],[condition]],Barcelona_Idealista4[[#This Row],[prices]])</f>
        <v>good condition-300000</v>
      </c>
      <c r="R1003" s="11" t="str" cm="1">
        <f t="array" ref="R10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4" spans="1:18" x14ac:dyDescent="0.2">
      <c r="A1004" s="1">
        <v>43038</v>
      </c>
      <c r="B1004" s="14">
        <f>YEAR(Barcelona_Idealista4[[#This Row],[Fecha]])</f>
        <v>2017</v>
      </c>
      <c r="C1004" t="s">
        <v>1125</v>
      </c>
      <c r="D1004" t="s">
        <v>11</v>
      </c>
      <c r="E1004" t="s">
        <v>47</v>
      </c>
      <c r="F1004" t="s">
        <v>112</v>
      </c>
      <c r="G1004" t="s">
        <v>14</v>
      </c>
      <c r="H1004" t="s">
        <v>15</v>
      </c>
      <c r="I1004">
        <v>4</v>
      </c>
      <c r="J1004">
        <v>93</v>
      </c>
      <c r="K1004" t="s">
        <v>16</v>
      </c>
      <c r="L1004" t="s">
        <v>17</v>
      </c>
      <c r="M1004" t="s">
        <v>60</v>
      </c>
      <c r="N1004" s="18">
        <f>VLOOKUP(Barcelona_Idealista4[[#This Row],[lift]],Tabla5[],2,0)</f>
        <v>0</v>
      </c>
      <c r="O1004" s="25">
        <v>335000</v>
      </c>
      <c r="P1004" s="25">
        <f>Barcelona_Idealista4[[#This Row],[prices]]/Barcelona_Idealista4[[#This Row],[area_m2]]</f>
        <v>3602.1505376344085</v>
      </c>
      <c r="Q1004" t="str">
        <f>_xlfn.TEXTJOIN("-",0,Barcelona_Idealista4[[#This Row],[condition]],Barcelona_Idealista4[[#This Row],[prices]])</f>
        <v>good condition-335000</v>
      </c>
      <c r="R1004" s="11" t="str" cm="1">
        <f t="array" ref="R10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5" spans="1:18" x14ac:dyDescent="0.2">
      <c r="A1005" s="1">
        <v>43039</v>
      </c>
      <c r="B1005" s="14">
        <f>YEAR(Barcelona_Idealista4[[#This Row],[Fecha]])</f>
        <v>2017</v>
      </c>
      <c r="C1005" t="s">
        <v>1126</v>
      </c>
      <c r="D1005" t="s">
        <v>11</v>
      </c>
      <c r="E1005" t="s">
        <v>12</v>
      </c>
      <c r="F1005" t="s">
        <v>22</v>
      </c>
      <c r="G1005" t="s">
        <v>14</v>
      </c>
      <c r="H1005" t="s">
        <v>15</v>
      </c>
      <c r="I1005">
        <v>3</v>
      </c>
      <c r="J1005">
        <v>61</v>
      </c>
      <c r="K1005" t="s">
        <v>16</v>
      </c>
      <c r="L1005" t="s">
        <v>17</v>
      </c>
      <c r="M1005" t="s">
        <v>58</v>
      </c>
      <c r="N1005" s="18">
        <f>VLOOKUP(Barcelona_Idealista4[[#This Row],[lift]],Tabla5[],2,0)</f>
        <v>0</v>
      </c>
      <c r="O1005" s="25">
        <v>299000</v>
      </c>
      <c r="P1005" s="25">
        <f>Barcelona_Idealista4[[#This Row],[prices]]/Barcelona_Idealista4[[#This Row],[area_m2]]</f>
        <v>4901.6393442622948</v>
      </c>
      <c r="Q1005" t="str">
        <f>_xlfn.TEXTJOIN("-",0,Barcelona_Idealista4[[#This Row],[condition]],Barcelona_Idealista4[[#This Row],[prices]])</f>
        <v>good condition-299000</v>
      </c>
      <c r="R1005" s="11" t="str" cm="1">
        <f t="array" ref="R1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6" spans="1:18" x14ac:dyDescent="0.2">
      <c r="A1006" s="1">
        <v>43040</v>
      </c>
      <c r="B1006" s="14">
        <f>YEAR(Barcelona_Idealista4[[#This Row],[Fecha]])</f>
        <v>2017</v>
      </c>
      <c r="C1006" t="s">
        <v>1127</v>
      </c>
      <c r="D1006" t="s">
        <v>11</v>
      </c>
      <c r="E1006" t="s">
        <v>25</v>
      </c>
      <c r="F1006" t="s">
        <v>94</v>
      </c>
      <c r="G1006" t="s">
        <v>14</v>
      </c>
      <c r="H1006" t="s">
        <v>15</v>
      </c>
      <c r="I1006">
        <v>3</v>
      </c>
      <c r="J1006">
        <v>90</v>
      </c>
      <c r="K1006" t="s">
        <v>28</v>
      </c>
      <c r="L1006" t="s">
        <v>17</v>
      </c>
      <c r="M1006" t="s">
        <v>40</v>
      </c>
      <c r="N1006" s="18">
        <f>VLOOKUP(Barcelona_Idealista4[[#This Row],[lift]],Tabla5[],2,0)</f>
        <v>0.02</v>
      </c>
      <c r="O1006" s="25">
        <v>230000</v>
      </c>
      <c r="P1006" s="25">
        <f>Barcelona_Idealista4[[#This Row],[prices]]/Barcelona_Idealista4[[#This Row],[area_m2]]</f>
        <v>2555.5555555555557</v>
      </c>
      <c r="Q1006" t="str">
        <f>_xlfn.TEXTJOIN("-",0,Barcelona_Idealista4[[#This Row],[condition]],Barcelona_Idealista4[[#This Row],[prices]])</f>
        <v>good condition-230000</v>
      </c>
      <c r="R1006" s="11" t="str" cm="1">
        <f t="array" ref="R10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07" spans="1:18" x14ac:dyDescent="0.2">
      <c r="A1007" s="1">
        <v>43041</v>
      </c>
      <c r="B1007" s="14">
        <f>YEAR(Barcelona_Idealista4[[#This Row],[Fecha]])</f>
        <v>2017</v>
      </c>
      <c r="C1007" t="s">
        <v>1128</v>
      </c>
      <c r="D1007" t="s">
        <v>11</v>
      </c>
      <c r="E1007" t="s">
        <v>25</v>
      </c>
      <c r="F1007" t="s">
        <v>99</v>
      </c>
      <c r="G1007" t="s">
        <v>14</v>
      </c>
      <c r="H1007" t="s">
        <v>15</v>
      </c>
      <c r="I1007">
        <v>3</v>
      </c>
      <c r="J1007">
        <v>91</v>
      </c>
      <c r="K1007" t="s">
        <v>16</v>
      </c>
      <c r="L1007" t="s">
        <v>17</v>
      </c>
      <c r="M1007" t="s">
        <v>18</v>
      </c>
      <c r="N1007" s="18">
        <f>VLOOKUP(Barcelona_Idealista4[[#This Row],[lift]],Tabla5[],2,0)</f>
        <v>0</v>
      </c>
      <c r="O1007" s="25">
        <v>415000</v>
      </c>
      <c r="P1007" s="25">
        <f>Barcelona_Idealista4[[#This Row],[prices]]/Barcelona_Idealista4[[#This Row],[area_m2]]</f>
        <v>4560.4395604395604</v>
      </c>
      <c r="Q1007" t="str">
        <f>_xlfn.TEXTJOIN("-",0,Barcelona_Idealista4[[#This Row],[condition]],Barcelona_Idealista4[[#This Row],[prices]])</f>
        <v>good condition-415000</v>
      </c>
      <c r="R1007" s="11" t="str" cm="1">
        <f t="array" ref="R1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8" spans="1:18" x14ac:dyDescent="0.2">
      <c r="A1008" s="1">
        <v>43042</v>
      </c>
      <c r="B1008" s="14">
        <f>YEAR(Barcelona_Idealista4[[#This Row],[Fecha]])</f>
        <v>2017</v>
      </c>
      <c r="C1008" t="s">
        <v>1129</v>
      </c>
      <c r="D1008" t="s">
        <v>11</v>
      </c>
      <c r="E1008" t="s">
        <v>47</v>
      </c>
      <c r="F1008" t="s">
        <v>102</v>
      </c>
      <c r="G1008" t="s">
        <v>14</v>
      </c>
      <c r="H1008" t="s">
        <v>15</v>
      </c>
      <c r="I1008">
        <v>1</v>
      </c>
      <c r="J1008">
        <v>41</v>
      </c>
      <c r="K1008" t="s">
        <v>28</v>
      </c>
      <c r="L1008" t="s">
        <v>17</v>
      </c>
      <c r="M1008" t="s">
        <v>52</v>
      </c>
      <c r="N1008" s="18">
        <f>VLOOKUP(Barcelona_Idealista4[[#This Row],[lift]],Tabla5[],2,0)</f>
        <v>0.02</v>
      </c>
      <c r="O1008" s="25">
        <v>215000</v>
      </c>
      <c r="P1008" s="25">
        <f>Barcelona_Idealista4[[#This Row],[prices]]/Barcelona_Idealista4[[#This Row],[area_m2]]</f>
        <v>5243.9024390243903</v>
      </c>
      <c r="Q1008" t="str">
        <f>_xlfn.TEXTJOIN("-",0,Barcelona_Idealista4[[#This Row],[condition]],Barcelona_Idealista4[[#This Row],[prices]])</f>
        <v>good condition-215000</v>
      </c>
      <c r="R1008" s="11" t="str" cm="1">
        <f t="array" ref="R1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09" spans="1:18" x14ac:dyDescent="0.2">
      <c r="A1009" s="1">
        <v>43043</v>
      </c>
      <c r="B1009" s="14">
        <f>YEAR(Barcelona_Idealista4[[#This Row],[Fecha]])</f>
        <v>2017</v>
      </c>
      <c r="C1009" t="s">
        <v>1130</v>
      </c>
      <c r="D1009" t="s">
        <v>11</v>
      </c>
      <c r="E1009" t="s">
        <v>19</v>
      </c>
      <c r="F1009" t="s">
        <v>20</v>
      </c>
      <c r="G1009" t="s">
        <v>14</v>
      </c>
      <c r="H1009" t="s">
        <v>15</v>
      </c>
      <c r="I1009">
        <v>3</v>
      </c>
      <c r="J1009">
        <v>71</v>
      </c>
      <c r="K1009" t="s">
        <v>16</v>
      </c>
      <c r="L1009" t="s">
        <v>17</v>
      </c>
      <c r="M1009" t="s">
        <v>21</v>
      </c>
      <c r="N1009" s="18">
        <f>VLOOKUP(Barcelona_Idealista4[[#This Row],[lift]],Tabla5[],2,0)</f>
        <v>0</v>
      </c>
      <c r="O1009" s="25">
        <v>359000</v>
      </c>
      <c r="P1009" s="25">
        <f>Barcelona_Idealista4[[#This Row],[prices]]/Barcelona_Idealista4[[#This Row],[area_m2]]</f>
        <v>5056.3380281690143</v>
      </c>
      <c r="Q1009" t="str">
        <f>_xlfn.TEXTJOIN("-",0,Barcelona_Idealista4[[#This Row],[condition]],Barcelona_Idealista4[[#This Row],[prices]])</f>
        <v>good condition-359000</v>
      </c>
      <c r="R1009" s="11" t="str" cm="1">
        <f t="array" ref="R10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0" spans="1:18" x14ac:dyDescent="0.2">
      <c r="A1010" s="1">
        <v>43044</v>
      </c>
      <c r="B1010" s="14">
        <f>YEAR(Barcelona_Idealista4[[#This Row],[Fecha]])</f>
        <v>2017</v>
      </c>
      <c r="C1010" t="s">
        <v>1131</v>
      </c>
      <c r="D1010" t="s">
        <v>11</v>
      </c>
      <c r="E1010" t="s">
        <v>47</v>
      </c>
      <c r="F1010" t="s">
        <v>86</v>
      </c>
      <c r="G1010" t="s">
        <v>14</v>
      </c>
      <c r="H1010" t="s">
        <v>15</v>
      </c>
      <c r="I1010">
        <v>1</v>
      </c>
      <c r="J1010">
        <v>47</v>
      </c>
      <c r="K1010" t="s">
        <v>28</v>
      </c>
      <c r="L1010" t="s">
        <v>17</v>
      </c>
      <c r="M1010" t="s">
        <v>57</v>
      </c>
      <c r="N1010" s="18">
        <f>VLOOKUP(Barcelona_Idealista4[[#This Row],[lift]],Tabla5[],2,0)</f>
        <v>0.02</v>
      </c>
      <c r="O1010" s="25">
        <v>280000</v>
      </c>
      <c r="P1010" s="25">
        <f>Barcelona_Idealista4[[#This Row],[prices]]/Barcelona_Idealista4[[#This Row],[area_m2]]</f>
        <v>5957.4468085106382</v>
      </c>
      <c r="Q1010" t="str">
        <f>_xlfn.TEXTJOIN("-",0,Barcelona_Idealista4[[#This Row],[condition]],Barcelona_Idealista4[[#This Row],[prices]])</f>
        <v>good condition-280000</v>
      </c>
      <c r="R1010" s="11" t="str" cm="1">
        <f t="array" ref="R1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1" spans="1:18" x14ac:dyDescent="0.2">
      <c r="A1011" s="1">
        <v>43045</v>
      </c>
      <c r="B1011" s="14">
        <f>YEAR(Barcelona_Idealista4[[#This Row],[Fecha]])</f>
        <v>2017</v>
      </c>
      <c r="C1011" t="s">
        <v>1132</v>
      </c>
      <c r="D1011" t="s">
        <v>11</v>
      </c>
      <c r="E1011" t="s">
        <v>12</v>
      </c>
      <c r="F1011" t="s">
        <v>41</v>
      </c>
      <c r="G1011" t="s">
        <v>14</v>
      </c>
      <c r="H1011" t="s">
        <v>15</v>
      </c>
      <c r="I1011">
        <v>2</v>
      </c>
      <c r="J1011">
        <v>91</v>
      </c>
      <c r="K1011" t="s">
        <v>16</v>
      </c>
      <c r="L1011" t="s">
        <v>17</v>
      </c>
      <c r="M1011" t="s">
        <v>18</v>
      </c>
      <c r="N1011" s="18">
        <f>VLOOKUP(Barcelona_Idealista4[[#This Row],[lift]],Tabla5[],2,0)</f>
        <v>0</v>
      </c>
      <c r="O1011" s="25">
        <v>690000</v>
      </c>
      <c r="P1011" s="25">
        <f>Barcelona_Idealista4[[#This Row],[prices]]/Barcelona_Idealista4[[#This Row],[area_m2]]</f>
        <v>7582.4175824175827</v>
      </c>
      <c r="Q1011" t="str">
        <f>_xlfn.TEXTJOIN("-",0,Barcelona_Idealista4[[#This Row],[condition]],Barcelona_Idealista4[[#This Row],[prices]])</f>
        <v>good condition-690000</v>
      </c>
      <c r="R1011" s="11" t="str" cm="1">
        <f t="array" ref="R1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2" spans="1:18" x14ac:dyDescent="0.2">
      <c r="A1012" s="1">
        <v>43046</v>
      </c>
      <c r="B1012" s="14">
        <f>YEAR(Barcelona_Idealista4[[#This Row],[Fecha]])</f>
        <v>2017</v>
      </c>
      <c r="C1012" t="s">
        <v>1133</v>
      </c>
      <c r="D1012" t="s">
        <v>11</v>
      </c>
      <c r="E1012" t="s">
        <v>50</v>
      </c>
      <c r="F1012" t="s">
        <v>51</v>
      </c>
      <c r="G1012" t="s">
        <v>14</v>
      </c>
      <c r="H1012" t="s">
        <v>15</v>
      </c>
      <c r="I1012">
        <v>4</v>
      </c>
      <c r="J1012">
        <v>130</v>
      </c>
      <c r="K1012" t="s">
        <v>16</v>
      </c>
      <c r="L1012" t="s">
        <v>17</v>
      </c>
      <c r="M1012" t="s">
        <v>21</v>
      </c>
      <c r="N1012" s="18">
        <f>VLOOKUP(Barcelona_Idealista4[[#This Row],[lift]],Tabla5[],2,0)</f>
        <v>0</v>
      </c>
      <c r="O1012" s="25">
        <v>575000</v>
      </c>
      <c r="P1012" s="25">
        <f>Barcelona_Idealista4[[#This Row],[prices]]/Barcelona_Idealista4[[#This Row],[area_m2]]</f>
        <v>4423.0769230769229</v>
      </c>
      <c r="Q1012" t="str">
        <f>_xlfn.TEXTJOIN("-",0,Barcelona_Idealista4[[#This Row],[condition]],Barcelona_Idealista4[[#This Row],[prices]])</f>
        <v>good condition-575000</v>
      </c>
      <c r="R1012" s="11" t="str" cm="1">
        <f t="array" ref="R1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3" spans="1:18" x14ac:dyDescent="0.2">
      <c r="A1013" s="1">
        <v>43047</v>
      </c>
      <c r="B1013" s="14">
        <f>YEAR(Barcelona_Idealista4[[#This Row],[Fecha]])</f>
        <v>2017</v>
      </c>
      <c r="C1013" t="s">
        <v>1134</v>
      </c>
      <c r="D1013" t="s">
        <v>11</v>
      </c>
      <c r="E1013" t="s">
        <v>42</v>
      </c>
      <c r="F1013" t="s">
        <v>61</v>
      </c>
      <c r="G1013" t="s">
        <v>14</v>
      </c>
      <c r="H1013" t="s">
        <v>15</v>
      </c>
      <c r="I1013">
        <v>3</v>
      </c>
      <c r="J1013">
        <v>82</v>
      </c>
      <c r="K1013" t="s">
        <v>16</v>
      </c>
      <c r="L1013" t="s">
        <v>17</v>
      </c>
      <c r="M1013" t="s">
        <v>21</v>
      </c>
      <c r="N1013" s="18">
        <f>VLOOKUP(Barcelona_Idealista4[[#This Row],[lift]],Tabla5[],2,0)</f>
        <v>0</v>
      </c>
      <c r="O1013" s="25">
        <v>239900</v>
      </c>
      <c r="P1013" s="25">
        <f>Barcelona_Idealista4[[#This Row],[prices]]/Barcelona_Idealista4[[#This Row],[area_m2]]</f>
        <v>2925.6097560975609</v>
      </c>
      <c r="Q1013" t="str">
        <f>_xlfn.TEXTJOIN("-",0,Barcelona_Idealista4[[#This Row],[condition]],Barcelona_Idealista4[[#This Row],[prices]])</f>
        <v>good condition-239900</v>
      </c>
      <c r="R1013" s="11" t="str" cm="1">
        <f t="array" ref="R10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14" spans="1:18" x14ac:dyDescent="0.2">
      <c r="A1014" s="1">
        <v>43048</v>
      </c>
      <c r="B1014" s="14">
        <f>YEAR(Barcelona_Idealista4[[#This Row],[Fecha]])</f>
        <v>2017</v>
      </c>
      <c r="C1014" t="s">
        <v>1135</v>
      </c>
      <c r="D1014" t="s">
        <v>11</v>
      </c>
      <c r="E1014" t="s">
        <v>37</v>
      </c>
      <c r="F1014" t="s">
        <v>49</v>
      </c>
      <c r="G1014" t="s">
        <v>14</v>
      </c>
      <c r="H1014" t="s">
        <v>15</v>
      </c>
      <c r="I1014">
        <v>2</v>
      </c>
      <c r="J1014">
        <v>55</v>
      </c>
      <c r="K1014" t="s">
        <v>28</v>
      </c>
      <c r="L1014" t="s">
        <v>17</v>
      </c>
      <c r="M1014" t="s">
        <v>21</v>
      </c>
      <c r="N1014" s="18">
        <f>VLOOKUP(Barcelona_Idealista4[[#This Row],[lift]],Tabla5[],2,0)</f>
        <v>0.02</v>
      </c>
      <c r="O1014" s="25">
        <v>225000</v>
      </c>
      <c r="P1014" s="25">
        <f>Barcelona_Idealista4[[#This Row],[prices]]/Barcelona_Idealista4[[#This Row],[area_m2]]</f>
        <v>4090.909090909091</v>
      </c>
      <c r="Q1014" t="str">
        <f>_xlfn.TEXTJOIN("-",0,Barcelona_Idealista4[[#This Row],[condition]],Barcelona_Idealista4[[#This Row],[prices]])</f>
        <v>good condition-225000</v>
      </c>
      <c r="R1014" s="11" t="str" cm="1">
        <f t="array" ref="R10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5" spans="1:18" x14ac:dyDescent="0.2">
      <c r="A1015" s="1">
        <v>43049</v>
      </c>
      <c r="B1015" s="14">
        <f>YEAR(Barcelona_Idealista4[[#This Row],[Fecha]])</f>
        <v>2017</v>
      </c>
      <c r="C1015" t="s">
        <v>1136</v>
      </c>
      <c r="D1015" t="s">
        <v>11</v>
      </c>
      <c r="E1015" t="s">
        <v>12</v>
      </c>
      <c r="F1015" t="s">
        <v>22</v>
      </c>
      <c r="G1015" t="s">
        <v>14</v>
      </c>
      <c r="H1015" t="s">
        <v>15</v>
      </c>
      <c r="I1015">
        <v>2</v>
      </c>
      <c r="J1015">
        <v>81</v>
      </c>
      <c r="K1015" t="s">
        <v>16</v>
      </c>
      <c r="L1015" t="s">
        <v>17</v>
      </c>
      <c r="M1015" t="s">
        <v>18</v>
      </c>
      <c r="N1015" s="18">
        <f>VLOOKUP(Barcelona_Idealista4[[#This Row],[lift]],Tabla5[],2,0)</f>
        <v>0</v>
      </c>
      <c r="O1015" s="25">
        <v>420000</v>
      </c>
      <c r="P1015" s="25">
        <f>Barcelona_Idealista4[[#This Row],[prices]]/Barcelona_Idealista4[[#This Row],[area_m2]]</f>
        <v>5185.1851851851852</v>
      </c>
      <c r="Q1015" t="str">
        <f>_xlfn.TEXTJOIN("-",0,Barcelona_Idealista4[[#This Row],[condition]],Barcelona_Idealista4[[#This Row],[prices]])</f>
        <v>good condition-420000</v>
      </c>
      <c r="R1015" s="11" t="str" cm="1">
        <f t="array" ref="R10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6" spans="1:18" x14ac:dyDescent="0.2">
      <c r="A1016" s="1">
        <v>43050</v>
      </c>
      <c r="B1016" s="14">
        <f>YEAR(Barcelona_Idealista4[[#This Row],[Fecha]])</f>
        <v>2017</v>
      </c>
      <c r="C1016" t="s">
        <v>1137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>
        <v>2</v>
      </c>
      <c r="J1016">
        <v>69</v>
      </c>
      <c r="K1016" t="s">
        <v>16</v>
      </c>
      <c r="L1016" t="s">
        <v>17</v>
      </c>
      <c r="M1016" t="s">
        <v>40</v>
      </c>
      <c r="N1016" s="18">
        <f>VLOOKUP(Barcelona_Idealista4[[#This Row],[lift]],Tabla5[],2,0)</f>
        <v>0</v>
      </c>
      <c r="O1016" s="25">
        <v>379000</v>
      </c>
      <c r="P1016" s="25">
        <f>Barcelona_Idealista4[[#This Row],[prices]]/Barcelona_Idealista4[[#This Row],[area_m2]]</f>
        <v>5492.753623188406</v>
      </c>
      <c r="Q1016" t="str">
        <f>_xlfn.TEXTJOIN("-",0,Barcelona_Idealista4[[#This Row],[condition]],Barcelona_Idealista4[[#This Row],[prices]])</f>
        <v>good condition-379000</v>
      </c>
      <c r="R1016" s="11" t="str" cm="1">
        <f t="array" ref="R10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7" spans="1:18" x14ac:dyDescent="0.2">
      <c r="A1017" s="1">
        <v>43051</v>
      </c>
      <c r="B1017" s="14">
        <f>YEAR(Barcelona_Idealista4[[#This Row],[Fecha]])</f>
        <v>2017</v>
      </c>
      <c r="C1017" t="s">
        <v>1138</v>
      </c>
      <c r="D1017" t="s">
        <v>11</v>
      </c>
      <c r="E1017" t="s">
        <v>42</v>
      </c>
      <c r="F1017" t="s">
        <v>62</v>
      </c>
      <c r="G1017" t="s">
        <v>14</v>
      </c>
      <c r="H1017" t="s">
        <v>23</v>
      </c>
      <c r="I1017">
        <v>3</v>
      </c>
      <c r="J1017">
        <v>130</v>
      </c>
      <c r="K1017" t="s">
        <v>16</v>
      </c>
      <c r="L1017" t="s">
        <v>17</v>
      </c>
      <c r="M1017" t="s">
        <v>46</v>
      </c>
      <c r="N1017" s="18">
        <f>VLOOKUP(Barcelona_Idealista4[[#This Row],[lift]],Tabla5[],2,0)</f>
        <v>0</v>
      </c>
      <c r="O1017" s="25">
        <v>435000</v>
      </c>
      <c r="P1017" s="25">
        <f>Barcelona_Idealista4[[#This Row],[prices]]/Barcelona_Idealista4[[#This Row],[area_m2]]</f>
        <v>3346.1538461538462</v>
      </c>
      <c r="Q1017" t="str">
        <f>_xlfn.TEXTJOIN("-",0,Barcelona_Idealista4[[#This Row],[condition]],Barcelona_Idealista4[[#This Row],[prices]])</f>
        <v>good condition-435000</v>
      </c>
      <c r="R1017" s="11" t="str" cm="1">
        <f t="array" ref="R10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8" spans="1:18" x14ac:dyDescent="0.2">
      <c r="A1018" s="1">
        <v>43052</v>
      </c>
      <c r="B1018" s="14">
        <f>YEAR(Barcelona_Idealista4[[#This Row],[Fecha]])</f>
        <v>2017</v>
      </c>
      <c r="C1018" t="s">
        <v>1139</v>
      </c>
      <c r="D1018" t="s">
        <v>11</v>
      </c>
      <c r="E1018" t="s">
        <v>12</v>
      </c>
      <c r="F1018" t="s">
        <v>41</v>
      </c>
      <c r="G1018" t="s">
        <v>14</v>
      </c>
      <c r="H1018" t="s">
        <v>15</v>
      </c>
      <c r="I1018">
        <v>5</v>
      </c>
      <c r="J1018">
        <v>131</v>
      </c>
      <c r="K1018" t="s">
        <v>16</v>
      </c>
      <c r="L1018" t="s">
        <v>17</v>
      </c>
      <c r="M1018" t="s">
        <v>60</v>
      </c>
      <c r="N1018" s="18">
        <f>VLOOKUP(Barcelona_Idealista4[[#This Row],[lift]],Tabla5[],2,0)</f>
        <v>0</v>
      </c>
      <c r="O1018" s="25">
        <v>550000</v>
      </c>
      <c r="P1018" s="25">
        <f>Barcelona_Idealista4[[#This Row],[prices]]/Barcelona_Idealista4[[#This Row],[area_m2]]</f>
        <v>4198.4732824427483</v>
      </c>
      <c r="Q1018" t="str">
        <f>_xlfn.TEXTJOIN("-",0,Barcelona_Idealista4[[#This Row],[condition]],Barcelona_Idealista4[[#This Row],[prices]])</f>
        <v>good condition-550000</v>
      </c>
      <c r="R1018" s="11" t="str" cm="1">
        <f t="array" ref="R10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19" spans="1:18" x14ac:dyDescent="0.2">
      <c r="A1019" s="1">
        <v>43053</v>
      </c>
      <c r="B1019" s="14">
        <f>YEAR(Barcelona_Idealista4[[#This Row],[Fecha]])</f>
        <v>2017</v>
      </c>
      <c r="C1019" t="s">
        <v>1140</v>
      </c>
      <c r="D1019" t="s">
        <v>11</v>
      </c>
      <c r="E1019" t="s">
        <v>34</v>
      </c>
      <c r="F1019" t="s">
        <v>44</v>
      </c>
      <c r="G1019" t="s">
        <v>14</v>
      </c>
      <c r="H1019" t="s">
        <v>23</v>
      </c>
      <c r="I1019">
        <v>4</v>
      </c>
      <c r="J1019">
        <v>139</v>
      </c>
      <c r="K1019" t="s">
        <v>16</v>
      </c>
      <c r="L1019" t="s">
        <v>17</v>
      </c>
      <c r="M1019" t="s">
        <v>58</v>
      </c>
      <c r="N1019" s="18">
        <f>VLOOKUP(Barcelona_Idealista4[[#This Row],[lift]],Tabla5[],2,0)</f>
        <v>0</v>
      </c>
      <c r="O1019" s="25">
        <v>840000</v>
      </c>
      <c r="P1019" s="25">
        <f>Barcelona_Idealista4[[#This Row],[prices]]/Barcelona_Idealista4[[#This Row],[area_m2]]</f>
        <v>6043.1654676258995</v>
      </c>
      <c r="Q1019" t="str">
        <f>_xlfn.TEXTJOIN("-",0,Barcelona_Idealista4[[#This Row],[condition]],Barcelona_Idealista4[[#This Row],[prices]])</f>
        <v>good condition-840000</v>
      </c>
      <c r="R1019" s="11" t="str" cm="1">
        <f t="array" ref="R1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0" spans="1:18" x14ac:dyDescent="0.2">
      <c r="A1020" s="1">
        <v>43054</v>
      </c>
      <c r="B1020" s="14">
        <f>YEAR(Barcelona_Idealista4[[#This Row],[Fecha]])</f>
        <v>2017</v>
      </c>
      <c r="C1020" t="s">
        <v>1141</v>
      </c>
      <c r="D1020" t="s">
        <v>11</v>
      </c>
      <c r="E1020" t="s">
        <v>12</v>
      </c>
      <c r="F1020" t="s">
        <v>31</v>
      </c>
      <c r="G1020" t="s">
        <v>14</v>
      </c>
      <c r="H1020" t="s">
        <v>15</v>
      </c>
      <c r="I1020">
        <v>3</v>
      </c>
      <c r="J1020">
        <v>73</v>
      </c>
      <c r="K1020" t="s">
        <v>16</v>
      </c>
      <c r="L1020" t="s">
        <v>17</v>
      </c>
      <c r="M1020" t="s">
        <v>36</v>
      </c>
      <c r="N1020" s="18">
        <f>VLOOKUP(Barcelona_Idealista4[[#This Row],[lift]],Tabla5[],2,0)</f>
        <v>0</v>
      </c>
      <c r="O1020" s="25">
        <v>300000</v>
      </c>
      <c r="P1020" s="25">
        <f>Barcelona_Idealista4[[#This Row],[prices]]/Barcelona_Idealista4[[#This Row],[area_m2]]</f>
        <v>4109.58904109589</v>
      </c>
      <c r="Q1020" t="str">
        <f>_xlfn.TEXTJOIN("-",0,Barcelona_Idealista4[[#This Row],[condition]],Barcelona_Idealista4[[#This Row],[prices]])</f>
        <v>good condition-300000</v>
      </c>
      <c r="R1020" s="11" t="str" cm="1">
        <f t="array" ref="R10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1" spans="1:18" x14ac:dyDescent="0.2">
      <c r="A1021" s="1">
        <v>43055</v>
      </c>
      <c r="B1021" s="14">
        <f>YEAR(Barcelona_Idealista4[[#This Row],[Fecha]])</f>
        <v>2017</v>
      </c>
      <c r="C1021" t="s">
        <v>1142</v>
      </c>
      <c r="D1021" t="s">
        <v>11</v>
      </c>
      <c r="E1021" t="s">
        <v>47</v>
      </c>
      <c r="F1021" t="s">
        <v>96</v>
      </c>
      <c r="G1021" t="s">
        <v>14</v>
      </c>
      <c r="H1021" t="s">
        <v>15</v>
      </c>
      <c r="I1021">
        <v>3</v>
      </c>
      <c r="J1021">
        <v>90</v>
      </c>
      <c r="K1021" t="s">
        <v>16</v>
      </c>
      <c r="L1021" t="s">
        <v>17</v>
      </c>
      <c r="M1021" t="s">
        <v>60</v>
      </c>
      <c r="N1021" s="18">
        <f>VLOOKUP(Barcelona_Idealista4[[#This Row],[lift]],Tabla5[],2,0)</f>
        <v>0</v>
      </c>
      <c r="O1021" s="25">
        <v>199000</v>
      </c>
      <c r="P1021" s="25">
        <f>Barcelona_Idealista4[[#This Row],[prices]]/Barcelona_Idealista4[[#This Row],[area_m2]]</f>
        <v>2211.1111111111113</v>
      </c>
      <c r="Q1021" t="str">
        <f>_xlfn.TEXTJOIN("-",0,Barcelona_Idealista4[[#This Row],[condition]],Barcelona_Idealista4[[#This Row],[prices]])</f>
        <v>good condition-199000</v>
      </c>
      <c r="R1021" s="11" t="str" cm="1">
        <f t="array" ref="R10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2" spans="1:18" x14ac:dyDescent="0.2">
      <c r="A1022" s="1">
        <v>43056</v>
      </c>
      <c r="B1022" s="14">
        <f>YEAR(Barcelona_Idealista4[[#This Row],[Fecha]])</f>
        <v>2017</v>
      </c>
      <c r="C1022" t="s">
        <v>1143</v>
      </c>
      <c r="D1022" t="s">
        <v>11</v>
      </c>
      <c r="E1022" t="s">
        <v>25</v>
      </c>
      <c r="F1022" t="s">
        <v>99</v>
      </c>
      <c r="G1022" t="s">
        <v>14</v>
      </c>
      <c r="H1022" t="s">
        <v>15</v>
      </c>
      <c r="I1022">
        <v>4</v>
      </c>
      <c r="J1022">
        <v>69</v>
      </c>
      <c r="K1022" t="s">
        <v>16</v>
      </c>
      <c r="L1022" t="s">
        <v>17</v>
      </c>
      <c r="M1022" t="s">
        <v>21</v>
      </c>
      <c r="N1022" s="18">
        <f>VLOOKUP(Barcelona_Idealista4[[#This Row],[lift]],Tabla5[],2,0)</f>
        <v>0</v>
      </c>
      <c r="O1022" s="25">
        <v>198000</v>
      </c>
      <c r="P1022" s="25">
        <f>Barcelona_Idealista4[[#This Row],[prices]]/Barcelona_Idealista4[[#This Row],[area_m2]]</f>
        <v>2869.5652173913045</v>
      </c>
      <c r="Q1022" t="str">
        <f>_xlfn.TEXTJOIN("-",0,Barcelona_Idealista4[[#This Row],[condition]],Barcelona_Idealista4[[#This Row],[prices]])</f>
        <v>good condition-198000</v>
      </c>
      <c r="R1022" s="11" t="str" cm="1">
        <f t="array" ref="R10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3" spans="1:18" x14ac:dyDescent="0.2">
      <c r="A1023" s="1">
        <v>43057</v>
      </c>
      <c r="B1023" s="14">
        <f>YEAR(Barcelona_Idealista4[[#This Row],[Fecha]])</f>
        <v>2017</v>
      </c>
      <c r="C1023" t="s">
        <v>1144</v>
      </c>
      <c r="D1023" t="s">
        <v>11</v>
      </c>
      <c r="E1023" t="s">
        <v>54</v>
      </c>
      <c r="F1023" t="s">
        <v>54</v>
      </c>
      <c r="G1023" t="s">
        <v>14</v>
      </c>
      <c r="H1023" t="s">
        <v>15</v>
      </c>
      <c r="I1023">
        <v>2</v>
      </c>
      <c r="J1023">
        <v>70</v>
      </c>
      <c r="K1023" t="s">
        <v>16</v>
      </c>
      <c r="L1023" t="s">
        <v>17</v>
      </c>
      <c r="M1023" t="s">
        <v>21</v>
      </c>
      <c r="N1023" s="18">
        <f>VLOOKUP(Barcelona_Idealista4[[#This Row],[lift]],Tabla5[],2,0)</f>
        <v>0</v>
      </c>
      <c r="O1023" s="25">
        <v>285000</v>
      </c>
      <c r="P1023" s="25">
        <f>Barcelona_Idealista4[[#This Row],[prices]]/Barcelona_Idealista4[[#This Row],[area_m2]]</f>
        <v>4071.4285714285716</v>
      </c>
      <c r="Q1023" t="str">
        <f>_xlfn.TEXTJOIN("-",0,Barcelona_Idealista4[[#This Row],[condition]],Barcelona_Idealista4[[#This Row],[prices]])</f>
        <v>good condition-285000</v>
      </c>
      <c r="R1023" s="11" t="str" cm="1">
        <f t="array" ref="R1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4" spans="1:18" x14ac:dyDescent="0.2">
      <c r="A1024" s="1">
        <v>43058</v>
      </c>
      <c r="B1024" s="14">
        <f>YEAR(Barcelona_Idealista4[[#This Row],[Fecha]])</f>
        <v>2017</v>
      </c>
      <c r="C1024" t="s">
        <v>1145</v>
      </c>
      <c r="D1024" t="s">
        <v>11</v>
      </c>
      <c r="E1024" t="s">
        <v>19</v>
      </c>
      <c r="F1024" t="s">
        <v>45</v>
      </c>
      <c r="G1024" t="s">
        <v>14</v>
      </c>
      <c r="H1024" t="s">
        <v>15</v>
      </c>
      <c r="I1024">
        <v>3</v>
      </c>
      <c r="J1024">
        <v>250</v>
      </c>
      <c r="K1024" t="s">
        <v>16</v>
      </c>
      <c r="L1024" t="s">
        <v>17</v>
      </c>
      <c r="M1024" t="s">
        <v>52</v>
      </c>
      <c r="N1024" s="18">
        <f>VLOOKUP(Barcelona_Idealista4[[#This Row],[lift]],Tabla5[],2,0)</f>
        <v>0</v>
      </c>
      <c r="O1024" s="25">
        <v>1100000</v>
      </c>
      <c r="P1024" s="25">
        <f>Barcelona_Idealista4[[#This Row],[prices]]/Barcelona_Idealista4[[#This Row],[area_m2]]</f>
        <v>4400</v>
      </c>
      <c r="Q1024" t="str">
        <f>_xlfn.TEXTJOIN("-",0,Barcelona_Idealista4[[#This Row],[condition]],Barcelona_Idealista4[[#This Row],[prices]])</f>
        <v>good condition-1100000</v>
      </c>
      <c r="R1024" s="11" t="str" cm="1">
        <f t="array" ref="R1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5" spans="1:18" x14ac:dyDescent="0.2">
      <c r="A1025" s="1">
        <v>43059</v>
      </c>
      <c r="B1025" s="14">
        <f>YEAR(Barcelona_Idealista4[[#This Row],[Fecha]])</f>
        <v>2017</v>
      </c>
      <c r="C1025" t="s">
        <v>1146</v>
      </c>
      <c r="D1025" t="s">
        <v>11</v>
      </c>
      <c r="E1025" t="s">
        <v>42</v>
      </c>
      <c r="F1025" t="s">
        <v>88</v>
      </c>
      <c r="G1025" t="s">
        <v>14</v>
      </c>
      <c r="H1025" t="s">
        <v>15</v>
      </c>
      <c r="I1025">
        <v>3</v>
      </c>
      <c r="J1025">
        <v>131</v>
      </c>
      <c r="K1025" t="s">
        <v>16</v>
      </c>
      <c r="L1025" t="s">
        <v>17</v>
      </c>
      <c r="M1025" t="s">
        <v>40</v>
      </c>
      <c r="N1025" s="18">
        <f>VLOOKUP(Barcelona_Idealista4[[#This Row],[lift]],Tabla5[],2,0)</f>
        <v>0</v>
      </c>
      <c r="O1025" s="25">
        <v>260000</v>
      </c>
      <c r="P1025" s="25">
        <f>Barcelona_Idealista4[[#This Row],[prices]]/Barcelona_Idealista4[[#This Row],[area_m2]]</f>
        <v>1984.7328244274809</v>
      </c>
      <c r="Q1025" t="str">
        <f>_xlfn.TEXTJOIN("-",0,Barcelona_Idealista4[[#This Row],[condition]],Barcelona_Idealista4[[#This Row],[prices]])</f>
        <v>good condition-260000</v>
      </c>
      <c r="R1025" s="11" t="str" cm="1">
        <f t="array" ref="R10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26" spans="1:18" x14ac:dyDescent="0.2">
      <c r="A1026" s="1">
        <v>43060</v>
      </c>
      <c r="B1026" s="14">
        <f>YEAR(Barcelona_Idealista4[[#This Row],[Fecha]])</f>
        <v>2017</v>
      </c>
      <c r="C1026" t="s">
        <v>1147</v>
      </c>
      <c r="D1026" t="s">
        <v>11</v>
      </c>
      <c r="E1026" t="s">
        <v>50</v>
      </c>
      <c r="F1026" t="s">
        <v>51</v>
      </c>
      <c r="G1026" t="s">
        <v>14</v>
      </c>
      <c r="H1026" t="s">
        <v>15</v>
      </c>
      <c r="I1026">
        <v>3</v>
      </c>
      <c r="J1026">
        <v>107</v>
      </c>
      <c r="K1026" t="s">
        <v>16</v>
      </c>
      <c r="L1026" t="s">
        <v>17</v>
      </c>
      <c r="M1026" t="s">
        <v>40</v>
      </c>
      <c r="N1026" s="18">
        <f>VLOOKUP(Barcelona_Idealista4[[#This Row],[lift]],Tabla5[],2,0)</f>
        <v>0</v>
      </c>
      <c r="O1026" s="25">
        <v>495000</v>
      </c>
      <c r="P1026" s="25">
        <f>Barcelona_Idealista4[[#This Row],[prices]]/Barcelona_Idealista4[[#This Row],[area_m2]]</f>
        <v>4626.1682242990655</v>
      </c>
      <c r="Q1026" t="str">
        <f>_xlfn.TEXTJOIN("-",0,Barcelona_Idealista4[[#This Row],[condition]],Barcelona_Idealista4[[#This Row],[prices]])</f>
        <v>good condition-495000</v>
      </c>
      <c r="R1026" s="11" t="str" cm="1">
        <f t="array" ref="R1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7" spans="1:18" x14ac:dyDescent="0.2">
      <c r="A1027" s="1">
        <v>43061</v>
      </c>
      <c r="B1027" s="14">
        <f>YEAR(Barcelona_Idealista4[[#This Row],[Fecha]])</f>
        <v>2017</v>
      </c>
      <c r="C1027" t="s">
        <v>1148</v>
      </c>
      <c r="D1027" t="s">
        <v>11</v>
      </c>
      <c r="E1027" t="s">
        <v>25</v>
      </c>
      <c r="F1027" t="s">
        <v>39</v>
      </c>
      <c r="G1027" t="s">
        <v>14</v>
      </c>
      <c r="H1027" t="s">
        <v>15</v>
      </c>
      <c r="I1027">
        <v>3</v>
      </c>
      <c r="J1027">
        <v>46</v>
      </c>
      <c r="K1027" t="s">
        <v>28</v>
      </c>
      <c r="L1027" t="s">
        <v>17</v>
      </c>
      <c r="M1027" t="s">
        <v>40</v>
      </c>
      <c r="N1027" s="18">
        <f>VLOOKUP(Barcelona_Idealista4[[#This Row],[lift]],Tabla5[],2,0)</f>
        <v>0.02</v>
      </c>
      <c r="O1027" s="25">
        <v>195000</v>
      </c>
      <c r="P1027" s="25">
        <f>Barcelona_Idealista4[[#This Row],[prices]]/Barcelona_Idealista4[[#This Row],[area_m2]]</f>
        <v>4239.130434782609</v>
      </c>
      <c r="Q1027" t="str">
        <f>_xlfn.TEXTJOIN("-",0,Barcelona_Idealista4[[#This Row],[condition]],Barcelona_Idealista4[[#This Row],[prices]])</f>
        <v>good condition-195000</v>
      </c>
      <c r="R1027" s="11" t="str" cm="1">
        <f t="array" ref="R1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8" spans="1:18" x14ac:dyDescent="0.2">
      <c r="A1028" s="1">
        <v>43062</v>
      </c>
      <c r="B1028" s="14">
        <f>YEAR(Barcelona_Idealista4[[#This Row],[Fecha]])</f>
        <v>2017</v>
      </c>
      <c r="C1028" t="s">
        <v>1149</v>
      </c>
      <c r="D1028" t="s">
        <v>11</v>
      </c>
      <c r="E1028" t="s">
        <v>19</v>
      </c>
      <c r="F1028" t="s">
        <v>20</v>
      </c>
      <c r="G1028" t="s">
        <v>14</v>
      </c>
      <c r="H1028" t="s">
        <v>15</v>
      </c>
      <c r="I1028">
        <v>4</v>
      </c>
      <c r="J1028">
        <v>176</v>
      </c>
      <c r="K1028" t="s">
        <v>16</v>
      </c>
      <c r="L1028" t="s">
        <v>17</v>
      </c>
      <c r="M1028" t="s">
        <v>58</v>
      </c>
      <c r="N1028" s="18">
        <f>VLOOKUP(Barcelona_Idealista4[[#This Row],[lift]],Tabla5[],2,0)</f>
        <v>0</v>
      </c>
      <c r="O1028" s="25">
        <v>740000</v>
      </c>
      <c r="P1028" s="25">
        <f>Barcelona_Idealista4[[#This Row],[prices]]/Barcelona_Idealista4[[#This Row],[area_m2]]</f>
        <v>4204.545454545455</v>
      </c>
      <c r="Q1028" t="str">
        <f>_xlfn.TEXTJOIN("-",0,Barcelona_Idealista4[[#This Row],[condition]],Barcelona_Idealista4[[#This Row],[prices]])</f>
        <v>good condition-740000</v>
      </c>
      <c r="R1028" s="11" t="str" cm="1">
        <f t="array" ref="R10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29" spans="1:18" x14ac:dyDescent="0.2">
      <c r="A1029" s="1">
        <v>43063</v>
      </c>
      <c r="B1029" s="14">
        <f>YEAR(Barcelona_Idealista4[[#This Row],[Fecha]])</f>
        <v>2017</v>
      </c>
      <c r="C1029" t="s">
        <v>1150</v>
      </c>
      <c r="D1029" t="s">
        <v>11</v>
      </c>
      <c r="E1029" t="s">
        <v>42</v>
      </c>
      <c r="F1029" t="s">
        <v>61</v>
      </c>
      <c r="G1029" t="s">
        <v>14</v>
      </c>
      <c r="H1029" t="s">
        <v>32</v>
      </c>
      <c r="I1029">
        <v>3</v>
      </c>
      <c r="J1029">
        <v>135</v>
      </c>
      <c r="K1029" t="s">
        <v>16</v>
      </c>
      <c r="L1029" t="s">
        <v>17</v>
      </c>
      <c r="M1029" t="s">
        <v>52</v>
      </c>
      <c r="N1029" s="18">
        <f>VLOOKUP(Barcelona_Idealista4[[#This Row],[lift]],Tabla5[],2,0)</f>
        <v>0</v>
      </c>
      <c r="O1029" s="25">
        <v>575000</v>
      </c>
      <c r="P1029" s="25">
        <f>Barcelona_Idealista4[[#This Row],[prices]]/Barcelona_Idealista4[[#This Row],[area_m2]]</f>
        <v>4259.2592592592591</v>
      </c>
      <c r="Q1029" t="str">
        <f>_xlfn.TEXTJOIN("-",0,Barcelona_Idealista4[[#This Row],[condition]],Barcelona_Idealista4[[#This Row],[prices]])</f>
        <v>good condition-575000</v>
      </c>
      <c r="R1029" s="11" t="str" cm="1">
        <f t="array" ref="R10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0" spans="1:18" x14ac:dyDescent="0.2">
      <c r="A1030" s="1">
        <v>43064</v>
      </c>
      <c r="B1030" s="14">
        <f>YEAR(Barcelona_Idealista4[[#This Row],[Fecha]])</f>
        <v>2017</v>
      </c>
      <c r="C1030" t="s">
        <v>1151</v>
      </c>
      <c r="D1030" t="s">
        <v>11</v>
      </c>
      <c r="E1030" t="s">
        <v>12</v>
      </c>
      <c r="F1030" t="s">
        <v>33</v>
      </c>
      <c r="G1030" t="s">
        <v>14</v>
      </c>
      <c r="H1030" t="s">
        <v>15</v>
      </c>
      <c r="I1030">
        <v>3</v>
      </c>
      <c r="J1030">
        <v>72</v>
      </c>
      <c r="K1030" t="s">
        <v>16</v>
      </c>
      <c r="L1030" t="s">
        <v>67</v>
      </c>
      <c r="M1030" t="s">
        <v>60</v>
      </c>
      <c r="N1030" s="18">
        <f>VLOOKUP(Barcelona_Idealista4[[#This Row],[lift]],Tabla5[],2,0)</f>
        <v>0</v>
      </c>
      <c r="O1030" s="25">
        <v>369000</v>
      </c>
      <c r="P1030" s="25">
        <f>Barcelona_Idealista4[[#This Row],[prices]]/Barcelona_Idealista4[[#This Row],[area_m2]]</f>
        <v>5125</v>
      </c>
      <c r="Q1030" t="str">
        <f>_xlfn.TEXTJOIN("-",0,Barcelona_Idealista4[[#This Row],[condition]],Barcelona_Idealista4[[#This Row],[prices]])</f>
        <v>good condition-369000</v>
      </c>
      <c r="R1030" s="11" t="str" cm="1">
        <f t="array" ref="R10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1" spans="1:18" x14ac:dyDescent="0.2">
      <c r="A1031" s="1">
        <v>43065</v>
      </c>
      <c r="B1031" s="14">
        <f>YEAR(Barcelona_Idealista4[[#This Row],[Fecha]])</f>
        <v>2017</v>
      </c>
      <c r="C1031" t="s">
        <v>1152</v>
      </c>
      <c r="D1031" t="s">
        <v>11</v>
      </c>
      <c r="E1031" t="s">
        <v>50</v>
      </c>
      <c r="F1031" t="s">
        <v>51</v>
      </c>
      <c r="G1031" t="s">
        <v>14</v>
      </c>
      <c r="H1031" t="s">
        <v>15</v>
      </c>
      <c r="I1031">
        <v>3</v>
      </c>
      <c r="J1031">
        <v>70</v>
      </c>
      <c r="K1031" t="s">
        <v>28</v>
      </c>
      <c r="L1031" t="s">
        <v>17</v>
      </c>
      <c r="M1031" t="s">
        <v>40</v>
      </c>
      <c r="N1031" s="18">
        <f>VLOOKUP(Barcelona_Idealista4[[#This Row],[lift]],Tabla5[],2,0)</f>
        <v>0.02</v>
      </c>
      <c r="O1031" s="25">
        <v>400000</v>
      </c>
      <c r="P1031" s="25">
        <f>Barcelona_Idealista4[[#This Row],[prices]]/Barcelona_Idealista4[[#This Row],[area_m2]]</f>
        <v>5714.2857142857147</v>
      </c>
      <c r="Q1031" t="str">
        <f>_xlfn.TEXTJOIN("-",0,Barcelona_Idealista4[[#This Row],[condition]],Barcelona_Idealista4[[#This Row],[prices]])</f>
        <v>good condition-400000</v>
      </c>
      <c r="R1031" s="11" t="str" cm="1">
        <f t="array" ref="R10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2" spans="1:18" x14ac:dyDescent="0.2">
      <c r="A1032" s="1">
        <v>43066</v>
      </c>
      <c r="B1032" s="14">
        <f>YEAR(Barcelona_Idealista4[[#This Row],[Fecha]])</f>
        <v>2017</v>
      </c>
      <c r="C1032" t="s">
        <v>1153</v>
      </c>
      <c r="D1032" t="s">
        <v>11</v>
      </c>
      <c r="E1032" t="s">
        <v>37</v>
      </c>
      <c r="F1032" t="s">
        <v>49</v>
      </c>
      <c r="G1032" t="s">
        <v>14</v>
      </c>
      <c r="H1032" t="s">
        <v>32</v>
      </c>
      <c r="I1032">
        <v>4</v>
      </c>
      <c r="J1032">
        <v>221</v>
      </c>
      <c r="K1032" t="s">
        <v>16</v>
      </c>
      <c r="L1032" t="s">
        <v>17</v>
      </c>
      <c r="M1032" t="s">
        <v>60</v>
      </c>
      <c r="N1032" s="18">
        <f>VLOOKUP(Barcelona_Idealista4[[#This Row],[lift]],Tabla5[],2,0)</f>
        <v>0</v>
      </c>
      <c r="O1032" s="25">
        <v>1690000</v>
      </c>
      <c r="P1032" s="25">
        <f>Barcelona_Idealista4[[#This Row],[prices]]/Barcelona_Idealista4[[#This Row],[area_m2]]</f>
        <v>7647.0588235294117</v>
      </c>
      <c r="Q1032" t="str">
        <f>_xlfn.TEXTJOIN("-",0,Barcelona_Idealista4[[#This Row],[condition]],Barcelona_Idealista4[[#This Row],[prices]])</f>
        <v>good condition-1690000</v>
      </c>
      <c r="R1032" s="11" t="str" cm="1">
        <f t="array" ref="R10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3" spans="1:18" x14ac:dyDescent="0.2">
      <c r="A1033" s="1">
        <v>43067</v>
      </c>
      <c r="B1033" s="14">
        <f>YEAR(Barcelona_Idealista4[[#This Row],[Fecha]])</f>
        <v>2017</v>
      </c>
      <c r="C1033" t="s">
        <v>1154</v>
      </c>
      <c r="D1033" t="s">
        <v>11</v>
      </c>
      <c r="E1033" t="s">
        <v>42</v>
      </c>
      <c r="F1033" t="s">
        <v>62</v>
      </c>
      <c r="G1033" t="s">
        <v>14</v>
      </c>
      <c r="H1033" t="s">
        <v>27</v>
      </c>
      <c r="I1033">
        <v>3</v>
      </c>
      <c r="J1033">
        <v>72</v>
      </c>
      <c r="K1033" t="s">
        <v>28</v>
      </c>
      <c r="L1033" t="s">
        <v>17</v>
      </c>
      <c r="M1033" t="s">
        <v>29</v>
      </c>
      <c r="N1033" s="18">
        <f>VLOOKUP(Barcelona_Idealista4[[#This Row],[lift]],Tabla5[],2,0)</f>
        <v>0.02</v>
      </c>
      <c r="O1033" s="25">
        <v>295000</v>
      </c>
      <c r="P1033" s="25">
        <f>Barcelona_Idealista4[[#This Row],[prices]]/Barcelona_Idealista4[[#This Row],[area_m2]]</f>
        <v>4097.2222222222226</v>
      </c>
      <c r="Q1033" t="str">
        <f>_xlfn.TEXTJOIN("-",0,Barcelona_Idealista4[[#This Row],[condition]],Barcelona_Idealista4[[#This Row],[prices]])</f>
        <v>good condition-295000</v>
      </c>
      <c r="R1033" s="11" t="str" cm="1">
        <f t="array" ref="R10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4" spans="1:18" x14ac:dyDescent="0.2">
      <c r="A1034" s="1">
        <v>43068</v>
      </c>
      <c r="B1034" s="14">
        <f>YEAR(Barcelona_Idealista4[[#This Row],[Fecha]])</f>
        <v>2017</v>
      </c>
      <c r="C1034" t="s">
        <v>1155</v>
      </c>
      <c r="D1034" t="s">
        <v>11</v>
      </c>
      <c r="E1034" t="s">
        <v>47</v>
      </c>
      <c r="F1034" t="s">
        <v>48</v>
      </c>
      <c r="G1034" t="s">
        <v>14</v>
      </c>
      <c r="H1034" t="s">
        <v>15</v>
      </c>
      <c r="I1034">
        <v>4</v>
      </c>
      <c r="J1034">
        <v>114</v>
      </c>
      <c r="K1034" t="s">
        <v>16</v>
      </c>
      <c r="L1034" t="s">
        <v>17</v>
      </c>
      <c r="M1034" t="s">
        <v>36</v>
      </c>
      <c r="N1034" s="18">
        <f>VLOOKUP(Barcelona_Idealista4[[#This Row],[lift]],Tabla5[],2,0)</f>
        <v>0</v>
      </c>
      <c r="O1034" s="25">
        <v>410000</v>
      </c>
      <c r="P1034" s="25">
        <f>Barcelona_Idealista4[[#This Row],[prices]]/Barcelona_Idealista4[[#This Row],[area_m2]]</f>
        <v>3596.4912280701756</v>
      </c>
      <c r="Q1034" t="str">
        <f>_xlfn.TEXTJOIN("-",0,Barcelona_Idealista4[[#This Row],[condition]],Barcelona_Idealista4[[#This Row],[prices]])</f>
        <v>good condition-410000</v>
      </c>
      <c r="R1034" s="11" t="str" cm="1">
        <f t="array" ref="R1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5" spans="1:18" x14ac:dyDescent="0.2">
      <c r="A1035" s="1">
        <v>43069</v>
      </c>
      <c r="B1035" s="14">
        <f>YEAR(Barcelona_Idealista4[[#This Row],[Fecha]])</f>
        <v>2017</v>
      </c>
      <c r="C1035" t="s">
        <v>1156</v>
      </c>
      <c r="D1035" t="s">
        <v>11</v>
      </c>
      <c r="E1035" t="s">
        <v>19</v>
      </c>
      <c r="F1035" t="s">
        <v>20</v>
      </c>
      <c r="G1035" t="s">
        <v>14</v>
      </c>
      <c r="H1035" t="s">
        <v>15</v>
      </c>
      <c r="I1035">
        <v>5</v>
      </c>
      <c r="J1035">
        <v>251</v>
      </c>
      <c r="K1035" t="s">
        <v>16</v>
      </c>
      <c r="L1035" t="s">
        <v>17</v>
      </c>
      <c r="M1035" t="s">
        <v>40</v>
      </c>
      <c r="N1035" s="18">
        <f>VLOOKUP(Barcelona_Idealista4[[#This Row],[lift]],Tabla5[],2,0)</f>
        <v>0</v>
      </c>
      <c r="O1035" s="25">
        <v>1630000</v>
      </c>
      <c r="P1035" s="25">
        <f>Barcelona_Idealista4[[#This Row],[prices]]/Barcelona_Idealista4[[#This Row],[area_m2]]</f>
        <v>6494.0239043824704</v>
      </c>
      <c r="Q1035" t="str">
        <f>_xlfn.TEXTJOIN("-",0,Barcelona_Idealista4[[#This Row],[condition]],Barcelona_Idealista4[[#This Row],[prices]])</f>
        <v>good condition-1630000</v>
      </c>
      <c r="R1035" s="11" t="str" cm="1">
        <f t="array" ref="R1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6" spans="1:18" x14ac:dyDescent="0.2">
      <c r="A1036" s="1">
        <v>43070</v>
      </c>
      <c r="B1036" s="14">
        <f>YEAR(Barcelona_Idealista4[[#This Row],[Fecha]])</f>
        <v>2017</v>
      </c>
      <c r="C1036" t="s">
        <v>1157</v>
      </c>
      <c r="D1036" t="s">
        <v>11</v>
      </c>
      <c r="E1036" t="s">
        <v>12</v>
      </c>
      <c r="F1036" t="s">
        <v>31</v>
      </c>
      <c r="G1036" t="s">
        <v>14</v>
      </c>
      <c r="H1036" t="s">
        <v>32</v>
      </c>
      <c r="I1036">
        <v>3</v>
      </c>
      <c r="J1036">
        <v>121</v>
      </c>
      <c r="K1036" t="s">
        <v>16</v>
      </c>
      <c r="L1036" t="s">
        <v>17</v>
      </c>
      <c r="M1036" t="s">
        <v>52</v>
      </c>
      <c r="N1036" s="18">
        <f>VLOOKUP(Barcelona_Idealista4[[#This Row],[lift]],Tabla5[],2,0)</f>
        <v>0</v>
      </c>
      <c r="O1036" s="25">
        <v>595000</v>
      </c>
      <c r="P1036" s="25">
        <f>Barcelona_Idealista4[[#This Row],[prices]]/Barcelona_Idealista4[[#This Row],[area_m2]]</f>
        <v>4917.3553719008269</v>
      </c>
      <c r="Q1036" t="str">
        <f>_xlfn.TEXTJOIN("-",0,Barcelona_Idealista4[[#This Row],[condition]],Barcelona_Idealista4[[#This Row],[prices]])</f>
        <v>good condition-595000</v>
      </c>
      <c r="R1036" s="11" t="str" cm="1">
        <f t="array" ref="R1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7" spans="1:18" x14ac:dyDescent="0.2">
      <c r="A1037" s="1">
        <v>43071</v>
      </c>
      <c r="B1037" s="14">
        <f>YEAR(Barcelona_Idealista4[[#This Row],[Fecha]])</f>
        <v>2017</v>
      </c>
      <c r="C1037" t="s">
        <v>1158</v>
      </c>
      <c r="D1037" t="s">
        <v>11</v>
      </c>
      <c r="E1037" t="s">
        <v>37</v>
      </c>
      <c r="F1037" t="s">
        <v>74</v>
      </c>
      <c r="G1037" t="s">
        <v>14</v>
      </c>
      <c r="H1037" t="s">
        <v>15</v>
      </c>
      <c r="I1037">
        <v>2</v>
      </c>
      <c r="J1037">
        <v>55</v>
      </c>
      <c r="K1037" t="s">
        <v>28</v>
      </c>
      <c r="L1037" t="s">
        <v>17</v>
      </c>
      <c r="M1037" t="s">
        <v>21</v>
      </c>
      <c r="N1037" s="18">
        <f>VLOOKUP(Barcelona_Idealista4[[#This Row],[lift]],Tabla5[],2,0)</f>
        <v>0.02</v>
      </c>
      <c r="O1037" s="25">
        <v>160000</v>
      </c>
      <c r="P1037" s="25">
        <f>Barcelona_Idealista4[[#This Row],[prices]]/Barcelona_Idealista4[[#This Row],[area_m2]]</f>
        <v>2909.090909090909</v>
      </c>
      <c r="Q1037" t="str">
        <f>_xlfn.TEXTJOIN("-",0,Barcelona_Idealista4[[#This Row],[condition]],Barcelona_Idealista4[[#This Row],[prices]])</f>
        <v>good condition-160000</v>
      </c>
      <c r="R1037" s="11" t="str" cm="1">
        <f t="array" ref="R10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38" spans="1:18" x14ac:dyDescent="0.2">
      <c r="A1038" s="1">
        <v>43072</v>
      </c>
      <c r="B1038" s="14">
        <f>YEAR(Barcelona_Idealista4[[#This Row],[Fecha]])</f>
        <v>2017</v>
      </c>
      <c r="C1038" t="s">
        <v>1159</v>
      </c>
      <c r="D1038" t="s">
        <v>11</v>
      </c>
      <c r="E1038" t="s">
        <v>37</v>
      </c>
      <c r="F1038" t="s">
        <v>49</v>
      </c>
      <c r="G1038" t="s">
        <v>14</v>
      </c>
      <c r="H1038" t="s">
        <v>15</v>
      </c>
      <c r="I1038">
        <v>4</v>
      </c>
      <c r="J1038">
        <v>133</v>
      </c>
      <c r="K1038" t="s">
        <v>16</v>
      </c>
      <c r="L1038" t="s">
        <v>17</v>
      </c>
      <c r="M1038" t="s">
        <v>36</v>
      </c>
      <c r="N1038" s="18">
        <f>VLOOKUP(Barcelona_Idealista4[[#This Row],[lift]],Tabla5[],2,0)</f>
        <v>0</v>
      </c>
      <c r="O1038" s="25">
        <v>495000</v>
      </c>
      <c r="P1038" s="25">
        <f>Barcelona_Idealista4[[#This Row],[prices]]/Barcelona_Idealista4[[#This Row],[area_m2]]</f>
        <v>3721.8045112781956</v>
      </c>
      <c r="Q1038" t="str">
        <f>_xlfn.TEXTJOIN("-",0,Barcelona_Idealista4[[#This Row],[condition]],Barcelona_Idealista4[[#This Row],[prices]])</f>
        <v>good condition-495000</v>
      </c>
      <c r="R1038" s="11" t="str" cm="1">
        <f t="array" ref="R1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39" spans="1:18" x14ac:dyDescent="0.2">
      <c r="A1039" s="1">
        <v>43073</v>
      </c>
      <c r="B1039" s="14">
        <f>YEAR(Barcelona_Idealista4[[#This Row],[Fecha]])</f>
        <v>2017</v>
      </c>
      <c r="C1039" t="s">
        <v>1160</v>
      </c>
      <c r="D1039" t="s">
        <v>11</v>
      </c>
      <c r="E1039" t="s">
        <v>42</v>
      </c>
      <c r="F1039" t="s">
        <v>43</v>
      </c>
      <c r="G1039" t="s">
        <v>14</v>
      </c>
      <c r="H1039" t="s">
        <v>15</v>
      </c>
      <c r="I1039">
        <v>2</v>
      </c>
      <c r="J1039">
        <v>75</v>
      </c>
      <c r="K1039" t="s">
        <v>16</v>
      </c>
      <c r="L1039" t="s">
        <v>17</v>
      </c>
      <c r="M1039" t="s">
        <v>18</v>
      </c>
      <c r="N1039" s="18">
        <f>VLOOKUP(Barcelona_Idealista4[[#This Row],[lift]],Tabla5[],2,0)</f>
        <v>0</v>
      </c>
      <c r="O1039" s="25">
        <v>398000</v>
      </c>
      <c r="P1039" s="25">
        <f>Barcelona_Idealista4[[#This Row],[prices]]/Barcelona_Idealista4[[#This Row],[area_m2]]</f>
        <v>5306.666666666667</v>
      </c>
      <c r="Q1039" t="str">
        <f>_xlfn.TEXTJOIN("-",0,Barcelona_Idealista4[[#This Row],[condition]],Barcelona_Idealista4[[#This Row],[prices]])</f>
        <v>good condition-398000</v>
      </c>
      <c r="R1039" s="11" t="str" cm="1">
        <f t="array" ref="R1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0" spans="1:18" x14ac:dyDescent="0.2">
      <c r="A1040" s="1">
        <v>43074</v>
      </c>
      <c r="B1040" s="14">
        <f>YEAR(Barcelona_Idealista4[[#This Row],[Fecha]])</f>
        <v>2017</v>
      </c>
      <c r="C1040" t="s">
        <v>1161</v>
      </c>
      <c r="D1040" t="s">
        <v>11</v>
      </c>
      <c r="E1040" t="s">
        <v>37</v>
      </c>
      <c r="F1040" t="s">
        <v>38</v>
      </c>
      <c r="G1040" t="s">
        <v>14</v>
      </c>
      <c r="H1040" t="s">
        <v>15</v>
      </c>
      <c r="I1040">
        <v>1</v>
      </c>
      <c r="J1040">
        <v>90</v>
      </c>
      <c r="K1040" t="s">
        <v>16</v>
      </c>
      <c r="L1040" t="s">
        <v>17</v>
      </c>
      <c r="M1040" t="s">
        <v>18</v>
      </c>
      <c r="N1040" s="18">
        <f>VLOOKUP(Barcelona_Idealista4[[#This Row],[lift]],Tabla5[],2,0)</f>
        <v>0</v>
      </c>
      <c r="O1040" s="25">
        <v>800000</v>
      </c>
      <c r="P1040" s="25">
        <f>Barcelona_Idealista4[[#This Row],[prices]]/Barcelona_Idealista4[[#This Row],[area_m2]]</f>
        <v>8888.8888888888887</v>
      </c>
      <c r="Q1040" t="str">
        <f>_xlfn.TEXTJOIN("-",0,Barcelona_Idealista4[[#This Row],[condition]],Barcelona_Idealista4[[#This Row],[prices]])</f>
        <v>good condition-800000</v>
      </c>
      <c r="R1040" s="11" t="str" cm="1">
        <f t="array" ref="R1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1" spans="1:18" x14ac:dyDescent="0.2">
      <c r="A1041" s="1">
        <v>43075</v>
      </c>
      <c r="B1041" s="14">
        <f>YEAR(Barcelona_Idealista4[[#This Row],[Fecha]])</f>
        <v>2017</v>
      </c>
      <c r="C1041" t="s">
        <v>1162</v>
      </c>
      <c r="D1041" t="s">
        <v>11</v>
      </c>
      <c r="E1041" t="s">
        <v>42</v>
      </c>
      <c r="F1041" t="s">
        <v>78</v>
      </c>
      <c r="G1041" t="s">
        <v>14</v>
      </c>
      <c r="H1041" t="s">
        <v>15</v>
      </c>
      <c r="I1041">
        <v>2</v>
      </c>
      <c r="J1041">
        <v>66</v>
      </c>
      <c r="K1041" t="s">
        <v>16</v>
      </c>
      <c r="L1041" t="s">
        <v>17</v>
      </c>
      <c r="M1041" t="s">
        <v>58</v>
      </c>
      <c r="N1041" s="18">
        <f>VLOOKUP(Barcelona_Idealista4[[#This Row],[lift]],Tabla5[],2,0)</f>
        <v>0</v>
      </c>
      <c r="O1041" s="25">
        <v>169000</v>
      </c>
      <c r="P1041" s="25">
        <f>Barcelona_Idealista4[[#This Row],[prices]]/Barcelona_Idealista4[[#This Row],[area_m2]]</f>
        <v>2560.6060606060605</v>
      </c>
      <c r="Q1041" t="str">
        <f>_xlfn.TEXTJOIN("-",0,Barcelona_Idealista4[[#This Row],[condition]],Barcelona_Idealista4[[#This Row],[prices]])</f>
        <v>good condition-169000</v>
      </c>
      <c r="R1041" s="11" t="str" cm="1">
        <f t="array" ref="R10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42" spans="1:18" x14ac:dyDescent="0.2">
      <c r="A1042" s="1">
        <v>43076</v>
      </c>
      <c r="B1042" s="14">
        <f>YEAR(Barcelona_Idealista4[[#This Row],[Fecha]])</f>
        <v>2017</v>
      </c>
      <c r="C1042" t="s">
        <v>1163</v>
      </c>
      <c r="D1042" t="s">
        <v>11</v>
      </c>
      <c r="E1042" t="s">
        <v>42</v>
      </c>
      <c r="F1042" t="s">
        <v>81</v>
      </c>
      <c r="G1042" t="s">
        <v>14</v>
      </c>
      <c r="H1042" t="s">
        <v>32</v>
      </c>
      <c r="I1042">
        <v>3</v>
      </c>
      <c r="J1042">
        <v>105</v>
      </c>
      <c r="K1042" t="s">
        <v>16</v>
      </c>
      <c r="L1042" t="s">
        <v>17</v>
      </c>
      <c r="M1042" t="s">
        <v>52</v>
      </c>
      <c r="N1042" s="18">
        <f>VLOOKUP(Barcelona_Idealista4[[#This Row],[lift]],Tabla5[],2,0)</f>
        <v>0</v>
      </c>
      <c r="O1042" s="25">
        <v>695000</v>
      </c>
      <c r="P1042" s="25">
        <f>Barcelona_Idealista4[[#This Row],[prices]]/Barcelona_Idealista4[[#This Row],[area_m2]]</f>
        <v>6619.0476190476193</v>
      </c>
      <c r="Q1042" t="str">
        <f>_xlfn.TEXTJOIN("-",0,Barcelona_Idealista4[[#This Row],[condition]],Barcelona_Idealista4[[#This Row],[prices]])</f>
        <v>good condition-695000</v>
      </c>
      <c r="R1042" s="11" t="str" cm="1">
        <f t="array" ref="R1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3" spans="1:18" x14ac:dyDescent="0.2">
      <c r="A1043" s="1">
        <v>43077</v>
      </c>
      <c r="B1043" s="14">
        <f>YEAR(Barcelona_Idealista4[[#This Row],[Fecha]])</f>
        <v>2017</v>
      </c>
      <c r="C1043" t="s">
        <v>1164</v>
      </c>
      <c r="D1043" t="s">
        <v>11</v>
      </c>
      <c r="E1043" t="s">
        <v>12</v>
      </c>
      <c r="F1043" t="s">
        <v>33</v>
      </c>
      <c r="G1043" t="s">
        <v>14</v>
      </c>
      <c r="H1043" t="s">
        <v>15</v>
      </c>
      <c r="I1043">
        <v>4</v>
      </c>
      <c r="J1043">
        <v>96</v>
      </c>
      <c r="K1043" t="s">
        <v>16</v>
      </c>
      <c r="L1043" t="s">
        <v>17</v>
      </c>
      <c r="M1043" t="s">
        <v>40</v>
      </c>
      <c r="N1043" s="18">
        <f>VLOOKUP(Barcelona_Idealista4[[#This Row],[lift]],Tabla5[],2,0)</f>
        <v>0</v>
      </c>
      <c r="O1043" s="25">
        <v>350000</v>
      </c>
      <c r="P1043" s="25">
        <f>Barcelona_Idealista4[[#This Row],[prices]]/Barcelona_Idealista4[[#This Row],[area_m2]]</f>
        <v>3645.8333333333335</v>
      </c>
      <c r="Q1043" t="str">
        <f>_xlfn.TEXTJOIN("-",0,Barcelona_Idealista4[[#This Row],[condition]],Barcelona_Idealista4[[#This Row],[prices]])</f>
        <v>good condition-350000</v>
      </c>
      <c r="R1043" s="11" t="str" cm="1">
        <f t="array" ref="R1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4" spans="1:18" x14ac:dyDescent="0.2">
      <c r="A1044" s="1">
        <v>43078</v>
      </c>
      <c r="B1044" s="14">
        <f>YEAR(Barcelona_Idealista4[[#This Row],[Fecha]])</f>
        <v>2017</v>
      </c>
      <c r="C1044" t="s">
        <v>1165</v>
      </c>
      <c r="D1044" t="s">
        <v>11</v>
      </c>
      <c r="E1044" t="s">
        <v>19</v>
      </c>
      <c r="F1044" t="s">
        <v>20</v>
      </c>
      <c r="G1044" t="s">
        <v>14</v>
      </c>
      <c r="H1044" t="s">
        <v>23</v>
      </c>
      <c r="I1044">
        <v>4</v>
      </c>
      <c r="J1044">
        <v>290</v>
      </c>
      <c r="K1044" t="s">
        <v>16</v>
      </c>
      <c r="L1044" t="s">
        <v>17</v>
      </c>
      <c r="M1044" t="s">
        <v>46</v>
      </c>
      <c r="N1044" s="18">
        <f>VLOOKUP(Barcelona_Idealista4[[#This Row],[lift]],Tabla5[],2,0)</f>
        <v>0</v>
      </c>
      <c r="O1044" s="25">
        <v>1690000</v>
      </c>
      <c r="P1044" s="25">
        <f>Barcelona_Idealista4[[#This Row],[prices]]/Barcelona_Idealista4[[#This Row],[area_m2]]</f>
        <v>5827.5862068965516</v>
      </c>
      <c r="Q1044" t="str">
        <f>_xlfn.TEXTJOIN("-",0,Barcelona_Idealista4[[#This Row],[condition]],Barcelona_Idealista4[[#This Row],[prices]])</f>
        <v>good condition-1690000</v>
      </c>
      <c r="R1044" s="11" t="str" cm="1">
        <f t="array" ref="R1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5" spans="1:18" x14ac:dyDescent="0.2">
      <c r="A1045" s="1">
        <v>43079</v>
      </c>
      <c r="B1045" s="14">
        <f>YEAR(Barcelona_Idealista4[[#This Row],[Fecha]])</f>
        <v>2017</v>
      </c>
      <c r="C1045" t="s">
        <v>1166</v>
      </c>
      <c r="D1045" t="s">
        <v>11</v>
      </c>
      <c r="E1045" t="s">
        <v>19</v>
      </c>
      <c r="F1045" t="s">
        <v>45</v>
      </c>
      <c r="G1045" t="s">
        <v>14</v>
      </c>
      <c r="H1045" t="s">
        <v>15</v>
      </c>
      <c r="I1045">
        <v>5</v>
      </c>
      <c r="J1045">
        <v>264</v>
      </c>
      <c r="K1045" t="s">
        <v>16</v>
      </c>
      <c r="L1045" t="s">
        <v>17</v>
      </c>
      <c r="M1045" t="s">
        <v>52</v>
      </c>
      <c r="N1045" s="18">
        <f>VLOOKUP(Barcelona_Idealista4[[#This Row],[lift]],Tabla5[],2,0)</f>
        <v>0</v>
      </c>
      <c r="O1045" s="25">
        <v>3500000</v>
      </c>
      <c r="P1045" s="25">
        <f>Barcelona_Idealista4[[#This Row],[prices]]/Barcelona_Idealista4[[#This Row],[area_m2]]</f>
        <v>13257.575757575758</v>
      </c>
      <c r="Q1045" t="str">
        <f>_xlfn.TEXTJOIN("-",0,Barcelona_Idealista4[[#This Row],[condition]],Barcelona_Idealista4[[#This Row],[prices]])</f>
        <v>good condition-3500000</v>
      </c>
      <c r="R1045" s="11" t="str" cm="1">
        <f t="array" ref="R10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6" spans="1:18" x14ac:dyDescent="0.2">
      <c r="A1046" s="1">
        <v>43080</v>
      </c>
      <c r="B1046" s="14">
        <f>YEAR(Barcelona_Idealista4[[#This Row],[Fecha]])</f>
        <v>2017</v>
      </c>
      <c r="C1046" t="s">
        <v>1167</v>
      </c>
      <c r="D1046" t="s">
        <v>11</v>
      </c>
      <c r="E1046" t="s">
        <v>19</v>
      </c>
      <c r="F1046" t="s">
        <v>45</v>
      </c>
      <c r="G1046" t="s">
        <v>14</v>
      </c>
      <c r="H1046" t="s">
        <v>15</v>
      </c>
      <c r="I1046">
        <v>3</v>
      </c>
      <c r="J1046">
        <v>82</v>
      </c>
      <c r="K1046" t="s">
        <v>16</v>
      </c>
      <c r="L1046" t="s">
        <v>17</v>
      </c>
      <c r="M1046" t="s">
        <v>40</v>
      </c>
      <c r="N1046" s="18">
        <f>VLOOKUP(Barcelona_Idealista4[[#This Row],[lift]],Tabla5[],2,0)</f>
        <v>0</v>
      </c>
      <c r="O1046" s="25">
        <v>550000</v>
      </c>
      <c r="P1046" s="25">
        <f>Barcelona_Idealista4[[#This Row],[prices]]/Barcelona_Idealista4[[#This Row],[area_m2]]</f>
        <v>6707.3170731707314</v>
      </c>
      <c r="Q1046" t="str">
        <f>_xlfn.TEXTJOIN("-",0,Barcelona_Idealista4[[#This Row],[condition]],Barcelona_Idealista4[[#This Row],[prices]])</f>
        <v>good condition-550000</v>
      </c>
      <c r="R1046" s="11" t="str" cm="1">
        <f t="array" ref="R1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7" spans="1:18" x14ac:dyDescent="0.2">
      <c r="A1047" s="1">
        <v>43081</v>
      </c>
      <c r="B1047" s="14">
        <f>YEAR(Barcelona_Idealista4[[#This Row],[Fecha]])</f>
        <v>2017</v>
      </c>
      <c r="C1047" t="s">
        <v>1168</v>
      </c>
      <c r="D1047" t="s">
        <v>11</v>
      </c>
      <c r="E1047" t="s">
        <v>12</v>
      </c>
      <c r="F1047" t="s">
        <v>13</v>
      </c>
      <c r="G1047" t="s">
        <v>14</v>
      </c>
      <c r="H1047" t="s">
        <v>15</v>
      </c>
      <c r="I1047">
        <v>5</v>
      </c>
      <c r="J1047">
        <v>183</v>
      </c>
      <c r="K1047" t="s">
        <v>16</v>
      </c>
      <c r="L1047" t="s">
        <v>17</v>
      </c>
      <c r="M1047" t="s">
        <v>58</v>
      </c>
      <c r="N1047" s="18">
        <f>VLOOKUP(Barcelona_Idealista4[[#This Row],[lift]],Tabla5[],2,0)</f>
        <v>0</v>
      </c>
      <c r="O1047" s="25">
        <v>699000</v>
      </c>
      <c r="P1047" s="25">
        <f>Barcelona_Idealista4[[#This Row],[prices]]/Barcelona_Idealista4[[#This Row],[area_m2]]</f>
        <v>3819.6721311475408</v>
      </c>
      <c r="Q1047" t="str">
        <f>_xlfn.TEXTJOIN("-",0,Barcelona_Idealista4[[#This Row],[condition]],Barcelona_Idealista4[[#This Row],[prices]])</f>
        <v>good condition-699000</v>
      </c>
      <c r="R1047" s="11" t="str" cm="1">
        <f t="array" ref="R10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8" spans="1:18" x14ac:dyDescent="0.2">
      <c r="A1048" s="1">
        <v>43082</v>
      </c>
      <c r="B1048" s="14">
        <f>YEAR(Barcelona_Idealista4[[#This Row],[Fecha]])</f>
        <v>2017</v>
      </c>
      <c r="C1048" t="s">
        <v>1169</v>
      </c>
      <c r="D1048" t="s">
        <v>11</v>
      </c>
      <c r="E1048" t="s">
        <v>12</v>
      </c>
      <c r="F1048" t="s">
        <v>33</v>
      </c>
      <c r="G1048" t="s">
        <v>14</v>
      </c>
      <c r="H1048" t="s">
        <v>15</v>
      </c>
      <c r="I1048">
        <v>3</v>
      </c>
      <c r="J1048">
        <v>91</v>
      </c>
      <c r="K1048" t="s">
        <v>16</v>
      </c>
      <c r="L1048" t="s">
        <v>17</v>
      </c>
      <c r="M1048" t="s">
        <v>18</v>
      </c>
      <c r="N1048" s="18">
        <f>VLOOKUP(Barcelona_Idealista4[[#This Row],[lift]],Tabla5[],2,0)</f>
        <v>0</v>
      </c>
      <c r="O1048" s="25">
        <v>375000</v>
      </c>
      <c r="P1048" s="25">
        <f>Barcelona_Idealista4[[#This Row],[prices]]/Barcelona_Idealista4[[#This Row],[area_m2]]</f>
        <v>4120.8791208791208</v>
      </c>
      <c r="Q1048" t="str">
        <f>_xlfn.TEXTJOIN("-",0,Barcelona_Idealista4[[#This Row],[condition]],Barcelona_Idealista4[[#This Row],[prices]])</f>
        <v>good condition-375000</v>
      </c>
      <c r="R1048" s="11" t="str" cm="1">
        <f t="array" ref="R1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49" spans="1:18" x14ac:dyDescent="0.2">
      <c r="A1049" s="1">
        <v>43083</v>
      </c>
      <c r="B1049" s="14">
        <f>YEAR(Barcelona_Idealista4[[#This Row],[Fecha]])</f>
        <v>2017</v>
      </c>
      <c r="C1049" t="s">
        <v>1170</v>
      </c>
      <c r="D1049" t="s">
        <v>11</v>
      </c>
      <c r="E1049" t="s">
        <v>12</v>
      </c>
      <c r="F1049" t="s">
        <v>41</v>
      </c>
      <c r="G1049" t="s">
        <v>14</v>
      </c>
      <c r="H1049" t="s">
        <v>15</v>
      </c>
      <c r="I1049">
        <v>1</v>
      </c>
      <c r="J1049">
        <v>85</v>
      </c>
      <c r="K1049" t="s">
        <v>16</v>
      </c>
      <c r="L1049" t="s">
        <v>17</v>
      </c>
      <c r="M1049" t="s">
        <v>40</v>
      </c>
      <c r="N1049" s="18">
        <f>VLOOKUP(Barcelona_Idealista4[[#This Row],[lift]],Tabla5[],2,0)</f>
        <v>0</v>
      </c>
      <c r="O1049" s="25">
        <v>329000</v>
      </c>
      <c r="P1049" s="25">
        <f>Barcelona_Idealista4[[#This Row],[prices]]/Barcelona_Idealista4[[#This Row],[area_m2]]</f>
        <v>3870.5882352941176</v>
      </c>
      <c r="Q1049" t="str">
        <f>_xlfn.TEXTJOIN("-",0,Barcelona_Idealista4[[#This Row],[condition]],Barcelona_Idealista4[[#This Row],[prices]])</f>
        <v>good condition-329000</v>
      </c>
      <c r="R1049" s="11" t="str" cm="1">
        <f t="array" ref="R10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0" spans="1:18" x14ac:dyDescent="0.2">
      <c r="A1050" s="1">
        <v>43084</v>
      </c>
      <c r="B1050" s="14">
        <f>YEAR(Barcelona_Idealista4[[#This Row],[Fecha]])</f>
        <v>2017</v>
      </c>
      <c r="C1050" t="s">
        <v>1171</v>
      </c>
      <c r="D1050" t="s">
        <v>11</v>
      </c>
      <c r="E1050" t="s">
        <v>19</v>
      </c>
      <c r="F1050" t="s">
        <v>20</v>
      </c>
      <c r="G1050" t="s">
        <v>14</v>
      </c>
      <c r="H1050" t="s">
        <v>15</v>
      </c>
      <c r="I1050">
        <v>2</v>
      </c>
      <c r="J1050">
        <v>198</v>
      </c>
      <c r="K1050" t="s">
        <v>16</v>
      </c>
      <c r="L1050" t="s">
        <v>17</v>
      </c>
      <c r="M1050" t="s">
        <v>57</v>
      </c>
      <c r="N1050" s="18">
        <f>VLOOKUP(Barcelona_Idealista4[[#This Row],[lift]],Tabla5[],2,0)</f>
        <v>0</v>
      </c>
      <c r="O1050" s="25">
        <v>1280000</v>
      </c>
      <c r="P1050" s="25">
        <f>Barcelona_Idealista4[[#This Row],[prices]]/Barcelona_Idealista4[[#This Row],[area_m2]]</f>
        <v>6464.6464646464647</v>
      </c>
      <c r="Q1050" t="str">
        <f>_xlfn.TEXTJOIN("-",0,Barcelona_Idealista4[[#This Row],[condition]],Barcelona_Idealista4[[#This Row],[prices]])</f>
        <v>good condition-1280000</v>
      </c>
      <c r="R1050" s="11" t="str" cm="1">
        <f t="array" ref="R10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1" spans="1:18" x14ac:dyDescent="0.2">
      <c r="A1051" s="1">
        <v>43085</v>
      </c>
      <c r="B1051" s="14">
        <f>YEAR(Barcelona_Idealista4[[#This Row],[Fecha]])</f>
        <v>2017</v>
      </c>
      <c r="C1051" t="s">
        <v>1172</v>
      </c>
      <c r="D1051" t="s">
        <v>11</v>
      </c>
      <c r="E1051" t="s">
        <v>37</v>
      </c>
      <c r="F1051" t="s">
        <v>85</v>
      </c>
      <c r="G1051" t="s">
        <v>14</v>
      </c>
      <c r="H1051" t="s">
        <v>15</v>
      </c>
      <c r="I1051">
        <v>3</v>
      </c>
      <c r="J1051">
        <v>83</v>
      </c>
      <c r="K1051" t="s">
        <v>28</v>
      </c>
      <c r="L1051" t="s">
        <v>17</v>
      </c>
      <c r="M1051" t="s">
        <v>40</v>
      </c>
      <c r="N1051" s="18">
        <f>VLOOKUP(Barcelona_Idealista4[[#This Row],[lift]],Tabla5[],2,0)</f>
        <v>0.02</v>
      </c>
      <c r="O1051" s="25">
        <v>395000</v>
      </c>
      <c r="P1051" s="25">
        <f>Barcelona_Idealista4[[#This Row],[prices]]/Barcelona_Idealista4[[#This Row],[area_m2]]</f>
        <v>4759.0361445783128</v>
      </c>
      <c r="Q1051" t="str">
        <f>_xlfn.TEXTJOIN("-",0,Barcelona_Idealista4[[#This Row],[condition]],Barcelona_Idealista4[[#This Row],[prices]])</f>
        <v>good condition-395000</v>
      </c>
      <c r="R1051" s="11" t="str" cm="1">
        <f t="array" ref="R10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2" spans="1:18" x14ac:dyDescent="0.2">
      <c r="A1052" s="1">
        <v>43086</v>
      </c>
      <c r="B1052" s="14">
        <f>YEAR(Barcelona_Idealista4[[#This Row],[Fecha]])</f>
        <v>2017</v>
      </c>
      <c r="C1052" t="s">
        <v>1173</v>
      </c>
      <c r="D1052" t="s">
        <v>11</v>
      </c>
      <c r="E1052" t="s">
        <v>34</v>
      </c>
      <c r="F1052" t="s">
        <v>35</v>
      </c>
      <c r="G1052" t="s">
        <v>14</v>
      </c>
      <c r="H1052" t="s">
        <v>15</v>
      </c>
      <c r="I1052">
        <v>5</v>
      </c>
      <c r="J1052">
        <v>314</v>
      </c>
      <c r="K1052" t="s">
        <v>16</v>
      </c>
      <c r="L1052" t="s">
        <v>17</v>
      </c>
      <c r="M1052" t="s">
        <v>18</v>
      </c>
      <c r="N1052" s="18">
        <f>VLOOKUP(Barcelona_Idealista4[[#This Row],[lift]],Tabla5[],2,0)</f>
        <v>0</v>
      </c>
      <c r="O1052" s="25">
        <v>2400000</v>
      </c>
      <c r="P1052" s="25">
        <f>Barcelona_Idealista4[[#This Row],[prices]]/Barcelona_Idealista4[[#This Row],[area_m2]]</f>
        <v>7643.3121019108285</v>
      </c>
      <c r="Q1052" t="str">
        <f>_xlfn.TEXTJOIN("-",0,Barcelona_Idealista4[[#This Row],[condition]],Barcelona_Idealista4[[#This Row],[prices]])</f>
        <v>good condition-2400000</v>
      </c>
      <c r="R1052" s="11" t="str" cm="1">
        <f t="array" ref="R1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3" spans="1:18" x14ac:dyDescent="0.2">
      <c r="A1053" s="1">
        <v>43087</v>
      </c>
      <c r="B1053" s="14">
        <f>YEAR(Barcelona_Idealista4[[#This Row],[Fecha]])</f>
        <v>2017</v>
      </c>
      <c r="C1053" t="s">
        <v>1174</v>
      </c>
      <c r="D1053" t="s">
        <v>11</v>
      </c>
      <c r="E1053" t="s">
        <v>42</v>
      </c>
      <c r="F1053" t="s">
        <v>43</v>
      </c>
      <c r="G1053" t="s">
        <v>14</v>
      </c>
      <c r="H1053" t="s">
        <v>15</v>
      </c>
      <c r="I1053">
        <v>3</v>
      </c>
      <c r="J1053">
        <v>115</v>
      </c>
      <c r="K1053" t="s">
        <v>16</v>
      </c>
      <c r="L1053" t="s">
        <v>17</v>
      </c>
      <c r="M1053" t="s">
        <v>53</v>
      </c>
      <c r="N1053" s="18">
        <f>VLOOKUP(Barcelona_Idealista4[[#This Row],[lift]],Tabla5[],2,0)</f>
        <v>0</v>
      </c>
      <c r="O1053" s="25">
        <v>1090000</v>
      </c>
      <c r="P1053" s="25">
        <f>Barcelona_Idealista4[[#This Row],[prices]]/Barcelona_Idealista4[[#This Row],[area_m2]]</f>
        <v>9478.2608695652179</v>
      </c>
      <c r="Q1053" t="str">
        <f>_xlfn.TEXTJOIN("-",0,Barcelona_Idealista4[[#This Row],[condition]],Barcelona_Idealista4[[#This Row],[prices]])</f>
        <v>good condition-1090000</v>
      </c>
      <c r="R1053" s="11" t="str" cm="1">
        <f t="array" ref="R10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4" spans="1:18" x14ac:dyDescent="0.2">
      <c r="A1054" s="1">
        <v>43088</v>
      </c>
      <c r="B1054" s="14">
        <f>YEAR(Barcelona_Idealista4[[#This Row],[Fecha]])</f>
        <v>2017</v>
      </c>
      <c r="C1054" t="s">
        <v>1175</v>
      </c>
      <c r="D1054" t="s">
        <v>11</v>
      </c>
      <c r="E1054" t="s">
        <v>34</v>
      </c>
      <c r="F1054" t="s">
        <v>35</v>
      </c>
      <c r="G1054" t="s">
        <v>14</v>
      </c>
      <c r="H1054" t="s">
        <v>15</v>
      </c>
      <c r="I1054">
        <v>4</v>
      </c>
      <c r="J1054">
        <v>218</v>
      </c>
      <c r="K1054" t="s">
        <v>16</v>
      </c>
      <c r="L1054" t="s">
        <v>17</v>
      </c>
      <c r="M1054" t="s">
        <v>40</v>
      </c>
      <c r="N1054" s="18">
        <f>VLOOKUP(Barcelona_Idealista4[[#This Row],[lift]],Tabla5[],2,0)</f>
        <v>0</v>
      </c>
      <c r="O1054" s="25">
        <v>2250000</v>
      </c>
      <c r="P1054" s="25">
        <f>Barcelona_Idealista4[[#This Row],[prices]]/Barcelona_Idealista4[[#This Row],[area_m2]]</f>
        <v>10321.100917431193</v>
      </c>
      <c r="Q1054" t="str">
        <f>_xlfn.TEXTJOIN("-",0,Barcelona_Idealista4[[#This Row],[condition]],Barcelona_Idealista4[[#This Row],[prices]])</f>
        <v>good condition-2250000</v>
      </c>
      <c r="R1054" s="11" t="str" cm="1">
        <f t="array" ref="R10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5" spans="1:18" x14ac:dyDescent="0.2">
      <c r="A1055" s="1">
        <v>43089</v>
      </c>
      <c r="B1055" s="14">
        <f>YEAR(Barcelona_Idealista4[[#This Row],[Fecha]])</f>
        <v>2017</v>
      </c>
      <c r="C1055" t="s">
        <v>1176</v>
      </c>
      <c r="D1055" t="s">
        <v>11</v>
      </c>
      <c r="E1055" t="s">
        <v>19</v>
      </c>
      <c r="F1055" t="s">
        <v>45</v>
      </c>
      <c r="G1055" t="s">
        <v>14</v>
      </c>
      <c r="H1055" t="s">
        <v>15</v>
      </c>
      <c r="I1055">
        <v>3</v>
      </c>
      <c r="J1055">
        <v>130</v>
      </c>
      <c r="K1055" t="s">
        <v>16</v>
      </c>
      <c r="L1055" t="s">
        <v>17</v>
      </c>
      <c r="M1055" t="s">
        <v>18</v>
      </c>
      <c r="N1055" s="18">
        <f>VLOOKUP(Barcelona_Idealista4[[#This Row],[lift]],Tabla5[],2,0)</f>
        <v>0</v>
      </c>
      <c r="O1055" s="25">
        <v>1290000</v>
      </c>
      <c r="P1055" s="25">
        <f>Barcelona_Idealista4[[#This Row],[prices]]/Barcelona_Idealista4[[#This Row],[area_m2]]</f>
        <v>9923.0769230769238</v>
      </c>
      <c r="Q1055" t="str">
        <f>_xlfn.TEXTJOIN("-",0,Barcelona_Idealista4[[#This Row],[condition]],Barcelona_Idealista4[[#This Row],[prices]])</f>
        <v>good condition-1290000</v>
      </c>
      <c r="R1055" s="11" t="str" cm="1">
        <f t="array" ref="R1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6" spans="1:18" x14ac:dyDescent="0.2">
      <c r="A1056" s="1">
        <v>43090</v>
      </c>
      <c r="B1056" s="14">
        <f>YEAR(Barcelona_Idealista4[[#This Row],[Fecha]])</f>
        <v>2017</v>
      </c>
      <c r="C1056" t="s">
        <v>1177</v>
      </c>
      <c r="D1056" t="s">
        <v>11</v>
      </c>
      <c r="E1056" t="s">
        <v>47</v>
      </c>
      <c r="F1056" t="s">
        <v>98</v>
      </c>
      <c r="G1056" t="s">
        <v>14</v>
      </c>
      <c r="H1056" t="s">
        <v>15</v>
      </c>
      <c r="I1056">
        <v>4</v>
      </c>
      <c r="J1056">
        <v>80</v>
      </c>
      <c r="K1056" t="s">
        <v>16</v>
      </c>
      <c r="L1056" t="s">
        <v>17</v>
      </c>
      <c r="M1056" t="s">
        <v>18</v>
      </c>
      <c r="N1056" s="18">
        <f>VLOOKUP(Barcelona_Idealista4[[#This Row],[lift]],Tabla5[],2,0)</f>
        <v>0</v>
      </c>
      <c r="O1056" s="25">
        <v>280000</v>
      </c>
      <c r="P1056" s="25">
        <f>Barcelona_Idealista4[[#This Row],[prices]]/Barcelona_Idealista4[[#This Row],[area_m2]]</f>
        <v>3500</v>
      </c>
      <c r="Q1056" t="str">
        <f>_xlfn.TEXTJOIN("-",0,Barcelona_Idealista4[[#This Row],[condition]],Barcelona_Idealista4[[#This Row],[prices]])</f>
        <v>good condition-280000</v>
      </c>
      <c r="R1056" s="11" t="str" cm="1">
        <f t="array" ref="R1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7" spans="1:18" x14ac:dyDescent="0.2">
      <c r="A1057" s="1">
        <v>43091</v>
      </c>
      <c r="B1057" s="14">
        <f>YEAR(Barcelona_Idealista4[[#This Row],[Fecha]])</f>
        <v>2017</v>
      </c>
      <c r="C1057" t="s">
        <v>1178</v>
      </c>
      <c r="D1057" t="s">
        <v>11</v>
      </c>
      <c r="E1057" t="s">
        <v>34</v>
      </c>
      <c r="F1057" t="s">
        <v>35</v>
      </c>
      <c r="G1057" t="s">
        <v>14</v>
      </c>
      <c r="H1057" t="s">
        <v>69</v>
      </c>
      <c r="I1057">
        <v>6</v>
      </c>
      <c r="J1057">
        <v>686</v>
      </c>
      <c r="K1057" t="s">
        <v>28</v>
      </c>
      <c r="L1057" t="s">
        <v>17</v>
      </c>
      <c r="M1057" t="s">
        <v>29</v>
      </c>
      <c r="N1057" s="18">
        <f>VLOOKUP(Barcelona_Idealista4[[#This Row],[lift]],Tabla5[],2,0)</f>
        <v>0.02</v>
      </c>
      <c r="O1057" s="25">
        <v>4600000</v>
      </c>
      <c r="P1057" s="25">
        <f>Barcelona_Idealista4[[#This Row],[prices]]/Barcelona_Idealista4[[#This Row],[area_m2]]</f>
        <v>6705.539358600583</v>
      </c>
      <c r="Q1057" t="str">
        <f>_xlfn.TEXTJOIN("-",0,Barcelona_Idealista4[[#This Row],[condition]],Barcelona_Idealista4[[#This Row],[prices]])</f>
        <v>good condition-4600000</v>
      </c>
      <c r="R1057" s="11" t="str" cm="1">
        <f t="array" ref="R10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8" spans="1:18" x14ac:dyDescent="0.2">
      <c r="A1058" s="1">
        <v>43092</v>
      </c>
      <c r="B1058" s="14">
        <f>YEAR(Barcelona_Idealista4[[#This Row],[Fecha]])</f>
        <v>2017</v>
      </c>
      <c r="C1058" t="s">
        <v>1179</v>
      </c>
      <c r="D1058" t="s">
        <v>11</v>
      </c>
      <c r="E1058" t="s">
        <v>37</v>
      </c>
      <c r="F1058" t="s">
        <v>49</v>
      </c>
      <c r="G1058" t="s">
        <v>14</v>
      </c>
      <c r="H1058" t="s">
        <v>15</v>
      </c>
      <c r="I1058">
        <v>2</v>
      </c>
      <c r="J1058">
        <v>118</v>
      </c>
      <c r="K1058" t="s">
        <v>16</v>
      </c>
      <c r="L1058" t="s">
        <v>17</v>
      </c>
      <c r="M1058" t="s">
        <v>57</v>
      </c>
      <c r="N1058" s="18">
        <f>VLOOKUP(Barcelona_Idealista4[[#This Row],[lift]],Tabla5[],2,0)</f>
        <v>0</v>
      </c>
      <c r="O1058" s="25">
        <v>495000</v>
      </c>
      <c r="P1058" s="25">
        <f>Barcelona_Idealista4[[#This Row],[prices]]/Barcelona_Idealista4[[#This Row],[area_m2]]</f>
        <v>4194.9152542372885</v>
      </c>
      <c r="Q1058" t="str">
        <f>_xlfn.TEXTJOIN("-",0,Barcelona_Idealista4[[#This Row],[condition]],Barcelona_Idealista4[[#This Row],[prices]])</f>
        <v>good condition-495000</v>
      </c>
      <c r="R1058" s="11" t="str" cm="1">
        <f t="array" ref="R10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59" spans="1:18" x14ac:dyDescent="0.2">
      <c r="A1059" s="1">
        <v>43093</v>
      </c>
      <c r="B1059" s="14">
        <f>YEAR(Barcelona_Idealista4[[#This Row],[Fecha]])</f>
        <v>2017</v>
      </c>
      <c r="C1059" t="s">
        <v>1180</v>
      </c>
      <c r="D1059" t="s">
        <v>11</v>
      </c>
      <c r="E1059" t="s">
        <v>50</v>
      </c>
      <c r="F1059" t="s">
        <v>66</v>
      </c>
      <c r="G1059" t="s">
        <v>14</v>
      </c>
      <c r="H1059" t="s">
        <v>69</v>
      </c>
      <c r="I1059">
        <v>3</v>
      </c>
      <c r="J1059">
        <v>582</v>
      </c>
      <c r="K1059" t="s">
        <v>28</v>
      </c>
      <c r="L1059" t="s">
        <v>17</v>
      </c>
      <c r="M1059" t="s">
        <v>29</v>
      </c>
      <c r="N1059" s="18">
        <f>VLOOKUP(Barcelona_Idealista4[[#This Row],[lift]],Tabla5[],2,0)</f>
        <v>0.02</v>
      </c>
      <c r="O1059" s="25">
        <v>1690000</v>
      </c>
      <c r="P1059" s="25">
        <f>Barcelona_Idealista4[[#This Row],[prices]]/Barcelona_Idealista4[[#This Row],[area_m2]]</f>
        <v>2903.7800687285221</v>
      </c>
      <c r="Q1059" t="str">
        <f>_xlfn.TEXTJOIN("-",0,Barcelona_Idealista4[[#This Row],[condition]],Barcelona_Idealista4[[#This Row],[prices]])</f>
        <v>good condition-1690000</v>
      </c>
      <c r="R1059" s="11" t="str" cm="1">
        <f t="array" ref="R10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60" spans="1:18" x14ac:dyDescent="0.2">
      <c r="A1060" s="1">
        <v>43094</v>
      </c>
      <c r="B1060" s="14">
        <f>YEAR(Barcelona_Idealista4[[#This Row],[Fecha]])</f>
        <v>2017</v>
      </c>
      <c r="C1060" t="s">
        <v>1181</v>
      </c>
      <c r="D1060" t="s">
        <v>11</v>
      </c>
      <c r="E1060" t="s">
        <v>19</v>
      </c>
      <c r="F1060" t="s">
        <v>45</v>
      </c>
      <c r="G1060" t="s">
        <v>14</v>
      </c>
      <c r="H1060" t="s">
        <v>69</v>
      </c>
      <c r="I1060">
        <v>5</v>
      </c>
      <c r="J1060">
        <v>374</v>
      </c>
      <c r="K1060" t="s">
        <v>28</v>
      </c>
      <c r="L1060" t="s">
        <v>17</v>
      </c>
      <c r="M1060" t="s">
        <v>29</v>
      </c>
      <c r="N1060" s="18">
        <f>VLOOKUP(Barcelona_Idealista4[[#This Row],[lift]],Tabla5[],2,0)</f>
        <v>0.02</v>
      </c>
      <c r="O1060" s="25">
        <v>1950000</v>
      </c>
      <c r="P1060" s="25">
        <f>Barcelona_Idealista4[[#This Row],[prices]]/Barcelona_Idealista4[[#This Row],[area_m2]]</f>
        <v>5213.9037433155081</v>
      </c>
      <c r="Q1060" t="str">
        <f>_xlfn.TEXTJOIN("-",0,Barcelona_Idealista4[[#This Row],[condition]],Barcelona_Idealista4[[#This Row],[prices]])</f>
        <v>good condition-1950000</v>
      </c>
      <c r="R1060" s="11" t="str" cm="1">
        <f t="array" ref="R1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1" spans="1:18" x14ac:dyDescent="0.2">
      <c r="A1061" s="1">
        <v>43095</v>
      </c>
      <c r="B1061" s="14">
        <f>YEAR(Barcelona_Idealista4[[#This Row],[Fecha]])</f>
        <v>2017</v>
      </c>
      <c r="C1061" t="s">
        <v>1182</v>
      </c>
      <c r="D1061" t="s">
        <v>11</v>
      </c>
      <c r="E1061" t="s">
        <v>19</v>
      </c>
      <c r="F1061" t="s">
        <v>20</v>
      </c>
      <c r="G1061" t="s">
        <v>14</v>
      </c>
      <c r="H1061" t="s">
        <v>15</v>
      </c>
      <c r="I1061">
        <v>5</v>
      </c>
      <c r="J1061">
        <v>281</v>
      </c>
      <c r="K1061" t="s">
        <v>16</v>
      </c>
      <c r="L1061" t="s">
        <v>17</v>
      </c>
      <c r="M1061" t="s">
        <v>40</v>
      </c>
      <c r="N1061" s="18">
        <f>VLOOKUP(Barcelona_Idealista4[[#This Row],[lift]],Tabla5[],2,0)</f>
        <v>0</v>
      </c>
      <c r="O1061" s="25">
        <v>1500000</v>
      </c>
      <c r="P1061" s="25">
        <f>Barcelona_Idealista4[[#This Row],[prices]]/Barcelona_Idealista4[[#This Row],[area_m2]]</f>
        <v>5338.0782918149462</v>
      </c>
      <c r="Q1061" t="str">
        <f>_xlfn.TEXTJOIN("-",0,Barcelona_Idealista4[[#This Row],[condition]],Barcelona_Idealista4[[#This Row],[prices]])</f>
        <v>good condition-1500000</v>
      </c>
      <c r="R1061" s="11" t="str" cm="1">
        <f t="array" ref="R1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2" spans="1:18" x14ac:dyDescent="0.2">
      <c r="A1062" s="1">
        <v>43096</v>
      </c>
      <c r="B1062" s="14">
        <f>YEAR(Barcelona_Idealista4[[#This Row],[Fecha]])</f>
        <v>2017</v>
      </c>
      <c r="C1062" t="s">
        <v>1183</v>
      </c>
      <c r="D1062" t="s">
        <v>11</v>
      </c>
      <c r="E1062" t="s">
        <v>19</v>
      </c>
      <c r="F1062" t="s">
        <v>20</v>
      </c>
      <c r="G1062" t="s">
        <v>14</v>
      </c>
      <c r="H1062" t="s">
        <v>15</v>
      </c>
      <c r="I1062">
        <v>4</v>
      </c>
      <c r="J1062">
        <v>160</v>
      </c>
      <c r="K1062" t="s">
        <v>16</v>
      </c>
      <c r="L1062" t="s">
        <v>17</v>
      </c>
      <c r="M1062" t="s">
        <v>58</v>
      </c>
      <c r="N1062" s="18">
        <f>VLOOKUP(Barcelona_Idealista4[[#This Row],[lift]],Tabla5[],2,0)</f>
        <v>0</v>
      </c>
      <c r="O1062" s="25">
        <v>875000</v>
      </c>
      <c r="P1062" s="25">
        <f>Barcelona_Idealista4[[#This Row],[prices]]/Barcelona_Idealista4[[#This Row],[area_m2]]</f>
        <v>5468.75</v>
      </c>
      <c r="Q1062" t="str">
        <f>_xlfn.TEXTJOIN("-",0,Barcelona_Idealista4[[#This Row],[condition]],Barcelona_Idealista4[[#This Row],[prices]])</f>
        <v>good condition-875000</v>
      </c>
      <c r="R1062" s="11" t="str" cm="1">
        <f t="array" ref="R10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3" spans="1:18" x14ac:dyDescent="0.2">
      <c r="A1063" s="1">
        <v>43097</v>
      </c>
      <c r="B1063" s="14">
        <f>YEAR(Barcelona_Idealista4[[#This Row],[Fecha]])</f>
        <v>2017</v>
      </c>
      <c r="C1063" t="s">
        <v>1184</v>
      </c>
      <c r="D1063" t="s">
        <v>11</v>
      </c>
      <c r="E1063" t="s">
        <v>37</v>
      </c>
      <c r="F1063" t="s">
        <v>85</v>
      </c>
      <c r="G1063" t="s">
        <v>14</v>
      </c>
      <c r="H1063" t="s">
        <v>15</v>
      </c>
      <c r="I1063">
        <v>2</v>
      </c>
      <c r="J1063">
        <v>35</v>
      </c>
      <c r="K1063" t="s">
        <v>28</v>
      </c>
      <c r="L1063" t="s">
        <v>17</v>
      </c>
      <c r="M1063" t="s">
        <v>21</v>
      </c>
      <c r="N1063" s="18">
        <f>VLOOKUP(Barcelona_Idealista4[[#This Row],[lift]],Tabla5[],2,0)</f>
        <v>0.02</v>
      </c>
      <c r="O1063" s="25">
        <v>190000</v>
      </c>
      <c r="P1063" s="25">
        <f>Barcelona_Idealista4[[#This Row],[prices]]/Barcelona_Idealista4[[#This Row],[area_m2]]</f>
        <v>5428.5714285714284</v>
      </c>
      <c r="Q1063" t="str">
        <f>_xlfn.TEXTJOIN("-",0,Barcelona_Idealista4[[#This Row],[condition]],Barcelona_Idealista4[[#This Row],[prices]])</f>
        <v>good condition-190000</v>
      </c>
      <c r="R1063" s="11" t="str" cm="1">
        <f t="array" ref="R10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4" spans="1:18" x14ac:dyDescent="0.2">
      <c r="A1064" s="1">
        <v>43098</v>
      </c>
      <c r="B1064" s="14">
        <f>YEAR(Barcelona_Idealista4[[#This Row],[Fecha]])</f>
        <v>2017</v>
      </c>
      <c r="C1064" t="s">
        <v>1185</v>
      </c>
      <c r="D1064" t="s">
        <v>11</v>
      </c>
      <c r="E1064" t="s">
        <v>50</v>
      </c>
      <c r="F1064" t="s">
        <v>51</v>
      </c>
      <c r="G1064" t="s">
        <v>14</v>
      </c>
      <c r="H1064" t="s">
        <v>23</v>
      </c>
      <c r="I1064">
        <v>2</v>
      </c>
      <c r="J1064">
        <v>49</v>
      </c>
      <c r="K1064" t="s">
        <v>16</v>
      </c>
      <c r="L1064" t="s">
        <v>17</v>
      </c>
      <c r="M1064" t="s">
        <v>24</v>
      </c>
      <c r="N1064" s="18">
        <f>VLOOKUP(Barcelona_Idealista4[[#This Row],[lift]],Tabla5[],2,0)</f>
        <v>0</v>
      </c>
      <c r="O1064" s="25">
        <v>245000</v>
      </c>
      <c r="P1064" s="25">
        <f>Barcelona_Idealista4[[#This Row],[prices]]/Barcelona_Idealista4[[#This Row],[area_m2]]</f>
        <v>5000</v>
      </c>
      <c r="Q1064" t="str">
        <f>_xlfn.TEXTJOIN("-",0,Barcelona_Idealista4[[#This Row],[condition]],Barcelona_Idealista4[[#This Row],[prices]])</f>
        <v>good condition-245000</v>
      </c>
      <c r="R1064" s="11" t="str" cm="1">
        <f t="array" ref="R1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5" spans="1:18" x14ac:dyDescent="0.2">
      <c r="A1065" s="1">
        <v>43099</v>
      </c>
      <c r="B1065" s="14">
        <f>YEAR(Barcelona_Idealista4[[#This Row],[Fecha]])</f>
        <v>2017</v>
      </c>
      <c r="C1065" t="s">
        <v>1186</v>
      </c>
      <c r="D1065" t="s">
        <v>11</v>
      </c>
      <c r="E1065" t="s">
        <v>12</v>
      </c>
      <c r="F1065" t="s">
        <v>31</v>
      </c>
      <c r="G1065" t="s">
        <v>14</v>
      </c>
      <c r="H1065" t="s">
        <v>15</v>
      </c>
      <c r="I1065">
        <v>4</v>
      </c>
      <c r="J1065">
        <v>84</v>
      </c>
      <c r="K1065" t="s">
        <v>16</v>
      </c>
      <c r="L1065" t="s">
        <v>17</v>
      </c>
      <c r="M1065" t="s">
        <v>40</v>
      </c>
      <c r="N1065" s="18">
        <f>VLOOKUP(Barcelona_Idealista4[[#This Row],[lift]],Tabla5[],2,0)</f>
        <v>0</v>
      </c>
      <c r="O1065" s="25">
        <v>299000</v>
      </c>
      <c r="P1065" s="25">
        <f>Barcelona_Idealista4[[#This Row],[prices]]/Barcelona_Idealista4[[#This Row],[area_m2]]</f>
        <v>3559.5238095238096</v>
      </c>
      <c r="Q1065" t="str">
        <f>_xlfn.TEXTJOIN("-",0,Barcelona_Idealista4[[#This Row],[condition]],Barcelona_Idealista4[[#This Row],[prices]])</f>
        <v>good condition-299000</v>
      </c>
      <c r="R1065" s="11" t="str" cm="1">
        <f t="array" ref="R10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6" spans="1:18" x14ac:dyDescent="0.2">
      <c r="A1066" s="1">
        <v>43100</v>
      </c>
      <c r="B1066" s="14">
        <f>YEAR(Barcelona_Idealista4[[#This Row],[Fecha]])</f>
        <v>2017</v>
      </c>
      <c r="C1066" t="s">
        <v>1187</v>
      </c>
      <c r="D1066" t="s">
        <v>11</v>
      </c>
      <c r="E1066" t="s">
        <v>19</v>
      </c>
      <c r="F1066" t="s">
        <v>75</v>
      </c>
      <c r="G1066" t="s">
        <v>14</v>
      </c>
      <c r="H1066" t="s">
        <v>69</v>
      </c>
      <c r="I1066">
        <v>5</v>
      </c>
      <c r="J1066">
        <v>412</v>
      </c>
      <c r="K1066" t="s">
        <v>28</v>
      </c>
      <c r="L1066" t="s">
        <v>17</v>
      </c>
      <c r="M1066" t="s">
        <v>29</v>
      </c>
      <c r="N1066" s="18">
        <f>VLOOKUP(Barcelona_Idealista4[[#This Row],[lift]],Tabla5[],2,0)</f>
        <v>0.02</v>
      </c>
      <c r="O1066" s="25">
        <v>2100000</v>
      </c>
      <c r="P1066" s="25">
        <f>Barcelona_Idealista4[[#This Row],[prices]]/Barcelona_Idealista4[[#This Row],[area_m2]]</f>
        <v>5097.0873786407765</v>
      </c>
      <c r="Q1066" t="str">
        <f>_xlfn.TEXTJOIN("-",0,Barcelona_Idealista4[[#This Row],[condition]],Barcelona_Idealista4[[#This Row],[prices]])</f>
        <v>good condition-2100000</v>
      </c>
      <c r="R1066" s="11" t="str" cm="1">
        <f t="array" ref="R10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7" spans="1:18" x14ac:dyDescent="0.2">
      <c r="A1067" s="1">
        <v>43101</v>
      </c>
      <c r="B1067" s="14">
        <f>YEAR(Barcelona_Idealista4[[#This Row],[Fecha]])</f>
        <v>2018</v>
      </c>
      <c r="C1067" t="s">
        <v>1188</v>
      </c>
      <c r="D1067" t="s">
        <v>11</v>
      </c>
      <c r="E1067" t="s">
        <v>89</v>
      </c>
      <c r="F1067" t="s">
        <v>103</v>
      </c>
      <c r="G1067" t="s">
        <v>14</v>
      </c>
      <c r="H1067" t="s">
        <v>15</v>
      </c>
      <c r="I1067">
        <v>2</v>
      </c>
      <c r="J1067">
        <v>55</v>
      </c>
      <c r="K1067" t="s">
        <v>28</v>
      </c>
      <c r="L1067" t="s">
        <v>17</v>
      </c>
      <c r="M1067" t="s">
        <v>40</v>
      </c>
      <c r="N1067" s="18">
        <f>VLOOKUP(Barcelona_Idealista4[[#This Row],[lift]],Tabla5[],2,0)</f>
        <v>0.02</v>
      </c>
      <c r="O1067" s="25">
        <v>170000</v>
      </c>
      <c r="P1067" s="25">
        <f>Barcelona_Idealista4[[#This Row],[prices]]/Barcelona_Idealista4[[#This Row],[area_m2]]</f>
        <v>3090.909090909091</v>
      </c>
      <c r="Q1067" t="str">
        <f>_xlfn.TEXTJOIN("-",0,Barcelona_Idealista4[[#This Row],[condition]],Barcelona_Idealista4[[#This Row],[prices]])</f>
        <v>good condition-170000</v>
      </c>
      <c r="R1067" s="11" t="str" cm="1">
        <f t="array" ref="R1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8" spans="1:18" x14ac:dyDescent="0.2">
      <c r="A1068" s="1">
        <v>43102</v>
      </c>
      <c r="B1068" s="14">
        <f>YEAR(Barcelona_Idealista4[[#This Row],[Fecha]])</f>
        <v>2018</v>
      </c>
      <c r="C1068" t="s">
        <v>1189</v>
      </c>
      <c r="D1068" t="s">
        <v>11</v>
      </c>
      <c r="E1068" t="s">
        <v>25</v>
      </c>
      <c r="F1068" t="s">
        <v>91</v>
      </c>
      <c r="G1068" t="s">
        <v>14</v>
      </c>
      <c r="H1068" t="s">
        <v>15</v>
      </c>
      <c r="I1068">
        <v>1</v>
      </c>
      <c r="J1068">
        <v>40</v>
      </c>
      <c r="K1068" t="s">
        <v>16</v>
      </c>
      <c r="L1068" t="s">
        <v>17</v>
      </c>
      <c r="M1068" t="s">
        <v>58</v>
      </c>
      <c r="N1068" s="18">
        <f>VLOOKUP(Barcelona_Idealista4[[#This Row],[lift]],Tabla5[],2,0)</f>
        <v>0</v>
      </c>
      <c r="O1068" s="25">
        <v>198000</v>
      </c>
      <c r="P1068" s="25">
        <f>Barcelona_Idealista4[[#This Row],[prices]]/Barcelona_Idealista4[[#This Row],[area_m2]]</f>
        <v>4950</v>
      </c>
      <c r="Q1068" t="str">
        <f>_xlfn.TEXTJOIN("-",0,Barcelona_Idealista4[[#This Row],[condition]],Barcelona_Idealista4[[#This Row],[prices]])</f>
        <v>good condition-198000</v>
      </c>
      <c r="R1068" s="11" t="str" cm="1">
        <f t="array" ref="R1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69" spans="1:18" x14ac:dyDescent="0.2">
      <c r="A1069" s="1">
        <v>43103</v>
      </c>
      <c r="B1069" s="14">
        <f>YEAR(Barcelona_Idealista4[[#This Row],[Fecha]])</f>
        <v>2018</v>
      </c>
      <c r="C1069" t="s">
        <v>1190</v>
      </c>
      <c r="D1069" t="s">
        <v>11</v>
      </c>
      <c r="E1069" t="s">
        <v>42</v>
      </c>
      <c r="F1069" t="s">
        <v>83</v>
      </c>
      <c r="G1069" t="s">
        <v>14</v>
      </c>
      <c r="H1069" t="s">
        <v>69</v>
      </c>
      <c r="I1069">
        <v>3</v>
      </c>
      <c r="J1069">
        <v>175</v>
      </c>
      <c r="K1069" t="s">
        <v>28</v>
      </c>
      <c r="L1069" t="s">
        <v>17</v>
      </c>
      <c r="M1069" t="s">
        <v>29</v>
      </c>
      <c r="N1069" s="18">
        <f>VLOOKUP(Barcelona_Idealista4[[#This Row],[lift]],Tabla5[],2,0)</f>
        <v>0.02</v>
      </c>
      <c r="O1069" s="25">
        <v>1130000</v>
      </c>
      <c r="P1069" s="25">
        <f>Barcelona_Idealista4[[#This Row],[prices]]/Barcelona_Idealista4[[#This Row],[area_m2]]</f>
        <v>6457.1428571428569</v>
      </c>
      <c r="Q1069" t="str">
        <f>_xlfn.TEXTJOIN("-",0,Barcelona_Idealista4[[#This Row],[condition]],Barcelona_Idealista4[[#This Row],[prices]])</f>
        <v>good condition-1130000</v>
      </c>
      <c r="R1069" s="11" t="str" cm="1">
        <f t="array" ref="R1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0" spans="1:18" x14ac:dyDescent="0.2">
      <c r="A1070" s="1">
        <v>43104</v>
      </c>
      <c r="B1070" s="14">
        <f>YEAR(Barcelona_Idealista4[[#This Row],[Fecha]])</f>
        <v>2018</v>
      </c>
      <c r="C1070" t="s">
        <v>1191</v>
      </c>
      <c r="D1070" t="s">
        <v>11</v>
      </c>
      <c r="E1070" t="s">
        <v>42</v>
      </c>
      <c r="F1070" t="s">
        <v>43</v>
      </c>
      <c r="G1070" t="s">
        <v>14</v>
      </c>
      <c r="H1070" t="s">
        <v>15</v>
      </c>
      <c r="I1070">
        <v>2</v>
      </c>
      <c r="J1070">
        <v>73</v>
      </c>
      <c r="K1070" t="s">
        <v>16</v>
      </c>
      <c r="L1070" t="s">
        <v>17</v>
      </c>
      <c r="M1070" t="s">
        <v>40</v>
      </c>
      <c r="N1070" s="18">
        <f>VLOOKUP(Barcelona_Idealista4[[#This Row],[lift]],Tabla5[],2,0)</f>
        <v>0</v>
      </c>
      <c r="O1070" s="25">
        <v>375000</v>
      </c>
      <c r="P1070" s="25">
        <f>Barcelona_Idealista4[[#This Row],[prices]]/Barcelona_Idealista4[[#This Row],[area_m2]]</f>
        <v>5136.9863013698632</v>
      </c>
      <c r="Q1070" t="str">
        <f>_xlfn.TEXTJOIN("-",0,Barcelona_Idealista4[[#This Row],[condition]],Barcelona_Idealista4[[#This Row],[prices]])</f>
        <v>good condition-375000</v>
      </c>
      <c r="R1070" s="11" t="str" cm="1">
        <f t="array" ref="R1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1" spans="1:18" x14ac:dyDescent="0.2">
      <c r="A1071" s="1">
        <v>43105</v>
      </c>
      <c r="B1071" s="14">
        <f>YEAR(Barcelona_Idealista4[[#This Row],[Fecha]])</f>
        <v>2018</v>
      </c>
      <c r="C1071" t="s">
        <v>1192</v>
      </c>
      <c r="D1071" t="s">
        <v>11</v>
      </c>
      <c r="E1071" t="s">
        <v>19</v>
      </c>
      <c r="F1071" t="s">
        <v>77</v>
      </c>
      <c r="G1071" t="s">
        <v>14</v>
      </c>
      <c r="H1071" t="s">
        <v>23</v>
      </c>
      <c r="I1071">
        <v>7</v>
      </c>
      <c r="J1071">
        <v>500</v>
      </c>
      <c r="K1071" t="s">
        <v>16</v>
      </c>
      <c r="L1071" t="s">
        <v>17</v>
      </c>
      <c r="M1071" t="s">
        <v>60</v>
      </c>
      <c r="N1071" s="18">
        <f>VLOOKUP(Barcelona_Idealista4[[#This Row],[lift]],Tabla5[],2,0)</f>
        <v>0</v>
      </c>
      <c r="O1071" s="25">
        <v>2950000</v>
      </c>
      <c r="P1071" s="25">
        <f>Barcelona_Idealista4[[#This Row],[prices]]/Barcelona_Idealista4[[#This Row],[area_m2]]</f>
        <v>5900</v>
      </c>
      <c r="Q1071" t="str">
        <f>_xlfn.TEXTJOIN("-",0,Barcelona_Idealista4[[#This Row],[condition]],Barcelona_Idealista4[[#This Row],[prices]])</f>
        <v>good condition-2950000</v>
      </c>
      <c r="R1071" s="11" t="str" cm="1">
        <f t="array" ref="R10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2" spans="1:18" x14ac:dyDescent="0.2">
      <c r="A1072" s="1">
        <v>43106</v>
      </c>
      <c r="B1072" s="14">
        <f>YEAR(Barcelona_Idealista4[[#This Row],[Fecha]])</f>
        <v>2018</v>
      </c>
      <c r="C1072" t="s">
        <v>1193</v>
      </c>
      <c r="D1072" t="s">
        <v>11</v>
      </c>
      <c r="E1072" t="s">
        <v>19</v>
      </c>
      <c r="F1072" t="s">
        <v>77</v>
      </c>
      <c r="G1072" t="s">
        <v>14</v>
      </c>
      <c r="H1072" t="s">
        <v>15</v>
      </c>
      <c r="I1072">
        <v>6</v>
      </c>
      <c r="J1072">
        <v>355</v>
      </c>
      <c r="K1072" t="s">
        <v>16</v>
      </c>
      <c r="L1072" t="s">
        <v>17</v>
      </c>
      <c r="M1072" t="s">
        <v>40</v>
      </c>
      <c r="N1072" s="18">
        <f>VLOOKUP(Barcelona_Idealista4[[#This Row],[lift]],Tabla5[],2,0)</f>
        <v>0</v>
      </c>
      <c r="O1072" s="25">
        <v>2300000</v>
      </c>
      <c r="P1072" s="25">
        <f>Barcelona_Idealista4[[#This Row],[prices]]/Barcelona_Idealista4[[#This Row],[area_m2]]</f>
        <v>6478.8732394366198</v>
      </c>
      <c r="Q1072" t="str">
        <f>_xlfn.TEXTJOIN("-",0,Barcelona_Idealista4[[#This Row],[condition]],Barcelona_Idealista4[[#This Row],[prices]])</f>
        <v>good condition-2300000</v>
      </c>
      <c r="R1072" s="11" t="str" cm="1">
        <f t="array" ref="R1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3" spans="1:18" x14ac:dyDescent="0.2">
      <c r="A1073" s="1">
        <v>43107</v>
      </c>
      <c r="B1073" s="14">
        <f>YEAR(Barcelona_Idealista4[[#This Row],[Fecha]])</f>
        <v>2018</v>
      </c>
      <c r="C1073" t="s">
        <v>1194</v>
      </c>
      <c r="D1073" t="s">
        <v>11</v>
      </c>
      <c r="E1073" t="s">
        <v>19</v>
      </c>
      <c r="F1073" t="s">
        <v>77</v>
      </c>
      <c r="G1073" t="s">
        <v>14</v>
      </c>
      <c r="H1073" t="s">
        <v>15</v>
      </c>
      <c r="I1073">
        <v>5</v>
      </c>
      <c r="J1073">
        <v>257</v>
      </c>
      <c r="K1073" t="s">
        <v>16</v>
      </c>
      <c r="L1073" t="s">
        <v>17</v>
      </c>
      <c r="M1073" t="s">
        <v>18</v>
      </c>
      <c r="N1073" s="18">
        <f>VLOOKUP(Barcelona_Idealista4[[#This Row],[lift]],Tabla5[],2,0)</f>
        <v>0</v>
      </c>
      <c r="O1073" s="25">
        <v>1650000</v>
      </c>
      <c r="P1073" s="25">
        <f>Barcelona_Idealista4[[#This Row],[prices]]/Barcelona_Idealista4[[#This Row],[area_m2]]</f>
        <v>6420.2334630350197</v>
      </c>
      <c r="Q1073" t="str">
        <f>_xlfn.TEXTJOIN("-",0,Barcelona_Idealista4[[#This Row],[condition]],Barcelona_Idealista4[[#This Row],[prices]])</f>
        <v>good condition-1650000</v>
      </c>
      <c r="R1073" s="11" t="str" cm="1">
        <f t="array" ref="R1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4" spans="1:18" x14ac:dyDescent="0.2">
      <c r="A1074" s="1">
        <v>43108</v>
      </c>
      <c r="B1074" s="14">
        <f>YEAR(Barcelona_Idealista4[[#This Row],[Fecha]])</f>
        <v>2018</v>
      </c>
      <c r="C1074" t="s">
        <v>1195</v>
      </c>
      <c r="D1074" t="s">
        <v>11</v>
      </c>
      <c r="E1074" t="s">
        <v>47</v>
      </c>
      <c r="F1074" t="s">
        <v>86</v>
      </c>
      <c r="G1074" t="s">
        <v>14</v>
      </c>
      <c r="H1074" t="s">
        <v>69</v>
      </c>
      <c r="I1074">
        <v>4</v>
      </c>
      <c r="J1074">
        <v>334</v>
      </c>
      <c r="K1074" t="s">
        <v>28</v>
      </c>
      <c r="L1074" t="s">
        <v>17</v>
      </c>
      <c r="M1074" t="s">
        <v>29</v>
      </c>
      <c r="N1074" s="18">
        <f>VLOOKUP(Barcelona_Idealista4[[#This Row],[lift]],Tabla5[],2,0)</f>
        <v>0.02</v>
      </c>
      <c r="O1074" s="25">
        <v>797000</v>
      </c>
      <c r="P1074" s="25">
        <f>Barcelona_Idealista4[[#This Row],[prices]]/Barcelona_Idealista4[[#This Row],[area_m2]]</f>
        <v>2386.2275449101799</v>
      </c>
      <c r="Q1074" t="str">
        <f>_xlfn.TEXTJOIN("-",0,Barcelona_Idealista4[[#This Row],[condition]],Barcelona_Idealista4[[#This Row],[prices]])</f>
        <v>good condition-797000</v>
      </c>
      <c r="R1074" s="11" t="str" cm="1">
        <f t="array" ref="R10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75" spans="1:18" x14ac:dyDescent="0.2">
      <c r="A1075" s="1">
        <v>43109</v>
      </c>
      <c r="B1075" s="14">
        <f>YEAR(Barcelona_Idealista4[[#This Row],[Fecha]])</f>
        <v>2018</v>
      </c>
      <c r="C1075" t="s">
        <v>1196</v>
      </c>
      <c r="D1075" t="s">
        <v>11</v>
      </c>
      <c r="E1075" t="s">
        <v>19</v>
      </c>
      <c r="F1075" t="s">
        <v>45</v>
      </c>
      <c r="G1075" t="s">
        <v>14</v>
      </c>
      <c r="H1075" t="s">
        <v>15</v>
      </c>
      <c r="I1075">
        <v>4</v>
      </c>
      <c r="J1075">
        <v>111</v>
      </c>
      <c r="K1075" t="s">
        <v>16</v>
      </c>
      <c r="L1075" t="s">
        <v>17</v>
      </c>
      <c r="M1075" t="s">
        <v>18</v>
      </c>
      <c r="N1075" s="18">
        <f>VLOOKUP(Barcelona_Idealista4[[#This Row],[lift]],Tabla5[],2,0)</f>
        <v>0</v>
      </c>
      <c r="O1075" s="25">
        <v>495000</v>
      </c>
      <c r="P1075" s="25">
        <f>Barcelona_Idealista4[[#This Row],[prices]]/Barcelona_Idealista4[[#This Row],[area_m2]]</f>
        <v>4459.4594594594591</v>
      </c>
      <c r="Q1075" t="str">
        <f>_xlfn.TEXTJOIN("-",0,Barcelona_Idealista4[[#This Row],[condition]],Barcelona_Idealista4[[#This Row],[prices]])</f>
        <v>good condition-495000</v>
      </c>
      <c r="R1075" s="11" t="str" cm="1">
        <f t="array" ref="R1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6" spans="1:18" x14ac:dyDescent="0.2">
      <c r="A1076" s="1">
        <v>43110</v>
      </c>
      <c r="B1076" s="14">
        <f>YEAR(Barcelona_Idealista4[[#This Row],[Fecha]])</f>
        <v>2018</v>
      </c>
      <c r="C1076" t="s">
        <v>1197</v>
      </c>
      <c r="D1076" t="s">
        <v>11</v>
      </c>
      <c r="E1076" t="s">
        <v>12</v>
      </c>
      <c r="F1076" t="s">
        <v>13</v>
      </c>
      <c r="G1076" t="s">
        <v>14</v>
      </c>
      <c r="H1076" t="s">
        <v>15</v>
      </c>
      <c r="I1076">
        <v>3</v>
      </c>
      <c r="J1076">
        <v>147</v>
      </c>
      <c r="K1076" t="s">
        <v>16</v>
      </c>
      <c r="L1076" t="s">
        <v>17</v>
      </c>
      <c r="M1076" t="s">
        <v>18</v>
      </c>
      <c r="N1076" s="18">
        <f>VLOOKUP(Barcelona_Idealista4[[#This Row],[lift]],Tabla5[],2,0)</f>
        <v>0</v>
      </c>
      <c r="O1076" s="25">
        <v>1850000</v>
      </c>
      <c r="P1076" s="25">
        <f>Barcelona_Idealista4[[#This Row],[prices]]/Barcelona_Idealista4[[#This Row],[area_m2]]</f>
        <v>12585.034013605442</v>
      </c>
      <c r="Q1076" t="str">
        <f>_xlfn.TEXTJOIN("-",0,Barcelona_Idealista4[[#This Row],[condition]],Barcelona_Idealista4[[#This Row],[prices]])</f>
        <v>good condition-1850000</v>
      </c>
      <c r="R1076" s="11" t="str" cm="1">
        <f t="array" ref="R1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7" spans="1:18" x14ac:dyDescent="0.2">
      <c r="A1077" s="1">
        <v>43111</v>
      </c>
      <c r="B1077" s="14">
        <f>YEAR(Barcelona_Idealista4[[#This Row],[Fecha]])</f>
        <v>2018</v>
      </c>
      <c r="C1077" t="s">
        <v>1198</v>
      </c>
      <c r="D1077" t="s">
        <v>11</v>
      </c>
      <c r="E1077" t="s">
        <v>12</v>
      </c>
      <c r="F1077" t="s">
        <v>31</v>
      </c>
      <c r="G1077" t="s">
        <v>14</v>
      </c>
      <c r="H1077" t="s">
        <v>23</v>
      </c>
      <c r="I1077">
        <v>3</v>
      </c>
      <c r="J1077">
        <v>180</v>
      </c>
      <c r="K1077" t="s">
        <v>16</v>
      </c>
      <c r="L1077" t="s">
        <v>17</v>
      </c>
      <c r="M1077" t="s">
        <v>24</v>
      </c>
      <c r="N1077" s="18">
        <f>VLOOKUP(Barcelona_Idealista4[[#This Row],[lift]],Tabla5[],2,0)</f>
        <v>0</v>
      </c>
      <c r="O1077" s="25">
        <v>765000</v>
      </c>
      <c r="P1077" s="25">
        <f>Barcelona_Idealista4[[#This Row],[prices]]/Barcelona_Idealista4[[#This Row],[area_m2]]</f>
        <v>4250</v>
      </c>
      <c r="Q1077" t="str">
        <f>_xlfn.TEXTJOIN("-",0,Barcelona_Idealista4[[#This Row],[condition]],Barcelona_Idealista4[[#This Row],[prices]])</f>
        <v>good condition-765000</v>
      </c>
      <c r="R1077" s="11" t="str" cm="1">
        <f t="array" ref="R1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8" spans="1:18" x14ac:dyDescent="0.2">
      <c r="A1078" s="1">
        <v>43112</v>
      </c>
      <c r="B1078" s="14">
        <f>YEAR(Barcelona_Idealista4[[#This Row],[Fecha]])</f>
        <v>2018</v>
      </c>
      <c r="C1078" t="s">
        <v>1199</v>
      </c>
      <c r="D1078" t="s">
        <v>11</v>
      </c>
      <c r="E1078" t="s">
        <v>19</v>
      </c>
      <c r="F1078" t="s">
        <v>68</v>
      </c>
      <c r="G1078" t="s">
        <v>14</v>
      </c>
      <c r="H1078" t="s">
        <v>69</v>
      </c>
      <c r="I1078">
        <v>9</v>
      </c>
      <c r="J1078">
        <v>545</v>
      </c>
      <c r="K1078" t="s">
        <v>28</v>
      </c>
      <c r="L1078" t="s">
        <v>17</v>
      </c>
      <c r="M1078" t="s">
        <v>29</v>
      </c>
      <c r="N1078" s="18">
        <f>VLOOKUP(Barcelona_Idealista4[[#This Row],[lift]],Tabla5[],2,0)</f>
        <v>0.02</v>
      </c>
      <c r="O1078" s="25">
        <v>3900000</v>
      </c>
      <c r="P1078" s="25">
        <f>Barcelona_Idealista4[[#This Row],[prices]]/Barcelona_Idealista4[[#This Row],[area_m2]]</f>
        <v>7155.9633027522932</v>
      </c>
      <c r="Q1078" t="str">
        <f>_xlfn.TEXTJOIN("-",0,Barcelona_Idealista4[[#This Row],[condition]],Barcelona_Idealista4[[#This Row],[prices]])</f>
        <v>good condition-3900000</v>
      </c>
      <c r="R1078" s="11" t="str" cm="1">
        <f t="array" ref="R10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79" spans="1:18" x14ac:dyDescent="0.2">
      <c r="A1079" s="1">
        <v>43113</v>
      </c>
      <c r="B1079" s="14">
        <f>YEAR(Barcelona_Idealista4[[#This Row],[Fecha]])</f>
        <v>2018</v>
      </c>
      <c r="C1079" t="s">
        <v>1200</v>
      </c>
      <c r="D1079" t="s">
        <v>11</v>
      </c>
      <c r="E1079" t="s">
        <v>12</v>
      </c>
      <c r="F1079" t="s">
        <v>22</v>
      </c>
      <c r="G1079" t="s">
        <v>14</v>
      </c>
      <c r="H1079" t="s">
        <v>15</v>
      </c>
      <c r="I1079">
        <v>3</v>
      </c>
      <c r="J1079">
        <v>112</v>
      </c>
      <c r="K1079" t="s">
        <v>16</v>
      </c>
      <c r="L1079" t="s">
        <v>17</v>
      </c>
      <c r="M1079" t="s">
        <v>21</v>
      </c>
      <c r="N1079" s="18">
        <f>VLOOKUP(Barcelona_Idealista4[[#This Row],[lift]],Tabla5[],2,0)</f>
        <v>0</v>
      </c>
      <c r="O1079" s="25">
        <v>499000</v>
      </c>
      <c r="P1079" s="25">
        <f>Barcelona_Idealista4[[#This Row],[prices]]/Barcelona_Idealista4[[#This Row],[area_m2]]</f>
        <v>4455.3571428571431</v>
      </c>
      <c r="Q1079" t="str">
        <f>_xlfn.TEXTJOIN("-",0,Barcelona_Idealista4[[#This Row],[condition]],Barcelona_Idealista4[[#This Row],[prices]])</f>
        <v>good condition-499000</v>
      </c>
      <c r="R1079" s="11" t="str" cm="1">
        <f t="array" ref="R10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0" spans="1:18" x14ac:dyDescent="0.2">
      <c r="A1080" s="1">
        <v>43114</v>
      </c>
      <c r="B1080" s="14">
        <f>YEAR(Barcelona_Idealista4[[#This Row],[Fecha]])</f>
        <v>2018</v>
      </c>
      <c r="C1080" t="s">
        <v>1201</v>
      </c>
      <c r="D1080" t="s">
        <v>11</v>
      </c>
      <c r="E1080" t="s">
        <v>12</v>
      </c>
      <c r="F1080" t="s">
        <v>33</v>
      </c>
      <c r="G1080" t="s">
        <v>14</v>
      </c>
      <c r="H1080" t="s">
        <v>23</v>
      </c>
      <c r="I1080">
        <v>3</v>
      </c>
      <c r="J1080">
        <v>123</v>
      </c>
      <c r="K1080" t="s">
        <v>16</v>
      </c>
      <c r="L1080" t="s">
        <v>17</v>
      </c>
      <c r="M1080" t="s">
        <v>65</v>
      </c>
      <c r="N1080" s="18">
        <f>VLOOKUP(Barcelona_Idealista4[[#This Row],[lift]],Tabla5[],2,0)</f>
        <v>0</v>
      </c>
      <c r="O1080" s="25">
        <v>1190000</v>
      </c>
      <c r="P1080" s="25">
        <f>Barcelona_Idealista4[[#This Row],[prices]]/Barcelona_Idealista4[[#This Row],[area_m2]]</f>
        <v>9674.796747967479</v>
      </c>
      <c r="Q1080" t="str">
        <f>_xlfn.TEXTJOIN("-",0,Barcelona_Idealista4[[#This Row],[condition]],Barcelona_Idealista4[[#This Row],[prices]])</f>
        <v>good condition-1190000</v>
      </c>
      <c r="R1080" s="11" t="str" cm="1">
        <f t="array" ref="R1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1" spans="1:18" x14ac:dyDescent="0.2">
      <c r="A1081" s="1">
        <v>43115</v>
      </c>
      <c r="B1081" s="14">
        <f>YEAR(Barcelona_Idealista4[[#This Row],[Fecha]])</f>
        <v>2018</v>
      </c>
      <c r="C1081" t="s">
        <v>1202</v>
      </c>
      <c r="D1081" t="s">
        <v>11</v>
      </c>
      <c r="E1081" t="s">
        <v>12</v>
      </c>
      <c r="F1081" t="s">
        <v>41</v>
      </c>
      <c r="G1081" t="s">
        <v>14</v>
      </c>
      <c r="H1081" t="s">
        <v>15</v>
      </c>
      <c r="I1081">
        <v>2</v>
      </c>
      <c r="J1081">
        <v>80</v>
      </c>
      <c r="K1081" t="s">
        <v>16</v>
      </c>
      <c r="L1081" t="s">
        <v>17</v>
      </c>
      <c r="M1081" t="s">
        <v>21</v>
      </c>
      <c r="N1081" s="18">
        <f>VLOOKUP(Barcelona_Idealista4[[#This Row],[lift]],Tabla5[],2,0)</f>
        <v>0</v>
      </c>
      <c r="O1081" s="25">
        <v>650000</v>
      </c>
      <c r="P1081" s="25">
        <f>Barcelona_Idealista4[[#This Row],[prices]]/Barcelona_Idealista4[[#This Row],[area_m2]]</f>
        <v>8125</v>
      </c>
      <c r="Q1081" t="str">
        <f>_xlfn.TEXTJOIN("-",0,Barcelona_Idealista4[[#This Row],[condition]],Barcelona_Idealista4[[#This Row],[prices]])</f>
        <v>good condition-650000</v>
      </c>
      <c r="R1081" s="11" t="str" cm="1">
        <f t="array" ref="R1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2" spans="1:18" x14ac:dyDescent="0.2">
      <c r="A1082" s="1">
        <v>43116</v>
      </c>
      <c r="B1082" s="14">
        <f>YEAR(Barcelona_Idealista4[[#This Row],[Fecha]])</f>
        <v>2018</v>
      </c>
      <c r="C1082" t="s">
        <v>1203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>
        <v>4</v>
      </c>
      <c r="J1082">
        <v>77</v>
      </c>
      <c r="K1082" t="s">
        <v>16</v>
      </c>
      <c r="L1082" t="s">
        <v>17</v>
      </c>
      <c r="M1082" t="s">
        <v>40</v>
      </c>
      <c r="N1082" s="18">
        <f>VLOOKUP(Barcelona_Idealista4[[#This Row],[lift]],Tabla5[],2,0)</f>
        <v>0</v>
      </c>
      <c r="O1082" s="25">
        <v>340000</v>
      </c>
      <c r="P1082" s="25">
        <f>Barcelona_Idealista4[[#This Row],[prices]]/Barcelona_Idealista4[[#This Row],[area_m2]]</f>
        <v>4415.5844155844152</v>
      </c>
      <c r="Q1082" t="str">
        <f>_xlfn.TEXTJOIN("-",0,Barcelona_Idealista4[[#This Row],[condition]],Barcelona_Idealista4[[#This Row],[prices]])</f>
        <v>good condition-340000</v>
      </c>
      <c r="R1082" s="11" t="str" cm="1">
        <f t="array" ref="R10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3" spans="1:18" x14ac:dyDescent="0.2">
      <c r="A1083" s="1">
        <v>43117</v>
      </c>
      <c r="B1083" s="14">
        <f>YEAR(Barcelona_Idealista4[[#This Row],[Fecha]])</f>
        <v>2018</v>
      </c>
      <c r="C1083" t="s">
        <v>1204</v>
      </c>
      <c r="D1083" t="s">
        <v>11</v>
      </c>
      <c r="E1083" t="s">
        <v>47</v>
      </c>
      <c r="F1083" t="s">
        <v>86</v>
      </c>
      <c r="G1083" t="s">
        <v>14</v>
      </c>
      <c r="H1083" t="s">
        <v>15</v>
      </c>
      <c r="I1083">
        <v>3</v>
      </c>
      <c r="J1083">
        <v>150</v>
      </c>
      <c r="K1083" t="s">
        <v>16</v>
      </c>
      <c r="L1083" t="s">
        <v>67</v>
      </c>
      <c r="M1083" t="s">
        <v>52</v>
      </c>
      <c r="N1083" s="18">
        <f>VLOOKUP(Barcelona_Idealista4[[#This Row],[lift]],Tabla5[],2,0)</f>
        <v>0</v>
      </c>
      <c r="O1083" s="25">
        <v>239000</v>
      </c>
      <c r="P1083" s="25">
        <f>Barcelona_Idealista4[[#This Row],[prices]]/Barcelona_Idealista4[[#This Row],[area_m2]]</f>
        <v>1593.3333333333333</v>
      </c>
      <c r="Q1083" t="str">
        <f>_xlfn.TEXTJOIN("-",0,Barcelona_Idealista4[[#This Row],[condition]],Barcelona_Idealista4[[#This Row],[prices]])</f>
        <v>good condition-239000</v>
      </c>
      <c r="R1083" s="11" t="str" cm="1">
        <f t="array" ref="R10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4" spans="1:18" x14ac:dyDescent="0.2">
      <c r="A1084" s="1">
        <v>43118</v>
      </c>
      <c r="B1084" s="14">
        <f>YEAR(Barcelona_Idealista4[[#This Row],[Fecha]])</f>
        <v>2018</v>
      </c>
      <c r="C1084" t="s">
        <v>1205</v>
      </c>
      <c r="D1084" t="s">
        <v>11</v>
      </c>
      <c r="E1084" t="s">
        <v>42</v>
      </c>
      <c r="F1084" t="s">
        <v>78</v>
      </c>
      <c r="G1084" t="s">
        <v>14</v>
      </c>
      <c r="H1084" t="s">
        <v>15</v>
      </c>
      <c r="I1084">
        <v>3</v>
      </c>
      <c r="J1084">
        <v>71</v>
      </c>
      <c r="K1084" t="s">
        <v>16</v>
      </c>
      <c r="L1084" t="s">
        <v>17</v>
      </c>
      <c r="M1084" t="s">
        <v>24</v>
      </c>
      <c r="N1084" s="18">
        <f>VLOOKUP(Barcelona_Idealista4[[#This Row],[lift]],Tabla5[],2,0)</f>
        <v>0</v>
      </c>
      <c r="O1084" s="25">
        <v>179000</v>
      </c>
      <c r="P1084" s="25">
        <f>Barcelona_Idealista4[[#This Row],[prices]]/Barcelona_Idealista4[[#This Row],[area_m2]]</f>
        <v>2521.1267605633802</v>
      </c>
      <c r="Q1084" t="str">
        <f>_xlfn.TEXTJOIN("-",0,Barcelona_Idealista4[[#This Row],[condition]],Barcelona_Idealista4[[#This Row],[prices]])</f>
        <v>good condition-179000</v>
      </c>
      <c r="R1084" s="11" t="str" cm="1">
        <f t="array" ref="R10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85" spans="1:18" x14ac:dyDescent="0.2">
      <c r="A1085" s="1">
        <v>43119</v>
      </c>
      <c r="B1085" s="14">
        <f>YEAR(Barcelona_Idealista4[[#This Row],[Fecha]])</f>
        <v>2018</v>
      </c>
      <c r="C1085" t="s">
        <v>1206</v>
      </c>
      <c r="D1085" t="s">
        <v>11</v>
      </c>
      <c r="E1085" t="s">
        <v>54</v>
      </c>
      <c r="F1085" t="s">
        <v>108</v>
      </c>
      <c r="G1085" t="s">
        <v>14</v>
      </c>
      <c r="H1085" t="s">
        <v>15</v>
      </c>
      <c r="I1085">
        <v>3</v>
      </c>
      <c r="J1085">
        <v>104</v>
      </c>
      <c r="K1085" t="s">
        <v>16</v>
      </c>
      <c r="L1085" t="s">
        <v>17</v>
      </c>
      <c r="M1085" t="s">
        <v>40</v>
      </c>
      <c r="N1085" s="18">
        <f>VLOOKUP(Barcelona_Idealista4[[#This Row],[lift]],Tabla5[],2,0)</f>
        <v>0</v>
      </c>
      <c r="O1085" s="25">
        <v>588000</v>
      </c>
      <c r="P1085" s="25">
        <f>Barcelona_Idealista4[[#This Row],[prices]]/Barcelona_Idealista4[[#This Row],[area_m2]]</f>
        <v>5653.8461538461543</v>
      </c>
      <c r="Q1085" t="str">
        <f>_xlfn.TEXTJOIN("-",0,Barcelona_Idealista4[[#This Row],[condition]],Barcelona_Idealista4[[#This Row],[prices]])</f>
        <v>good condition-588000</v>
      </c>
      <c r="R1085" s="11" t="str" cm="1">
        <f t="array" ref="R10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6" spans="1:18" x14ac:dyDescent="0.2">
      <c r="A1086" s="1">
        <v>43120</v>
      </c>
      <c r="B1086" s="14">
        <f>YEAR(Barcelona_Idealista4[[#This Row],[Fecha]])</f>
        <v>2018</v>
      </c>
      <c r="C1086" t="s">
        <v>1207</v>
      </c>
      <c r="D1086" t="s">
        <v>11</v>
      </c>
      <c r="E1086" t="s">
        <v>54</v>
      </c>
      <c r="F1086" t="s">
        <v>108</v>
      </c>
      <c r="G1086" t="s">
        <v>14</v>
      </c>
      <c r="H1086" t="s">
        <v>15</v>
      </c>
      <c r="I1086">
        <v>2</v>
      </c>
      <c r="J1086">
        <v>56</v>
      </c>
      <c r="K1086" t="s">
        <v>16</v>
      </c>
      <c r="L1086" t="s">
        <v>17</v>
      </c>
      <c r="M1086" t="s">
        <v>52</v>
      </c>
      <c r="N1086" s="18">
        <f>VLOOKUP(Barcelona_Idealista4[[#This Row],[lift]],Tabla5[],2,0)</f>
        <v>0</v>
      </c>
      <c r="O1086" s="25">
        <v>242000</v>
      </c>
      <c r="P1086" s="25">
        <f>Barcelona_Idealista4[[#This Row],[prices]]/Barcelona_Idealista4[[#This Row],[area_m2]]</f>
        <v>4321.4285714285716</v>
      </c>
      <c r="Q1086" t="str">
        <f>_xlfn.TEXTJOIN("-",0,Barcelona_Idealista4[[#This Row],[condition]],Barcelona_Idealista4[[#This Row],[prices]])</f>
        <v>good condition-242000</v>
      </c>
      <c r="R1086" s="11" t="str" cm="1">
        <f t="array" ref="R1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7" spans="1:18" x14ac:dyDescent="0.2">
      <c r="A1087" s="1">
        <v>43121</v>
      </c>
      <c r="B1087" s="14">
        <f>YEAR(Barcelona_Idealista4[[#This Row],[Fecha]])</f>
        <v>2018</v>
      </c>
      <c r="C1087" t="s">
        <v>1208</v>
      </c>
      <c r="D1087" t="s">
        <v>11</v>
      </c>
      <c r="E1087" t="s">
        <v>54</v>
      </c>
      <c r="F1087" t="s">
        <v>108</v>
      </c>
      <c r="G1087" t="s">
        <v>14</v>
      </c>
      <c r="H1087" t="s">
        <v>15</v>
      </c>
      <c r="I1087">
        <v>3</v>
      </c>
      <c r="J1087">
        <v>104</v>
      </c>
      <c r="K1087" t="s">
        <v>16</v>
      </c>
      <c r="L1087" t="s">
        <v>17</v>
      </c>
      <c r="M1087" t="s">
        <v>52</v>
      </c>
      <c r="N1087" s="18">
        <f>VLOOKUP(Barcelona_Idealista4[[#This Row],[lift]],Tabla5[],2,0)</f>
        <v>0</v>
      </c>
      <c r="O1087" s="25">
        <v>523000</v>
      </c>
      <c r="P1087" s="25">
        <f>Barcelona_Idealista4[[#This Row],[prices]]/Barcelona_Idealista4[[#This Row],[area_m2]]</f>
        <v>5028.8461538461543</v>
      </c>
      <c r="Q1087" t="str">
        <f>_xlfn.TEXTJOIN("-",0,Barcelona_Idealista4[[#This Row],[condition]],Barcelona_Idealista4[[#This Row],[prices]])</f>
        <v>good condition-523000</v>
      </c>
      <c r="R1087" s="11" t="str" cm="1">
        <f t="array" ref="R1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8" spans="1:18" x14ac:dyDescent="0.2">
      <c r="A1088" s="1">
        <v>43122</v>
      </c>
      <c r="B1088" s="14">
        <f>YEAR(Barcelona_Idealista4[[#This Row],[Fecha]])</f>
        <v>2018</v>
      </c>
      <c r="C1088" t="s">
        <v>1209</v>
      </c>
      <c r="D1088" t="s">
        <v>11</v>
      </c>
      <c r="E1088" t="s">
        <v>54</v>
      </c>
      <c r="F1088" t="s">
        <v>108</v>
      </c>
      <c r="G1088" t="s">
        <v>14</v>
      </c>
      <c r="H1088" t="s">
        <v>15</v>
      </c>
      <c r="I1088">
        <v>3</v>
      </c>
      <c r="J1088">
        <v>62</v>
      </c>
      <c r="K1088" t="s">
        <v>16</v>
      </c>
      <c r="L1088" t="s">
        <v>17</v>
      </c>
      <c r="M1088" t="s">
        <v>58</v>
      </c>
      <c r="N1088" s="18">
        <f>VLOOKUP(Barcelona_Idealista4[[#This Row],[lift]],Tabla5[],2,0)</f>
        <v>0</v>
      </c>
      <c r="O1088" s="25">
        <v>188000</v>
      </c>
      <c r="P1088" s="25">
        <f>Barcelona_Idealista4[[#This Row],[prices]]/Barcelona_Idealista4[[#This Row],[area_m2]]</f>
        <v>3032.2580645161293</v>
      </c>
      <c r="Q1088" t="str">
        <f>_xlfn.TEXTJOIN("-",0,Barcelona_Idealista4[[#This Row],[condition]],Barcelona_Idealista4[[#This Row],[prices]])</f>
        <v>good condition-188000</v>
      </c>
      <c r="R1088" s="11" t="str" cm="1">
        <f t="array" ref="R1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89" spans="1:18" x14ac:dyDescent="0.2">
      <c r="A1089" s="1">
        <v>43123</v>
      </c>
      <c r="B1089" s="14">
        <f>YEAR(Barcelona_Idealista4[[#This Row],[Fecha]])</f>
        <v>2018</v>
      </c>
      <c r="C1089" t="s">
        <v>1210</v>
      </c>
      <c r="D1089" t="s">
        <v>11</v>
      </c>
      <c r="E1089" t="s">
        <v>42</v>
      </c>
      <c r="F1089" t="s">
        <v>61</v>
      </c>
      <c r="G1089" t="s">
        <v>14</v>
      </c>
      <c r="H1089" t="s">
        <v>15</v>
      </c>
      <c r="I1089">
        <v>3</v>
      </c>
      <c r="J1089">
        <v>77</v>
      </c>
      <c r="K1089" t="s">
        <v>16</v>
      </c>
      <c r="L1089" t="s">
        <v>17</v>
      </c>
      <c r="M1089" t="s">
        <v>40</v>
      </c>
      <c r="N1089" s="18">
        <f>VLOOKUP(Barcelona_Idealista4[[#This Row],[lift]],Tabla5[],2,0)</f>
        <v>0</v>
      </c>
      <c r="O1089" s="25">
        <v>325000</v>
      </c>
      <c r="P1089" s="25">
        <f>Barcelona_Idealista4[[#This Row],[prices]]/Barcelona_Idealista4[[#This Row],[area_m2]]</f>
        <v>4220.7792207792209</v>
      </c>
      <c r="Q1089" t="str">
        <f>_xlfn.TEXTJOIN("-",0,Barcelona_Idealista4[[#This Row],[condition]],Barcelona_Idealista4[[#This Row],[prices]])</f>
        <v>good condition-325000</v>
      </c>
      <c r="R1089" s="11" t="str" cm="1">
        <f t="array" ref="R1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0" spans="1:18" x14ac:dyDescent="0.2">
      <c r="A1090" s="1">
        <v>43124</v>
      </c>
      <c r="B1090" s="14">
        <f>YEAR(Barcelona_Idealista4[[#This Row],[Fecha]])</f>
        <v>2018</v>
      </c>
      <c r="C1090" t="s">
        <v>1211</v>
      </c>
      <c r="D1090" t="s">
        <v>11</v>
      </c>
      <c r="E1090" t="s">
        <v>19</v>
      </c>
      <c r="F1090" t="s">
        <v>77</v>
      </c>
      <c r="G1090" t="s">
        <v>14</v>
      </c>
      <c r="H1090" t="s">
        <v>15</v>
      </c>
      <c r="I1090">
        <v>1</v>
      </c>
      <c r="J1090">
        <v>120</v>
      </c>
      <c r="K1090" t="s">
        <v>28</v>
      </c>
      <c r="L1090" t="s">
        <v>17</v>
      </c>
      <c r="M1090" t="s">
        <v>52</v>
      </c>
      <c r="N1090" s="18">
        <f>VLOOKUP(Barcelona_Idealista4[[#This Row],[lift]],Tabla5[],2,0)</f>
        <v>0.02</v>
      </c>
      <c r="O1090" s="25">
        <v>380000</v>
      </c>
      <c r="P1090" s="25">
        <f>Barcelona_Idealista4[[#This Row],[prices]]/Barcelona_Idealista4[[#This Row],[area_m2]]</f>
        <v>3166.6666666666665</v>
      </c>
      <c r="Q1090" t="str">
        <f>_xlfn.TEXTJOIN("-",0,Barcelona_Idealista4[[#This Row],[condition]],Barcelona_Idealista4[[#This Row],[prices]])</f>
        <v>good condition-380000</v>
      </c>
      <c r="R1090" s="11" t="str" cm="1">
        <f t="array" ref="R1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1" spans="1:18" x14ac:dyDescent="0.2">
      <c r="A1091" s="1">
        <v>43125</v>
      </c>
      <c r="B1091" s="14">
        <f>YEAR(Barcelona_Idealista4[[#This Row],[Fecha]])</f>
        <v>2018</v>
      </c>
      <c r="C1091" t="s">
        <v>1212</v>
      </c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>
        <v>4</v>
      </c>
      <c r="J1091">
        <v>600</v>
      </c>
      <c r="K1091" t="s">
        <v>16</v>
      </c>
      <c r="L1091" t="s">
        <v>17</v>
      </c>
      <c r="M1091" t="s">
        <v>65</v>
      </c>
      <c r="N1091" s="18">
        <f>VLOOKUP(Barcelona_Idealista4[[#This Row],[lift]],Tabla5[],2,0)</f>
        <v>0</v>
      </c>
      <c r="O1091" s="25">
        <v>12000000</v>
      </c>
      <c r="P1091" s="25">
        <f>Barcelona_Idealista4[[#This Row],[prices]]/Barcelona_Idealista4[[#This Row],[area_m2]]</f>
        <v>20000</v>
      </c>
      <c r="Q1091" t="str">
        <f>_xlfn.TEXTJOIN("-",0,Barcelona_Idealista4[[#This Row],[condition]],Barcelona_Idealista4[[#This Row],[prices]])</f>
        <v>good condition-12000000</v>
      </c>
      <c r="R1091" s="11" t="str" cm="1">
        <f t="array" ref="R1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2" spans="1:18" x14ac:dyDescent="0.2">
      <c r="A1092" s="1">
        <v>43126</v>
      </c>
      <c r="B1092" s="14">
        <f>YEAR(Barcelona_Idealista4[[#This Row],[Fecha]])</f>
        <v>2018</v>
      </c>
      <c r="C1092" t="s">
        <v>1213</v>
      </c>
      <c r="D1092" t="s">
        <v>11</v>
      </c>
      <c r="E1092" t="s">
        <v>89</v>
      </c>
      <c r="F1092" t="s">
        <v>93</v>
      </c>
      <c r="G1092" t="s">
        <v>14</v>
      </c>
      <c r="H1092" t="s">
        <v>15</v>
      </c>
      <c r="I1092">
        <v>2</v>
      </c>
      <c r="J1092">
        <v>49</v>
      </c>
      <c r="K1092" t="s">
        <v>16</v>
      </c>
      <c r="L1092" t="s">
        <v>17</v>
      </c>
      <c r="M1092" t="s">
        <v>46</v>
      </c>
      <c r="N1092" s="18">
        <f>VLOOKUP(Barcelona_Idealista4[[#This Row],[lift]],Tabla5[],2,0)</f>
        <v>0</v>
      </c>
      <c r="O1092" s="25">
        <v>167000</v>
      </c>
      <c r="P1092" s="25">
        <f>Barcelona_Idealista4[[#This Row],[prices]]/Barcelona_Idealista4[[#This Row],[area_m2]]</f>
        <v>3408.1632653061224</v>
      </c>
      <c r="Q1092" t="str">
        <f>_xlfn.TEXTJOIN("-",0,Barcelona_Idealista4[[#This Row],[condition]],Barcelona_Idealista4[[#This Row],[prices]])</f>
        <v>good condition-167000</v>
      </c>
      <c r="R1092" s="11" t="str" cm="1">
        <f t="array" ref="R1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3" spans="1:18" x14ac:dyDescent="0.2">
      <c r="A1093" s="1">
        <v>43127</v>
      </c>
      <c r="B1093" s="14">
        <f>YEAR(Barcelona_Idealista4[[#This Row],[Fecha]])</f>
        <v>2018</v>
      </c>
      <c r="C1093" t="s">
        <v>1214</v>
      </c>
      <c r="D1093" t="s">
        <v>11</v>
      </c>
      <c r="E1093" t="s">
        <v>12</v>
      </c>
      <c r="F1093" t="s">
        <v>33</v>
      </c>
      <c r="G1093" t="s">
        <v>14</v>
      </c>
      <c r="H1093" t="s">
        <v>15</v>
      </c>
      <c r="I1093">
        <v>2</v>
      </c>
      <c r="J1093">
        <v>63</v>
      </c>
      <c r="K1093" t="s">
        <v>28</v>
      </c>
      <c r="L1093" t="s">
        <v>17</v>
      </c>
      <c r="M1093" t="s">
        <v>52</v>
      </c>
      <c r="N1093" s="18">
        <f>VLOOKUP(Barcelona_Idealista4[[#This Row],[lift]],Tabla5[],2,0)</f>
        <v>0.02</v>
      </c>
      <c r="O1093" s="25">
        <v>195000</v>
      </c>
      <c r="P1093" s="25">
        <f>Barcelona_Idealista4[[#This Row],[prices]]/Barcelona_Idealista4[[#This Row],[area_m2]]</f>
        <v>3095.2380952380954</v>
      </c>
      <c r="Q1093" t="str">
        <f>_xlfn.TEXTJOIN("-",0,Barcelona_Idealista4[[#This Row],[condition]],Barcelona_Idealista4[[#This Row],[prices]])</f>
        <v>good condition-195000</v>
      </c>
      <c r="R1093" s="11" t="str" cm="1">
        <f t="array" ref="R10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4" spans="1:18" x14ac:dyDescent="0.2">
      <c r="A1094" s="1">
        <v>43128</v>
      </c>
      <c r="B1094" s="14">
        <f>YEAR(Barcelona_Idealista4[[#This Row],[Fecha]])</f>
        <v>2018</v>
      </c>
      <c r="C1094" t="s">
        <v>1215</v>
      </c>
      <c r="D1094" t="s">
        <v>11</v>
      </c>
      <c r="E1094" t="s">
        <v>34</v>
      </c>
      <c r="F1094" t="s">
        <v>71</v>
      </c>
      <c r="G1094" t="s">
        <v>14</v>
      </c>
      <c r="H1094" t="s">
        <v>23</v>
      </c>
      <c r="I1094">
        <v>2</v>
      </c>
      <c r="J1094">
        <v>95</v>
      </c>
      <c r="K1094" t="s">
        <v>16</v>
      </c>
      <c r="L1094" t="s">
        <v>17</v>
      </c>
      <c r="M1094" t="s">
        <v>46</v>
      </c>
      <c r="N1094" s="18">
        <f>VLOOKUP(Barcelona_Idealista4[[#This Row],[lift]],Tabla5[],2,0)</f>
        <v>0</v>
      </c>
      <c r="O1094" s="25">
        <v>480000</v>
      </c>
      <c r="P1094" s="25">
        <f>Barcelona_Idealista4[[#This Row],[prices]]/Barcelona_Idealista4[[#This Row],[area_m2]]</f>
        <v>5052.6315789473683</v>
      </c>
      <c r="Q1094" t="str">
        <f>_xlfn.TEXTJOIN("-",0,Barcelona_Idealista4[[#This Row],[condition]],Barcelona_Idealista4[[#This Row],[prices]])</f>
        <v>good condition-480000</v>
      </c>
      <c r="R1094" s="11" t="str" cm="1">
        <f t="array" ref="R10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5" spans="1:18" x14ac:dyDescent="0.2">
      <c r="A1095" s="1">
        <v>43129</v>
      </c>
      <c r="B1095" s="14">
        <f>YEAR(Barcelona_Idealista4[[#This Row],[Fecha]])</f>
        <v>2018</v>
      </c>
      <c r="C1095" t="s">
        <v>1216</v>
      </c>
      <c r="D1095" t="s">
        <v>11</v>
      </c>
      <c r="E1095" t="s">
        <v>47</v>
      </c>
      <c r="F1095" t="s">
        <v>102</v>
      </c>
      <c r="G1095" t="s">
        <v>14</v>
      </c>
      <c r="H1095" t="s">
        <v>15</v>
      </c>
      <c r="I1095">
        <v>3</v>
      </c>
      <c r="J1095">
        <v>75</v>
      </c>
      <c r="K1095" t="s">
        <v>28</v>
      </c>
      <c r="L1095" t="s">
        <v>17</v>
      </c>
      <c r="M1095" t="s">
        <v>18</v>
      </c>
      <c r="N1095" s="18">
        <f>VLOOKUP(Barcelona_Idealista4[[#This Row],[lift]],Tabla5[],2,0)</f>
        <v>0.02</v>
      </c>
      <c r="O1095" s="25">
        <v>250000</v>
      </c>
      <c r="P1095" s="25">
        <f>Barcelona_Idealista4[[#This Row],[prices]]/Barcelona_Idealista4[[#This Row],[area_m2]]</f>
        <v>3333.3333333333335</v>
      </c>
      <c r="Q1095" t="str">
        <f>_xlfn.TEXTJOIN("-",0,Barcelona_Idealista4[[#This Row],[condition]],Barcelona_Idealista4[[#This Row],[prices]])</f>
        <v>good condition-250000</v>
      </c>
      <c r="R1095" s="11" t="str" cm="1">
        <f t="array" ref="R1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6" spans="1:18" x14ac:dyDescent="0.2">
      <c r="A1096" s="1">
        <v>43130</v>
      </c>
      <c r="B1096" s="14">
        <f>YEAR(Barcelona_Idealista4[[#This Row],[Fecha]])</f>
        <v>2018</v>
      </c>
      <c r="C1096" t="s">
        <v>1217</v>
      </c>
      <c r="D1096" t="s">
        <v>11</v>
      </c>
      <c r="E1096" t="s">
        <v>47</v>
      </c>
      <c r="F1096" t="s">
        <v>98</v>
      </c>
      <c r="G1096" t="s">
        <v>14</v>
      </c>
      <c r="H1096" t="s">
        <v>15</v>
      </c>
      <c r="I1096">
        <v>3</v>
      </c>
      <c r="J1096">
        <v>76</v>
      </c>
      <c r="K1096" t="s">
        <v>16</v>
      </c>
      <c r="L1096" t="s">
        <v>17</v>
      </c>
      <c r="M1096" t="s">
        <v>21</v>
      </c>
      <c r="N1096" s="18">
        <f>VLOOKUP(Barcelona_Idealista4[[#This Row],[lift]],Tabla5[],2,0)</f>
        <v>0</v>
      </c>
      <c r="O1096" s="25">
        <v>269000</v>
      </c>
      <c r="P1096" s="25">
        <f>Barcelona_Idealista4[[#This Row],[prices]]/Barcelona_Idealista4[[#This Row],[area_m2]]</f>
        <v>3539.4736842105262</v>
      </c>
      <c r="Q1096" t="str">
        <f>_xlfn.TEXTJOIN("-",0,Barcelona_Idealista4[[#This Row],[condition]],Barcelona_Idealista4[[#This Row],[prices]])</f>
        <v>good condition-269000</v>
      </c>
      <c r="R1096" s="11" t="str" cm="1">
        <f t="array" ref="R1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7" spans="1:18" x14ac:dyDescent="0.2">
      <c r="A1097" s="1">
        <v>43131</v>
      </c>
      <c r="B1097" s="14">
        <f>YEAR(Barcelona_Idealista4[[#This Row],[Fecha]])</f>
        <v>2018</v>
      </c>
      <c r="C1097" t="s">
        <v>1218</v>
      </c>
      <c r="D1097" t="s">
        <v>11</v>
      </c>
      <c r="E1097" t="s">
        <v>42</v>
      </c>
      <c r="F1097" t="s">
        <v>81</v>
      </c>
      <c r="G1097" t="s">
        <v>14</v>
      </c>
      <c r="H1097" t="s">
        <v>15</v>
      </c>
      <c r="I1097">
        <v>4</v>
      </c>
      <c r="J1097">
        <v>75</v>
      </c>
      <c r="K1097" t="s">
        <v>16</v>
      </c>
      <c r="L1097" t="s">
        <v>17</v>
      </c>
      <c r="M1097" t="s">
        <v>58</v>
      </c>
      <c r="N1097" s="18">
        <f>VLOOKUP(Barcelona_Idealista4[[#This Row],[lift]],Tabla5[],2,0)</f>
        <v>0</v>
      </c>
      <c r="O1097" s="25">
        <v>195000</v>
      </c>
      <c r="P1097" s="25">
        <f>Barcelona_Idealista4[[#This Row],[prices]]/Barcelona_Idealista4[[#This Row],[area_m2]]</f>
        <v>2600</v>
      </c>
      <c r="Q1097" t="str">
        <f>_xlfn.TEXTJOIN("-",0,Barcelona_Idealista4[[#This Row],[condition]],Barcelona_Idealista4[[#This Row],[prices]])</f>
        <v>good condition-195000</v>
      </c>
      <c r="R1097" s="11" t="str" cm="1">
        <f t="array" ref="R10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098" spans="1:18" x14ac:dyDescent="0.2">
      <c r="A1098" s="1">
        <v>43132</v>
      </c>
      <c r="B1098" s="14">
        <f>YEAR(Barcelona_Idealista4[[#This Row],[Fecha]])</f>
        <v>2018</v>
      </c>
      <c r="C1098" t="s">
        <v>1219</v>
      </c>
      <c r="D1098" t="s">
        <v>11</v>
      </c>
      <c r="E1098" t="s">
        <v>42</v>
      </c>
      <c r="F1098" t="s">
        <v>43</v>
      </c>
      <c r="G1098" t="s">
        <v>14</v>
      </c>
      <c r="H1098" t="s">
        <v>15</v>
      </c>
      <c r="I1098">
        <v>3</v>
      </c>
      <c r="J1098">
        <v>73</v>
      </c>
      <c r="K1098" t="s">
        <v>16</v>
      </c>
      <c r="L1098" t="s">
        <v>17</v>
      </c>
      <c r="M1098" t="s">
        <v>40</v>
      </c>
      <c r="N1098" s="18">
        <f>VLOOKUP(Barcelona_Idealista4[[#This Row],[lift]],Tabla5[],2,0)</f>
        <v>0</v>
      </c>
      <c r="O1098" s="25">
        <v>399000</v>
      </c>
      <c r="P1098" s="25">
        <f>Barcelona_Idealista4[[#This Row],[prices]]/Barcelona_Idealista4[[#This Row],[area_m2]]</f>
        <v>5465.7534246575342</v>
      </c>
      <c r="Q1098" t="str">
        <f>_xlfn.TEXTJOIN("-",0,Barcelona_Idealista4[[#This Row],[condition]],Barcelona_Idealista4[[#This Row],[prices]])</f>
        <v>good condition-399000</v>
      </c>
      <c r="R1098" s="11" t="str" cm="1">
        <f t="array" ref="R1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099" spans="1:18" x14ac:dyDescent="0.2">
      <c r="A1099" s="1">
        <v>43133</v>
      </c>
      <c r="B1099" s="14">
        <f>YEAR(Barcelona_Idealista4[[#This Row],[Fecha]])</f>
        <v>2018</v>
      </c>
      <c r="C1099" t="s">
        <v>1220</v>
      </c>
      <c r="D1099" t="s">
        <v>11</v>
      </c>
      <c r="E1099" t="s">
        <v>47</v>
      </c>
      <c r="F1099" t="s">
        <v>48</v>
      </c>
      <c r="G1099" t="s">
        <v>14</v>
      </c>
      <c r="H1099" t="s">
        <v>23</v>
      </c>
      <c r="I1099">
        <v>2</v>
      </c>
      <c r="J1099">
        <v>60</v>
      </c>
      <c r="K1099" t="s">
        <v>16</v>
      </c>
      <c r="L1099" t="s">
        <v>17</v>
      </c>
      <c r="M1099" t="s">
        <v>36</v>
      </c>
      <c r="N1099" s="18">
        <f>VLOOKUP(Barcelona_Idealista4[[#This Row],[lift]],Tabla5[],2,0)</f>
        <v>0</v>
      </c>
      <c r="O1099" s="25">
        <v>260000</v>
      </c>
      <c r="P1099" s="25">
        <f>Barcelona_Idealista4[[#This Row],[prices]]/Barcelona_Idealista4[[#This Row],[area_m2]]</f>
        <v>4333.333333333333</v>
      </c>
      <c r="Q1099" t="str">
        <f>_xlfn.TEXTJOIN("-",0,Barcelona_Idealista4[[#This Row],[condition]],Barcelona_Idealista4[[#This Row],[prices]])</f>
        <v>good condition-260000</v>
      </c>
      <c r="R1099" s="11" t="str" cm="1">
        <f t="array" ref="R1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0" spans="1:18" x14ac:dyDescent="0.2">
      <c r="A1100" s="1">
        <v>43134</v>
      </c>
      <c r="B1100" s="14">
        <f>YEAR(Barcelona_Idealista4[[#This Row],[Fecha]])</f>
        <v>2018</v>
      </c>
      <c r="C1100" t="s">
        <v>1221</v>
      </c>
      <c r="D1100" t="s">
        <v>11</v>
      </c>
      <c r="E1100" t="s">
        <v>12</v>
      </c>
      <c r="F1100" t="s">
        <v>41</v>
      </c>
      <c r="G1100" t="s">
        <v>14</v>
      </c>
      <c r="H1100" t="s">
        <v>15</v>
      </c>
      <c r="I1100">
        <v>3</v>
      </c>
      <c r="J1100">
        <v>133</v>
      </c>
      <c r="K1100" t="s">
        <v>16</v>
      </c>
      <c r="L1100" t="s">
        <v>17</v>
      </c>
      <c r="M1100" t="s">
        <v>36</v>
      </c>
      <c r="N1100" s="18">
        <f>VLOOKUP(Barcelona_Idealista4[[#This Row],[lift]],Tabla5[],2,0)</f>
        <v>0</v>
      </c>
      <c r="O1100" s="25">
        <v>850000</v>
      </c>
      <c r="P1100" s="25">
        <f>Barcelona_Idealista4[[#This Row],[prices]]/Barcelona_Idealista4[[#This Row],[area_m2]]</f>
        <v>6390.9774436090229</v>
      </c>
      <c r="Q1100" t="str">
        <f>_xlfn.TEXTJOIN("-",0,Barcelona_Idealista4[[#This Row],[condition]],Barcelona_Idealista4[[#This Row],[prices]])</f>
        <v>good condition-850000</v>
      </c>
      <c r="R1100" s="11" t="str" cm="1">
        <f t="array" ref="R1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1" spans="1:18" x14ac:dyDescent="0.2">
      <c r="A1101" s="1">
        <v>43135</v>
      </c>
      <c r="B1101" s="14">
        <f>YEAR(Barcelona_Idealista4[[#This Row],[Fecha]])</f>
        <v>2018</v>
      </c>
      <c r="C1101" t="s">
        <v>1222</v>
      </c>
      <c r="D1101" t="s">
        <v>11</v>
      </c>
      <c r="E1101" t="s">
        <v>50</v>
      </c>
      <c r="F1101" t="s">
        <v>51</v>
      </c>
      <c r="G1101" t="s">
        <v>14</v>
      </c>
      <c r="H1101" t="s">
        <v>15</v>
      </c>
      <c r="I1101">
        <v>3</v>
      </c>
      <c r="J1101">
        <v>79</v>
      </c>
      <c r="K1101" t="s">
        <v>16</v>
      </c>
      <c r="L1101" t="s">
        <v>17</v>
      </c>
      <c r="M1101" t="s">
        <v>18</v>
      </c>
      <c r="N1101" s="18">
        <f>VLOOKUP(Barcelona_Idealista4[[#This Row],[lift]],Tabla5[],2,0)</f>
        <v>0</v>
      </c>
      <c r="O1101" s="25">
        <v>445000</v>
      </c>
      <c r="P1101" s="25">
        <f>Barcelona_Idealista4[[#This Row],[prices]]/Barcelona_Idealista4[[#This Row],[area_m2]]</f>
        <v>5632.9113924050635</v>
      </c>
      <c r="Q1101" t="str">
        <f>_xlfn.TEXTJOIN("-",0,Barcelona_Idealista4[[#This Row],[condition]],Barcelona_Idealista4[[#This Row],[prices]])</f>
        <v>good condition-445000</v>
      </c>
      <c r="R1101" s="11" t="str" cm="1">
        <f t="array" ref="R1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2" spans="1:18" x14ac:dyDescent="0.2">
      <c r="A1102" s="1">
        <v>43136</v>
      </c>
      <c r="B1102" s="14">
        <f>YEAR(Barcelona_Idealista4[[#This Row],[Fecha]])</f>
        <v>2018</v>
      </c>
      <c r="C1102" t="s">
        <v>1223</v>
      </c>
      <c r="D1102" t="s">
        <v>11</v>
      </c>
      <c r="E1102" t="s">
        <v>37</v>
      </c>
      <c r="F1102" t="s">
        <v>74</v>
      </c>
      <c r="G1102" t="s">
        <v>14</v>
      </c>
      <c r="H1102" t="s">
        <v>15</v>
      </c>
      <c r="I1102">
        <v>1</v>
      </c>
      <c r="J1102">
        <v>40</v>
      </c>
      <c r="K1102" t="s">
        <v>28</v>
      </c>
      <c r="L1102" t="s">
        <v>17</v>
      </c>
      <c r="M1102" t="s">
        <v>40</v>
      </c>
      <c r="N1102" s="18">
        <f>VLOOKUP(Barcelona_Idealista4[[#This Row],[lift]],Tabla5[],2,0)</f>
        <v>0.02</v>
      </c>
      <c r="O1102" s="25">
        <v>170000</v>
      </c>
      <c r="P1102" s="25">
        <f>Barcelona_Idealista4[[#This Row],[prices]]/Barcelona_Idealista4[[#This Row],[area_m2]]</f>
        <v>4250</v>
      </c>
      <c r="Q1102" t="str">
        <f>_xlfn.TEXTJOIN("-",0,Barcelona_Idealista4[[#This Row],[condition]],Barcelona_Idealista4[[#This Row],[prices]])</f>
        <v>good condition-170000</v>
      </c>
      <c r="R1102" s="11" t="str" cm="1">
        <f t="array" ref="R1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3" spans="1:18" x14ac:dyDescent="0.2">
      <c r="A1103" s="1">
        <v>43137</v>
      </c>
      <c r="B1103" s="14">
        <f>YEAR(Barcelona_Idealista4[[#This Row],[Fecha]])</f>
        <v>2018</v>
      </c>
      <c r="C1103" t="s">
        <v>1224</v>
      </c>
      <c r="D1103" t="s">
        <v>11</v>
      </c>
      <c r="E1103" t="s">
        <v>37</v>
      </c>
      <c r="F1103" t="s">
        <v>74</v>
      </c>
      <c r="G1103" t="s">
        <v>14</v>
      </c>
      <c r="H1103" t="s">
        <v>15</v>
      </c>
      <c r="I1103">
        <v>2</v>
      </c>
      <c r="J1103">
        <v>59</v>
      </c>
      <c r="K1103" t="s">
        <v>28</v>
      </c>
      <c r="L1103" t="s">
        <v>17</v>
      </c>
      <c r="M1103" t="s">
        <v>57</v>
      </c>
      <c r="N1103" s="18">
        <f>VLOOKUP(Barcelona_Idealista4[[#This Row],[lift]],Tabla5[],2,0)</f>
        <v>0.02</v>
      </c>
      <c r="O1103" s="25">
        <v>230000</v>
      </c>
      <c r="P1103" s="25">
        <f>Barcelona_Idealista4[[#This Row],[prices]]/Barcelona_Idealista4[[#This Row],[area_m2]]</f>
        <v>3898.3050847457625</v>
      </c>
      <c r="Q1103" t="str">
        <f>_xlfn.TEXTJOIN("-",0,Barcelona_Idealista4[[#This Row],[condition]],Barcelona_Idealista4[[#This Row],[prices]])</f>
        <v>good condition-230000</v>
      </c>
      <c r="R1103" s="11" t="str" cm="1">
        <f t="array" ref="R1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4" spans="1:18" x14ac:dyDescent="0.2">
      <c r="A1104" s="1">
        <v>43138</v>
      </c>
      <c r="B1104" s="14">
        <f>YEAR(Barcelona_Idealista4[[#This Row],[Fecha]])</f>
        <v>2018</v>
      </c>
      <c r="C1104" t="s">
        <v>1225</v>
      </c>
      <c r="D1104" t="s">
        <v>11</v>
      </c>
      <c r="E1104" t="s">
        <v>34</v>
      </c>
      <c r="F1104" t="s">
        <v>71</v>
      </c>
      <c r="G1104" t="s">
        <v>14</v>
      </c>
      <c r="H1104" t="s">
        <v>69</v>
      </c>
      <c r="I1104">
        <v>5</v>
      </c>
      <c r="J1104">
        <v>234</v>
      </c>
      <c r="K1104" t="s">
        <v>28</v>
      </c>
      <c r="L1104" t="s">
        <v>17</v>
      </c>
      <c r="M1104" t="s">
        <v>29</v>
      </c>
      <c r="N1104" s="18">
        <f>VLOOKUP(Barcelona_Idealista4[[#This Row],[lift]],Tabla5[],2,0)</f>
        <v>0.02</v>
      </c>
      <c r="O1104" s="25">
        <v>840000</v>
      </c>
      <c r="P1104" s="25">
        <f>Barcelona_Idealista4[[#This Row],[prices]]/Barcelona_Idealista4[[#This Row],[area_m2]]</f>
        <v>3589.7435897435898</v>
      </c>
      <c r="Q1104" t="str">
        <f>_xlfn.TEXTJOIN("-",0,Barcelona_Idealista4[[#This Row],[condition]],Barcelona_Idealista4[[#This Row],[prices]])</f>
        <v>good condition-840000</v>
      </c>
      <c r="R1104" s="11" t="str" cm="1">
        <f t="array" ref="R1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5" spans="1:18" x14ac:dyDescent="0.2">
      <c r="A1105" s="1">
        <v>43139</v>
      </c>
      <c r="B1105" s="14">
        <f>YEAR(Barcelona_Idealista4[[#This Row],[Fecha]])</f>
        <v>2018</v>
      </c>
      <c r="C1105" t="s">
        <v>1226</v>
      </c>
      <c r="D1105" t="s">
        <v>11</v>
      </c>
      <c r="E1105" t="s">
        <v>37</v>
      </c>
      <c r="F1105" t="s">
        <v>74</v>
      </c>
      <c r="G1105" t="s">
        <v>14</v>
      </c>
      <c r="H1105" t="s">
        <v>15</v>
      </c>
      <c r="I1105">
        <v>2</v>
      </c>
      <c r="J1105">
        <v>61</v>
      </c>
      <c r="K1105" t="s">
        <v>28</v>
      </c>
      <c r="L1105" t="s">
        <v>17</v>
      </c>
      <c r="M1105" t="s">
        <v>21</v>
      </c>
      <c r="N1105" s="18">
        <f>VLOOKUP(Barcelona_Idealista4[[#This Row],[lift]],Tabla5[],2,0)</f>
        <v>0.02</v>
      </c>
      <c r="O1105" s="25">
        <v>227000</v>
      </c>
      <c r="P1105" s="25">
        <f>Barcelona_Idealista4[[#This Row],[prices]]/Barcelona_Idealista4[[#This Row],[area_m2]]</f>
        <v>3721.311475409836</v>
      </c>
      <c r="Q1105" t="str">
        <f>_xlfn.TEXTJOIN("-",0,Barcelona_Idealista4[[#This Row],[condition]],Barcelona_Idealista4[[#This Row],[prices]])</f>
        <v>good condition-227000</v>
      </c>
      <c r="R1105" s="11" t="str" cm="1">
        <f t="array" ref="R1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6" spans="1:18" x14ac:dyDescent="0.2">
      <c r="A1106" s="1">
        <v>43140</v>
      </c>
      <c r="B1106" s="14">
        <f>YEAR(Barcelona_Idealista4[[#This Row],[Fecha]])</f>
        <v>2018</v>
      </c>
      <c r="C1106" t="s">
        <v>1227</v>
      </c>
      <c r="D1106" t="s">
        <v>11</v>
      </c>
      <c r="E1106" t="s">
        <v>37</v>
      </c>
      <c r="F1106" t="s">
        <v>74</v>
      </c>
      <c r="G1106" t="s">
        <v>14</v>
      </c>
      <c r="H1106" t="s">
        <v>15</v>
      </c>
      <c r="I1106">
        <v>1</v>
      </c>
      <c r="J1106">
        <v>49</v>
      </c>
      <c r="K1106" t="s">
        <v>28</v>
      </c>
      <c r="L1106" t="s">
        <v>17</v>
      </c>
      <c r="M1106" t="s">
        <v>57</v>
      </c>
      <c r="N1106" s="18">
        <f>VLOOKUP(Barcelona_Idealista4[[#This Row],[lift]],Tabla5[],2,0)</f>
        <v>0.02</v>
      </c>
      <c r="O1106" s="25">
        <v>180000</v>
      </c>
      <c r="P1106" s="25">
        <f>Barcelona_Idealista4[[#This Row],[prices]]/Barcelona_Idealista4[[#This Row],[area_m2]]</f>
        <v>3673.4693877551022</v>
      </c>
      <c r="Q1106" t="str">
        <f>_xlfn.TEXTJOIN("-",0,Barcelona_Idealista4[[#This Row],[condition]],Barcelona_Idealista4[[#This Row],[prices]])</f>
        <v>good condition-180000</v>
      </c>
      <c r="R1106" s="11" t="str" cm="1">
        <f t="array" ref="R1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7" spans="1:18" x14ac:dyDescent="0.2">
      <c r="A1107" s="1">
        <v>43141</v>
      </c>
      <c r="B1107" s="14">
        <f>YEAR(Barcelona_Idealista4[[#This Row],[Fecha]])</f>
        <v>2018</v>
      </c>
      <c r="C1107" t="s">
        <v>1228</v>
      </c>
      <c r="D1107" t="s">
        <v>11</v>
      </c>
      <c r="E1107" t="s">
        <v>42</v>
      </c>
      <c r="F1107" t="s">
        <v>81</v>
      </c>
      <c r="G1107" t="s">
        <v>14</v>
      </c>
      <c r="H1107" t="s">
        <v>15</v>
      </c>
      <c r="I1107">
        <v>3</v>
      </c>
      <c r="J1107">
        <v>93</v>
      </c>
      <c r="K1107" t="s">
        <v>16</v>
      </c>
      <c r="L1107" t="s">
        <v>17</v>
      </c>
      <c r="M1107" t="s">
        <v>21</v>
      </c>
      <c r="N1107" s="18">
        <f>VLOOKUP(Barcelona_Idealista4[[#This Row],[lift]],Tabla5[],2,0)</f>
        <v>0</v>
      </c>
      <c r="O1107" s="25">
        <v>375000</v>
      </c>
      <c r="P1107" s="25">
        <f>Barcelona_Idealista4[[#This Row],[prices]]/Barcelona_Idealista4[[#This Row],[area_m2]]</f>
        <v>4032.2580645161293</v>
      </c>
      <c r="Q1107" t="str">
        <f>_xlfn.TEXTJOIN("-",0,Barcelona_Idealista4[[#This Row],[condition]],Barcelona_Idealista4[[#This Row],[prices]])</f>
        <v>good condition-375000</v>
      </c>
      <c r="R1107" s="11" t="str" cm="1">
        <f t="array" ref="R11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8" spans="1:18" x14ac:dyDescent="0.2">
      <c r="A1108" s="1">
        <v>43142</v>
      </c>
      <c r="B1108" s="14">
        <f>YEAR(Barcelona_Idealista4[[#This Row],[Fecha]])</f>
        <v>2018</v>
      </c>
      <c r="C1108" t="s">
        <v>1229</v>
      </c>
      <c r="D1108" t="s">
        <v>11</v>
      </c>
      <c r="E1108" t="s">
        <v>42</v>
      </c>
      <c r="F1108" t="s">
        <v>59</v>
      </c>
      <c r="G1108" t="s">
        <v>14</v>
      </c>
      <c r="H1108" t="s">
        <v>15</v>
      </c>
      <c r="I1108">
        <v>3</v>
      </c>
      <c r="J1108">
        <v>90</v>
      </c>
      <c r="K1108" t="s">
        <v>16</v>
      </c>
      <c r="L1108" t="s">
        <v>17</v>
      </c>
      <c r="M1108" t="s">
        <v>60</v>
      </c>
      <c r="N1108" s="18">
        <f>VLOOKUP(Barcelona_Idealista4[[#This Row],[lift]],Tabla5[],2,0)</f>
        <v>0</v>
      </c>
      <c r="O1108" s="25">
        <v>285000</v>
      </c>
      <c r="P1108" s="25">
        <f>Barcelona_Idealista4[[#This Row],[prices]]/Barcelona_Idealista4[[#This Row],[area_m2]]</f>
        <v>3166.6666666666665</v>
      </c>
      <c r="Q1108" t="str">
        <f>_xlfn.TEXTJOIN("-",0,Barcelona_Idealista4[[#This Row],[condition]],Barcelona_Idealista4[[#This Row],[prices]])</f>
        <v>good condition-285000</v>
      </c>
      <c r="R1108" s="11" t="str" cm="1">
        <f t="array" ref="R1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09" spans="1:18" x14ac:dyDescent="0.2">
      <c r="A1109" s="1">
        <v>43143</v>
      </c>
      <c r="B1109" s="14">
        <f>YEAR(Barcelona_Idealista4[[#This Row],[Fecha]])</f>
        <v>2018</v>
      </c>
      <c r="C1109" t="s">
        <v>1230</v>
      </c>
      <c r="D1109" t="s">
        <v>11</v>
      </c>
      <c r="E1109" t="s">
        <v>12</v>
      </c>
      <c r="F1109" t="s">
        <v>22</v>
      </c>
      <c r="G1109" t="s">
        <v>14</v>
      </c>
      <c r="H1109" t="s">
        <v>15</v>
      </c>
      <c r="I1109">
        <v>4</v>
      </c>
      <c r="J1109">
        <v>109</v>
      </c>
      <c r="K1109" t="s">
        <v>16</v>
      </c>
      <c r="L1109" t="s">
        <v>17</v>
      </c>
      <c r="M1109" t="s">
        <v>18</v>
      </c>
      <c r="N1109" s="18">
        <f>VLOOKUP(Barcelona_Idealista4[[#This Row],[lift]],Tabla5[],2,0)</f>
        <v>0</v>
      </c>
      <c r="O1109" s="25">
        <v>460000</v>
      </c>
      <c r="P1109" s="25">
        <f>Barcelona_Idealista4[[#This Row],[prices]]/Barcelona_Idealista4[[#This Row],[area_m2]]</f>
        <v>4220.1834862385322</v>
      </c>
      <c r="Q1109" t="str">
        <f>_xlfn.TEXTJOIN("-",0,Barcelona_Idealista4[[#This Row],[condition]],Barcelona_Idealista4[[#This Row],[prices]])</f>
        <v>good condition-460000</v>
      </c>
      <c r="R1109" s="11" t="str" cm="1">
        <f t="array" ref="R1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0" spans="1:18" x14ac:dyDescent="0.2">
      <c r="A1110" s="1">
        <v>43144</v>
      </c>
      <c r="B1110" s="14">
        <f>YEAR(Barcelona_Idealista4[[#This Row],[Fecha]])</f>
        <v>2018</v>
      </c>
      <c r="C1110" t="s">
        <v>1231</v>
      </c>
      <c r="D1110" t="s">
        <v>11</v>
      </c>
      <c r="E1110" t="s">
        <v>47</v>
      </c>
      <c r="F1110" t="s">
        <v>63</v>
      </c>
      <c r="G1110" t="s">
        <v>14</v>
      </c>
      <c r="H1110" t="s">
        <v>15</v>
      </c>
      <c r="I1110">
        <v>3</v>
      </c>
      <c r="J1110">
        <v>60</v>
      </c>
      <c r="K1110" t="s">
        <v>16</v>
      </c>
      <c r="L1110" t="s">
        <v>17</v>
      </c>
      <c r="M1110" t="s">
        <v>21</v>
      </c>
      <c r="N1110" s="18">
        <f>VLOOKUP(Barcelona_Idealista4[[#This Row],[lift]],Tabla5[],2,0)</f>
        <v>0</v>
      </c>
      <c r="O1110" s="25">
        <v>220000</v>
      </c>
      <c r="P1110" s="25">
        <f>Barcelona_Idealista4[[#This Row],[prices]]/Barcelona_Idealista4[[#This Row],[area_m2]]</f>
        <v>3666.6666666666665</v>
      </c>
      <c r="Q1110" t="str">
        <f>_xlfn.TEXTJOIN("-",0,Barcelona_Idealista4[[#This Row],[condition]],Barcelona_Idealista4[[#This Row],[prices]])</f>
        <v>good condition-220000</v>
      </c>
      <c r="R1110" s="11" t="str" cm="1">
        <f t="array" ref="R1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1" spans="1:18" x14ac:dyDescent="0.2">
      <c r="A1111" s="1">
        <v>43145</v>
      </c>
      <c r="B1111" s="14">
        <f>YEAR(Barcelona_Idealista4[[#This Row],[Fecha]])</f>
        <v>2018</v>
      </c>
      <c r="C1111" t="s">
        <v>1232</v>
      </c>
      <c r="D1111" t="s">
        <v>11</v>
      </c>
      <c r="E1111" t="s">
        <v>12</v>
      </c>
      <c r="F1111" t="s">
        <v>41</v>
      </c>
      <c r="G1111" t="s">
        <v>14</v>
      </c>
      <c r="H1111" t="s">
        <v>32</v>
      </c>
      <c r="I1111">
        <v>2</v>
      </c>
      <c r="J1111">
        <v>156</v>
      </c>
      <c r="K1111" t="s">
        <v>16</v>
      </c>
      <c r="L1111" t="s">
        <v>17</v>
      </c>
      <c r="M1111" t="s">
        <v>58</v>
      </c>
      <c r="N1111" s="18">
        <f>VLOOKUP(Barcelona_Idealista4[[#This Row],[lift]],Tabla5[],2,0)</f>
        <v>0</v>
      </c>
      <c r="O1111" s="25">
        <v>1900000</v>
      </c>
      <c r="P1111" s="25">
        <f>Barcelona_Idealista4[[#This Row],[prices]]/Barcelona_Idealista4[[#This Row],[area_m2]]</f>
        <v>12179.48717948718</v>
      </c>
      <c r="Q1111" t="str">
        <f>_xlfn.TEXTJOIN("-",0,Barcelona_Idealista4[[#This Row],[condition]],Barcelona_Idealista4[[#This Row],[prices]])</f>
        <v>good condition-1900000</v>
      </c>
      <c r="R1111" s="11" t="str" cm="1">
        <f t="array" ref="R1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2" spans="1:18" x14ac:dyDescent="0.2">
      <c r="A1112" s="1">
        <v>43146</v>
      </c>
      <c r="B1112" s="14">
        <f>YEAR(Barcelona_Idealista4[[#This Row],[Fecha]])</f>
        <v>2018</v>
      </c>
      <c r="C1112" t="s">
        <v>1233</v>
      </c>
      <c r="D1112" t="s">
        <v>11</v>
      </c>
      <c r="E1112" t="s">
        <v>12</v>
      </c>
      <c r="F1112" t="s">
        <v>41</v>
      </c>
      <c r="G1112" t="s">
        <v>14</v>
      </c>
      <c r="H1112" t="s">
        <v>15</v>
      </c>
      <c r="I1112">
        <v>2</v>
      </c>
      <c r="J1112">
        <v>149</v>
      </c>
      <c r="K1112" t="s">
        <v>16</v>
      </c>
      <c r="L1112" t="s">
        <v>17</v>
      </c>
      <c r="M1112" t="s">
        <v>18</v>
      </c>
      <c r="N1112" s="18">
        <f>VLOOKUP(Barcelona_Idealista4[[#This Row],[lift]],Tabla5[],2,0)</f>
        <v>0</v>
      </c>
      <c r="O1112" s="25">
        <v>1200000</v>
      </c>
      <c r="P1112" s="25">
        <f>Barcelona_Idealista4[[#This Row],[prices]]/Barcelona_Idealista4[[#This Row],[area_m2]]</f>
        <v>8053.6912751677855</v>
      </c>
      <c r="Q1112" t="str">
        <f>_xlfn.TEXTJOIN("-",0,Barcelona_Idealista4[[#This Row],[condition]],Barcelona_Idealista4[[#This Row],[prices]])</f>
        <v>good condition-1200000</v>
      </c>
      <c r="R1112" s="11" t="str" cm="1">
        <f t="array" ref="R1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3" spans="1:18" x14ac:dyDescent="0.2">
      <c r="A1113" s="1">
        <v>43147</v>
      </c>
      <c r="B1113" s="14">
        <f>YEAR(Barcelona_Idealista4[[#This Row],[Fecha]])</f>
        <v>2018</v>
      </c>
      <c r="C1113" t="s">
        <v>1234</v>
      </c>
      <c r="D1113" t="s">
        <v>11</v>
      </c>
      <c r="E1113" t="s">
        <v>12</v>
      </c>
      <c r="F1113" t="s">
        <v>41</v>
      </c>
      <c r="G1113" t="s">
        <v>14</v>
      </c>
      <c r="H1113" t="s">
        <v>15</v>
      </c>
      <c r="I1113">
        <v>2</v>
      </c>
      <c r="J1113">
        <v>149</v>
      </c>
      <c r="K1113" t="s">
        <v>16</v>
      </c>
      <c r="L1113" t="s">
        <v>17</v>
      </c>
      <c r="M1113" t="s">
        <v>57</v>
      </c>
      <c r="N1113" s="18">
        <f>VLOOKUP(Barcelona_Idealista4[[#This Row],[lift]],Tabla5[],2,0)</f>
        <v>0</v>
      </c>
      <c r="O1113" s="25">
        <v>1325000</v>
      </c>
      <c r="P1113" s="25">
        <f>Barcelona_Idealista4[[#This Row],[prices]]/Barcelona_Idealista4[[#This Row],[area_m2]]</f>
        <v>8892.6174496644289</v>
      </c>
      <c r="Q1113" t="str">
        <f>_xlfn.TEXTJOIN("-",0,Barcelona_Idealista4[[#This Row],[condition]],Barcelona_Idealista4[[#This Row],[prices]])</f>
        <v>good condition-1325000</v>
      </c>
      <c r="R1113" s="11" t="str" cm="1">
        <f t="array" ref="R1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4" spans="1:18" x14ac:dyDescent="0.2">
      <c r="A1114" s="1">
        <v>43148</v>
      </c>
      <c r="B1114" s="14">
        <f>YEAR(Barcelona_Idealista4[[#This Row],[Fecha]])</f>
        <v>2018</v>
      </c>
      <c r="C1114" t="s">
        <v>1235</v>
      </c>
      <c r="D1114" t="s">
        <v>11</v>
      </c>
      <c r="E1114" t="s">
        <v>12</v>
      </c>
      <c r="F1114" t="s">
        <v>13</v>
      </c>
      <c r="G1114" t="s">
        <v>14</v>
      </c>
      <c r="H1114" t="s">
        <v>15</v>
      </c>
      <c r="I1114">
        <v>3</v>
      </c>
      <c r="J1114">
        <v>113</v>
      </c>
      <c r="K1114" t="s">
        <v>16</v>
      </c>
      <c r="L1114" t="s">
        <v>17</v>
      </c>
      <c r="M1114" t="s">
        <v>57</v>
      </c>
      <c r="N1114" s="18">
        <f>VLOOKUP(Barcelona_Idealista4[[#This Row],[lift]],Tabla5[],2,0)</f>
        <v>0</v>
      </c>
      <c r="O1114" s="25">
        <v>415000</v>
      </c>
      <c r="P1114" s="25">
        <f>Barcelona_Idealista4[[#This Row],[prices]]/Barcelona_Idealista4[[#This Row],[area_m2]]</f>
        <v>3672.5663716814161</v>
      </c>
      <c r="Q1114" t="str">
        <f>_xlfn.TEXTJOIN("-",0,Barcelona_Idealista4[[#This Row],[condition]],Barcelona_Idealista4[[#This Row],[prices]])</f>
        <v>good condition-415000</v>
      </c>
      <c r="R1114" s="11" t="str" cm="1">
        <f t="array" ref="R11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5" spans="1:18" x14ac:dyDescent="0.2">
      <c r="A1115" s="1">
        <v>43149</v>
      </c>
      <c r="B1115" s="14">
        <f>YEAR(Barcelona_Idealista4[[#This Row],[Fecha]])</f>
        <v>2018</v>
      </c>
      <c r="C1115" t="s">
        <v>1236</v>
      </c>
      <c r="D1115" t="s">
        <v>11</v>
      </c>
      <c r="E1115" t="s">
        <v>50</v>
      </c>
      <c r="F1115" t="s">
        <v>51</v>
      </c>
      <c r="G1115" t="s">
        <v>14</v>
      </c>
      <c r="H1115" t="s">
        <v>15</v>
      </c>
      <c r="I1115">
        <v>4</v>
      </c>
      <c r="J1115">
        <v>93</v>
      </c>
      <c r="K1115" t="s">
        <v>16</v>
      </c>
      <c r="L1115" t="s">
        <v>17</v>
      </c>
      <c r="M1115" t="s">
        <v>57</v>
      </c>
      <c r="N1115" s="18">
        <f>VLOOKUP(Barcelona_Idealista4[[#This Row],[lift]],Tabla5[],2,0)</f>
        <v>0</v>
      </c>
      <c r="O1115" s="25">
        <v>350000</v>
      </c>
      <c r="P1115" s="25">
        <f>Barcelona_Idealista4[[#This Row],[prices]]/Barcelona_Idealista4[[#This Row],[area_m2]]</f>
        <v>3763.4408602150538</v>
      </c>
      <c r="Q1115" t="str">
        <f>_xlfn.TEXTJOIN("-",0,Barcelona_Idealista4[[#This Row],[condition]],Barcelona_Idealista4[[#This Row],[prices]])</f>
        <v>good condition-350000</v>
      </c>
      <c r="R1115" s="11" t="str" cm="1">
        <f t="array" ref="R1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6" spans="1:18" x14ac:dyDescent="0.2">
      <c r="A1116" s="1">
        <v>43150</v>
      </c>
      <c r="B1116" s="14">
        <f>YEAR(Barcelona_Idealista4[[#This Row],[Fecha]])</f>
        <v>2018</v>
      </c>
      <c r="C1116" t="s">
        <v>1237</v>
      </c>
      <c r="D1116" t="s">
        <v>11</v>
      </c>
      <c r="E1116" t="s">
        <v>12</v>
      </c>
      <c r="F1116" t="s">
        <v>33</v>
      </c>
      <c r="G1116" t="s">
        <v>14</v>
      </c>
      <c r="H1116" t="s">
        <v>15</v>
      </c>
      <c r="I1116">
        <v>5</v>
      </c>
      <c r="J1116">
        <v>97</v>
      </c>
      <c r="K1116" t="s">
        <v>16</v>
      </c>
      <c r="L1116" t="s">
        <v>17</v>
      </c>
      <c r="M1116" t="s">
        <v>21</v>
      </c>
      <c r="N1116" s="18">
        <f>VLOOKUP(Barcelona_Idealista4[[#This Row],[lift]],Tabla5[],2,0)</f>
        <v>0</v>
      </c>
      <c r="O1116" s="25">
        <v>440000</v>
      </c>
      <c r="P1116" s="25">
        <f>Barcelona_Idealista4[[#This Row],[prices]]/Barcelona_Idealista4[[#This Row],[area_m2]]</f>
        <v>4536.0824742268042</v>
      </c>
      <c r="Q1116" t="str">
        <f>_xlfn.TEXTJOIN("-",0,Barcelona_Idealista4[[#This Row],[condition]],Barcelona_Idealista4[[#This Row],[prices]])</f>
        <v>good condition-440000</v>
      </c>
      <c r="R1116" s="11" t="str" cm="1">
        <f t="array" ref="R1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7" spans="1:18" x14ac:dyDescent="0.2">
      <c r="A1117" s="1">
        <v>43151</v>
      </c>
      <c r="B1117" s="14">
        <f>YEAR(Barcelona_Idealista4[[#This Row],[Fecha]])</f>
        <v>2018</v>
      </c>
      <c r="C1117" t="s">
        <v>1238</v>
      </c>
      <c r="D1117" t="s">
        <v>11</v>
      </c>
      <c r="E1117" t="s">
        <v>42</v>
      </c>
      <c r="F1117" t="s">
        <v>88</v>
      </c>
      <c r="G1117" t="s">
        <v>14</v>
      </c>
      <c r="H1117" t="s">
        <v>15</v>
      </c>
      <c r="I1117">
        <v>3</v>
      </c>
      <c r="J1117">
        <v>85</v>
      </c>
      <c r="K1117" t="s">
        <v>28</v>
      </c>
      <c r="L1117" t="s">
        <v>17</v>
      </c>
      <c r="M1117" t="s">
        <v>40</v>
      </c>
      <c r="N1117" s="18">
        <f>VLOOKUP(Barcelona_Idealista4[[#This Row],[lift]],Tabla5[],2,0)</f>
        <v>0.02</v>
      </c>
      <c r="O1117" s="25">
        <v>290000</v>
      </c>
      <c r="P1117" s="25">
        <f>Barcelona_Idealista4[[#This Row],[prices]]/Barcelona_Idealista4[[#This Row],[area_m2]]</f>
        <v>3411.7647058823532</v>
      </c>
      <c r="Q1117" t="str">
        <f>_xlfn.TEXTJOIN("-",0,Barcelona_Idealista4[[#This Row],[condition]],Barcelona_Idealista4[[#This Row],[prices]])</f>
        <v>good condition-290000</v>
      </c>
      <c r="R1117" s="11" t="str" cm="1">
        <f t="array" ref="R1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18" spans="1:18" x14ac:dyDescent="0.2">
      <c r="A1118" s="1">
        <v>43152</v>
      </c>
      <c r="B1118" s="14">
        <f>YEAR(Barcelona_Idealista4[[#This Row],[Fecha]])</f>
        <v>2018</v>
      </c>
      <c r="C1118" t="s">
        <v>1239</v>
      </c>
      <c r="D1118" t="s">
        <v>11</v>
      </c>
      <c r="E1118" t="s">
        <v>25</v>
      </c>
      <c r="F1118" t="s">
        <v>91</v>
      </c>
      <c r="G1118" t="s">
        <v>14</v>
      </c>
      <c r="H1118" t="s">
        <v>15</v>
      </c>
      <c r="I1118">
        <v>6</v>
      </c>
      <c r="J1118">
        <v>132</v>
      </c>
      <c r="K1118" t="s">
        <v>16</v>
      </c>
      <c r="L1118" t="s">
        <v>17</v>
      </c>
      <c r="M1118" t="s">
        <v>21</v>
      </c>
      <c r="N1118" s="18">
        <f>VLOOKUP(Barcelona_Idealista4[[#This Row],[lift]],Tabla5[],2,0)</f>
        <v>0</v>
      </c>
      <c r="O1118" s="25">
        <v>389000</v>
      </c>
      <c r="P1118" s="25">
        <f>Barcelona_Idealista4[[#This Row],[prices]]/Barcelona_Idealista4[[#This Row],[area_m2]]</f>
        <v>2946.969696969697</v>
      </c>
      <c r="Q1118" t="str">
        <f>_xlfn.TEXTJOIN("-",0,Barcelona_Idealista4[[#This Row],[condition]],Barcelona_Idealista4[[#This Row],[prices]])</f>
        <v>good condition-389000</v>
      </c>
      <c r="R1118" s="11" t="str" cm="1">
        <f t="array" ref="R11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19" spans="1:18" x14ac:dyDescent="0.2">
      <c r="A1119" s="1">
        <v>43153</v>
      </c>
      <c r="B1119" s="14">
        <f>YEAR(Barcelona_Idealista4[[#This Row],[Fecha]])</f>
        <v>2018</v>
      </c>
      <c r="C1119" t="s">
        <v>1240</v>
      </c>
      <c r="D1119" t="s">
        <v>11</v>
      </c>
      <c r="E1119" t="s">
        <v>54</v>
      </c>
      <c r="F1119" t="s">
        <v>55</v>
      </c>
      <c r="G1119" t="s">
        <v>14</v>
      </c>
      <c r="H1119" t="s">
        <v>15</v>
      </c>
      <c r="I1119">
        <v>4</v>
      </c>
      <c r="J1119">
        <v>101</v>
      </c>
      <c r="K1119" t="s">
        <v>16</v>
      </c>
      <c r="L1119" t="s">
        <v>17</v>
      </c>
      <c r="M1119" t="s">
        <v>58</v>
      </c>
      <c r="N1119" s="18">
        <f>VLOOKUP(Barcelona_Idealista4[[#This Row],[lift]],Tabla5[],2,0)</f>
        <v>0</v>
      </c>
      <c r="O1119" s="25">
        <v>298000</v>
      </c>
      <c r="P1119" s="25">
        <f>Barcelona_Idealista4[[#This Row],[prices]]/Barcelona_Idealista4[[#This Row],[area_m2]]</f>
        <v>2950.4950495049507</v>
      </c>
      <c r="Q1119" t="str">
        <f>_xlfn.TEXTJOIN("-",0,Barcelona_Idealista4[[#This Row],[condition]],Barcelona_Idealista4[[#This Row],[prices]])</f>
        <v>good condition-298000</v>
      </c>
      <c r="R1119" s="11" t="str" cm="1">
        <f t="array" ref="R11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20" spans="1:18" x14ac:dyDescent="0.2">
      <c r="A1120" s="1">
        <v>43154</v>
      </c>
      <c r="B1120" s="14">
        <f>YEAR(Barcelona_Idealista4[[#This Row],[Fecha]])</f>
        <v>2018</v>
      </c>
      <c r="C1120" t="s">
        <v>1241</v>
      </c>
      <c r="D1120" t="s">
        <v>11</v>
      </c>
      <c r="E1120" t="s">
        <v>47</v>
      </c>
      <c r="F1120" t="s">
        <v>98</v>
      </c>
      <c r="G1120" t="s">
        <v>14</v>
      </c>
      <c r="H1120" t="s">
        <v>15</v>
      </c>
      <c r="I1120">
        <v>2</v>
      </c>
      <c r="J1120">
        <v>63</v>
      </c>
      <c r="K1120" t="s">
        <v>16</v>
      </c>
      <c r="L1120" t="s">
        <v>67</v>
      </c>
      <c r="M1120" t="s">
        <v>18</v>
      </c>
      <c r="N1120" s="18">
        <f>VLOOKUP(Barcelona_Idealista4[[#This Row],[lift]],Tabla5[],2,0)</f>
        <v>0</v>
      </c>
      <c r="O1120" s="25">
        <v>310000</v>
      </c>
      <c r="P1120" s="25">
        <f>Barcelona_Idealista4[[#This Row],[prices]]/Barcelona_Idealista4[[#This Row],[area_m2]]</f>
        <v>4920.6349206349205</v>
      </c>
      <c r="Q1120" t="str">
        <f>_xlfn.TEXTJOIN("-",0,Barcelona_Idealista4[[#This Row],[condition]],Barcelona_Idealista4[[#This Row],[prices]])</f>
        <v>good condition-310000</v>
      </c>
      <c r="R1120" s="11" t="str" cm="1">
        <f t="array" ref="R1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1" spans="1:18" x14ac:dyDescent="0.2">
      <c r="A1121" s="1">
        <v>43155</v>
      </c>
      <c r="B1121" s="14">
        <f>YEAR(Barcelona_Idealista4[[#This Row],[Fecha]])</f>
        <v>2018</v>
      </c>
      <c r="C1121" t="s">
        <v>1242</v>
      </c>
      <c r="D1121" t="s">
        <v>11</v>
      </c>
      <c r="E1121" t="s">
        <v>47</v>
      </c>
      <c r="F1121" t="s">
        <v>86</v>
      </c>
      <c r="G1121" t="s">
        <v>14</v>
      </c>
      <c r="H1121" t="s">
        <v>15</v>
      </c>
      <c r="I1121">
        <v>3</v>
      </c>
      <c r="J1121">
        <v>91</v>
      </c>
      <c r="K1121" t="s">
        <v>16</v>
      </c>
      <c r="L1121" t="s">
        <v>17</v>
      </c>
      <c r="M1121" t="s">
        <v>57</v>
      </c>
      <c r="N1121" s="18">
        <f>VLOOKUP(Barcelona_Idealista4[[#This Row],[lift]],Tabla5[],2,0)</f>
        <v>0</v>
      </c>
      <c r="O1121" s="25">
        <v>430000</v>
      </c>
      <c r="P1121" s="25">
        <f>Barcelona_Idealista4[[#This Row],[prices]]/Barcelona_Idealista4[[#This Row],[area_m2]]</f>
        <v>4725.2747252747249</v>
      </c>
      <c r="Q1121" t="str">
        <f>_xlfn.TEXTJOIN("-",0,Barcelona_Idealista4[[#This Row],[condition]],Barcelona_Idealista4[[#This Row],[prices]])</f>
        <v>good condition-430000</v>
      </c>
      <c r="R1121" s="11" t="str" cm="1">
        <f t="array" ref="R1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2" spans="1:18" x14ac:dyDescent="0.2">
      <c r="A1122" s="1">
        <v>43156</v>
      </c>
      <c r="B1122" s="14">
        <f>YEAR(Barcelona_Idealista4[[#This Row],[Fecha]])</f>
        <v>2018</v>
      </c>
      <c r="C1122" t="s">
        <v>1243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  <c r="I1122">
        <v>2</v>
      </c>
      <c r="J1122">
        <v>75</v>
      </c>
      <c r="K1122" t="s">
        <v>16</v>
      </c>
      <c r="L1122" t="s">
        <v>17</v>
      </c>
      <c r="M1122" t="s">
        <v>57</v>
      </c>
      <c r="N1122" s="18">
        <f>VLOOKUP(Barcelona_Idealista4[[#This Row],[lift]],Tabla5[],2,0)</f>
        <v>0</v>
      </c>
      <c r="O1122" s="25">
        <v>363400</v>
      </c>
      <c r="P1122" s="25">
        <f>Barcelona_Idealista4[[#This Row],[prices]]/Barcelona_Idealista4[[#This Row],[area_m2]]</f>
        <v>4845.333333333333</v>
      </c>
      <c r="Q1122" t="str">
        <f>_xlfn.TEXTJOIN("-",0,Barcelona_Idealista4[[#This Row],[condition]],Barcelona_Idealista4[[#This Row],[prices]])</f>
        <v>good condition-363400</v>
      </c>
      <c r="R1122" s="11" t="str" cm="1">
        <f t="array" ref="R1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3" spans="1:18" x14ac:dyDescent="0.2">
      <c r="A1123" s="1">
        <v>43157</v>
      </c>
      <c r="B1123" s="14">
        <f>YEAR(Barcelona_Idealista4[[#This Row],[Fecha]])</f>
        <v>2018</v>
      </c>
      <c r="C1123" t="s">
        <v>1244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>
        <v>3</v>
      </c>
      <c r="J1123">
        <v>88</v>
      </c>
      <c r="K1123" t="s">
        <v>16</v>
      </c>
      <c r="L1123" t="s">
        <v>17</v>
      </c>
      <c r="M1123" t="s">
        <v>57</v>
      </c>
      <c r="N1123" s="18">
        <f>VLOOKUP(Barcelona_Idealista4[[#This Row],[lift]],Tabla5[],2,0)</f>
        <v>0</v>
      </c>
      <c r="O1123" s="25">
        <v>445500</v>
      </c>
      <c r="P1123" s="25">
        <f>Barcelona_Idealista4[[#This Row],[prices]]/Barcelona_Idealista4[[#This Row],[area_m2]]</f>
        <v>5062.5</v>
      </c>
      <c r="Q1123" t="str">
        <f>_xlfn.TEXTJOIN("-",0,Barcelona_Idealista4[[#This Row],[condition]],Barcelona_Idealista4[[#This Row],[prices]])</f>
        <v>good condition-445500</v>
      </c>
      <c r="R1123" s="11" t="str" cm="1">
        <f t="array" ref="R1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4" spans="1:18" x14ac:dyDescent="0.2">
      <c r="A1124" s="1">
        <v>43158</v>
      </c>
      <c r="B1124" s="14">
        <f>YEAR(Barcelona_Idealista4[[#This Row],[Fecha]])</f>
        <v>2018</v>
      </c>
      <c r="C1124" t="s">
        <v>1245</v>
      </c>
      <c r="D1124" t="s">
        <v>11</v>
      </c>
      <c r="E1124" t="s">
        <v>12</v>
      </c>
      <c r="F1124" t="s">
        <v>33</v>
      </c>
      <c r="G1124" t="s">
        <v>14</v>
      </c>
      <c r="H1124" t="s">
        <v>15</v>
      </c>
      <c r="I1124">
        <v>2</v>
      </c>
      <c r="J1124">
        <v>80</v>
      </c>
      <c r="K1124" t="s">
        <v>16</v>
      </c>
      <c r="L1124" t="s">
        <v>17</v>
      </c>
      <c r="M1124" t="s">
        <v>40</v>
      </c>
      <c r="N1124" s="18">
        <f>VLOOKUP(Barcelona_Idealista4[[#This Row],[lift]],Tabla5[],2,0)</f>
        <v>0</v>
      </c>
      <c r="O1124" s="25">
        <v>319000</v>
      </c>
      <c r="P1124" s="25">
        <f>Barcelona_Idealista4[[#This Row],[prices]]/Barcelona_Idealista4[[#This Row],[area_m2]]</f>
        <v>3987.5</v>
      </c>
      <c r="Q1124" t="str">
        <f>_xlfn.TEXTJOIN("-",0,Barcelona_Idealista4[[#This Row],[condition]],Barcelona_Idealista4[[#This Row],[prices]])</f>
        <v>good condition-319000</v>
      </c>
      <c r="R1124" s="11" t="str" cm="1">
        <f t="array" ref="R1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5" spans="1:18" x14ac:dyDescent="0.2">
      <c r="A1125" s="1">
        <v>43159</v>
      </c>
      <c r="B1125" s="14">
        <f>YEAR(Barcelona_Idealista4[[#This Row],[Fecha]])</f>
        <v>2018</v>
      </c>
      <c r="C1125" t="s">
        <v>1246</v>
      </c>
      <c r="D1125" t="s">
        <v>11</v>
      </c>
      <c r="E1125" t="s">
        <v>47</v>
      </c>
      <c r="F1125" t="s">
        <v>48</v>
      </c>
      <c r="G1125" t="s">
        <v>14</v>
      </c>
      <c r="H1125" t="s">
        <v>15</v>
      </c>
      <c r="I1125">
        <v>3</v>
      </c>
      <c r="J1125">
        <v>91</v>
      </c>
      <c r="K1125" t="s">
        <v>16</v>
      </c>
      <c r="L1125" t="s">
        <v>17</v>
      </c>
      <c r="M1125" t="s">
        <v>58</v>
      </c>
      <c r="N1125" s="18">
        <f>VLOOKUP(Barcelona_Idealista4[[#This Row],[lift]],Tabla5[],2,0)</f>
        <v>0</v>
      </c>
      <c r="O1125" s="25">
        <v>340000</v>
      </c>
      <c r="P1125" s="25">
        <f>Barcelona_Idealista4[[#This Row],[prices]]/Barcelona_Idealista4[[#This Row],[area_m2]]</f>
        <v>3736.2637362637361</v>
      </c>
      <c r="Q1125" t="str">
        <f>_xlfn.TEXTJOIN("-",0,Barcelona_Idealista4[[#This Row],[condition]],Barcelona_Idealista4[[#This Row],[prices]])</f>
        <v>good condition-340000</v>
      </c>
      <c r="R1125" s="11" t="str" cm="1">
        <f t="array" ref="R1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6" spans="1:18" x14ac:dyDescent="0.2">
      <c r="A1126" s="1">
        <v>43160</v>
      </c>
      <c r="B1126" s="14">
        <f>YEAR(Barcelona_Idealista4[[#This Row],[Fecha]])</f>
        <v>2018</v>
      </c>
      <c r="C1126" t="s">
        <v>1247</v>
      </c>
      <c r="D1126" t="s">
        <v>11</v>
      </c>
      <c r="E1126" t="s">
        <v>42</v>
      </c>
      <c r="F1126" t="s">
        <v>43</v>
      </c>
      <c r="G1126" t="s">
        <v>14</v>
      </c>
      <c r="H1126" t="s">
        <v>15</v>
      </c>
      <c r="I1126">
        <v>2</v>
      </c>
      <c r="J1126">
        <v>75</v>
      </c>
      <c r="K1126" t="s">
        <v>16</v>
      </c>
      <c r="L1126" t="s">
        <v>17</v>
      </c>
      <c r="M1126" t="s">
        <v>36</v>
      </c>
      <c r="N1126" s="18">
        <f>VLOOKUP(Barcelona_Idealista4[[#This Row],[lift]],Tabla5[],2,0)</f>
        <v>0</v>
      </c>
      <c r="O1126" s="25">
        <v>395000</v>
      </c>
      <c r="P1126" s="25">
        <f>Barcelona_Idealista4[[#This Row],[prices]]/Barcelona_Idealista4[[#This Row],[area_m2]]</f>
        <v>5266.666666666667</v>
      </c>
      <c r="Q1126" t="str">
        <f>_xlfn.TEXTJOIN("-",0,Barcelona_Idealista4[[#This Row],[condition]],Barcelona_Idealista4[[#This Row],[prices]])</f>
        <v>good condition-395000</v>
      </c>
      <c r="R1126" s="11" t="str" cm="1">
        <f t="array" ref="R1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7" spans="1:18" x14ac:dyDescent="0.2">
      <c r="A1127" s="1">
        <v>43161</v>
      </c>
      <c r="B1127" s="14">
        <f>YEAR(Barcelona_Idealista4[[#This Row],[Fecha]])</f>
        <v>2018</v>
      </c>
      <c r="C1127" t="s">
        <v>1248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  <c r="I1127">
        <v>3</v>
      </c>
      <c r="J1127">
        <v>109</v>
      </c>
      <c r="K1127" t="s">
        <v>16</v>
      </c>
      <c r="L1127" t="s">
        <v>17</v>
      </c>
      <c r="M1127" t="s">
        <v>40</v>
      </c>
      <c r="N1127" s="18">
        <f>VLOOKUP(Barcelona_Idealista4[[#This Row],[lift]],Tabla5[],2,0)</f>
        <v>0</v>
      </c>
      <c r="O1127" s="25">
        <v>445000</v>
      </c>
      <c r="P1127" s="25">
        <f>Barcelona_Idealista4[[#This Row],[prices]]/Barcelona_Idealista4[[#This Row],[area_m2]]</f>
        <v>4082.5688073394494</v>
      </c>
      <c r="Q1127" t="str">
        <f>_xlfn.TEXTJOIN("-",0,Barcelona_Idealista4[[#This Row],[condition]],Barcelona_Idealista4[[#This Row],[prices]])</f>
        <v>good condition-445000</v>
      </c>
      <c r="R1127" s="11" t="str" cm="1">
        <f t="array" ref="R1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28" spans="1:18" x14ac:dyDescent="0.2">
      <c r="A1128" s="1">
        <v>43162</v>
      </c>
      <c r="B1128" s="14">
        <f>YEAR(Barcelona_Idealista4[[#This Row],[Fecha]])</f>
        <v>2018</v>
      </c>
      <c r="C1128" t="s">
        <v>1249</v>
      </c>
      <c r="D1128" t="s">
        <v>11</v>
      </c>
      <c r="E1128" t="s">
        <v>89</v>
      </c>
      <c r="F1128" t="s">
        <v>117</v>
      </c>
      <c r="G1128" t="s">
        <v>14</v>
      </c>
      <c r="H1128" t="s">
        <v>15</v>
      </c>
      <c r="I1128">
        <v>3</v>
      </c>
      <c r="J1128">
        <v>65</v>
      </c>
      <c r="K1128" t="s">
        <v>16</v>
      </c>
      <c r="L1128" t="s">
        <v>17</v>
      </c>
      <c r="M1128" t="s">
        <v>21</v>
      </c>
      <c r="N1128" s="18">
        <f>VLOOKUP(Barcelona_Idealista4[[#This Row],[lift]],Tabla5[],2,0)</f>
        <v>0</v>
      </c>
      <c r="O1128" s="25">
        <v>135000</v>
      </c>
      <c r="P1128" s="25">
        <f>Barcelona_Idealista4[[#This Row],[prices]]/Barcelona_Idealista4[[#This Row],[area_m2]]</f>
        <v>2076.9230769230771</v>
      </c>
      <c r="Q1128" t="str">
        <f>_xlfn.TEXTJOIN("-",0,Barcelona_Idealista4[[#This Row],[condition]],Barcelona_Idealista4[[#This Row],[prices]])</f>
        <v>good condition-135000</v>
      </c>
      <c r="R1128" s="11" t="str" cm="1">
        <f t="array" ref="R11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29" spans="1:18" x14ac:dyDescent="0.2">
      <c r="A1129" s="1">
        <v>43163</v>
      </c>
      <c r="B1129" s="14">
        <f>YEAR(Barcelona_Idealista4[[#This Row],[Fecha]])</f>
        <v>2018</v>
      </c>
      <c r="C1129" t="s">
        <v>1250</v>
      </c>
      <c r="D1129" t="s">
        <v>11</v>
      </c>
      <c r="E1129" t="s">
        <v>19</v>
      </c>
      <c r="F1129" t="s">
        <v>20</v>
      </c>
      <c r="G1129" t="s">
        <v>14</v>
      </c>
      <c r="H1129" t="s">
        <v>15</v>
      </c>
      <c r="I1129">
        <v>5</v>
      </c>
      <c r="J1129">
        <v>220</v>
      </c>
      <c r="K1129" t="s">
        <v>16</v>
      </c>
      <c r="L1129" t="s">
        <v>17</v>
      </c>
      <c r="M1129" t="s">
        <v>36</v>
      </c>
      <c r="N1129" s="18">
        <f>VLOOKUP(Barcelona_Idealista4[[#This Row],[lift]],Tabla5[],2,0)</f>
        <v>0</v>
      </c>
      <c r="O1129" s="25">
        <v>1100000</v>
      </c>
      <c r="P1129" s="25">
        <f>Barcelona_Idealista4[[#This Row],[prices]]/Barcelona_Idealista4[[#This Row],[area_m2]]</f>
        <v>5000</v>
      </c>
      <c r="Q1129" t="str">
        <f>_xlfn.TEXTJOIN("-",0,Barcelona_Idealista4[[#This Row],[condition]],Barcelona_Idealista4[[#This Row],[prices]])</f>
        <v>good condition-1100000</v>
      </c>
      <c r="R1129" s="11" t="str" cm="1">
        <f t="array" ref="R1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0" spans="1:18" x14ac:dyDescent="0.2">
      <c r="A1130" s="1">
        <v>43164</v>
      </c>
      <c r="B1130" s="14">
        <f>YEAR(Barcelona_Idealista4[[#This Row],[Fecha]])</f>
        <v>2018</v>
      </c>
      <c r="C1130" t="s">
        <v>1251</v>
      </c>
      <c r="D1130" t="s">
        <v>11</v>
      </c>
      <c r="E1130" t="s">
        <v>37</v>
      </c>
      <c r="F1130" t="s">
        <v>74</v>
      </c>
      <c r="G1130" t="s">
        <v>14</v>
      </c>
      <c r="H1130" t="s">
        <v>15</v>
      </c>
      <c r="I1130">
        <v>2</v>
      </c>
      <c r="J1130">
        <v>85</v>
      </c>
      <c r="K1130" t="s">
        <v>28</v>
      </c>
      <c r="L1130" t="s">
        <v>17</v>
      </c>
      <c r="M1130" t="s">
        <v>36</v>
      </c>
      <c r="N1130" s="18">
        <f>VLOOKUP(Barcelona_Idealista4[[#This Row],[lift]],Tabla5[],2,0)</f>
        <v>0.02</v>
      </c>
      <c r="O1130" s="25">
        <v>234000</v>
      </c>
      <c r="P1130" s="25">
        <f>Barcelona_Idealista4[[#This Row],[prices]]/Barcelona_Idealista4[[#This Row],[area_m2]]</f>
        <v>2752.9411764705883</v>
      </c>
      <c r="Q1130" t="str">
        <f>_xlfn.TEXTJOIN("-",0,Barcelona_Idealista4[[#This Row],[condition]],Barcelona_Idealista4[[#This Row],[prices]])</f>
        <v>good condition-234000</v>
      </c>
      <c r="R1130" s="11" t="str" cm="1">
        <f t="array" ref="R11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31" spans="1:18" x14ac:dyDescent="0.2">
      <c r="A1131" s="1">
        <v>43165</v>
      </c>
      <c r="B1131" s="14">
        <f>YEAR(Barcelona_Idealista4[[#This Row],[Fecha]])</f>
        <v>2018</v>
      </c>
      <c r="C1131" t="s">
        <v>1252</v>
      </c>
      <c r="D1131" t="s">
        <v>11</v>
      </c>
      <c r="E1131" t="s">
        <v>42</v>
      </c>
      <c r="F1131" t="s">
        <v>61</v>
      </c>
      <c r="G1131" t="s">
        <v>14</v>
      </c>
      <c r="H1131" t="s">
        <v>15</v>
      </c>
      <c r="I1131">
        <v>4</v>
      </c>
      <c r="J1131">
        <v>86</v>
      </c>
      <c r="K1131" t="s">
        <v>16</v>
      </c>
      <c r="L1131" t="s">
        <v>17</v>
      </c>
      <c r="M1131" t="s">
        <v>36</v>
      </c>
      <c r="N1131" s="18">
        <f>VLOOKUP(Barcelona_Idealista4[[#This Row],[lift]],Tabla5[],2,0)</f>
        <v>0</v>
      </c>
      <c r="O1131" s="25">
        <v>339000</v>
      </c>
      <c r="P1131" s="25">
        <f>Barcelona_Idealista4[[#This Row],[prices]]/Barcelona_Idealista4[[#This Row],[area_m2]]</f>
        <v>3941.8604651162791</v>
      </c>
      <c r="Q1131" t="str">
        <f>_xlfn.TEXTJOIN("-",0,Barcelona_Idealista4[[#This Row],[condition]],Barcelona_Idealista4[[#This Row],[prices]])</f>
        <v>good condition-339000</v>
      </c>
      <c r="R1131" s="11" t="str" cm="1">
        <f t="array" ref="R1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2" spans="1:18" x14ac:dyDescent="0.2">
      <c r="A1132" s="1">
        <v>43166</v>
      </c>
      <c r="B1132" s="14">
        <f>YEAR(Barcelona_Idealista4[[#This Row],[Fecha]])</f>
        <v>2018</v>
      </c>
      <c r="C1132" t="s">
        <v>1253</v>
      </c>
      <c r="D1132" t="s">
        <v>11</v>
      </c>
      <c r="E1132" t="s">
        <v>12</v>
      </c>
      <c r="F1132" t="s">
        <v>22</v>
      </c>
      <c r="G1132" t="s">
        <v>14</v>
      </c>
      <c r="H1132" t="s">
        <v>15</v>
      </c>
      <c r="I1132">
        <v>3</v>
      </c>
      <c r="J1132">
        <v>87</v>
      </c>
      <c r="K1132" t="s">
        <v>16</v>
      </c>
      <c r="L1132" t="s">
        <v>17</v>
      </c>
      <c r="M1132" t="s">
        <v>18</v>
      </c>
      <c r="N1132" s="18">
        <f>VLOOKUP(Barcelona_Idealista4[[#This Row],[lift]],Tabla5[],2,0)</f>
        <v>0</v>
      </c>
      <c r="O1132" s="25">
        <v>365000</v>
      </c>
      <c r="P1132" s="25">
        <f>Barcelona_Idealista4[[#This Row],[prices]]/Barcelona_Idealista4[[#This Row],[area_m2]]</f>
        <v>4195.4022988505749</v>
      </c>
      <c r="Q1132" t="str">
        <f>_xlfn.TEXTJOIN("-",0,Barcelona_Idealista4[[#This Row],[condition]],Barcelona_Idealista4[[#This Row],[prices]])</f>
        <v>good condition-365000</v>
      </c>
      <c r="R1132" s="11" t="str" cm="1">
        <f t="array" ref="R1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3" spans="1:18" x14ac:dyDescent="0.2">
      <c r="A1133" s="1">
        <v>43167</v>
      </c>
      <c r="B1133" s="14">
        <f>YEAR(Barcelona_Idealista4[[#This Row],[Fecha]])</f>
        <v>2018</v>
      </c>
      <c r="C1133" t="s">
        <v>1254</v>
      </c>
      <c r="D1133" t="s">
        <v>11</v>
      </c>
      <c r="E1133" t="s">
        <v>37</v>
      </c>
      <c r="F1133" t="s">
        <v>74</v>
      </c>
      <c r="G1133" t="s">
        <v>14</v>
      </c>
      <c r="H1133" t="s">
        <v>15</v>
      </c>
      <c r="I1133">
        <v>4</v>
      </c>
      <c r="J1133">
        <v>84</v>
      </c>
      <c r="K1133" t="s">
        <v>16</v>
      </c>
      <c r="L1133" t="s">
        <v>17</v>
      </c>
      <c r="M1133" t="s">
        <v>40</v>
      </c>
      <c r="N1133" s="18">
        <f>VLOOKUP(Barcelona_Idealista4[[#This Row],[lift]],Tabla5[],2,0)</f>
        <v>0</v>
      </c>
      <c r="O1133" s="25">
        <v>297069</v>
      </c>
      <c r="P1133" s="25">
        <f>Barcelona_Idealista4[[#This Row],[prices]]/Barcelona_Idealista4[[#This Row],[area_m2]]</f>
        <v>3536.5357142857142</v>
      </c>
      <c r="Q1133" t="str">
        <f>_xlfn.TEXTJOIN("-",0,Barcelona_Idealista4[[#This Row],[condition]],Barcelona_Idealista4[[#This Row],[prices]])</f>
        <v>good condition-297069</v>
      </c>
      <c r="R1133" s="11" t="str" cm="1">
        <f t="array" ref="R1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4" spans="1:18" x14ac:dyDescent="0.2">
      <c r="A1134" s="1">
        <v>43168</v>
      </c>
      <c r="B1134" s="14">
        <f>YEAR(Barcelona_Idealista4[[#This Row],[Fecha]])</f>
        <v>2018</v>
      </c>
      <c r="C1134" t="s">
        <v>1255</v>
      </c>
      <c r="D1134" t="s">
        <v>11</v>
      </c>
      <c r="E1134" t="s">
        <v>12</v>
      </c>
      <c r="F1134" t="s">
        <v>31</v>
      </c>
      <c r="G1134" t="s">
        <v>14</v>
      </c>
      <c r="H1134" t="s">
        <v>15</v>
      </c>
      <c r="I1134">
        <v>3</v>
      </c>
      <c r="J1134">
        <v>88</v>
      </c>
      <c r="K1134" t="s">
        <v>16</v>
      </c>
      <c r="L1134" t="s">
        <v>17</v>
      </c>
      <c r="M1134" t="s">
        <v>36</v>
      </c>
      <c r="N1134" s="18">
        <f>VLOOKUP(Barcelona_Idealista4[[#This Row],[lift]],Tabla5[],2,0)</f>
        <v>0</v>
      </c>
      <c r="O1134" s="25">
        <v>399000</v>
      </c>
      <c r="P1134" s="25">
        <f>Barcelona_Idealista4[[#This Row],[prices]]/Barcelona_Idealista4[[#This Row],[area_m2]]</f>
        <v>4534.090909090909</v>
      </c>
      <c r="Q1134" t="str">
        <f>_xlfn.TEXTJOIN("-",0,Barcelona_Idealista4[[#This Row],[condition]],Barcelona_Idealista4[[#This Row],[prices]])</f>
        <v>good condition-399000</v>
      </c>
      <c r="R1134" s="11" t="str" cm="1">
        <f t="array" ref="R1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5" spans="1:18" x14ac:dyDescent="0.2">
      <c r="A1135" s="1">
        <v>43169</v>
      </c>
      <c r="B1135" s="14">
        <f>YEAR(Barcelona_Idealista4[[#This Row],[Fecha]])</f>
        <v>2018</v>
      </c>
      <c r="C1135" t="s">
        <v>1256</v>
      </c>
      <c r="D1135" t="s">
        <v>11</v>
      </c>
      <c r="E1135" t="s">
        <v>47</v>
      </c>
      <c r="F1135" t="s">
        <v>48</v>
      </c>
      <c r="G1135" t="s">
        <v>14</v>
      </c>
      <c r="H1135" t="s">
        <v>15</v>
      </c>
      <c r="I1135">
        <v>3</v>
      </c>
      <c r="J1135">
        <v>99</v>
      </c>
      <c r="K1135" t="s">
        <v>16</v>
      </c>
      <c r="L1135" t="s">
        <v>17</v>
      </c>
      <c r="M1135" t="s">
        <v>40</v>
      </c>
      <c r="N1135" s="18">
        <f>VLOOKUP(Barcelona_Idealista4[[#This Row],[lift]],Tabla5[],2,0)</f>
        <v>0</v>
      </c>
      <c r="O1135" s="25">
        <v>299800</v>
      </c>
      <c r="P1135" s="25">
        <f>Barcelona_Idealista4[[#This Row],[prices]]/Barcelona_Idealista4[[#This Row],[area_m2]]</f>
        <v>3028.2828282828282</v>
      </c>
      <c r="Q1135" t="str">
        <f>_xlfn.TEXTJOIN("-",0,Barcelona_Idealista4[[#This Row],[condition]],Barcelona_Idealista4[[#This Row],[prices]])</f>
        <v>good condition-299800</v>
      </c>
      <c r="R1135" s="11" t="str" cm="1">
        <f t="array" ref="R1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6" spans="1:18" x14ac:dyDescent="0.2">
      <c r="A1136" s="1">
        <v>43170</v>
      </c>
      <c r="B1136" s="14">
        <f>YEAR(Barcelona_Idealista4[[#This Row],[Fecha]])</f>
        <v>2018</v>
      </c>
      <c r="C1136" t="s">
        <v>1257</v>
      </c>
      <c r="D1136" t="s">
        <v>11</v>
      </c>
      <c r="E1136" t="s">
        <v>19</v>
      </c>
      <c r="F1136" t="s">
        <v>20</v>
      </c>
      <c r="G1136" t="s">
        <v>14</v>
      </c>
      <c r="H1136" t="s">
        <v>32</v>
      </c>
      <c r="I1136">
        <v>4</v>
      </c>
      <c r="J1136">
        <v>274</v>
      </c>
      <c r="K1136" t="s">
        <v>16</v>
      </c>
      <c r="L1136" t="s">
        <v>17</v>
      </c>
      <c r="M1136" t="s">
        <v>36</v>
      </c>
      <c r="N1136" s="18">
        <f>VLOOKUP(Barcelona_Idealista4[[#This Row],[lift]],Tabla5[],2,0)</f>
        <v>0</v>
      </c>
      <c r="O1136" s="25">
        <v>839000</v>
      </c>
      <c r="P1136" s="25">
        <f>Barcelona_Idealista4[[#This Row],[prices]]/Barcelona_Idealista4[[#This Row],[area_m2]]</f>
        <v>3062.0437956204378</v>
      </c>
      <c r="Q1136" t="str">
        <f>_xlfn.TEXTJOIN("-",0,Barcelona_Idealista4[[#This Row],[condition]],Barcelona_Idealista4[[#This Row],[prices]])</f>
        <v>good condition-839000</v>
      </c>
      <c r="R1136" s="11" t="str" cm="1">
        <f t="array" ref="R1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7" spans="1:18" x14ac:dyDescent="0.2">
      <c r="A1137" s="1">
        <v>43171</v>
      </c>
      <c r="B1137" s="14">
        <f>YEAR(Barcelona_Idealista4[[#This Row],[Fecha]])</f>
        <v>2018</v>
      </c>
      <c r="C1137" t="s">
        <v>1258</v>
      </c>
      <c r="D1137" t="s">
        <v>11</v>
      </c>
      <c r="E1137" t="s">
        <v>50</v>
      </c>
      <c r="F1137" t="s">
        <v>51</v>
      </c>
      <c r="G1137" t="s">
        <v>14</v>
      </c>
      <c r="H1137" t="s">
        <v>15</v>
      </c>
      <c r="I1137">
        <v>3</v>
      </c>
      <c r="J1137">
        <v>137</v>
      </c>
      <c r="K1137" t="s">
        <v>16</v>
      </c>
      <c r="L1137" t="s">
        <v>17</v>
      </c>
      <c r="M1137" t="s">
        <v>21</v>
      </c>
      <c r="N1137" s="18">
        <f>VLOOKUP(Barcelona_Idealista4[[#This Row],[lift]],Tabla5[],2,0)</f>
        <v>0</v>
      </c>
      <c r="O1137" s="25">
        <v>575000</v>
      </c>
      <c r="P1137" s="25">
        <f>Barcelona_Idealista4[[#This Row],[prices]]/Barcelona_Idealista4[[#This Row],[area_m2]]</f>
        <v>4197.080291970803</v>
      </c>
      <c r="Q1137" t="str">
        <f>_xlfn.TEXTJOIN("-",0,Barcelona_Idealista4[[#This Row],[condition]],Barcelona_Idealista4[[#This Row],[prices]])</f>
        <v>good condition-575000</v>
      </c>
      <c r="R1137" s="11" t="str" cm="1">
        <f t="array" ref="R1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8" spans="1:18" x14ac:dyDescent="0.2">
      <c r="A1138" s="1">
        <v>43172</v>
      </c>
      <c r="B1138" s="14">
        <f>YEAR(Barcelona_Idealista4[[#This Row],[Fecha]])</f>
        <v>2018</v>
      </c>
      <c r="C1138" t="s">
        <v>1259</v>
      </c>
      <c r="D1138" t="s">
        <v>11</v>
      </c>
      <c r="E1138" t="s">
        <v>34</v>
      </c>
      <c r="F1138" t="s">
        <v>35</v>
      </c>
      <c r="G1138" t="s">
        <v>14</v>
      </c>
      <c r="H1138" t="s">
        <v>15</v>
      </c>
      <c r="I1138">
        <v>2</v>
      </c>
      <c r="J1138">
        <v>95</v>
      </c>
      <c r="K1138" t="s">
        <v>16</v>
      </c>
      <c r="L1138" t="s">
        <v>17</v>
      </c>
      <c r="M1138" t="s">
        <v>18</v>
      </c>
      <c r="N1138" s="18">
        <f>VLOOKUP(Barcelona_Idealista4[[#This Row],[lift]],Tabla5[],2,0)</f>
        <v>0</v>
      </c>
      <c r="O1138" s="25">
        <v>479000</v>
      </c>
      <c r="P1138" s="25">
        <f>Barcelona_Idealista4[[#This Row],[prices]]/Barcelona_Idealista4[[#This Row],[area_m2]]</f>
        <v>5042.105263157895</v>
      </c>
      <c r="Q1138" t="str">
        <f>_xlfn.TEXTJOIN("-",0,Barcelona_Idealista4[[#This Row],[condition]],Barcelona_Idealista4[[#This Row],[prices]])</f>
        <v>good condition-479000</v>
      </c>
      <c r="R1138" s="11" t="str" cm="1">
        <f t="array" ref="R1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39" spans="1:18" x14ac:dyDescent="0.2">
      <c r="A1139" s="1">
        <v>43173</v>
      </c>
      <c r="B1139" s="14">
        <f>YEAR(Barcelona_Idealista4[[#This Row],[Fecha]])</f>
        <v>2018</v>
      </c>
      <c r="C1139" t="s">
        <v>1260</v>
      </c>
      <c r="D1139" t="s">
        <v>11</v>
      </c>
      <c r="E1139" t="s">
        <v>37</v>
      </c>
      <c r="F1139" t="s">
        <v>85</v>
      </c>
      <c r="G1139" t="s">
        <v>14</v>
      </c>
      <c r="H1139" t="s">
        <v>15</v>
      </c>
      <c r="I1139">
        <v>1</v>
      </c>
      <c r="J1139">
        <v>34</v>
      </c>
      <c r="K1139" t="s">
        <v>28</v>
      </c>
      <c r="L1139" t="s">
        <v>17</v>
      </c>
      <c r="M1139" t="s">
        <v>52</v>
      </c>
      <c r="N1139" s="18">
        <f>VLOOKUP(Barcelona_Idealista4[[#This Row],[lift]],Tabla5[],2,0)</f>
        <v>0.02</v>
      </c>
      <c r="O1139" s="25">
        <v>165000</v>
      </c>
      <c r="P1139" s="25">
        <f>Barcelona_Idealista4[[#This Row],[prices]]/Barcelona_Idealista4[[#This Row],[area_m2]]</f>
        <v>4852.9411764705883</v>
      </c>
      <c r="Q1139" t="str">
        <f>_xlfn.TEXTJOIN("-",0,Barcelona_Idealista4[[#This Row],[condition]],Barcelona_Idealista4[[#This Row],[prices]])</f>
        <v>good condition-165000</v>
      </c>
      <c r="R1139" s="11" t="str" cm="1">
        <f t="array" ref="R11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0" spans="1:18" x14ac:dyDescent="0.2">
      <c r="A1140" s="1">
        <v>43174</v>
      </c>
      <c r="B1140" s="14">
        <f>YEAR(Barcelona_Idealista4[[#This Row],[Fecha]])</f>
        <v>2018</v>
      </c>
      <c r="C1140" t="s">
        <v>1261</v>
      </c>
      <c r="D1140" t="s">
        <v>11</v>
      </c>
      <c r="E1140" t="s">
        <v>42</v>
      </c>
      <c r="F1140" t="s">
        <v>43</v>
      </c>
      <c r="G1140" t="s">
        <v>14</v>
      </c>
      <c r="H1140" t="s">
        <v>15</v>
      </c>
      <c r="I1140">
        <v>2</v>
      </c>
      <c r="J1140">
        <v>70</v>
      </c>
      <c r="K1140" t="s">
        <v>16</v>
      </c>
      <c r="L1140" t="s">
        <v>17</v>
      </c>
      <c r="M1140" t="s">
        <v>18</v>
      </c>
      <c r="N1140" s="18">
        <f>VLOOKUP(Barcelona_Idealista4[[#This Row],[lift]],Tabla5[],2,0)</f>
        <v>0</v>
      </c>
      <c r="O1140" s="25">
        <v>420000</v>
      </c>
      <c r="P1140" s="25">
        <f>Barcelona_Idealista4[[#This Row],[prices]]/Barcelona_Idealista4[[#This Row],[area_m2]]</f>
        <v>6000</v>
      </c>
      <c r="Q1140" t="str">
        <f>_xlfn.TEXTJOIN("-",0,Barcelona_Idealista4[[#This Row],[condition]],Barcelona_Idealista4[[#This Row],[prices]])</f>
        <v>good condition-420000</v>
      </c>
      <c r="R1140" s="11" t="str" cm="1">
        <f t="array" ref="R1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1" spans="1:18" x14ac:dyDescent="0.2">
      <c r="A1141" s="1">
        <v>43175</v>
      </c>
      <c r="B1141" s="14">
        <f>YEAR(Barcelona_Idealista4[[#This Row],[Fecha]])</f>
        <v>2018</v>
      </c>
      <c r="C1141" t="s">
        <v>1262</v>
      </c>
      <c r="D1141" t="s">
        <v>11</v>
      </c>
      <c r="E1141" t="s">
        <v>47</v>
      </c>
      <c r="F1141" t="s">
        <v>112</v>
      </c>
      <c r="G1141" t="s">
        <v>14</v>
      </c>
      <c r="H1141" t="s">
        <v>15</v>
      </c>
      <c r="I1141">
        <v>4</v>
      </c>
      <c r="J1141">
        <v>86</v>
      </c>
      <c r="K1141" t="s">
        <v>16</v>
      </c>
      <c r="L1141" t="s">
        <v>17</v>
      </c>
      <c r="M1141" t="s">
        <v>60</v>
      </c>
      <c r="N1141" s="18">
        <f>VLOOKUP(Barcelona_Idealista4[[#This Row],[lift]],Tabla5[],2,0)</f>
        <v>0</v>
      </c>
      <c r="O1141" s="25">
        <v>335000</v>
      </c>
      <c r="P1141" s="25">
        <f>Barcelona_Idealista4[[#This Row],[prices]]/Barcelona_Idealista4[[#This Row],[area_m2]]</f>
        <v>3895.3488372093025</v>
      </c>
      <c r="Q1141" t="str">
        <f>_xlfn.TEXTJOIN("-",0,Barcelona_Idealista4[[#This Row],[condition]],Barcelona_Idealista4[[#This Row],[prices]])</f>
        <v>good condition-335000</v>
      </c>
      <c r="R1141" s="11" t="str" cm="1">
        <f t="array" ref="R1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2" spans="1:18" x14ac:dyDescent="0.2">
      <c r="A1142" s="1">
        <v>43176</v>
      </c>
      <c r="B1142" s="14">
        <f>YEAR(Barcelona_Idealista4[[#This Row],[Fecha]])</f>
        <v>2018</v>
      </c>
      <c r="C1142" t="s">
        <v>1263</v>
      </c>
      <c r="D1142" t="s">
        <v>11</v>
      </c>
      <c r="E1142" t="s">
        <v>47</v>
      </c>
      <c r="F1142" t="s">
        <v>96</v>
      </c>
      <c r="G1142" t="s">
        <v>14</v>
      </c>
      <c r="H1142" t="s">
        <v>15</v>
      </c>
      <c r="I1142">
        <v>3</v>
      </c>
      <c r="J1142">
        <v>79</v>
      </c>
      <c r="K1142" t="s">
        <v>16</v>
      </c>
      <c r="L1142" t="s">
        <v>17</v>
      </c>
      <c r="M1142" t="s">
        <v>40</v>
      </c>
      <c r="N1142" s="18">
        <f>VLOOKUP(Barcelona_Idealista4[[#This Row],[lift]],Tabla5[],2,0)</f>
        <v>0</v>
      </c>
      <c r="O1142" s="25">
        <v>253000</v>
      </c>
      <c r="P1142" s="25">
        <f>Barcelona_Idealista4[[#This Row],[prices]]/Barcelona_Idealista4[[#This Row],[area_m2]]</f>
        <v>3202.5316455696202</v>
      </c>
      <c r="Q1142" t="str">
        <f>_xlfn.TEXTJOIN("-",0,Barcelona_Idealista4[[#This Row],[condition]],Barcelona_Idealista4[[#This Row],[prices]])</f>
        <v>good condition-253000</v>
      </c>
      <c r="R1142" s="11" t="str" cm="1">
        <f t="array" ref="R11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3" spans="1:18" x14ac:dyDescent="0.2">
      <c r="A1143" s="1">
        <v>43177</v>
      </c>
      <c r="B1143" s="14">
        <f>YEAR(Barcelona_Idealista4[[#This Row],[Fecha]])</f>
        <v>2018</v>
      </c>
      <c r="C1143" t="s">
        <v>1264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  <c r="I1143">
        <v>2</v>
      </c>
      <c r="J1143">
        <v>63</v>
      </c>
      <c r="K1143" t="s">
        <v>28</v>
      </c>
      <c r="L1143" t="s">
        <v>17</v>
      </c>
      <c r="M1143" t="s">
        <v>21</v>
      </c>
      <c r="N1143" s="18">
        <f>VLOOKUP(Barcelona_Idealista4[[#This Row],[lift]],Tabla5[],2,0)</f>
        <v>0.02</v>
      </c>
      <c r="O1143" s="25">
        <v>350000</v>
      </c>
      <c r="P1143" s="25">
        <f>Barcelona_Idealista4[[#This Row],[prices]]/Barcelona_Idealista4[[#This Row],[area_m2]]</f>
        <v>5555.5555555555557</v>
      </c>
      <c r="Q1143" t="str">
        <f>_xlfn.TEXTJOIN("-",0,Barcelona_Idealista4[[#This Row],[condition]],Barcelona_Idealista4[[#This Row],[prices]])</f>
        <v>good condition-350000</v>
      </c>
      <c r="R1143" s="11" t="str" cm="1">
        <f t="array" ref="R1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4" spans="1:18" x14ac:dyDescent="0.2">
      <c r="A1144" s="1">
        <v>43178</v>
      </c>
      <c r="B1144" s="14">
        <f>YEAR(Barcelona_Idealista4[[#This Row],[Fecha]])</f>
        <v>2018</v>
      </c>
      <c r="C1144" t="s">
        <v>1265</v>
      </c>
      <c r="D1144" t="s">
        <v>11</v>
      </c>
      <c r="E1144" t="s">
        <v>50</v>
      </c>
      <c r="F1144" t="s">
        <v>51</v>
      </c>
      <c r="G1144" t="s">
        <v>14</v>
      </c>
      <c r="H1144" t="s">
        <v>15</v>
      </c>
      <c r="I1144">
        <v>2</v>
      </c>
      <c r="J1144">
        <v>70</v>
      </c>
      <c r="K1144" t="s">
        <v>16</v>
      </c>
      <c r="L1144" t="s">
        <v>17</v>
      </c>
      <c r="M1144" t="s">
        <v>18</v>
      </c>
      <c r="N1144" s="18">
        <f>VLOOKUP(Barcelona_Idealista4[[#This Row],[lift]],Tabla5[],2,0)</f>
        <v>0</v>
      </c>
      <c r="O1144" s="25">
        <v>319000</v>
      </c>
      <c r="P1144" s="25">
        <f>Barcelona_Idealista4[[#This Row],[prices]]/Barcelona_Idealista4[[#This Row],[area_m2]]</f>
        <v>4557.1428571428569</v>
      </c>
      <c r="Q1144" t="str">
        <f>_xlfn.TEXTJOIN("-",0,Barcelona_Idealista4[[#This Row],[condition]],Barcelona_Idealista4[[#This Row],[prices]])</f>
        <v>good condition-319000</v>
      </c>
      <c r="R1144" s="11" t="str" cm="1">
        <f t="array" ref="R1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5" spans="1:18" x14ac:dyDescent="0.2">
      <c r="A1145" s="1">
        <v>43179</v>
      </c>
      <c r="B1145" s="14">
        <f>YEAR(Barcelona_Idealista4[[#This Row],[Fecha]])</f>
        <v>2018</v>
      </c>
      <c r="C1145" t="s">
        <v>1266</v>
      </c>
      <c r="D1145" t="s">
        <v>11</v>
      </c>
      <c r="E1145" t="s">
        <v>42</v>
      </c>
      <c r="F1145" t="s">
        <v>83</v>
      </c>
      <c r="G1145" t="s">
        <v>14</v>
      </c>
      <c r="H1145" t="s">
        <v>15</v>
      </c>
      <c r="I1145">
        <v>3</v>
      </c>
      <c r="J1145">
        <v>74</v>
      </c>
      <c r="K1145" t="s">
        <v>16</v>
      </c>
      <c r="L1145" t="s">
        <v>17</v>
      </c>
      <c r="M1145" t="s">
        <v>21</v>
      </c>
      <c r="N1145" s="18">
        <f>VLOOKUP(Barcelona_Idealista4[[#This Row],[lift]],Tabla5[],2,0)</f>
        <v>0</v>
      </c>
      <c r="O1145" s="25">
        <v>260000</v>
      </c>
      <c r="P1145" s="25">
        <f>Barcelona_Idealista4[[#This Row],[prices]]/Barcelona_Idealista4[[#This Row],[area_m2]]</f>
        <v>3513.5135135135133</v>
      </c>
      <c r="Q1145" t="str">
        <f>_xlfn.TEXTJOIN("-",0,Barcelona_Idealista4[[#This Row],[condition]],Barcelona_Idealista4[[#This Row],[prices]])</f>
        <v>good condition-260000</v>
      </c>
      <c r="R1145" s="11" t="str" cm="1">
        <f t="array" ref="R11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6" spans="1:18" x14ac:dyDescent="0.2">
      <c r="A1146" s="1">
        <v>43180</v>
      </c>
      <c r="B1146" s="14">
        <f>YEAR(Barcelona_Idealista4[[#This Row],[Fecha]])</f>
        <v>2018</v>
      </c>
      <c r="C1146" t="s">
        <v>1267</v>
      </c>
      <c r="D1146" t="s">
        <v>11</v>
      </c>
      <c r="E1146" t="s">
        <v>25</v>
      </c>
      <c r="F1146" t="s">
        <v>94</v>
      </c>
      <c r="G1146" t="s">
        <v>14</v>
      </c>
      <c r="H1146" t="s">
        <v>15</v>
      </c>
      <c r="I1146">
        <v>3</v>
      </c>
      <c r="J1146">
        <v>58</v>
      </c>
      <c r="K1146" t="s">
        <v>16</v>
      </c>
      <c r="L1146" t="s">
        <v>17</v>
      </c>
      <c r="M1146" t="s">
        <v>18</v>
      </c>
      <c r="N1146" s="18">
        <f>VLOOKUP(Barcelona_Idealista4[[#This Row],[lift]],Tabla5[],2,0)</f>
        <v>0</v>
      </c>
      <c r="O1146" s="25">
        <v>196000</v>
      </c>
      <c r="P1146" s="25">
        <f>Barcelona_Idealista4[[#This Row],[prices]]/Barcelona_Idealista4[[#This Row],[area_m2]]</f>
        <v>3379.3103448275861</v>
      </c>
      <c r="Q1146" t="str">
        <f>_xlfn.TEXTJOIN("-",0,Barcelona_Idealista4[[#This Row],[condition]],Barcelona_Idealista4[[#This Row],[prices]])</f>
        <v>good condition-196000</v>
      </c>
      <c r="R1146" s="11" t="str" cm="1">
        <f t="array" ref="R1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7" spans="1:18" x14ac:dyDescent="0.2">
      <c r="A1147" s="1">
        <v>43181</v>
      </c>
      <c r="B1147" s="14">
        <f>YEAR(Barcelona_Idealista4[[#This Row],[Fecha]])</f>
        <v>2018</v>
      </c>
      <c r="C1147" t="s">
        <v>1268</v>
      </c>
      <c r="D1147" t="s">
        <v>11</v>
      </c>
      <c r="E1147" t="s">
        <v>50</v>
      </c>
      <c r="F1147" t="s">
        <v>66</v>
      </c>
      <c r="G1147" t="s">
        <v>14</v>
      </c>
      <c r="H1147" t="s">
        <v>15</v>
      </c>
      <c r="I1147">
        <v>2</v>
      </c>
      <c r="J1147">
        <v>64</v>
      </c>
      <c r="K1147" t="s">
        <v>16</v>
      </c>
      <c r="L1147" t="s">
        <v>17</v>
      </c>
      <c r="M1147" t="s">
        <v>18</v>
      </c>
      <c r="N1147" s="18">
        <f>VLOOKUP(Barcelona_Idealista4[[#This Row],[lift]],Tabla5[],2,0)</f>
        <v>0</v>
      </c>
      <c r="O1147" s="25">
        <v>275000</v>
      </c>
      <c r="P1147" s="25">
        <f>Barcelona_Idealista4[[#This Row],[prices]]/Barcelona_Idealista4[[#This Row],[area_m2]]</f>
        <v>4296.875</v>
      </c>
      <c r="Q1147" t="str">
        <f>_xlfn.TEXTJOIN("-",0,Barcelona_Idealista4[[#This Row],[condition]],Barcelona_Idealista4[[#This Row],[prices]])</f>
        <v>good condition-275000</v>
      </c>
      <c r="R1147" s="11" t="str" cm="1">
        <f t="array" ref="R1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8" spans="1:18" x14ac:dyDescent="0.2">
      <c r="A1148" s="1">
        <v>43182</v>
      </c>
      <c r="B1148" s="14">
        <f>YEAR(Barcelona_Idealista4[[#This Row],[Fecha]])</f>
        <v>2018</v>
      </c>
      <c r="C1148" t="s">
        <v>1269</v>
      </c>
      <c r="D1148" t="s">
        <v>11</v>
      </c>
      <c r="E1148" t="s">
        <v>50</v>
      </c>
      <c r="F1148" t="s">
        <v>51</v>
      </c>
      <c r="G1148" t="s">
        <v>14</v>
      </c>
      <c r="H1148" t="s">
        <v>15</v>
      </c>
      <c r="I1148">
        <v>1</v>
      </c>
      <c r="J1148">
        <v>56</v>
      </c>
      <c r="K1148" t="s">
        <v>28</v>
      </c>
      <c r="L1148" t="s">
        <v>17</v>
      </c>
      <c r="M1148" t="s">
        <v>21</v>
      </c>
      <c r="N1148" s="18">
        <f>VLOOKUP(Barcelona_Idealista4[[#This Row],[lift]],Tabla5[],2,0)</f>
        <v>0.02</v>
      </c>
      <c r="O1148" s="25">
        <v>320000</v>
      </c>
      <c r="P1148" s="25">
        <f>Barcelona_Idealista4[[#This Row],[prices]]/Barcelona_Idealista4[[#This Row],[area_m2]]</f>
        <v>5714.2857142857147</v>
      </c>
      <c r="Q1148" t="str">
        <f>_xlfn.TEXTJOIN("-",0,Barcelona_Idealista4[[#This Row],[condition]],Barcelona_Idealista4[[#This Row],[prices]])</f>
        <v>good condition-320000</v>
      </c>
      <c r="R1148" s="11" t="str" cm="1">
        <f t="array" ref="R1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49" spans="1:18" x14ac:dyDescent="0.2">
      <c r="A1149" s="1">
        <v>43183</v>
      </c>
      <c r="B1149" s="14">
        <f>YEAR(Barcelona_Idealista4[[#This Row],[Fecha]])</f>
        <v>2018</v>
      </c>
      <c r="C1149" t="s">
        <v>1270</v>
      </c>
      <c r="D1149" t="s">
        <v>11</v>
      </c>
      <c r="E1149" t="s">
        <v>37</v>
      </c>
      <c r="F1149" t="s">
        <v>74</v>
      </c>
      <c r="G1149" t="s">
        <v>14</v>
      </c>
      <c r="H1149" t="s">
        <v>15</v>
      </c>
      <c r="I1149">
        <v>3</v>
      </c>
      <c r="J1149">
        <v>71</v>
      </c>
      <c r="K1149" t="s">
        <v>28</v>
      </c>
      <c r="L1149" t="s">
        <v>17</v>
      </c>
      <c r="M1149" t="s">
        <v>40</v>
      </c>
      <c r="N1149" s="18">
        <f>VLOOKUP(Barcelona_Idealista4[[#This Row],[lift]],Tabla5[],2,0)</f>
        <v>0.02</v>
      </c>
      <c r="O1149" s="25">
        <v>195000</v>
      </c>
      <c r="P1149" s="25">
        <f>Barcelona_Idealista4[[#This Row],[prices]]/Barcelona_Idealista4[[#This Row],[area_m2]]</f>
        <v>2746.4788732394368</v>
      </c>
      <c r="Q1149" t="str">
        <f>_xlfn.TEXTJOIN("-",0,Barcelona_Idealista4[[#This Row],[condition]],Barcelona_Idealista4[[#This Row],[prices]])</f>
        <v>good condition-195000</v>
      </c>
      <c r="R1149" s="11" t="str" cm="1">
        <f t="array" ref="R11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50" spans="1:18" x14ac:dyDescent="0.2">
      <c r="A1150" s="1">
        <v>43184</v>
      </c>
      <c r="B1150" s="14">
        <f>YEAR(Barcelona_Idealista4[[#This Row],[Fecha]])</f>
        <v>2018</v>
      </c>
      <c r="C1150" t="s">
        <v>1271</v>
      </c>
      <c r="D1150" t="s">
        <v>11</v>
      </c>
      <c r="E1150" t="s">
        <v>42</v>
      </c>
      <c r="F1150" t="s">
        <v>88</v>
      </c>
      <c r="G1150" t="s">
        <v>14</v>
      </c>
      <c r="H1150" t="s">
        <v>15</v>
      </c>
      <c r="I1150">
        <v>3</v>
      </c>
      <c r="J1150">
        <v>67</v>
      </c>
      <c r="K1150" t="s">
        <v>28</v>
      </c>
      <c r="L1150" t="s">
        <v>17</v>
      </c>
      <c r="M1150" t="s">
        <v>40</v>
      </c>
      <c r="N1150" s="18">
        <f>VLOOKUP(Barcelona_Idealista4[[#This Row],[lift]],Tabla5[],2,0)</f>
        <v>0.02</v>
      </c>
      <c r="O1150" s="25">
        <v>289000</v>
      </c>
      <c r="P1150" s="25">
        <f>Barcelona_Idealista4[[#This Row],[prices]]/Barcelona_Idealista4[[#This Row],[area_m2]]</f>
        <v>4313.4328358208959</v>
      </c>
      <c r="Q1150" t="str">
        <f>_xlfn.TEXTJOIN("-",0,Barcelona_Idealista4[[#This Row],[condition]],Barcelona_Idealista4[[#This Row],[prices]])</f>
        <v>good condition-289000</v>
      </c>
      <c r="R1150" s="11" t="str" cm="1">
        <f t="array" ref="R1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1" spans="1:18" x14ac:dyDescent="0.2">
      <c r="A1151" s="1">
        <v>43185</v>
      </c>
      <c r="B1151" s="14">
        <f>YEAR(Barcelona_Idealista4[[#This Row],[Fecha]])</f>
        <v>2018</v>
      </c>
      <c r="C1151" t="s">
        <v>1272</v>
      </c>
      <c r="D1151" t="s">
        <v>11</v>
      </c>
      <c r="E1151" t="s">
        <v>12</v>
      </c>
      <c r="F1151" t="s">
        <v>31</v>
      </c>
      <c r="G1151" t="s">
        <v>14</v>
      </c>
      <c r="H1151" t="s">
        <v>15</v>
      </c>
      <c r="I1151">
        <v>4</v>
      </c>
      <c r="J1151">
        <v>122</v>
      </c>
      <c r="K1151" t="s">
        <v>16</v>
      </c>
      <c r="L1151" t="s">
        <v>17</v>
      </c>
      <c r="M1151" t="s">
        <v>40</v>
      </c>
      <c r="N1151" s="18">
        <f>VLOOKUP(Barcelona_Idealista4[[#This Row],[lift]],Tabla5[],2,0)</f>
        <v>0</v>
      </c>
      <c r="O1151" s="25">
        <v>415000</v>
      </c>
      <c r="P1151" s="25">
        <f>Barcelona_Idealista4[[#This Row],[prices]]/Barcelona_Idealista4[[#This Row],[area_m2]]</f>
        <v>3401.6393442622953</v>
      </c>
      <c r="Q1151" t="str">
        <f>_xlfn.TEXTJOIN("-",0,Barcelona_Idealista4[[#This Row],[condition]],Barcelona_Idealista4[[#This Row],[prices]])</f>
        <v>good condition-415000</v>
      </c>
      <c r="R1151" s="11" t="str" cm="1">
        <f t="array" ref="R1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2" spans="1:18" x14ac:dyDescent="0.2">
      <c r="A1152" s="1">
        <v>43186</v>
      </c>
      <c r="B1152" s="14">
        <f>YEAR(Barcelona_Idealista4[[#This Row],[Fecha]])</f>
        <v>2018</v>
      </c>
      <c r="C1152" t="s">
        <v>1273</v>
      </c>
      <c r="D1152" t="s">
        <v>11</v>
      </c>
      <c r="E1152" t="s">
        <v>42</v>
      </c>
      <c r="F1152" t="s">
        <v>83</v>
      </c>
      <c r="G1152" t="s">
        <v>14</v>
      </c>
      <c r="H1152" t="s">
        <v>15</v>
      </c>
      <c r="I1152">
        <v>3</v>
      </c>
      <c r="J1152">
        <v>91</v>
      </c>
      <c r="K1152" t="s">
        <v>16</v>
      </c>
      <c r="L1152" t="s">
        <v>17</v>
      </c>
      <c r="M1152" t="s">
        <v>58</v>
      </c>
      <c r="N1152" s="18">
        <f>VLOOKUP(Barcelona_Idealista4[[#This Row],[lift]],Tabla5[],2,0)</f>
        <v>0</v>
      </c>
      <c r="O1152" s="25">
        <v>290000</v>
      </c>
      <c r="P1152" s="25">
        <f>Barcelona_Idealista4[[#This Row],[prices]]/Barcelona_Idealista4[[#This Row],[area_m2]]</f>
        <v>3186.8131868131868</v>
      </c>
      <c r="Q1152" t="str">
        <f>_xlfn.TEXTJOIN("-",0,Barcelona_Idealista4[[#This Row],[condition]],Barcelona_Idealista4[[#This Row],[prices]])</f>
        <v>good condition-290000</v>
      </c>
      <c r="R1152" s="11" t="str" cm="1">
        <f t="array" ref="R1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3" spans="1:18" x14ac:dyDescent="0.2">
      <c r="A1153" s="1">
        <v>43187</v>
      </c>
      <c r="B1153" s="14">
        <f>YEAR(Barcelona_Idealista4[[#This Row],[Fecha]])</f>
        <v>2018</v>
      </c>
      <c r="C1153" t="s">
        <v>1274</v>
      </c>
      <c r="D1153" t="s">
        <v>11</v>
      </c>
      <c r="E1153" t="s">
        <v>34</v>
      </c>
      <c r="F1153" t="s">
        <v>44</v>
      </c>
      <c r="G1153" t="s">
        <v>14</v>
      </c>
      <c r="H1153" t="s">
        <v>15</v>
      </c>
      <c r="I1153">
        <v>5</v>
      </c>
      <c r="J1153">
        <v>210</v>
      </c>
      <c r="K1153" t="s">
        <v>16</v>
      </c>
      <c r="L1153" t="s">
        <v>17</v>
      </c>
      <c r="M1153" t="s">
        <v>18</v>
      </c>
      <c r="N1153" s="18">
        <f>VLOOKUP(Barcelona_Idealista4[[#This Row],[lift]],Tabla5[],2,0)</f>
        <v>0</v>
      </c>
      <c r="O1153" s="25">
        <v>1030000</v>
      </c>
      <c r="P1153" s="25">
        <f>Barcelona_Idealista4[[#This Row],[prices]]/Barcelona_Idealista4[[#This Row],[area_m2]]</f>
        <v>4904.7619047619046</v>
      </c>
      <c r="Q1153" t="str">
        <f>_xlfn.TEXTJOIN("-",0,Barcelona_Idealista4[[#This Row],[condition]],Barcelona_Idealista4[[#This Row],[prices]])</f>
        <v>good condition-1030000</v>
      </c>
      <c r="R1153" s="11" t="str" cm="1">
        <f t="array" ref="R1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4" spans="1:18" x14ac:dyDescent="0.2">
      <c r="A1154" s="1">
        <v>43188</v>
      </c>
      <c r="B1154" s="14">
        <f>YEAR(Barcelona_Idealista4[[#This Row],[Fecha]])</f>
        <v>2018</v>
      </c>
      <c r="C1154" t="s">
        <v>1275</v>
      </c>
      <c r="D1154" t="s">
        <v>11</v>
      </c>
      <c r="E1154" t="s">
        <v>47</v>
      </c>
      <c r="F1154" t="s">
        <v>112</v>
      </c>
      <c r="G1154" t="s">
        <v>14</v>
      </c>
      <c r="H1154" t="s">
        <v>15</v>
      </c>
      <c r="I1154">
        <v>3</v>
      </c>
      <c r="J1154">
        <v>62</v>
      </c>
      <c r="K1154" t="s">
        <v>16</v>
      </c>
      <c r="L1154" t="s">
        <v>17</v>
      </c>
      <c r="M1154" t="s">
        <v>40</v>
      </c>
      <c r="N1154" s="18">
        <f>VLOOKUP(Barcelona_Idealista4[[#This Row],[lift]],Tabla5[],2,0)</f>
        <v>0</v>
      </c>
      <c r="O1154" s="25">
        <v>250000</v>
      </c>
      <c r="P1154" s="25">
        <f>Barcelona_Idealista4[[#This Row],[prices]]/Barcelona_Idealista4[[#This Row],[area_m2]]</f>
        <v>4032.2580645161293</v>
      </c>
      <c r="Q1154" t="str">
        <f>_xlfn.TEXTJOIN("-",0,Barcelona_Idealista4[[#This Row],[condition]],Barcelona_Idealista4[[#This Row],[prices]])</f>
        <v>good condition-250000</v>
      </c>
      <c r="R1154" s="11" t="str" cm="1">
        <f t="array" ref="R1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5" spans="1:18" x14ac:dyDescent="0.2">
      <c r="A1155" s="1">
        <v>43189</v>
      </c>
      <c r="B1155" s="14">
        <f>YEAR(Barcelona_Idealista4[[#This Row],[Fecha]])</f>
        <v>2018</v>
      </c>
      <c r="C1155" t="s">
        <v>1276</v>
      </c>
      <c r="D1155" t="s">
        <v>11</v>
      </c>
      <c r="E1155" t="s">
        <v>12</v>
      </c>
      <c r="F1155" t="s">
        <v>22</v>
      </c>
      <c r="G1155" t="s">
        <v>14</v>
      </c>
      <c r="H1155" t="s">
        <v>15</v>
      </c>
      <c r="I1155">
        <v>1</v>
      </c>
      <c r="J1155">
        <v>42</v>
      </c>
      <c r="K1155" t="s">
        <v>16</v>
      </c>
      <c r="L1155" t="s">
        <v>17</v>
      </c>
      <c r="M1155" t="s">
        <v>40</v>
      </c>
      <c r="N1155" s="18">
        <f>VLOOKUP(Barcelona_Idealista4[[#This Row],[lift]],Tabla5[],2,0)</f>
        <v>0</v>
      </c>
      <c r="O1155" s="25">
        <v>228000</v>
      </c>
      <c r="P1155" s="25">
        <f>Barcelona_Idealista4[[#This Row],[prices]]/Barcelona_Idealista4[[#This Row],[area_m2]]</f>
        <v>5428.5714285714284</v>
      </c>
      <c r="Q1155" t="str">
        <f>_xlfn.TEXTJOIN("-",0,Barcelona_Idealista4[[#This Row],[condition]],Barcelona_Idealista4[[#This Row],[prices]])</f>
        <v>good condition-228000</v>
      </c>
      <c r="R1155" s="11" t="str" cm="1">
        <f t="array" ref="R1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6" spans="1:18" x14ac:dyDescent="0.2">
      <c r="A1156" s="1">
        <v>43190</v>
      </c>
      <c r="B1156" s="14">
        <f>YEAR(Barcelona_Idealista4[[#This Row],[Fecha]])</f>
        <v>2018</v>
      </c>
      <c r="C1156" t="s">
        <v>1277</v>
      </c>
      <c r="D1156" t="s">
        <v>11</v>
      </c>
      <c r="E1156" t="s">
        <v>37</v>
      </c>
      <c r="F1156" t="s">
        <v>38</v>
      </c>
      <c r="G1156" t="s">
        <v>14</v>
      </c>
      <c r="H1156" t="s">
        <v>15</v>
      </c>
      <c r="I1156">
        <v>3</v>
      </c>
      <c r="J1156">
        <v>117</v>
      </c>
      <c r="K1156" t="s">
        <v>16</v>
      </c>
      <c r="L1156" t="s">
        <v>17</v>
      </c>
      <c r="M1156" t="s">
        <v>57</v>
      </c>
      <c r="N1156" s="18">
        <f>VLOOKUP(Barcelona_Idealista4[[#This Row],[lift]],Tabla5[],2,0)</f>
        <v>0</v>
      </c>
      <c r="O1156" s="25">
        <v>840000</v>
      </c>
      <c r="P1156" s="25">
        <f>Barcelona_Idealista4[[#This Row],[prices]]/Barcelona_Idealista4[[#This Row],[area_m2]]</f>
        <v>7179.4871794871797</v>
      </c>
      <c r="Q1156" t="str">
        <f>_xlfn.TEXTJOIN("-",0,Barcelona_Idealista4[[#This Row],[condition]],Barcelona_Idealista4[[#This Row],[prices]])</f>
        <v>good condition-840000</v>
      </c>
      <c r="R1156" s="11" t="str" cm="1">
        <f t="array" ref="R1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7" spans="1:18" x14ac:dyDescent="0.2">
      <c r="A1157" s="1">
        <v>43191</v>
      </c>
      <c r="B1157" s="14">
        <f>YEAR(Barcelona_Idealista4[[#This Row],[Fecha]])</f>
        <v>2018</v>
      </c>
      <c r="C1157" t="s">
        <v>1278</v>
      </c>
      <c r="D1157" t="s">
        <v>11</v>
      </c>
      <c r="E1157" t="s">
        <v>37</v>
      </c>
      <c r="F1157" t="s">
        <v>74</v>
      </c>
      <c r="G1157" t="s">
        <v>14</v>
      </c>
      <c r="H1157" t="s">
        <v>15</v>
      </c>
      <c r="I1157">
        <v>2</v>
      </c>
      <c r="J1157">
        <v>76</v>
      </c>
      <c r="K1157" t="s">
        <v>16</v>
      </c>
      <c r="L1157" t="s">
        <v>17</v>
      </c>
      <c r="M1157" t="s">
        <v>40</v>
      </c>
      <c r="N1157" s="18">
        <f>VLOOKUP(Barcelona_Idealista4[[#This Row],[lift]],Tabla5[],2,0)</f>
        <v>0</v>
      </c>
      <c r="O1157" s="25">
        <v>465000</v>
      </c>
      <c r="P1157" s="25">
        <f>Barcelona_Idealista4[[#This Row],[prices]]/Barcelona_Idealista4[[#This Row],[area_m2]]</f>
        <v>6118.4210526315792</v>
      </c>
      <c r="Q1157" t="str">
        <f>_xlfn.TEXTJOIN("-",0,Barcelona_Idealista4[[#This Row],[condition]],Barcelona_Idealista4[[#This Row],[prices]])</f>
        <v>good condition-465000</v>
      </c>
      <c r="R1157" s="11" t="str" cm="1">
        <f t="array" ref="R1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8" spans="1:18" x14ac:dyDescent="0.2">
      <c r="A1158" s="1">
        <v>43192</v>
      </c>
      <c r="B1158" s="14">
        <f>YEAR(Barcelona_Idealista4[[#This Row],[Fecha]])</f>
        <v>2018</v>
      </c>
      <c r="C1158" t="s">
        <v>1279</v>
      </c>
      <c r="D1158" t="s">
        <v>11</v>
      </c>
      <c r="E1158" t="s">
        <v>37</v>
      </c>
      <c r="F1158" t="s">
        <v>74</v>
      </c>
      <c r="G1158" t="s">
        <v>14</v>
      </c>
      <c r="H1158" t="s">
        <v>15</v>
      </c>
      <c r="I1158">
        <v>2</v>
      </c>
      <c r="J1158">
        <v>151</v>
      </c>
      <c r="K1158" t="s">
        <v>16</v>
      </c>
      <c r="L1158" t="s">
        <v>17</v>
      </c>
      <c r="M1158" t="s">
        <v>52</v>
      </c>
      <c r="N1158" s="18">
        <f>VLOOKUP(Barcelona_Idealista4[[#This Row],[lift]],Tabla5[],2,0)</f>
        <v>0</v>
      </c>
      <c r="O1158" s="25">
        <v>565000</v>
      </c>
      <c r="P1158" s="25">
        <f>Barcelona_Idealista4[[#This Row],[prices]]/Barcelona_Idealista4[[#This Row],[area_m2]]</f>
        <v>3741.7218543046356</v>
      </c>
      <c r="Q1158" t="str">
        <f>_xlfn.TEXTJOIN("-",0,Barcelona_Idealista4[[#This Row],[condition]],Barcelona_Idealista4[[#This Row],[prices]])</f>
        <v>good condition-565000</v>
      </c>
      <c r="R1158" s="11" t="str" cm="1">
        <f t="array" ref="R1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59" spans="1:18" x14ac:dyDescent="0.2">
      <c r="A1159" s="1">
        <v>43193</v>
      </c>
      <c r="B1159" s="14">
        <f>YEAR(Barcelona_Idealista4[[#This Row],[Fecha]])</f>
        <v>2018</v>
      </c>
      <c r="C1159" t="s">
        <v>1280</v>
      </c>
      <c r="D1159" t="s">
        <v>11</v>
      </c>
      <c r="E1159" t="s">
        <v>37</v>
      </c>
      <c r="F1159" t="s">
        <v>74</v>
      </c>
      <c r="G1159" t="s">
        <v>14</v>
      </c>
      <c r="H1159" t="s">
        <v>15</v>
      </c>
      <c r="I1159">
        <v>2</v>
      </c>
      <c r="J1159">
        <v>84</v>
      </c>
      <c r="K1159" t="s">
        <v>16</v>
      </c>
      <c r="L1159" t="s">
        <v>17</v>
      </c>
      <c r="M1159" t="s">
        <v>40</v>
      </c>
      <c r="N1159" s="18">
        <f>VLOOKUP(Barcelona_Idealista4[[#This Row],[lift]],Tabla5[],2,0)</f>
        <v>0</v>
      </c>
      <c r="O1159" s="25">
        <v>475000</v>
      </c>
      <c r="P1159" s="25">
        <f>Barcelona_Idealista4[[#This Row],[prices]]/Barcelona_Idealista4[[#This Row],[area_m2]]</f>
        <v>5654.7619047619046</v>
      </c>
      <c r="Q1159" t="str">
        <f>_xlfn.TEXTJOIN("-",0,Barcelona_Idealista4[[#This Row],[condition]],Barcelona_Idealista4[[#This Row],[prices]])</f>
        <v>good condition-475000</v>
      </c>
      <c r="R1159" s="11" t="str" cm="1">
        <f t="array" ref="R1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0" spans="1:18" x14ac:dyDescent="0.2">
      <c r="A1160" s="1">
        <v>43194</v>
      </c>
      <c r="B1160" s="14">
        <f>YEAR(Barcelona_Idealista4[[#This Row],[Fecha]])</f>
        <v>2018</v>
      </c>
      <c r="C1160" t="s">
        <v>1281</v>
      </c>
      <c r="D1160" t="s">
        <v>11</v>
      </c>
      <c r="E1160" t="s">
        <v>12</v>
      </c>
      <c r="F1160" t="s">
        <v>41</v>
      </c>
      <c r="G1160" t="s">
        <v>14</v>
      </c>
      <c r="H1160" t="s">
        <v>15</v>
      </c>
      <c r="I1160">
        <v>2</v>
      </c>
      <c r="J1160">
        <v>68</v>
      </c>
      <c r="K1160" t="s">
        <v>16</v>
      </c>
      <c r="L1160" t="s">
        <v>17</v>
      </c>
      <c r="M1160" t="s">
        <v>36</v>
      </c>
      <c r="N1160" s="18">
        <f>VLOOKUP(Barcelona_Idealista4[[#This Row],[lift]],Tabla5[],2,0)</f>
        <v>0</v>
      </c>
      <c r="O1160" s="25">
        <v>470000</v>
      </c>
      <c r="P1160" s="25">
        <f>Barcelona_Idealista4[[#This Row],[prices]]/Barcelona_Idealista4[[#This Row],[area_m2]]</f>
        <v>6911.7647058823532</v>
      </c>
      <c r="Q1160" t="str">
        <f>_xlfn.TEXTJOIN("-",0,Barcelona_Idealista4[[#This Row],[condition]],Barcelona_Idealista4[[#This Row],[prices]])</f>
        <v>good condition-470000</v>
      </c>
      <c r="R1160" s="11" t="str" cm="1">
        <f t="array" ref="R1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1" spans="1:18" x14ac:dyDescent="0.2">
      <c r="A1161" s="1">
        <v>43195</v>
      </c>
      <c r="B1161" s="14">
        <f>YEAR(Barcelona_Idealista4[[#This Row],[Fecha]])</f>
        <v>2018</v>
      </c>
      <c r="C1161" t="s">
        <v>1282</v>
      </c>
      <c r="D1161" t="s">
        <v>11</v>
      </c>
      <c r="E1161" t="s">
        <v>12</v>
      </c>
      <c r="F1161" t="s">
        <v>31</v>
      </c>
      <c r="G1161" t="s">
        <v>14</v>
      </c>
      <c r="H1161" t="s">
        <v>15</v>
      </c>
      <c r="I1161">
        <v>3</v>
      </c>
      <c r="J1161">
        <v>62</v>
      </c>
      <c r="K1161" t="s">
        <v>16</v>
      </c>
      <c r="L1161" t="s">
        <v>17</v>
      </c>
      <c r="M1161" t="s">
        <v>60</v>
      </c>
      <c r="N1161" s="18">
        <f>VLOOKUP(Barcelona_Idealista4[[#This Row],[lift]],Tabla5[],2,0)</f>
        <v>0</v>
      </c>
      <c r="O1161" s="25">
        <v>385000</v>
      </c>
      <c r="P1161" s="25">
        <f>Barcelona_Idealista4[[#This Row],[prices]]/Barcelona_Idealista4[[#This Row],[area_m2]]</f>
        <v>6209.677419354839</v>
      </c>
      <c r="Q1161" t="str">
        <f>_xlfn.TEXTJOIN("-",0,Barcelona_Idealista4[[#This Row],[condition]],Barcelona_Idealista4[[#This Row],[prices]])</f>
        <v>good condition-385000</v>
      </c>
      <c r="R1161" s="11" t="str" cm="1">
        <f t="array" ref="R11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2" spans="1:18" x14ac:dyDescent="0.2">
      <c r="A1162" s="1">
        <v>43196</v>
      </c>
      <c r="B1162" s="14">
        <f>YEAR(Barcelona_Idealista4[[#This Row],[Fecha]])</f>
        <v>2018</v>
      </c>
      <c r="C1162" t="s">
        <v>1283</v>
      </c>
      <c r="D1162" t="s">
        <v>11</v>
      </c>
      <c r="E1162" t="s">
        <v>37</v>
      </c>
      <c r="F1162" t="s">
        <v>74</v>
      </c>
      <c r="G1162" t="s">
        <v>14</v>
      </c>
      <c r="H1162" t="s">
        <v>15</v>
      </c>
      <c r="I1162">
        <v>2</v>
      </c>
      <c r="J1162">
        <v>75</v>
      </c>
      <c r="K1162" t="s">
        <v>16</v>
      </c>
      <c r="L1162" t="s">
        <v>17</v>
      </c>
      <c r="M1162" t="s">
        <v>18</v>
      </c>
      <c r="N1162" s="18">
        <f>VLOOKUP(Barcelona_Idealista4[[#This Row],[lift]],Tabla5[],2,0)</f>
        <v>0</v>
      </c>
      <c r="O1162" s="25">
        <v>319000</v>
      </c>
      <c r="P1162" s="25">
        <f>Barcelona_Idealista4[[#This Row],[prices]]/Barcelona_Idealista4[[#This Row],[area_m2]]</f>
        <v>4253.333333333333</v>
      </c>
      <c r="Q1162" t="str">
        <f>_xlfn.TEXTJOIN("-",0,Barcelona_Idealista4[[#This Row],[condition]],Barcelona_Idealista4[[#This Row],[prices]])</f>
        <v>good condition-319000</v>
      </c>
      <c r="R1162" s="11" t="str" cm="1">
        <f t="array" ref="R1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3" spans="1:18" x14ac:dyDescent="0.2">
      <c r="A1163" s="1">
        <v>43197</v>
      </c>
      <c r="B1163" s="14">
        <f>YEAR(Barcelona_Idealista4[[#This Row],[Fecha]])</f>
        <v>2018</v>
      </c>
      <c r="C1163" t="s">
        <v>1284</v>
      </c>
      <c r="D1163" t="s">
        <v>11</v>
      </c>
      <c r="E1163" t="s">
        <v>19</v>
      </c>
      <c r="F1163" t="s">
        <v>45</v>
      </c>
      <c r="G1163" t="s">
        <v>14</v>
      </c>
      <c r="H1163" t="s">
        <v>15</v>
      </c>
      <c r="I1163">
        <v>3</v>
      </c>
      <c r="J1163">
        <v>80</v>
      </c>
      <c r="K1163" t="s">
        <v>16</v>
      </c>
      <c r="L1163" t="s">
        <v>67</v>
      </c>
      <c r="M1163" t="s">
        <v>36</v>
      </c>
      <c r="N1163" s="18">
        <f>VLOOKUP(Barcelona_Idealista4[[#This Row],[lift]],Tabla5[],2,0)</f>
        <v>0</v>
      </c>
      <c r="O1163" s="25">
        <v>415000</v>
      </c>
      <c r="P1163" s="25">
        <f>Barcelona_Idealista4[[#This Row],[prices]]/Barcelona_Idealista4[[#This Row],[area_m2]]</f>
        <v>5187.5</v>
      </c>
      <c r="Q1163" t="str">
        <f>_xlfn.TEXTJOIN("-",0,Barcelona_Idealista4[[#This Row],[condition]],Barcelona_Idealista4[[#This Row],[prices]])</f>
        <v>good condition-415000</v>
      </c>
      <c r="R1163" s="11" t="str" cm="1">
        <f t="array" ref="R1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4" spans="1:18" x14ac:dyDescent="0.2">
      <c r="A1164" s="1">
        <v>43198</v>
      </c>
      <c r="B1164" s="14">
        <f>YEAR(Barcelona_Idealista4[[#This Row],[Fecha]])</f>
        <v>2018</v>
      </c>
      <c r="C1164" t="s">
        <v>1285</v>
      </c>
      <c r="D1164" t="s">
        <v>11</v>
      </c>
      <c r="E1164" t="s">
        <v>12</v>
      </c>
      <c r="F1164" t="s">
        <v>13</v>
      </c>
      <c r="G1164" t="s">
        <v>14</v>
      </c>
      <c r="H1164" t="s">
        <v>15</v>
      </c>
      <c r="I1164">
        <v>4</v>
      </c>
      <c r="J1164">
        <v>230</v>
      </c>
      <c r="K1164" t="s">
        <v>16</v>
      </c>
      <c r="L1164" t="s">
        <v>17</v>
      </c>
      <c r="M1164" t="s">
        <v>57</v>
      </c>
      <c r="N1164" s="18">
        <f>VLOOKUP(Barcelona_Idealista4[[#This Row],[lift]],Tabla5[],2,0)</f>
        <v>0</v>
      </c>
      <c r="O1164" s="25">
        <v>2300000</v>
      </c>
      <c r="P1164" s="25">
        <f>Barcelona_Idealista4[[#This Row],[prices]]/Barcelona_Idealista4[[#This Row],[area_m2]]</f>
        <v>10000</v>
      </c>
      <c r="Q1164" t="str">
        <f>_xlfn.TEXTJOIN("-",0,Barcelona_Idealista4[[#This Row],[condition]],Barcelona_Idealista4[[#This Row],[prices]])</f>
        <v>good condition-2300000</v>
      </c>
      <c r="R1164" s="11" t="str" cm="1">
        <f t="array" ref="R1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5" spans="1:18" x14ac:dyDescent="0.2">
      <c r="A1165" s="1">
        <v>43199</v>
      </c>
      <c r="B1165" s="14">
        <f>YEAR(Barcelona_Idealista4[[#This Row],[Fecha]])</f>
        <v>2018</v>
      </c>
      <c r="C1165" t="s">
        <v>1286</v>
      </c>
      <c r="D1165" t="s">
        <v>11</v>
      </c>
      <c r="E1165" t="s">
        <v>12</v>
      </c>
      <c r="F1165" t="s">
        <v>13</v>
      </c>
      <c r="G1165" t="s">
        <v>14</v>
      </c>
      <c r="H1165" t="s">
        <v>15</v>
      </c>
      <c r="I1165">
        <v>2</v>
      </c>
      <c r="J1165">
        <v>117</v>
      </c>
      <c r="K1165" t="s">
        <v>16</v>
      </c>
      <c r="L1165" t="s">
        <v>17</v>
      </c>
      <c r="M1165" t="s">
        <v>40</v>
      </c>
      <c r="N1165" s="18">
        <f>VLOOKUP(Barcelona_Idealista4[[#This Row],[lift]],Tabla5[],2,0)</f>
        <v>0</v>
      </c>
      <c r="O1165" s="25">
        <v>595000</v>
      </c>
      <c r="P1165" s="25">
        <f>Barcelona_Idealista4[[#This Row],[prices]]/Barcelona_Idealista4[[#This Row],[area_m2]]</f>
        <v>5085.4700854700859</v>
      </c>
      <c r="Q1165" t="str">
        <f>_xlfn.TEXTJOIN("-",0,Barcelona_Idealista4[[#This Row],[condition]],Barcelona_Idealista4[[#This Row],[prices]])</f>
        <v>good condition-595000</v>
      </c>
      <c r="R1165" s="11" t="str" cm="1">
        <f t="array" ref="R1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6" spans="1:18" x14ac:dyDescent="0.2">
      <c r="A1166" s="1">
        <v>43200</v>
      </c>
      <c r="B1166" s="14">
        <f>YEAR(Barcelona_Idealista4[[#This Row],[Fecha]])</f>
        <v>2018</v>
      </c>
      <c r="C1166" t="s">
        <v>1287</v>
      </c>
      <c r="D1166" t="s">
        <v>11</v>
      </c>
      <c r="E1166" t="s">
        <v>12</v>
      </c>
      <c r="F1166" t="s">
        <v>13</v>
      </c>
      <c r="G1166" t="s">
        <v>14</v>
      </c>
      <c r="H1166" t="s">
        <v>15</v>
      </c>
      <c r="I1166">
        <v>3</v>
      </c>
      <c r="J1166">
        <v>177</v>
      </c>
      <c r="K1166" t="s">
        <v>16</v>
      </c>
      <c r="L1166" t="s">
        <v>17</v>
      </c>
      <c r="M1166" t="s">
        <v>18</v>
      </c>
      <c r="N1166" s="18">
        <f>VLOOKUP(Barcelona_Idealista4[[#This Row],[lift]],Tabla5[],2,0)</f>
        <v>0</v>
      </c>
      <c r="O1166" s="25">
        <v>890000</v>
      </c>
      <c r="P1166" s="25">
        <f>Barcelona_Idealista4[[#This Row],[prices]]/Barcelona_Idealista4[[#This Row],[area_m2]]</f>
        <v>5028.2485875706216</v>
      </c>
      <c r="Q1166" t="str">
        <f>_xlfn.TEXTJOIN("-",0,Barcelona_Idealista4[[#This Row],[condition]],Barcelona_Idealista4[[#This Row],[prices]])</f>
        <v>good condition-890000</v>
      </c>
      <c r="R1166" s="11" t="str" cm="1">
        <f t="array" ref="R1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7" spans="1:18" x14ac:dyDescent="0.2">
      <c r="A1167" s="1">
        <v>43201</v>
      </c>
      <c r="B1167" s="14">
        <f>YEAR(Barcelona_Idealista4[[#This Row],[Fecha]])</f>
        <v>2018</v>
      </c>
      <c r="C1167" t="s">
        <v>1288</v>
      </c>
      <c r="D1167" t="s">
        <v>11</v>
      </c>
      <c r="E1167" t="s">
        <v>19</v>
      </c>
      <c r="F1167" t="s">
        <v>20</v>
      </c>
      <c r="G1167" t="s">
        <v>14</v>
      </c>
      <c r="H1167" t="s">
        <v>15</v>
      </c>
      <c r="I1167">
        <v>7</v>
      </c>
      <c r="J1167">
        <v>391</v>
      </c>
      <c r="K1167" t="s">
        <v>16</v>
      </c>
      <c r="L1167" t="s">
        <v>17</v>
      </c>
      <c r="M1167" t="s">
        <v>58</v>
      </c>
      <c r="N1167" s="18">
        <f>VLOOKUP(Barcelona_Idealista4[[#This Row],[lift]],Tabla5[],2,0)</f>
        <v>0</v>
      </c>
      <c r="O1167" s="25">
        <v>1690000</v>
      </c>
      <c r="P1167" s="25">
        <f>Barcelona_Idealista4[[#This Row],[prices]]/Barcelona_Idealista4[[#This Row],[area_m2]]</f>
        <v>4322.2506393861895</v>
      </c>
      <c r="Q1167" t="str">
        <f>_xlfn.TEXTJOIN("-",0,Barcelona_Idealista4[[#This Row],[condition]],Barcelona_Idealista4[[#This Row],[prices]])</f>
        <v>good condition-1690000</v>
      </c>
      <c r="R1167" s="11" t="str" cm="1">
        <f t="array" ref="R1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8" spans="1:18" x14ac:dyDescent="0.2">
      <c r="A1168" s="1">
        <v>43202</v>
      </c>
      <c r="B1168" s="14">
        <f>YEAR(Barcelona_Idealista4[[#This Row],[Fecha]])</f>
        <v>2018</v>
      </c>
      <c r="C1168" t="s">
        <v>1289</v>
      </c>
      <c r="D1168" t="s">
        <v>11</v>
      </c>
      <c r="E1168" t="s">
        <v>12</v>
      </c>
      <c r="F1168" t="s">
        <v>41</v>
      </c>
      <c r="G1168" t="s">
        <v>14</v>
      </c>
      <c r="H1168" t="s">
        <v>15</v>
      </c>
      <c r="I1168">
        <v>2</v>
      </c>
      <c r="J1168">
        <v>75</v>
      </c>
      <c r="K1168" t="s">
        <v>28</v>
      </c>
      <c r="L1168" t="s">
        <v>17</v>
      </c>
      <c r="M1168" t="s">
        <v>21</v>
      </c>
      <c r="N1168" s="18">
        <f>VLOOKUP(Barcelona_Idealista4[[#This Row],[lift]],Tabla5[],2,0)</f>
        <v>0.02</v>
      </c>
      <c r="O1168" s="25">
        <v>298000</v>
      </c>
      <c r="P1168" s="25">
        <f>Barcelona_Idealista4[[#This Row],[prices]]/Barcelona_Idealista4[[#This Row],[area_m2]]</f>
        <v>3973.3333333333335</v>
      </c>
      <c r="Q1168" t="str">
        <f>_xlfn.TEXTJOIN("-",0,Barcelona_Idealista4[[#This Row],[condition]],Barcelona_Idealista4[[#This Row],[prices]])</f>
        <v>good condition-298000</v>
      </c>
      <c r="R1168" s="11" t="str" cm="1">
        <f t="array" ref="R1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69" spans="1:18" x14ac:dyDescent="0.2">
      <c r="A1169" s="1">
        <v>43203</v>
      </c>
      <c r="B1169" s="14">
        <f>YEAR(Barcelona_Idealista4[[#This Row],[Fecha]])</f>
        <v>2018</v>
      </c>
      <c r="C1169" t="s">
        <v>1290</v>
      </c>
      <c r="D1169" t="s">
        <v>11</v>
      </c>
      <c r="E1169" t="s">
        <v>12</v>
      </c>
      <c r="F1169" t="s">
        <v>13</v>
      </c>
      <c r="G1169" t="s">
        <v>14</v>
      </c>
      <c r="H1169" t="s">
        <v>15</v>
      </c>
      <c r="I1169">
        <v>4</v>
      </c>
      <c r="J1169">
        <v>135</v>
      </c>
      <c r="K1169" t="s">
        <v>16</v>
      </c>
      <c r="L1169" t="s">
        <v>17</v>
      </c>
      <c r="M1169" t="s">
        <v>57</v>
      </c>
      <c r="N1169" s="18">
        <f>VLOOKUP(Barcelona_Idealista4[[#This Row],[lift]],Tabla5[],2,0)</f>
        <v>0</v>
      </c>
      <c r="O1169" s="25">
        <v>795000</v>
      </c>
      <c r="P1169" s="25">
        <f>Barcelona_Idealista4[[#This Row],[prices]]/Barcelona_Idealista4[[#This Row],[area_m2]]</f>
        <v>5888.8888888888887</v>
      </c>
      <c r="Q1169" t="str">
        <f>_xlfn.TEXTJOIN("-",0,Barcelona_Idealista4[[#This Row],[condition]],Barcelona_Idealista4[[#This Row],[prices]])</f>
        <v>good condition-795000</v>
      </c>
      <c r="R1169" s="11" t="str" cm="1">
        <f t="array" ref="R1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0" spans="1:18" x14ac:dyDescent="0.2">
      <c r="A1170" s="1">
        <v>43204</v>
      </c>
      <c r="B1170" s="14">
        <f>YEAR(Barcelona_Idealista4[[#This Row],[Fecha]])</f>
        <v>2018</v>
      </c>
      <c r="C1170" t="s">
        <v>1291</v>
      </c>
      <c r="D1170" t="s">
        <v>11</v>
      </c>
      <c r="E1170" t="s">
        <v>50</v>
      </c>
      <c r="F1170" t="s">
        <v>66</v>
      </c>
      <c r="G1170" t="s">
        <v>14</v>
      </c>
      <c r="H1170" t="s">
        <v>15</v>
      </c>
      <c r="I1170">
        <v>4</v>
      </c>
      <c r="J1170">
        <v>136</v>
      </c>
      <c r="K1170" t="s">
        <v>16</v>
      </c>
      <c r="L1170" t="s">
        <v>17</v>
      </c>
      <c r="M1170" t="s">
        <v>40</v>
      </c>
      <c r="N1170" s="18">
        <f>VLOOKUP(Barcelona_Idealista4[[#This Row],[lift]],Tabla5[],2,0)</f>
        <v>0</v>
      </c>
      <c r="O1170" s="25">
        <v>475000</v>
      </c>
      <c r="P1170" s="25">
        <f>Barcelona_Idealista4[[#This Row],[prices]]/Barcelona_Idealista4[[#This Row],[area_m2]]</f>
        <v>3492.6470588235293</v>
      </c>
      <c r="Q1170" t="str">
        <f>_xlfn.TEXTJOIN("-",0,Barcelona_Idealista4[[#This Row],[condition]],Barcelona_Idealista4[[#This Row],[prices]])</f>
        <v>good condition-475000</v>
      </c>
      <c r="R1170" s="11" t="str" cm="1">
        <f t="array" ref="R11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1" spans="1:18" x14ac:dyDescent="0.2">
      <c r="A1171" s="1">
        <v>43205</v>
      </c>
      <c r="B1171" s="14">
        <f>YEAR(Barcelona_Idealista4[[#This Row],[Fecha]])</f>
        <v>2018</v>
      </c>
      <c r="C1171" t="s">
        <v>1292</v>
      </c>
      <c r="D1171" t="s">
        <v>11</v>
      </c>
      <c r="E1171" t="s">
        <v>42</v>
      </c>
      <c r="F1171" t="s">
        <v>83</v>
      </c>
      <c r="G1171" t="s">
        <v>14</v>
      </c>
      <c r="H1171" t="s">
        <v>15</v>
      </c>
      <c r="I1171">
        <v>3</v>
      </c>
      <c r="J1171">
        <v>141</v>
      </c>
      <c r="K1171" t="s">
        <v>16</v>
      </c>
      <c r="L1171" t="s">
        <v>17</v>
      </c>
      <c r="M1171" t="s">
        <v>18</v>
      </c>
      <c r="N1171" s="18">
        <f>VLOOKUP(Barcelona_Idealista4[[#This Row],[lift]],Tabla5[],2,0)</f>
        <v>0</v>
      </c>
      <c r="O1171" s="25">
        <v>830000</v>
      </c>
      <c r="P1171" s="25">
        <f>Barcelona_Idealista4[[#This Row],[prices]]/Barcelona_Idealista4[[#This Row],[area_m2]]</f>
        <v>5886.5248226950353</v>
      </c>
      <c r="Q1171" t="str">
        <f>_xlfn.TEXTJOIN("-",0,Barcelona_Idealista4[[#This Row],[condition]],Barcelona_Idealista4[[#This Row],[prices]])</f>
        <v>good condition-830000</v>
      </c>
      <c r="R1171" s="11" t="str" cm="1">
        <f t="array" ref="R1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2" spans="1:18" x14ac:dyDescent="0.2">
      <c r="A1172" s="1">
        <v>43206</v>
      </c>
      <c r="B1172" s="14">
        <f>YEAR(Barcelona_Idealista4[[#This Row],[Fecha]])</f>
        <v>2018</v>
      </c>
      <c r="C1172" t="s">
        <v>1293</v>
      </c>
      <c r="D1172" t="s">
        <v>11</v>
      </c>
      <c r="E1172" t="s">
        <v>42</v>
      </c>
      <c r="F1172" t="s">
        <v>62</v>
      </c>
      <c r="G1172" t="s">
        <v>14</v>
      </c>
      <c r="H1172" t="s">
        <v>15</v>
      </c>
      <c r="I1172">
        <v>3</v>
      </c>
      <c r="J1172">
        <v>75</v>
      </c>
      <c r="K1172" t="s">
        <v>16</v>
      </c>
      <c r="L1172" t="s">
        <v>17</v>
      </c>
      <c r="M1172" t="s">
        <v>18</v>
      </c>
      <c r="N1172" s="18">
        <f>VLOOKUP(Barcelona_Idealista4[[#This Row],[lift]],Tabla5[],2,0)</f>
        <v>0</v>
      </c>
      <c r="O1172" s="25">
        <v>230000</v>
      </c>
      <c r="P1172" s="25">
        <f>Barcelona_Idealista4[[#This Row],[prices]]/Barcelona_Idealista4[[#This Row],[area_m2]]</f>
        <v>3066.6666666666665</v>
      </c>
      <c r="Q1172" t="str">
        <f>_xlfn.TEXTJOIN("-",0,Barcelona_Idealista4[[#This Row],[condition]],Barcelona_Idealista4[[#This Row],[prices]])</f>
        <v>good condition-230000</v>
      </c>
      <c r="R1172" s="11" t="str" cm="1">
        <f t="array" ref="R1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3" spans="1:18" x14ac:dyDescent="0.2">
      <c r="A1173" s="1">
        <v>43207</v>
      </c>
      <c r="B1173" s="14">
        <f>YEAR(Barcelona_Idealista4[[#This Row],[Fecha]])</f>
        <v>2018</v>
      </c>
      <c r="C1173" t="s">
        <v>1294</v>
      </c>
      <c r="D1173" t="s">
        <v>11</v>
      </c>
      <c r="E1173" t="s">
        <v>12</v>
      </c>
      <c r="F1173" t="s">
        <v>13</v>
      </c>
      <c r="G1173" t="s">
        <v>14</v>
      </c>
      <c r="H1173" t="s">
        <v>15</v>
      </c>
      <c r="I1173">
        <v>3</v>
      </c>
      <c r="J1173">
        <v>132</v>
      </c>
      <c r="K1173" t="s">
        <v>16</v>
      </c>
      <c r="L1173" t="s">
        <v>67</v>
      </c>
      <c r="M1173" t="s">
        <v>36</v>
      </c>
      <c r="N1173" s="18">
        <f>VLOOKUP(Barcelona_Idealista4[[#This Row],[lift]],Tabla5[],2,0)</f>
        <v>0</v>
      </c>
      <c r="O1173" s="25">
        <v>1180000</v>
      </c>
      <c r="P1173" s="25">
        <f>Barcelona_Idealista4[[#This Row],[prices]]/Barcelona_Idealista4[[#This Row],[area_m2]]</f>
        <v>8939.3939393939399</v>
      </c>
      <c r="Q1173" t="str">
        <f>_xlfn.TEXTJOIN("-",0,Barcelona_Idealista4[[#This Row],[condition]],Barcelona_Idealista4[[#This Row],[prices]])</f>
        <v>good condition-1180000</v>
      </c>
      <c r="R1173" s="11" t="str" cm="1">
        <f t="array" ref="R1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4" spans="1:18" x14ac:dyDescent="0.2">
      <c r="A1174" s="1">
        <v>43208</v>
      </c>
      <c r="B1174" s="14">
        <f>YEAR(Barcelona_Idealista4[[#This Row],[Fecha]])</f>
        <v>2018</v>
      </c>
      <c r="C1174" t="s">
        <v>1295</v>
      </c>
      <c r="D1174" t="s">
        <v>11</v>
      </c>
      <c r="E1174" t="s">
        <v>12</v>
      </c>
      <c r="F1174" t="s">
        <v>13</v>
      </c>
      <c r="G1174" t="s">
        <v>14</v>
      </c>
      <c r="H1174" t="s">
        <v>15</v>
      </c>
      <c r="I1174">
        <v>1</v>
      </c>
      <c r="J1174">
        <v>86</v>
      </c>
      <c r="K1174" t="s">
        <v>16</v>
      </c>
      <c r="L1174" t="s">
        <v>17</v>
      </c>
      <c r="M1174" t="s">
        <v>36</v>
      </c>
      <c r="N1174" s="18">
        <f>VLOOKUP(Barcelona_Idealista4[[#This Row],[lift]],Tabla5[],2,0)</f>
        <v>0</v>
      </c>
      <c r="O1174" s="25">
        <v>870000</v>
      </c>
      <c r="P1174" s="25">
        <f>Barcelona_Idealista4[[#This Row],[prices]]/Barcelona_Idealista4[[#This Row],[area_m2]]</f>
        <v>10116.279069767443</v>
      </c>
      <c r="Q1174" t="str">
        <f>_xlfn.TEXTJOIN("-",0,Barcelona_Idealista4[[#This Row],[condition]],Barcelona_Idealista4[[#This Row],[prices]])</f>
        <v>good condition-870000</v>
      </c>
      <c r="R1174" s="11" t="str" cm="1">
        <f t="array" ref="R11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5" spans="1:18" x14ac:dyDescent="0.2">
      <c r="A1175" s="1">
        <v>43209</v>
      </c>
      <c r="B1175" s="14">
        <f>YEAR(Barcelona_Idealista4[[#This Row],[Fecha]])</f>
        <v>2018</v>
      </c>
      <c r="C1175" t="s">
        <v>1296</v>
      </c>
      <c r="D1175" t="s">
        <v>11</v>
      </c>
      <c r="E1175" t="s">
        <v>50</v>
      </c>
      <c r="F1175" t="s">
        <v>51</v>
      </c>
      <c r="G1175" t="s">
        <v>14</v>
      </c>
      <c r="H1175" t="s">
        <v>15</v>
      </c>
      <c r="I1175">
        <v>1</v>
      </c>
      <c r="J1175">
        <v>51</v>
      </c>
      <c r="K1175" t="s">
        <v>28</v>
      </c>
      <c r="L1175" t="s">
        <v>17</v>
      </c>
      <c r="M1175" t="s">
        <v>18</v>
      </c>
      <c r="N1175" s="18">
        <f>VLOOKUP(Barcelona_Idealista4[[#This Row],[lift]],Tabla5[],2,0)</f>
        <v>0.02</v>
      </c>
      <c r="O1175" s="25">
        <v>350000</v>
      </c>
      <c r="P1175" s="25">
        <f>Barcelona_Idealista4[[#This Row],[prices]]/Barcelona_Idealista4[[#This Row],[area_m2]]</f>
        <v>6862.7450980392159</v>
      </c>
      <c r="Q1175" t="str">
        <f>_xlfn.TEXTJOIN("-",0,Barcelona_Idealista4[[#This Row],[condition]],Barcelona_Idealista4[[#This Row],[prices]])</f>
        <v>good condition-350000</v>
      </c>
      <c r="R1175" s="11" t="str" cm="1">
        <f t="array" ref="R1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6" spans="1:18" x14ac:dyDescent="0.2">
      <c r="A1176" s="1">
        <v>43210</v>
      </c>
      <c r="B1176" s="14">
        <f>YEAR(Barcelona_Idealista4[[#This Row],[Fecha]])</f>
        <v>2018</v>
      </c>
      <c r="C1176" t="s">
        <v>1297</v>
      </c>
      <c r="D1176" t="s">
        <v>11</v>
      </c>
      <c r="E1176" t="s">
        <v>42</v>
      </c>
      <c r="F1176" t="s">
        <v>43</v>
      </c>
      <c r="G1176" t="s">
        <v>14</v>
      </c>
      <c r="H1176" t="s">
        <v>15</v>
      </c>
      <c r="I1176">
        <v>1</v>
      </c>
      <c r="J1176">
        <v>41</v>
      </c>
      <c r="K1176" t="s">
        <v>28</v>
      </c>
      <c r="L1176" t="s">
        <v>17</v>
      </c>
      <c r="M1176" t="s">
        <v>40</v>
      </c>
      <c r="N1176" s="18">
        <f>VLOOKUP(Barcelona_Idealista4[[#This Row],[lift]],Tabla5[],2,0)</f>
        <v>0.02</v>
      </c>
      <c r="O1176" s="25">
        <v>177000</v>
      </c>
      <c r="P1176" s="25">
        <f>Barcelona_Idealista4[[#This Row],[prices]]/Barcelona_Idealista4[[#This Row],[area_m2]]</f>
        <v>4317.0731707317073</v>
      </c>
      <c r="Q1176" t="str">
        <f>_xlfn.TEXTJOIN("-",0,Barcelona_Idealista4[[#This Row],[condition]],Barcelona_Idealista4[[#This Row],[prices]])</f>
        <v>good condition-177000</v>
      </c>
      <c r="R1176" s="11" t="str" cm="1">
        <f t="array" ref="R1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7" spans="1:18" x14ac:dyDescent="0.2">
      <c r="A1177" s="1">
        <v>43211</v>
      </c>
      <c r="B1177" s="14">
        <f>YEAR(Barcelona_Idealista4[[#This Row],[Fecha]])</f>
        <v>2018</v>
      </c>
      <c r="C1177" t="s">
        <v>1298</v>
      </c>
      <c r="D1177" t="s">
        <v>11</v>
      </c>
      <c r="E1177" t="s">
        <v>37</v>
      </c>
      <c r="F1177" t="s">
        <v>49</v>
      </c>
      <c r="G1177" t="s">
        <v>14</v>
      </c>
      <c r="H1177" t="s">
        <v>15</v>
      </c>
      <c r="I1177">
        <v>2</v>
      </c>
      <c r="J1177">
        <v>299</v>
      </c>
      <c r="K1177" t="s">
        <v>16</v>
      </c>
      <c r="L1177" t="s">
        <v>17</v>
      </c>
      <c r="M1177" t="s">
        <v>24</v>
      </c>
      <c r="N1177" s="18">
        <f>VLOOKUP(Barcelona_Idealista4[[#This Row],[lift]],Tabla5[],2,0)</f>
        <v>0</v>
      </c>
      <c r="O1177" s="25">
        <v>3500000</v>
      </c>
      <c r="P1177" s="25">
        <f>Barcelona_Idealista4[[#This Row],[prices]]/Barcelona_Idealista4[[#This Row],[area_m2]]</f>
        <v>11705.685618729098</v>
      </c>
      <c r="Q1177" t="str">
        <f>_xlfn.TEXTJOIN("-",0,Barcelona_Idealista4[[#This Row],[condition]],Barcelona_Idealista4[[#This Row],[prices]])</f>
        <v>good condition-3500000</v>
      </c>
      <c r="R1177" s="11" t="str" cm="1">
        <f t="array" ref="R1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8" spans="1:18" x14ac:dyDescent="0.2">
      <c r="A1178" s="1">
        <v>43212</v>
      </c>
      <c r="B1178" s="14">
        <f>YEAR(Barcelona_Idealista4[[#This Row],[Fecha]])</f>
        <v>2018</v>
      </c>
      <c r="C1178" t="s">
        <v>1299</v>
      </c>
      <c r="D1178" t="s">
        <v>11</v>
      </c>
      <c r="E1178" t="s">
        <v>12</v>
      </c>
      <c r="F1178" t="s">
        <v>13</v>
      </c>
      <c r="G1178" t="s">
        <v>14</v>
      </c>
      <c r="H1178" t="s">
        <v>15</v>
      </c>
      <c r="I1178">
        <v>3</v>
      </c>
      <c r="J1178">
        <v>139</v>
      </c>
      <c r="K1178" t="s">
        <v>16</v>
      </c>
      <c r="L1178" t="s">
        <v>17</v>
      </c>
      <c r="M1178" t="s">
        <v>58</v>
      </c>
      <c r="N1178" s="18">
        <f>VLOOKUP(Barcelona_Idealista4[[#This Row],[lift]],Tabla5[],2,0)</f>
        <v>0</v>
      </c>
      <c r="O1178" s="25">
        <v>1570000</v>
      </c>
      <c r="P1178" s="25">
        <f>Barcelona_Idealista4[[#This Row],[prices]]/Barcelona_Idealista4[[#This Row],[area_m2]]</f>
        <v>11294.964028776978</v>
      </c>
      <c r="Q1178" t="str">
        <f>_xlfn.TEXTJOIN("-",0,Barcelona_Idealista4[[#This Row],[condition]],Barcelona_Idealista4[[#This Row],[prices]])</f>
        <v>good condition-1570000</v>
      </c>
      <c r="R1178" s="11" t="str" cm="1">
        <f t="array" ref="R1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79" spans="1:18" x14ac:dyDescent="0.2">
      <c r="A1179" s="1">
        <v>43213</v>
      </c>
      <c r="B1179" s="14">
        <f>YEAR(Barcelona_Idealista4[[#This Row],[Fecha]])</f>
        <v>2018</v>
      </c>
      <c r="C1179" t="s">
        <v>1300</v>
      </c>
      <c r="D1179" t="s">
        <v>11</v>
      </c>
      <c r="E1179" t="s">
        <v>25</v>
      </c>
      <c r="F1179" t="s">
        <v>91</v>
      </c>
      <c r="G1179" t="s">
        <v>14</v>
      </c>
      <c r="H1179" t="s">
        <v>15</v>
      </c>
      <c r="I1179">
        <v>3</v>
      </c>
      <c r="J1179">
        <v>54</v>
      </c>
      <c r="K1179" t="s">
        <v>16</v>
      </c>
      <c r="L1179" t="s">
        <v>17</v>
      </c>
      <c r="M1179" t="s">
        <v>18</v>
      </c>
      <c r="N1179" s="18">
        <f>VLOOKUP(Barcelona_Idealista4[[#This Row],[lift]],Tabla5[],2,0)</f>
        <v>0</v>
      </c>
      <c r="O1179" s="25">
        <v>250000</v>
      </c>
      <c r="P1179" s="25">
        <f>Barcelona_Idealista4[[#This Row],[prices]]/Barcelona_Idealista4[[#This Row],[area_m2]]</f>
        <v>4629.6296296296296</v>
      </c>
      <c r="Q1179" t="str">
        <f>_xlfn.TEXTJOIN("-",0,Barcelona_Idealista4[[#This Row],[condition]],Barcelona_Idealista4[[#This Row],[prices]])</f>
        <v>good condition-250000</v>
      </c>
      <c r="R1179" s="11" t="str" cm="1">
        <f t="array" ref="R1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0" spans="1:18" x14ac:dyDescent="0.2">
      <c r="A1180" s="1">
        <v>43214</v>
      </c>
      <c r="B1180" s="14">
        <f>YEAR(Barcelona_Idealista4[[#This Row],[Fecha]])</f>
        <v>2018</v>
      </c>
      <c r="C1180" t="s">
        <v>1301</v>
      </c>
      <c r="D1180" t="s">
        <v>11</v>
      </c>
      <c r="E1180" t="s">
        <v>12</v>
      </c>
      <c r="F1180" t="s">
        <v>33</v>
      </c>
      <c r="G1180" t="s">
        <v>14</v>
      </c>
      <c r="H1180" t="s">
        <v>15</v>
      </c>
      <c r="I1180">
        <v>3</v>
      </c>
      <c r="J1180">
        <v>85</v>
      </c>
      <c r="K1180" t="s">
        <v>16</v>
      </c>
      <c r="L1180" t="s">
        <v>17</v>
      </c>
      <c r="M1180" t="s">
        <v>60</v>
      </c>
      <c r="N1180" s="18">
        <f>VLOOKUP(Barcelona_Idealista4[[#This Row],[lift]],Tabla5[],2,0)</f>
        <v>0</v>
      </c>
      <c r="O1180" s="25">
        <v>380000</v>
      </c>
      <c r="P1180" s="25">
        <f>Barcelona_Idealista4[[#This Row],[prices]]/Barcelona_Idealista4[[#This Row],[area_m2]]</f>
        <v>4470.588235294118</v>
      </c>
      <c r="Q1180" t="str">
        <f>_xlfn.TEXTJOIN("-",0,Barcelona_Idealista4[[#This Row],[condition]],Barcelona_Idealista4[[#This Row],[prices]])</f>
        <v>good condition-380000</v>
      </c>
      <c r="R1180" s="11" t="str" cm="1">
        <f t="array" ref="R1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1" spans="1:18" x14ac:dyDescent="0.2">
      <c r="A1181" s="1">
        <v>43215</v>
      </c>
      <c r="B1181" s="14">
        <f>YEAR(Barcelona_Idealista4[[#This Row],[Fecha]])</f>
        <v>2018</v>
      </c>
      <c r="C1181" t="s">
        <v>1302</v>
      </c>
      <c r="D1181" t="s">
        <v>11</v>
      </c>
      <c r="E1181" t="s">
        <v>12</v>
      </c>
      <c r="F1181" t="s">
        <v>33</v>
      </c>
      <c r="G1181" t="s">
        <v>14</v>
      </c>
      <c r="H1181" t="s">
        <v>15</v>
      </c>
      <c r="I1181">
        <v>4</v>
      </c>
      <c r="J1181">
        <v>140</v>
      </c>
      <c r="K1181" t="s">
        <v>16</v>
      </c>
      <c r="L1181" t="s">
        <v>17</v>
      </c>
      <c r="M1181" t="s">
        <v>58</v>
      </c>
      <c r="N1181" s="18">
        <f>VLOOKUP(Barcelona_Idealista4[[#This Row],[lift]],Tabla5[],2,0)</f>
        <v>0</v>
      </c>
      <c r="O1181" s="25">
        <v>530000</v>
      </c>
      <c r="P1181" s="25">
        <f>Barcelona_Idealista4[[#This Row],[prices]]/Barcelona_Idealista4[[#This Row],[area_m2]]</f>
        <v>3785.7142857142858</v>
      </c>
      <c r="Q1181" t="str">
        <f>_xlfn.TEXTJOIN("-",0,Barcelona_Idealista4[[#This Row],[condition]],Barcelona_Idealista4[[#This Row],[prices]])</f>
        <v>good condition-530000</v>
      </c>
      <c r="R1181" s="11" t="str" cm="1">
        <f t="array" ref="R1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2" spans="1:18" x14ac:dyDescent="0.2">
      <c r="A1182" s="1">
        <v>43216</v>
      </c>
      <c r="B1182" s="14">
        <f>YEAR(Barcelona_Idealista4[[#This Row],[Fecha]])</f>
        <v>2018</v>
      </c>
      <c r="C1182" t="s">
        <v>1303</v>
      </c>
      <c r="D1182" t="s">
        <v>11</v>
      </c>
      <c r="E1182" t="s">
        <v>19</v>
      </c>
      <c r="F1182" t="s">
        <v>20</v>
      </c>
      <c r="G1182" t="s">
        <v>14</v>
      </c>
      <c r="H1182" t="s">
        <v>15</v>
      </c>
      <c r="I1182">
        <v>4</v>
      </c>
      <c r="J1182">
        <v>129</v>
      </c>
      <c r="K1182" t="s">
        <v>16</v>
      </c>
      <c r="L1182" t="s">
        <v>17</v>
      </c>
      <c r="M1182" t="s">
        <v>40</v>
      </c>
      <c r="N1182" s="18">
        <f>VLOOKUP(Barcelona_Idealista4[[#This Row],[lift]],Tabla5[],2,0)</f>
        <v>0</v>
      </c>
      <c r="O1182" s="25">
        <v>685000</v>
      </c>
      <c r="P1182" s="25">
        <f>Barcelona_Idealista4[[#This Row],[prices]]/Barcelona_Idealista4[[#This Row],[area_m2]]</f>
        <v>5310.0775193798454</v>
      </c>
      <c r="Q1182" t="str">
        <f>_xlfn.TEXTJOIN("-",0,Barcelona_Idealista4[[#This Row],[condition]],Barcelona_Idealista4[[#This Row],[prices]])</f>
        <v>good condition-685000</v>
      </c>
      <c r="R1182" s="11" t="str" cm="1">
        <f t="array" ref="R1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3" spans="1:18" x14ac:dyDescent="0.2">
      <c r="A1183" s="1">
        <v>43217</v>
      </c>
      <c r="B1183" s="14">
        <f>YEAR(Barcelona_Idealista4[[#This Row],[Fecha]])</f>
        <v>2018</v>
      </c>
      <c r="C1183" t="s">
        <v>1304</v>
      </c>
      <c r="D1183" t="s">
        <v>11</v>
      </c>
      <c r="E1183" t="s">
        <v>37</v>
      </c>
      <c r="F1183" t="s">
        <v>38</v>
      </c>
      <c r="G1183" t="s">
        <v>14</v>
      </c>
      <c r="H1183" t="s">
        <v>15</v>
      </c>
      <c r="I1183">
        <v>1</v>
      </c>
      <c r="J1183">
        <v>111</v>
      </c>
      <c r="K1183" t="s">
        <v>28</v>
      </c>
      <c r="L1183" t="s">
        <v>17</v>
      </c>
      <c r="M1183" t="s">
        <v>18</v>
      </c>
      <c r="N1183" s="18">
        <f>VLOOKUP(Barcelona_Idealista4[[#This Row],[lift]],Tabla5[],2,0)</f>
        <v>0.02</v>
      </c>
      <c r="O1183" s="25">
        <v>550000</v>
      </c>
      <c r="P1183" s="25">
        <f>Barcelona_Idealista4[[#This Row],[prices]]/Barcelona_Idealista4[[#This Row],[area_m2]]</f>
        <v>4954.9549549549547</v>
      </c>
      <c r="Q1183" t="str">
        <f>_xlfn.TEXTJOIN("-",0,Barcelona_Idealista4[[#This Row],[condition]],Barcelona_Idealista4[[#This Row],[prices]])</f>
        <v>good condition-550000</v>
      </c>
      <c r="R1183" s="11" t="str" cm="1">
        <f t="array" ref="R1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4" spans="1:18" x14ac:dyDescent="0.2">
      <c r="A1184" s="1">
        <v>43218</v>
      </c>
      <c r="B1184" s="14">
        <f>YEAR(Barcelona_Idealista4[[#This Row],[Fecha]])</f>
        <v>2018</v>
      </c>
      <c r="C1184" t="s">
        <v>1305</v>
      </c>
      <c r="D1184" t="s">
        <v>11</v>
      </c>
      <c r="E1184" t="s">
        <v>89</v>
      </c>
      <c r="F1184" t="s">
        <v>92</v>
      </c>
      <c r="G1184" t="s">
        <v>14</v>
      </c>
      <c r="H1184" t="s">
        <v>23</v>
      </c>
      <c r="I1184">
        <v>3</v>
      </c>
      <c r="J1184">
        <v>66</v>
      </c>
      <c r="K1184" t="s">
        <v>16</v>
      </c>
      <c r="L1184" t="s">
        <v>17</v>
      </c>
      <c r="M1184" t="s">
        <v>36</v>
      </c>
      <c r="N1184" s="18">
        <f>VLOOKUP(Barcelona_Idealista4[[#This Row],[lift]],Tabla5[],2,0)</f>
        <v>0</v>
      </c>
      <c r="O1184" s="25">
        <v>295000</v>
      </c>
      <c r="P1184" s="25">
        <f>Barcelona_Idealista4[[#This Row],[prices]]/Barcelona_Idealista4[[#This Row],[area_m2]]</f>
        <v>4469.69696969697</v>
      </c>
      <c r="Q1184" t="str">
        <f>_xlfn.TEXTJOIN("-",0,Barcelona_Idealista4[[#This Row],[condition]],Barcelona_Idealista4[[#This Row],[prices]])</f>
        <v>good condition-295000</v>
      </c>
      <c r="R1184" s="11" t="str" cm="1">
        <f t="array" ref="R1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5" spans="1:18" x14ac:dyDescent="0.2">
      <c r="A1185" s="1">
        <v>43219</v>
      </c>
      <c r="B1185" s="14">
        <f>YEAR(Barcelona_Idealista4[[#This Row],[Fecha]])</f>
        <v>2018</v>
      </c>
      <c r="C1185" t="s">
        <v>1306</v>
      </c>
      <c r="D1185" t="s">
        <v>11</v>
      </c>
      <c r="E1185" t="s">
        <v>19</v>
      </c>
      <c r="F1185" t="s">
        <v>73</v>
      </c>
      <c r="G1185" t="s">
        <v>14</v>
      </c>
      <c r="H1185" t="s">
        <v>15</v>
      </c>
      <c r="I1185">
        <v>1</v>
      </c>
      <c r="J1185">
        <v>73</v>
      </c>
      <c r="K1185" t="s">
        <v>16</v>
      </c>
      <c r="L1185" t="s">
        <v>17</v>
      </c>
      <c r="M1185" t="s">
        <v>57</v>
      </c>
      <c r="N1185" s="18">
        <f>VLOOKUP(Barcelona_Idealista4[[#This Row],[lift]],Tabla5[],2,0)</f>
        <v>0</v>
      </c>
      <c r="O1185" s="25">
        <v>310000</v>
      </c>
      <c r="P1185" s="25">
        <f>Barcelona_Idealista4[[#This Row],[prices]]/Barcelona_Idealista4[[#This Row],[area_m2]]</f>
        <v>4246.5753424657532</v>
      </c>
      <c r="Q1185" t="str">
        <f>_xlfn.TEXTJOIN("-",0,Barcelona_Idealista4[[#This Row],[condition]],Barcelona_Idealista4[[#This Row],[prices]])</f>
        <v>good condition-310000</v>
      </c>
      <c r="R1185" s="11" t="str" cm="1">
        <f t="array" ref="R1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86" spans="1:18" x14ac:dyDescent="0.2">
      <c r="A1186" s="1">
        <v>43220</v>
      </c>
      <c r="B1186" s="14">
        <f>YEAR(Barcelona_Idealista4[[#This Row],[Fecha]])</f>
        <v>2018</v>
      </c>
      <c r="C1186" t="s">
        <v>1307</v>
      </c>
      <c r="D1186" t="s">
        <v>11</v>
      </c>
      <c r="E1186" t="s">
        <v>42</v>
      </c>
      <c r="F1186" t="s">
        <v>59</v>
      </c>
      <c r="G1186" t="s">
        <v>14</v>
      </c>
      <c r="H1186" t="s">
        <v>15</v>
      </c>
      <c r="I1186">
        <v>2</v>
      </c>
      <c r="J1186">
        <v>83</v>
      </c>
      <c r="K1186" t="s">
        <v>16</v>
      </c>
      <c r="L1186" t="s">
        <v>17</v>
      </c>
      <c r="M1186" t="s">
        <v>46</v>
      </c>
      <c r="N1186" s="18">
        <f>VLOOKUP(Barcelona_Idealista4[[#This Row],[lift]],Tabla5[],2,0)</f>
        <v>0</v>
      </c>
      <c r="O1186" s="25">
        <v>235000</v>
      </c>
      <c r="P1186" s="25">
        <f>Barcelona_Idealista4[[#This Row],[prices]]/Barcelona_Idealista4[[#This Row],[area_m2]]</f>
        <v>2831.3253012048194</v>
      </c>
      <c r="Q1186" t="str">
        <f>_xlfn.TEXTJOIN("-",0,Barcelona_Idealista4[[#This Row],[condition]],Barcelona_Idealista4[[#This Row],[prices]])</f>
        <v>good condition-235000</v>
      </c>
      <c r="R1186" s="11" t="str" cm="1">
        <f t="array" ref="R11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7" spans="1:18" x14ac:dyDescent="0.2">
      <c r="A1187" s="1">
        <v>43221</v>
      </c>
      <c r="B1187" s="14">
        <f>YEAR(Barcelona_Idealista4[[#This Row],[Fecha]])</f>
        <v>2018</v>
      </c>
      <c r="C1187" t="s">
        <v>1308</v>
      </c>
      <c r="D1187" t="s">
        <v>11</v>
      </c>
      <c r="E1187" t="s">
        <v>47</v>
      </c>
      <c r="F1187" t="s">
        <v>48</v>
      </c>
      <c r="G1187" t="s">
        <v>14</v>
      </c>
      <c r="H1187" t="s">
        <v>15</v>
      </c>
      <c r="I1187">
        <v>3</v>
      </c>
      <c r="J1187">
        <v>68</v>
      </c>
      <c r="K1187" t="s">
        <v>28</v>
      </c>
      <c r="L1187" t="s">
        <v>17</v>
      </c>
      <c r="M1187" t="s">
        <v>21</v>
      </c>
      <c r="N1187" s="18">
        <f>VLOOKUP(Barcelona_Idealista4[[#This Row],[lift]],Tabla5[],2,0)</f>
        <v>0.02</v>
      </c>
      <c r="O1187" s="25">
        <v>152000</v>
      </c>
      <c r="P1187" s="25">
        <f>Barcelona_Idealista4[[#This Row],[prices]]/Barcelona_Idealista4[[#This Row],[area_m2]]</f>
        <v>2235.294117647059</v>
      </c>
      <c r="Q1187" t="str">
        <f>_xlfn.TEXTJOIN("-",0,Barcelona_Idealista4[[#This Row],[condition]],Barcelona_Idealista4[[#This Row],[prices]])</f>
        <v>good condition-152000</v>
      </c>
      <c r="R1187" s="11" t="str" cm="1">
        <f t="array" ref="R11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8" spans="1:18" x14ac:dyDescent="0.2">
      <c r="A1188" s="1">
        <v>43222</v>
      </c>
      <c r="B1188" s="14">
        <f>YEAR(Barcelona_Idealista4[[#This Row],[Fecha]])</f>
        <v>2018</v>
      </c>
      <c r="C1188" t="s">
        <v>1309</v>
      </c>
      <c r="D1188" t="s">
        <v>11</v>
      </c>
      <c r="E1188" t="s">
        <v>42</v>
      </c>
      <c r="F1188" t="s">
        <v>87</v>
      </c>
      <c r="G1188" t="s">
        <v>14</v>
      </c>
      <c r="H1188" t="s">
        <v>15</v>
      </c>
      <c r="I1188">
        <v>3</v>
      </c>
      <c r="J1188">
        <v>76</v>
      </c>
      <c r="K1188" t="s">
        <v>16</v>
      </c>
      <c r="L1188" t="s">
        <v>17</v>
      </c>
      <c r="M1188" t="s">
        <v>36</v>
      </c>
      <c r="N1188" s="18">
        <f>VLOOKUP(Barcelona_Idealista4[[#This Row],[lift]],Tabla5[],2,0)</f>
        <v>0</v>
      </c>
      <c r="O1188" s="25">
        <v>169000</v>
      </c>
      <c r="P1188" s="25">
        <f>Barcelona_Idealista4[[#This Row],[prices]]/Barcelona_Idealista4[[#This Row],[area_m2]]</f>
        <v>2223.6842105263158</v>
      </c>
      <c r="Q1188" t="str">
        <f>_xlfn.TEXTJOIN("-",0,Barcelona_Idealista4[[#This Row],[condition]],Barcelona_Idealista4[[#This Row],[prices]])</f>
        <v>good condition-169000</v>
      </c>
      <c r="R1188" s="11" t="str" cm="1">
        <f t="array" ref="R11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89" spans="1:18" x14ac:dyDescent="0.2">
      <c r="A1189" s="1">
        <v>43223</v>
      </c>
      <c r="B1189" s="14">
        <f>YEAR(Barcelona_Idealista4[[#This Row],[Fecha]])</f>
        <v>2018</v>
      </c>
      <c r="C1189" t="s">
        <v>1310</v>
      </c>
      <c r="D1189" t="s">
        <v>11</v>
      </c>
      <c r="E1189" t="s">
        <v>50</v>
      </c>
      <c r="F1189" t="s">
        <v>51</v>
      </c>
      <c r="G1189" t="s">
        <v>14</v>
      </c>
      <c r="H1189" t="s">
        <v>15</v>
      </c>
      <c r="I1189">
        <v>2</v>
      </c>
      <c r="J1189">
        <v>68</v>
      </c>
      <c r="K1189" t="s">
        <v>16</v>
      </c>
      <c r="L1189" t="s">
        <v>17</v>
      </c>
      <c r="M1189" t="s">
        <v>40</v>
      </c>
      <c r="N1189" s="18">
        <f>VLOOKUP(Barcelona_Idealista4[[#This Row],[lift]],Tabla5[],2,0)</f>
        <v>0</v>
      </c>
      <c r="O1189" s="25">
        <v>245000</v>
      </c>
      <c r="P1189" s="25">
        <f>Barcelona_Idealista4[[#This Row],[prices]]/Barcelona_Idealista4[[#This Row],[area_m2]]</f>
        <v>3602.9411764705883</v>
      </c>
      <c r="Q1189" t="str">
        <f>_xlfn.TEXTJOIN("-",0,Barcelona_Idealista4[[#This Row],[condition]],Barcelona_Idealista4[[#This Row],[prices]])</f>
        <v>good condition-245000</v>
      </c>
      <c r="R1189" s="11" t="str" cm="1">
        <f t="array" ref="R1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0" spans="1:18" x14ac:dyDescent="0.2">
      <c r="A1190" s="1">
        <v>43224</v>
      </c>
      <c r="B1190" s="14">
        <f>YEAR(Barcelona_Idealista4[[#This Row],[Fecha]])</f>
        <v>2018</v>
      </c>
      <c r="C1190" t="s">
        <v>1311</v>
      </c>
      <c r="D1190" t="s">
        <v>11</v>
      </c>
      <c r="E1190" t="s">
        <v>47</v>
      </c>
      <c r="F1190" t="s">
        <v>86</v>
      </c>
      <c r="G1190" t="s">
        <v>14</v>
      </c>
      <c r="H1190" t="s">
        <v>15</v>
      </c>
      <c r="I1190">
        <v>4</v>
      </c>
      <c r="J1190">
        <v>126</v>
      </c>
      <c r="K1190" t="s">
        <v>16</v>
      </c>
      <c r="L1190" t="s">
        <v>17</v>
      </c>
      <c r="M1190" t="s">
        <v>18</v>
      </c>
      <c r="N1190" s="18">
        <f>VLOOKUP(Barcelona_Idealista4[[#This Row],[lift]],Tabla5[],2,0)</f>
        <v>0</v>
      </c>
      <c r="O1190" s="25">
        <v>359000</v>
      </c>
      <c r="P1190" s="25">
        <f>Barcelona_Idealista4[[#This Row],[prices]]/Barcelona_Idealista4[[#This Row],[area_m2]]</f>
        <v>2849.2063492063494</v>
      </c>
      <c r="Q1190" t="str">
        <f>_xlfn.TEXTJOIN("-",0,Barcelona_Idealista4[[#This Row],[condition]],Barcelona_Idealista4[[#This Row],[prices]])</f>
        <v>good condition-359000</v>
      </c>
      <c r="R1190" s="11" t="str" cm="1">
        <f t="array" ref="R11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91" spans="1:18" x14ac:dyDescent="0.2">
      <c r="A1191" s="1">
        <v>43225</v>
      </c>
      <c r="B1191" s="14">
        <f>YEAR(Barcelona_Idealista4[[#This Row],[Fecha]])</f>
        <v>2018</v>
      </c>
      <c r="C1191" t="s">
        <v>1312</v>
      </c>
      <c r="D1191" t="s">
        <v>11</v>
      </c>
      <c r="E1191" t="s">
        <v>37</v>
      </c>
      <c r="F1191" t="s">
        <v>74</v>
      </c>
      <c r="G1191" t="s">
        <v>14</v>
      </c>
      <c r="H1191" t="s">
        <v>15</v>
      </c>
      <c r="I1191">
        <v>2</v>
      </c>
      <c r="J1191">
        <v>75</v>
      </c>
      <c r="K1191" t="s">
        <v>16</v>
      </c>
      <c r="L1191" t="s">
        <v>17</v>
      </c>
      <c r="M1191" t="s">
        <v>18</v>
      </c>
      <c r="N1191" s="18">
        <f>VLOOKUP(Barcelona_Idealista4[[#This Row],[lift]],Tabla5[],2,0)</f>
        <v>0</v>
      </c>
      <c r="O1191" s="25">
        <v>280000</v>
      </c>
      <c r="P1191" s="25">
        <f>Barcelona_Idealista4[[#This Row],[prices]]/Barcelona_Idealista4[[#This Row],[area_m2]]</f>
        <v>3733.3333333333335</v>
      </c>
      <c r="Q1191" t="str">
        <f>_xlfn.TEXTJOIN("-",0,Barcelona_Idealista4[[#This Row],[condition]],Barcelona_Idealista4[[#This Row],[prices]])</f>
        <v>good condition-280000</v>
      </c>
      <c r="R1191" s="11" t="str" cm="1">
        <f t="array" ref="R1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2" spans="1:18" x14ac:dyDescent="0.2">
      <c r="A1192" s="1">
        <v>43226</v>
      </c>
      <c r="B1192" s="14">
        <f>YEAR(Barcelona_Idealista4[[#This Row],[Fecha]])</f>
        <v>2018</v>
      </c>
      <c r="C1192" t="s">
        <v>1313</v>
      </c>
      <c r="D1192" t="s">
        <v>11</v>
      </c>
      <c r="E1192" t="s">
        <v>19</v>
      </c>
      <c r="F1192" t="s">
        <v>68</v>
      </c>
      <c r="G1192" t="s">
        <v>14</v>
      </c>
      <c r="H1192" t="s">
        <v>15</v>
      </c>
      <c r="I1192">
        <v>2</v>
      </c>
      <c r="J1192">
        <v>86</v>
      </c>
      <c r="K1192" t="s">
        <v>16</v>
      </c>
      <c r="L1192" t="s">
        <v>17</v>
      </c>
      <c r="M1192" t="s">
        <v>40</v>
      </c>
      <c r="N1192" s="18">
        <f>VLOOKUP(Barcelona_Idealista4[[#This Row],[lift]],Tabla5[],2,0)</f>
        <v>0</v>
      </c>
      <c r="O1192" s="25">
        <v>400000</v>
      </c>
      <c r="P1192" s="25">
        <f>Barcelona_Idealista4[[#This Row],[prices]]/Barcelona_Idealista4[[#This Row],[area_m2]]</f>
        <v>4651.1627906976746</v>
      </c>
      <c r="Q1192" t="str">
        <f>_xlfn.TEXTJOIN("-",0,Barcelona_Idealista4[[#This Row],[condition]],Barcelona_Idealista4[[#This Row],[prices]])</f>
        <v>good condition-400000</v>
      </c>
      <c r="R1192" s="11" t="str" cm="1">
        <f t="array" ref="R1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3" spans="1:18" x14ac:dyDescent="0.2">
      <c r="A1193" s="1">
        <v>43227</v>
      </c>
      <c r="B1193" s="14">
        <f>YEAR(Barcelona_Idealista4[[#This Row],[Fecha]])</f>
        <v>2018</v>
      </c>
      <c r="C1193" t="s">
        <v>1314</v>
      </c>
      <c r="D1193" t="s">
        <v>11</v>
      </c>
      <c r="E1193" t="s">
        <v>37</v>
      </c>
      <c r="F1193" t="s">
        <v>38</v>
      </c>
      <c r="G1193" t="s">
        <v>14</v>
      </c>
      <c r="H1193" t="s">
        <v>15</v>
      </c>
      <c r="I1193">
        <v>2</v>
      </c>
      <c r="J1193">
        <v>64</v>
      </c>
      <c r="K1193" t="s">
        <v>16</v>
      </c>
      <c r="L1193" t="s">
        <v>17</v>
      </c>
      <c r="M1193" t="s">
        <v>40</v>
      </c>
      <c r="N1193" s="18">
        <f>VLOOKUP(Barcelona_Idealista4[[#This Row],[lift]],Tabla5[],2,0)</f>
        <v>0</v>
      </c>
      <c r="O1193" s="25">
        <v>200000</v>
      </c>
      <c r="P1193" s="25">
        <f>Barcelona_Idealista4[[#This Row],[prices]]/Barcelona_Idealista4[[#This Row],[area_m2]]</f>
        <v>3125</v>
      </c>
      <c r="Q1193" t="str">
        <f>_xlfn.TEXTJOIN("-",0,Barcelona_Idealista4[[#This Row],[condition]],Barcelona_Idealista4[[#This Row],[prices]])</f>
        <v>good condition-200000</v>
      </c>
      <c r="R1193" s="11" t="str" cm="1">
        <f t="array" ref="R1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4" spans="1:18" x14ac:dyDescent="0.2">
      <c r="A1194" s="1">
        <v>43228</v>
      </c>
      <c r="B1194" s="14">
        <f>YEAR(Barcelona_Idealista4[[#This Row],[Fecha]])</f>
        <v>2018</v>
      </c>
      <c r="C1194" t="s">
        <v>1315</v>
      </c>
      <c r="D1194" t="s">
        <v>11</v>
      </c>
      <c r="E1194" t="s">
        <v>89</v>
      </c>
      <c r="F1194" t="s">
        <v>103</v>
      </c>
      <c r="G1194" t="s">
        <v>14</v>
      </c>
      <c r="H1194" t="s">
        <v>23</v>
      </c>
      <c r="I1194">
        <v>3</v>
      </c>
      <c r="J1194">
        <v>68</v>
      </c>
      <c r="K1194" t="s">
        <v>16</v>
      </c>
      <c r="L1194" t="s">
        <v>17</v>
      </c>
      <c r="M1194" t="s">
        <v>60</v>
      </c>
      <c r="N1194" s="18">
        <f>VLOOKUP(Barcelona_Idealista4[[#This Row],[lift]],Tabla5[],2,0)</f>
        <v>0</v>
      </c>
      <c r="O1194" s="25">
        <v>200000</v>
      </c>
      <c r="P1194" s="25">
        <f>Barcelona_Idealista4[[#This Row],[prices]]/Barcelona_Idealista4[[#This Row],[area_m2]]</f>
        <v>2941.1764705882351</v>
      </c>
      <c r="Q1194" t="str">
        <f>_xlfn.TEXTJOIN("-",0,Barcelona_Idealista4[[#This Row],[condition]],Barcelona_Idealista4[[#This Row],[prices]])</f>
        <v>good condition-200000</v>
      </c>
      <c r="R1194" s="11" t="str" cm="1">
        <f t="array" ref="R11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195" spans="1:18" x14ac:dyDescent="0.2">
      <c r="A1195" s="1">
        <v>43229</v>
      </c>
      <c r="B1195" s="14">
        <f>YEAR(Barcelona_Idealista4[[#This Row],[Fecha]])</f>
        <v>2018</v>
      </c>
      <c r="C1195" t="s">
        <v>1316</v>
      </c>
      <c r="D1195" t="s">
        <v>11</v>
      </c>
      <c r="E1195" t="s">
        <v>47</v>
      </c>
      <c r="F1195" t="s">
        <v>96</v>
      </c>
      <c r="G1195" t="s">
        <v>14</v>
      </c>
      <c r="H1195" t="s">
        <v>15</v>
      </c>
      <c r="I1195">
        <v>4</v>
      </c>
      <c r="J1195">
        <v>110</v>
      </c>
      <c r="K1195" t="s">
        <v>16</v>
      </c>
      <c r="L1195" t="s">
        <v>17</v>
      </c>
      <c r="M1195" t="s">
        <v>100</v>
      </c>
      <c r="N1195" s="18">
        <f>VLOOKUP(Barcelona_Idealista4[[#This Row],[lift]],Tabla5[],2,0)</f>
        <v>0</v>
      </c>
      <c r="O1195" s="25">
        <v>360000</v>
      </c>
      <c r="P1195" s="25">
        <f>Barcelona_Idealista4[[#This Row],[prices]]/Barcelona_Idealista4[[#This Row],[area_m2]]</f>
        <v>3272.7272727272725</v>
      </c>
      <c r="Q1195" t="str">
        <f>_xlfn.TEXTJOIN("-",0,Barcelona_Idealista4[[#This Row],[condition]],Barcelona_Idealista4[[#This Row],[prices]])</f>
        <v>good condition-360000</v>
      </c>
      <c r="R1195" s="11" t="str" cm="1">
        <f t="array" ref="R1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6" spans="1:18" x14ac:dyDescent="0.2">
      <c r="A1196" s="1">
        <v>43230</v>
      </c>
      <c r="B1196" s="14">
        <f>YEAR(Barcelona_Idealista4[[#This Row],[Fecha]])</f>
        <v>2018</v>
      </c>
      <c r="C1196" t="s">
        <v>1317</v>
      </c>
      <c r="D1196" t="s">
        <v>11</v>
      </c>
      <c r="E1196" t="s">
        <v>89</v>
      </c>
      <c r="F1196" t="s">
        <v>103</v>
      </c>
      <c r="G1196" t="s">
        <v>14</v>
      </c>
      <c r="H1196" t="s">
        <v>15</v>
      </c>
      <c r="I1196">
        <v>2</v>
      </c>
      <c r="J1196">
        <v>55</v>
      </c>
      <c r="K1196" t="s">
        <v>16</v>
      </c>
      <c r="L1196" t="s">
        <v>17</v>
      </c>
      <c r="M1196" t="s">
        <v>40</v>
      </c>
      <c r="N1196" s="18">
        <f>VLOOKUP(Barcelona_Idealista4[[#This Row],[lift]],Tabla5[],2,0)</f>
        <v>0</v>
      </c>
      <c r="O1196" s="25">
        <v>170000</v>
      </c>
      <c r="P1196" s="25">
        <f>Barcelona_Idealista4[[#This Row],[prices]]/Barcelona_Idealista4[[#This Row],[area_m2]]</f>
        <v>3090.909090909091</v>
      </c>
      <c r="Q1196" t="str">
        <f>_xlfn.TEXTJOIN("-",0,Barcelona_Idealista4[[#This Row],[condition]],Barcelona_Idealista4[[#This Row],[prices]])</f>
        <v>good condition-170000</v>
      </c>
      <c r="R1196" s="11" t="str" cm="1">
        <f t="array" ref="R11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7" spans="1:18" x14ac:dyDescent="0.2">
      <c r="A1197" s="1">
        <v>43231</v>
      </c>
      <c r="B1197" s="14">
        <f>YEAR(Barcelona_Idealista4[[#This Row],[Fecha]])</f>
        <v>2018</v>
      </c>
      <c r="C1197" t="s">
        <v>1318</v>
      </c>
      <c r="D1197" t="s">
        <v>11</v>
      </c>
      <c r="E1197" t="s">
        <v>34</v>
      </c>
      <c r="F1197" t="s">
        <v>44</v>
      </c>
      <c r="G1197" t="s">
        <v>14</v>
      </c>
      <c r="H1197" t="s">
        <v>15</v>
      </c>
      <c r="I1197">
        <v>4</v>
      </c>
      <c r="J1197">
        <v>144</v>
      </c>
      <c r="K1197" t="s">
        <v>16</v>
      </c>
      <c r="L1197" t="s">
        <v>17</v>
      </c>
      <c r="M1197" t="s">
        <v>40</v>
      </c>
      <c r="N1197" s="18">
        <f>VLOOKUP(Barcelona_Idealista4[[#This Row],[lift]],Tabla5[],2,0)</f>
        <v>0</v>
      </c>
      <c r="O1197" s="25">
        <v>670000</v>
      </c>
      <c r="P1197" s="25">
        <f>Barcelona_Idealista4[[#This Row],[prices]]/Barcelona_Idealista4[[#This Row],[area_m2]]</f>
        <v>4652.7777777777774</v>
      </c>
      <c r="Q1197" t="str">
        <f>_xlfn.TEXTJOIN("-",0,Barcelona_Idealista4[[#This Row],[condition]],Barcelona_Idealista4[[#This Row],[prices]])</f>
        <v>good condition-670000</v>
      </c>
      <c r="R1197" s="11" t="str" cm="1">
        <f t="array" ref="R1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8" spans="1:18" x14ac:dyDescent="0.2">
      <c r="A1198" s="1">
        <v>43232</v>
      </c>
      <c r="B1198" s="14">
        <f>YEAR(Barcelona_Idealista4[[#This Row],[Fecha]])</f>
        <v>2018</v>
      </c>
      <c r="C1198" t="s">
        <v>1319</v>
      </c>
      <c r="D1198" t="s">
        <v>11</v>
      </c>
      <c r="E1198" t="s">
        <v>42</v>
      </c>
      <c r="F1198" t="s">
        <v>61</v>
      </c>
      <c r="G1198" t="s">
        <v>14</v>
      </c>
      <c r="H1198" t="s">
        <v>15</v>
      </c>
      <c r="I1198">
        <v>2</v>
      </c>
      <c r="J1198">
        <v>84</v>
      </c>
      <c r="K1198" t="s">
        <v>16</v>
      </c>
      <c r="L1198" t="s">
        <v>17</v>
      </c>
      <c r="M1198" t="s">
        <v>60</v>
      </c>
      <c r="N1198" s="18">
        <f>VLOOKUP(Barcelona_Idealista4[[#This Row],[lift]],Tabla5[],2,0)</f>
        <v>0</v>
      </c>
      <c r="O1198" s="25">
        <v>425000</v>
      </c>
      <c r="P1198" s="25">
        <f>Barcelona_Idealista4[[#This Row],[prices]]/Barcelona_Idealista4[[#This Row],[area_m2]]</f>
        <v>5059.5238095238092</v>
      </c>
      <c r="Q1198" t="str">
        <f>_xlfn.TEXTJOIN("-",0,Barcelona_Idealista4[[#This Row],[condition]],Barcelona_Idealista4[[#This Row],[prices]])</f>
        <v>good condition-425000</v>
      </c>
      <c r="R1198" s="11" t="str" cm="1">
        <f t="array" ref="R1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199" spans="1:18" x14ac:dyDescent="0.2">
      <c r="A1199" s="1">
        <v>43233</v>
      </c>
      <c r="B1199" s="14">
        <f>YEAR(Barcelona_Idealista4[[#This Row],[Fecha]])</f>
        <v>2018</v>
      </c>
      <c r="C1199" t="s">
        <v>1320</v>
      </c>
      <c r="D1199" t="s">
        <v>11</v>
      </c>
      <c r="E1199" t="s">
        <v>89</v>
      </c>
      <c r="F1199" t="s">
        <v>103</v>
      </c>
      <c r="G1199" t="s">
        <v>14</v>
      </c>
      <c r="H1199" t="s">
        <v>32</v>
      </c>
      <c r="I1199">
        <v>2</v>
      </c>
      <c r="J1199">
        <v>125</v>
      </c>
      <c r="K1199" t="s">
        <v>16</v>
      </c>
      <c r="L1199" t="s">
        <v>17</v>
      </c>
      <c r="M1199" t="s">
        <v>52</v>
      </c>
      <c r="N1199" s="18">
        <f>VLOOKUP(Barcelona_Idealista4[[#This Row],[lift]],Tabla5[],2,0)</f>
        <v>0</v>
      </c>
      <c r="O1199" s="25">
        <v>449000</v>
      </c>
      <c r="P1199" s="25">
        <f>Barcelona_Idealista4[[#This Row],[prices]]/Barcelona_Idealista4[[#This Row],[area_m2]]</f>
        <v>3592</v>
      </c>
      <c r="Q1199" t="str">
        <f>_xlfn.TEXTJOIN("-",0,Barcelona_Idealista4[[#This Row],[condition]],Barcelona_Idealista4[[#This Row],[prices]])</f>
        <v>good condition-449000</v>
      </c>
      <c r="R1199" s="11" t="str" cm="1">
        <f t="array" ref="R1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0" spans="1:18" x14ac:dyDescent="0.2">
      <c r="A1200" s="1">
        <v>43234</v>
      </c>
      <c r="B1200" s="14">
        <f>YEAR(Barcelona_Idealista4[[#This Row],[Fecha]])</f>
        <v>2018</v>
      </c>
      <c r="C1200" t="s">
        <v>1321</v>
      </c>
      <c r="D1200" t="s">
        <v>11</v>
      </c>
      <c r="E1200" t="s">
        <v>42</v>
      </c>
      <c r="F1200" t="s">
        <v>61</v>
      </c>
      <c r="G1200" t="s">
        <v>14</v>
      </c>
      <c r="H1200" t="s">
        <v>32</v>
      </c>
      <c r="I1200">
        <v>3</v>
      </c>
      <c r="J1200">
        <v>179</v>
      </c>
      <c r="K1200" t="s">
        <v>16</v>
      </c>
      <c r="L1200" t="s">
        <v>17</v>
      </c>
      <c r="M1200" t="s">
        <v>52</v>
      </c>
      <c r="N1200" s="18">
        <f>VLOOKUP(Barcelona_Idealista4[[#This Row],[lift]],Tabla5[],2,0)</f>
        <v>0</v>
      </c>
      <c r="O1200" s="25">
        <v>538000</v>
      </c>
      <c r="P1200" s="25">
        <f>Barcelona_Idealista4[[#This Row],[prices]]/Barcelona_Idealista4[[#This Row],[area_m2]]</f>
        <v>3005.5865921787708</v>
      </c>
      <c r="Q1200" t="str">
        <f>_xlfn.TEXTJOIN("-",0,Barcelona_Idealista4[[#This Row],[condition]],Barcelona_Idealista4[[#This Row],[prices]])</f>
        <v>good condition-538000</v>
      </c>
      <c r="R1200" s="11" t="str" cm="1">
        <f t="array" ref="R1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1" spans="1:18" x14ac:dyDescent="0.2">
      <c r="A1201" s="1">
        <v>43235</v>
      </c>
      <c r="B1201" s="14">
        <f>YEAR(Barcelona_Idealista4[[#This Row],[Fecha]])</f>
        <v>2018</v>
      </c>
      <c r="C1201" t="s">
        <v>1322</v>
      </c>
      <c r="D1201" t="s">
        <v>11</v>
      </c>
      <c r="E1201" t="s">
        <v>19</v>
      </c>
      <c r="F1201" t="s">
        <v>77</v>
      </c>
      <c r="G1201" t="s">
        <v>14</v>
      </c>
      <c r="H1201" t="s">
        <v>15</v>
      </c>
      <c r="I1201">
        <v>5</v>
      </c>
      <c r="J1201">
        <v>131</v>
      </c>
      <c r="K1201" t="s">
        <v>16</v>
      </c>
      <c r="L1201" t="s">
        <v>17</v>
      </c>
      <c r="M1201" t="s">
        <v>40</v>
      </c>
      <c r="N1201" s="18">
        <f>VLOOKUP(Barcelona_Idealista4[[#This Row],[lift]],Tabla5[],2,0)</f>
        <v>0</v>
      </c>
      <c r="O1201" s="25">
        <v>650000</v>
      </c>
      <c r="P1201" s="25">
        <f>Barcelona_Idealista4[[#This Row],[prices]]/Barcelona_Idealista4[[#This Row],[area_m2]]</f>
        <v>4961.8320610687024</v>
      </c>
      <c r="Q1201" t="str">
        <f>_xlfn.TEXTJOIN("-",0,Barcelona_Idealista4[[#This Row],[condition]],Barcelona_Idealista4[[#This Row],[prices]])</f>
        <v>good condition-650000</v>
      </c>
      <c r="R1201" s="11" t="str" cm="1">
        <f t="array" ref="R1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2" spans="1:18" x14ac:dyDescent="0.2">
      <c r="A1202" s="1">
        <v>43236</v>
      </c>
      <c r="B1202" s="14">
        <f>YEAR(Barcelona_Idealista4[[#This Row],[Fecha]])</f>
        <v>2018</v>
      </c>
      <c r="C1202" t="s">
        <v>1323</v>
      </c>
      <c r="D1202" t="s">
        <v>11</v>
      </c>
      <c r="E1202" t="s">
        <v>89</v>
      </c>
      <c r="F1202" t="s">
        <v>109</v>
      </c>
      <c r="G1202" t="s">
        <v>14</v>
      </c>
      <c r="H1202" t="s">
        <v>23</v>
      </c>
      <c r="I1202">
        <v>3</v>
      </c>
      <c r="J1202">
        <v>68</v>
      </c>
      <c r="K1202" t="s">
        <v>28</v>
      </c>
      <c r="L1202" t="s">
        <v>67</v>
      </c>
      <c r="M1202" t="s">
        <v>58</v>
      </c>
      <c r="N1202" s="18">
        <f>VLOOKUP(Barcelona_Idealista4[[#This Row],[lift]],Tabla5[],2,0)</f>
        <v>0.02</v>
      </c>
      <c r="O1202" s="25">
        <v>141000</v>
      </c>
      <c r="P1202" s="25">
        <f>Barcelona_Idealista4[[#This Row],[prices]]/Barcelona_Idealista4[[#This Row],[area_m2]]</f>
        <v>2073.5294117647059</v>
      </c>
      <c r="Q1202" t="str">
        <f>_xlfn.TEXTJOIN("-",0,Barcelona_Idealista4[[#This Row],[condition]],Barcelona_Idealista4[[#This Row],[prices]])</f>
        <v>good condition-141000</v>
      </c>
      <c r="R1202" s="11" t="str" cm="1">
        <f t="array" ref="R1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3" spans="1:18" x14ac:dyDescent="0.2">
      <c r="A1203" s="1">
        <v>43237</v>
      </c>
      <c r="B1203" s="14">
        <f>YEAR(Barcelona_Idealista4[[#This Row],[Fecha]])</f>
        <v>2018</v>
      </c>
      <c r="C1203" t="s">
        <v>1324</v>
      </c>
      <c r="D1203" t="s">
        <v>11</v>
      </c>
      <c r="E1203" t="s">
        <v>42</v>
      </c>
      <c r="F1203" t="s">
        <v>87</v>
      </c>
      <c r="G1203" t="s">
        <v>14</v>
      </c>
      <c r="H1203" t="s">
        <v>15</v>
      </c>
      <c r="I1203">
        <v>3</v>
      </c>
      <c r="J1203">
        <v>77</v>
      </c>
      <c r="K1203" t="s">
        <v>16</v>
      </c>
      <c r="L1203" t="s">
        <v>17</v>
      </c>
      <c r="M1203" t="s">
        <v>21</v>
      </c>
      <c r="N1203" s="18">
        <f>VLOOKUP(Barcelona_Idealista4[[#This Row],[lift]],Tabla5[],2,0)</f>
        <v>0</v>
      </c>
      <c r="O1203" s="25">
        <v>169000</v>
      </c>
      <c r="P1203" s="25">
        <f>Barcelona_Idealista4[[#This Row],[prices]]/Barcelona_Idealista4[[#This Row],[area_m2]]</f>
        <v>2194.8051948051948</v>
      </c>
      <c r="Q1203" t="str">
        <f>_xlfn.TEXTJOIN("-",0,Barcelona_Idealista4[[#This Row],[condition]],Barcelona_Idealista4[[#This Row],[prices]])</f>
        <v>good condition-169000</v>
      </c>
      <c r="R1203" s="11" t="str" cm="1">
        <f t="array" ref="R12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4" spans="1:18" x14ac:dyDescent="0.2">
      <c r="A1204" s="1">
        <v>43238</v>
      </c>
      <c r="B1204" s="14">
        <f>YEAR(Barcelona_Idealista4[[#This Row],[Fecha]])</f>
        <v>2018</v>
      </c>
      <c r="C1204" t="s">
        <v>1325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  <c r="I1204">
        <v>2</v>
      </c>
      <c r="J1204">
        <v>96</v>
      </c>
      <c r="K1204" t="s">
        <v>16</v>
      </c>
      <c r="L1204" t="s">
        <v>17</v>
      </c>
      <c r="M1204" t="s">
        <v>18</v>
      </c>
      <c r="N1204" s="18">
        <f>VLOOKUP(Barcelona_Idealista4[[#This Row],[lift]],Tabla5[],2,0)</f>
        <v>0</v>
      </c>
      <c r="O1204" s="25">
        <v>439000</v>
      </c>
      <c r="P1204" s="25">
        <f>Barcelona_Idealista4[[#This Row],[prices]]/Barcelona_Idealista4[[#This Row],[area_m2]]</f>
        <v>4572.916666666667</v>
      </c>
      <c r="Q1204" t="str">
        <f>_xlfn.TEXTJOIN("-",0,Barcelona_Idealista4[[#This Row],[condition]],Barcelona_Idealista4[[#This Row],[prices]])</f>
        <v>good condition-439000</v>
      </c>
      <c r="R1204" s="11" t="str" cm="1">
        <f t="array" ref="R1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5" spans="1:18" x14ac:dyDescent="0.2">
      <c r="A1205" s="1">
        <v>43239</v>
      </c>
      <c r="B1205" s="14">
        <f>YEAR(Barcelona_Idealista4[[#This Row],[Fecha]])</f>
        <v>2018</v>
      </c>
      <c r="C1205" t="s">
        <v>1326</v>
      </c>
      <c r="D1205" t="s">
        <v>11</v>
      </c>
      <c r="E1205" t="s">
        <v>54</v>
      </c>
      <c r="F1205" t="s">
        <v>54</v>
      </c>
      <c r="G1205" t="s">
        <v>14</v>
      </c>
      <c r="H1205" t="s">
        <v>15</v>
      </c>
      <c r="I1205">
        <v>3</v>
      </c>
      <c r="J1205">
        <v>76</v>
      </c>
      <c r="K1205" t="s">
        <v>16</v>
      </c>
      <c r="L1205" t="s">
        <v>17</v>
      </c>
      <c r="M1205" t="s">
        <v>40</v>
      </c>
      <c r="N1205" s="18">
        <f>VLOOKUP(Barcelona_Idealista4[[#This Row],[lift]],Tabla5[],2,0)</f>
        <v>0</v>
      </c>
      <c r="O1205" s="25">
        <v>218000</v>
      </c>
      <c r="P1205" s="25">
        <f>Barcelona_Idealista4[[#This Row],[prices]]/Barcelona_Idealista4[[#This Row],[area_m2]]</f>
        <v>2868.4210526315787</v>
      </c>
      <c r="Q1205" t="str">
        <f>_xlfn.TEXTJOIN("-",0,Barcelona_Idealista4[[#This Row],[condition]],Barcelona_Idealista4[[#This Row],[prices]])</f>
        <v>good condition-218000</v>
      </c>
      <c r="R1205" s="11" t="str" cm="1">
        <f t="array" ref="R12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6" spans="1:18" x14ac:dyDescent="0.2">
      <c r="A1206" s="1">
        <v>43240</v>
      </c>
      <c r="B1206" s="14">
        <f>YEAR(Barcelona_Idealista4[[#This Row],[Fecha]])</f>
        <v>2018</v>
      </c>
      <c r="C1206" t="s">
        <v>1327</v>
      </c>
      <c r="D1206" t="s">
        <v>11</v>
      </c>
      <c r="E1206" t="s">
        <v>54</v>
      </c>
      <c r="F1206" t="s">
        <v>55</v>
      </c>
      <c r="G1206" t="s">
        <v>14</v>
      </c>
      <c r="H1206" t="s">
        <v>15</v>
      </c>
      <c r="I1206">
        <v>4</v>
      </c>
      <c r="J1206">
        <v>89</v>
      </c>
      <c r="K1206" t="s">
        <v>16</v>
      </c>
      <c r="L1206" t="s">
        <v>17</v>
      </c>
      <c r="M1206" t="s">
        <v>58</v>
      </c>
      <c r="N1206" s="18">
        <f>VLOOKUP(Barcelona_Idealista4[[#This Row],[lift]],Tabla5[],2,0)</f>
        <v>0</v>
      </c>
      <c r="O1206" s="25">
        <v>264000</v>
      </c>
      <c r="P1206" s="25">
        <f>Barcelona_Idealista4[[#This Row],[prices]]/Barcelona_Idealista4[[#This Row],[area_m2]]</f>
        <v>2966.2921348314608</v>
      </c>
      <c r="Q1206" t="str">
        <f>_xlfn.TEXTJOIN("-",0,Barcelona_Idealista4[[#This Row],[condition]],Barcelona_Idealista4[[#This Row],[prices]])</f>
        <v>good condition-264000</v>
      </c>
      <c r="R1206" s="11" t="str" cm="1">
        <f t="array" ref="R12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7" spans="1:18" x14ac:dyDescent="0.2">
      <c r="A1207" s="1">
        <v>43241</v>
      </c>
      <c r="B1207" s="14">
        <f>YEAR(Barcelona_Idealista4[[#This Row],[Fecha]])</f>
        <v>2018</v>
      </c>
      <c r="C1207" t="s">
        <v>1328</v>
      </c>
      <c r="D1207" t="s">
        <v>11</v>
      </c>
      <c r="E1207" t="s">
        <v>42</v>
      </c>
      <c r="F1207" t="s">
        <v>83</v>
      </c>
      <c r="G1207" t="s">
        <v>14</v>
      </c>
      <c r="H1207" t="s">
        <v>15</v>
      </c>
      <c r="I1207">
        <v>3</v>
      </c>
      <c r="J1207">
        <v>117</v>
      </c>
      <c r="K1207" t="s">
        <v>16</v>
      </c>
      <c r="L1207" t="s">
        <v>17</v>
      </c>
      <c r="M1207" t="s">
        <v>46</v>
      </c>
      <c r="N1207" s="18">
        <f>VLOOKUP(Barcelona_Idealista4[[#This Row],[lift]],Tabla5[],2,0)</f>
        <v>0</v>
      </c>
      <c r="O1207" s="25">
        <v>568000</v>
      </c>
      <c r="P1207" s="25">
        <f>Barcelona_Idealista4[[#This Row],[prices]]/Barcelona_Idealista4[[#This Row],[area_m2]]</f>
        <v>4854.7008547008545</v>
      </c>
      <c r="Q1207" t="str">
        <f>_xlfn.TEXTJOIN("-",0,Barcelona_Idealista4[[#This Row],[condition]],Barcelona_Idealista4[[#This Row],[prices]])</f>
        <v>good condition-568000</v>
      </c>
      <c r="R1207" s="11" t="str" cm="1">
        <f t="array" ref="R1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08" spans="1:18" x14ac:dyDescent="0.2">
      <c r="A1208" s="1">
        <v>43242</v>
      </c>
      <c r="B1208" s="14">
        <f>YEAR(Barcelona_Idealista4[[#This Row],[Fecha]])</f>
        <v>2018</v>
      </c>
      <c r="C1208" t="s">
        <v>1329</v>
      </c>
      <c r="D1208" t="s">
        <v>11</v>
      </c>
      <c r="E1208" t="s">
        <v>54</v>
      </c>
      <c r="F1208" t="s">
        <v>111</v>
      </c>
      <c r="G1208" t="s">
        <v>14</v>
      </c>
      <c r="H1208" t="s">
        <v>15</v>
      </c>
      <c r="I1208">
        <v>3</v>
      </c>
      <c r="J1208">
        <v>68</v>
      </c>
      <c r="K1208" t="s">
        <v>28</v>
      </c>
      <c r="L1208" t="s">
        <v>17</v>
      </c>
      <c r="M1208" t="s">
        <v>58</v>
      </c>
      <c r="N1208" s="18">
        <f>VLOOKUP(Barcelona_Idealista4[[#This Row],[lift]],Tabla5[],2,0)</f>
        <v>0.02</v>
      </c>
      <c r="O1208" s="25">
        <v>139000</v>
      </c>
      <c r="P1208" s="25">
        <f>Barcelona_Idealista4[[#This Row],[prices]]/Barcelona_Idealista4[[#This Row],[area_m2]]</f>
        <v>2044.1176470588234</v>
      </c>
      <c r="Q1208" t="str">
        <f>_xlfn.TEXTJOIN("-",0,Barcelona_Idealista4[[#This Row],[condition]],Barcelona_Idealista4[[#This Row],[prices]])</f>
        <v>good condition-139000</v>
      </c>
      <c r="R1208" s="11" t="str" cm="1">
        <f t="array" ref="R1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09" spans="1:18" x14ac:dyDescent="0.2">
      <c r="A1209" s="1">
        <v>43243</v>
      </c>
      <c r="B1209" s="14">
        <f>YEAR(Barcelona_Idealista4[[#This Row],[Fecha]])</f>
        <v>2018</v>
      </c>
      <c r="C1209" t="s">
        <v>1330</v>
      </c>
      <c r="D1209" t="s">
        <v>11</v>
      </c>
      <c r="E1209" t="s">
        <v>19</v>
      </c>
      <c r="F1209" t="s">
        <v>45</v>
      </c>
      <c r="G1209" t="s">
        <v>14</v>
      </c>
      <c r="H1209" t="s">
        <v>15</v>
      </c>
      <c r="I1209">
        <v>5</v>
      </c>
      <c r="J1209">
        <v>300</v>
      </c>
      <c r="K1209" t="s">
        <v>16</v>
      </c>
      <c r="L1209" t="s">
        <v>17</v>
      </c>
      <c r="M1209" t="s">
        <v>52</v>
      </c>
      <c r="N1209" s="18">
        <f>VLOOKUP(Barcelona_Idealista4[[#This Row],[lift]],Tabla5[],2,0)</f>
        <v>0</v>
      </c>
      <c r="O1209" s="25">
        <v>3500000</v>
      </c>
      <c r="P1209" s="25">
        <f>Barcelona_Idealista4[[#This Row],[prices]]/Barcelona_Idealista4[[#This Row],[area_m2]]</f>
        <v>11666.666666666666</v>
      </c>
      <c r="Q1209" t="str">
        <f>_xlfn.TEXTJOIN("-",0,Barcelona_Idealista4[[#This Row],[condition]],Barcelona_Idealista4[[#This Row],[prices]])</f>
        <v>good condition-3500000</v>
      </c>
      <c r="R1209" s="11" t="str" cm="1">
        <f t="array" ref="R1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0" spans="1:18" x14ac:dyDescent="0.2">
      <c r="A1210" s="1">
        <v>43244</v>
      </c>
      <c r="B1210" s="14">
        <f>YEAR(Barcelona_Idealista4[[#This Row],[Fecha]])</f>
        <v>2018</v>
      </c>
      <c r="C1210" t="s">
        <v>1331</v>
      </c>
      <c r="D1210" t="s">
        <v>11</v>
      </c>
      <c r="E1210" t="s">
        <v>54</v>
      </c>
      <c r="F1210" t="s">
        <v>55</v>
      </c>
      <c r="G1210" t="s">
        <v>14</v>
      </c>
      <c r="H1210" t="s">
        <v>15</v>
      </c>
      <c r="I1210">
        <v>2</v>
      </c>
      <c r="J1210">
        <v>79</v>
      </c>
      <c r="K1210" t="s">
        <v>16</v>
      </c>
      <c r="L1210" t="s">
        <v>17</v>
      </c>
      <c r="M1210" t="s">
        <v>18</v>
      </c>
      <c r="N1210" s="18">
        <f>VLOOKUP(Barcelona_Idealista4[[#This Row],[lift]],Tabla5[],2,0)</f>
        <v>0</v>
      </c>
      <c r="O1210" s="25">
        <v>239000</v>
      </c>
      <c r="P1210" s="25">
        <f>Barcelona_Idealista4[[#This Row],[prices]]/Barcelona_Idealista4[[#This Row],[area_m2]]</f>
        <v>3025.3164556962024</v>
      </c>
      <c r="Q1210" t="str">
        <f>_xlfn.TEXTJOIN("-",0,Barcelona_Idealista4[[#This Row],[condition]],Barcelona_Idealista4[[#This Row],[prices]])</f>
        <v>good condition-239000</v>
      </c>
      <c r="R1210" s="11" t="str" cm="1">
        <f t="array" ref="R1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1" spans="1:18" x14ac:dyDescent="0.2">
      <c r="A1211" s="1">
        <v>43245</v>
      </c>
      <c r="B1211" s="14">
        <f>YEAR(Barcelona_Idealista4[[#This Row],[Fecha]])</f>
        <v>2018</v>
      </c>
      <c r="C1211" t="s">
        <v>1332</v>
      </c>
      <c r="D1211" t="s">
        <v>11</v>
      </c>
      <c r="E1211" t="s">
        <v>19</v>
      </c>
      <c r="F1211" t="s">
        <v>20</v>
      </c>
      <c r="G1211" t="s">
        <v>14</v>
      </c>
      <c r="H1211" t="s">
        <v>15</v>
      </c>
      <c r="I1211">
        <v>2</v>
      </c>
      <c r="J1211">
        <v>90</v>
      </c>
      <c r="K1211" t="s">
        <v>16</v>
      </c>
      <c r="L1211" t="s">
        <v>17</v>
      </c>
      <c r="M1211" t="s">
        <v>58</v>
      </c>
      <c r="N1211" s="18">
        <f>VLOOKUP(Barcelona_Idealista4[[#This Row],[lift]],Tabla5[],2,0)</f>
        <v>0</v>
      </c>
      <c r="O1211" s="25">
        <v>800000</v>
      </c>
      <c r="P1211" s="25">
        <f>Barcelona_Idealista4[[#This Row],[prices]]/Barcelona_Idealista4[[#This Row],[area_m2]]</f>
        <v>8888.8888888888887</v>
      </c>
      <c r="Q1211" t="str">
        <f>_xlfn.TEXTJOIN("-",0,Barcelona_Idealista4[[#This Row],[condition]],Barcelona_Idealista4[[#This Row],[prices]])</f>
        <v>good condition-800000</v>
      </c>
      <c r="R1211" s="11" t="str" cm="1">
        <f t="array" ref="R1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2" spans="1:18" x14ac:dyDescent="0.2">
      <c r="A1212" s="1">
        <v>43246</v>
      </c>
      <c r="B1212" s="14">
        <f>YEAR(Barcelona_Idealista4[[#This Row],[Fecha]])</f>
        <v>2018</v>
      </c>
      <c r="C1212" t="s">
        <v>1333</v>
      </c>
      <c r="D1212" t="s">
        <v>11</v>
      </c>
      <c r="E1212" t="s">
        <v>12</v>
      </c>
      <c r="F1212" t="s">
        <v>13</v>
      </c>
      <c r="G1212" t="s">
        <v>14</v>
      </c>
      <c r="H1212" t="s">
        <v>15</v>
      </c>
      <c r="I1212">
        <v>3</v>
      </c>
      <c r="J1212">
        <v>203</v>
      </c>
      <c r="K1212" t="s">
        <v>16</v>
      </c>
      <c r="L1212" t="s">
        <v>17</v>
      </c>
      <c r="M1212" t="s">
        <v>58</v>
      </c>
      <c r="N1212" s="18">
        <f>VLOOKUP(Barcelona_Idealista4[[#This Row],[lift]],Tabla5[],2,0)</f>
        <v>0</v>
      </c>
      <c r="O1212" s="25">
        <v>1790000</v>
      </c>
      <c r="P1212" s="25">
        <f>Barcelona_Idealista4[[#This Row],[prices]]/Barcelona_Idealista4[[#This Row],[area_m2]]</f>
        <v>8817.7339901477826</v>
      </c>
      <c r="Q1212" t="str">
        <f>_xlfn.TEXTJOIN("-",0,Barcelona_Idealista4[[#This Row],[condition]],Barcelona_Idealista4[[#This Row],[prices]])</f>
        <v>good condition-1790000</v>
      </c>
      <c r="R1212" s="11" t="str" cm="1">
        <f t="array" ref="R1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3" spans="1:18" x14ac:dyDescent="0.2">
      <c r="A1213" s="1">
        <v>43247</v>
      </c>
      <c r="B1213" s="14">
        <f>YEAR(Barcelona_Idealista4[[#This Row],[Fecha]])</f>
        <v>2018</v>
      </c>
      <c r="C1213" t="s">
        <v>1334</v>
      </c>
      <c r="D1213" t="s">
        <v>11</v>
      </c>
      <c r="E1213" t="s">
        <v>89</v>
      </c>
      <c r="F1213" t="s">
        <v>105</v>
      </c>
      <c r="G1213" t="s">
        <v>14</v>
      </c>
      <c r="H1213" t="s">
        <v>15</v>
      </c>
      <c r="I1213">
        <v>4</v>
      </c>
      <c r="J1213">
        <v>94</v>
      </c>
      <c r="K1213" t="s">
        <v>16</v>
      </c>
      <c r="L1213" t="s">
        <v>17</v>
      </c>
      <c r="M1213" t="s">
        <v>40</v>
      </c>
      <c r="N1213" s="18">
        <f>VLOOKUP(Barcelona_Idealista4[[#This Row],[lift]],Tabla5[],2,0)</f>
        <v>0</v>
      </c>
      <c r="O1213" s="25">
        <v>305000</v>
      </c>
      <c r="P1213" s="25">
        <f>Barcelona_Idealista4[[#This Row],[prices]]/Barcelona_Idealista4[[#This Row],[area_m2]]</f>
        <v>3244.6808510638298</v>
      </c>
      <c r="Q1213" t="str">
        <f>_xlfn.TEXTJOIN("-",0,Barcelona_Idealista4[[#This Row],[condition]],Barcelona_Idealista4[[#This Row],[prices]])</f>
        <v>good condition-305000</v>
      </c>
      <c r="R1213" s="11" t="str" cm="1">
        <f t="array" ref="R1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4" spans="1:18" x14ac:dyDescent="0.2">
      <c r="A1214" s="1">
        <v>43248</v>
      </c>
      <c r="B1214" s="14">
        <f>YEAR(Barcelona_Idealista4[[#This Row],[Fecha]])</f>
        <v>2018</v>
      </c>
      <c r="C1214" t="s">
        <v>1335</v>
      </c>
      <c r="D1214" t="s">
        <v>11</v>
      </c>
      <c r="E1214" t="s">
        <v>47</v>
      </c>
      <c r="F1214" t="s">
        <v>86</v>
      </c>
      <c r="G1214" t="s">
        <v>14</v>
      </c>
      <c r="H1214" t="s">
        <v>32</v>
      </c>
      <c r="I1214">
        <v>2</v>
      </c>
      <c r="J1214">
        <v>95</v>
      </c>
      <c r="K1214" t="s">
        <v>28</v>
      </c>
      <c r="L1214" t="s">
        <v>17</v>
      </c>
      <c r="M1214" t="s">
        <v>18</v>
      </c>
      <c r="N1214" s="18">
        <f>VLOOKUP(Barcelona_Idealista4[[#This Row],[lift]],Tabla5[],2,0)</f>
        <v>0.02</v>
      </c>
      <c r="O1214" s="25">
        <v>367000</v>
      </c>
      <c r="P1214" s="25">
        <f>Barcelona_Idealista4[[#This Row],[prices]]/Barcelona_Idealista4[[#This Row],[area_m2]]</f>
        <v>3863.1578947368421</v>
      </c>
      <c r="Q1214" t="str">
        <f>_xlfn.TEXTJOIN("-",0,Barcelona_Idealista4[[#This Row],[condition]],Barcelona_Idealista4[[#This Row],[prices]])</f>
        <v>good condition-367000</v>
      </c>
      <c r="R1214" s="11" t="str" cm="1">
        <f t="array" ref="R1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5" spans="1:18" x14ac:dyDescent="0.2">
      <c r="A1215" s="1">
        <v>43249</v>
      </c>
      <c r="B1215" s="14">
        <f>YEAR(Barcelona_Idealista4[[#This Row],[Fecha]])</f>
        <v>2018</v>
      </c>
      <c r="C1215" t="s">
        <v>1336</v>
      </c>
      <c r="D1215" t="s">
        <v>11</v>
      </c>
      <c r="E1215" t="s">
        <v>34</v>
      </c>
      <c r="F1215" t="s">
        <v>71</v>
      </c>
      <c r="G1215" t="s">
        <v>14</v>
      </c>
      <c r="H1215" t="s">
        <v>15</v>
      </c>
      <c r="I1215">
        <v>3</v>
      </c>
      <c r="J1215">
        <v>94</v>
      </c>
      <c r="K1215" t="s">
        <v>16</v>
      </c>
      <c r="L1215" t="s">
        <v>17</v>
      </c>
      <c r="M1215" t="s">
        <v>18</v>
      </c>
      <c r="N1215" s="18">
        <f>VLOOKUP(Barcelona_Idealista4[[#This Row],[lift]],Tabla5[],2,0)</f>
        <v>0</v>
      </c>
      <c r="O1215" s="25">
        <v>425000</v>
      </c>
      <c r="P1215" s="25">
        <f>Barcelona_Idealista4[[#This Row],[prices]]/Barcelona_Idealista4[[#This Row],[area_m2]]</f>
        <v>4521.2765957446809</v>
      </c>
      <c r="Q1215" t="str">
        <f>_xlfn.TEXTJOIN("-",0,Barcelona_Idealista4[[#This Row],[condition]],Barcelona_Idealista4[[#This Row],[prices]])</f>
        <v>good condition-425000</v>
      </c>
      <c r="R1215" s="11" t="str" cm="1">
        <f t="array" ref="R1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6" spans="1:18" x14ac:dyDescent="0.2">
      <c r="A1216" s="1">
        <v>43250</v>
      </c>
      <c r="B1216" s="14">
        <f>YEAR(Barcelona_Idealista4[[#This Row],[Fecha]])</f>
        <v>2018</v>
      </c>
      <c r="C1216" t="s">
        <v>1337</v>
      </c>
      <c r="D1216" t="s">
        <v>11</v>
      </c>
      <c r="E1216" t="s">
        <v>37</v>
      </c>
      <c r="F1216" t="s">
        <v>49</v>
      </c>
      <c r="G1216" t="s">
        <v>14</v>
      </c>
      <c r="H1216" t="s">
        <v>15</v>
      </c>
      <c r="I1216">
        <v>4</v>
      </c>
      <c r="J1216">
        <v>158</v>
      </c>
      <c r="K1216" t="s">
        <v>28</v>
      </c>
      <c r="L1216" t="s">
        <v>17</v>
      </c>
      <c r="M1216" t="s">
        <v>40</v>
      </c>
      <c r="N1216" s="18">
        <f>VLOOKUP(Barcelona_Idealista4[[#This Row],[lift]],Tabla5[],2,0)</f>
        <v>0.02</v>
      </c>
      <c r="O1216" s="25">
        <v>540000</v>
      </c>
      <c r="P1216" s="25">
        <f>Barcelona_Idealista4[[#This Row],[prices]]/Barcelona_Idealista4[[#This Row],[area_m2]]</f>
        <v>3417.7215189873418</v>
      </c>
      <c r="Q1216" t="str">
        <f>_xlfn.TEXTJOIN("-",0,Barcelona_Idealista4[[#This Row],[condition]],Barcelona_Idealista4[[#This Row],[prices]])</f>
        <v>good condition-540000</v>
      </c>
      <c r="R1216" s="11" t="str" cm="1">
        <f t="array" ref="R1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7" spans="1:18" x14ac:dyDescent="0.2">
      <c r="A1217" s="1">
        <v>43251</v>
      </c>
      <c r="B1217" s="14">
        <f>YEAR(Barcelona_Idealista4[[#This Row],[Fecha]])</f>
        <v>2018</v>
      </c>
      <c r="C1217" t="s">
        <v>1338</v>
      </c>
      <c r="D1217" t="s">
        <v>11</v>
      </c>
      <c r="E1217" t="s">
        <v>19</v>
      </c>
      <c r="F1217" t="s">
        <v>20</v>
      </c>
      <c r="G1217" t="s">
        <v>14</v>
      </c>
      <c r="H1217" t="s">
        <v>23</v>
      </c>
      <c r="I1217">
        <v>4</v>
      </c>
      <c r="J1217">
        <v>353</v>
      </c>
      <c r="K1217" t="s">
        <v>16</v>
      </c>
      <c r="L1217" t="s">
        <v>17</v>
      </c>
      <c r="M1217" t="s">
        <v>24</v>
      </c>
      <c r="N1217" s="18">
        <f>VLOOKUP(Barcelona_Idealista4[[#This Row],[lift]],Tabla5[],2,0)</f>
        <v>0</v>
      </c>
      <c r="O1217" s="25">
        <v>3100000</v>
      </c>
      <c r="P1217" s="25">
        <f>Barcelona_Idealista4[[#This Row],[prices]]/Barcelona_Idealista4[[#This Row],[area_m2]]</f>
        <v>8781.8696883852699</v>
      </c>
      <c r="Q1217" t="str">
        <f>_xlfn.TEXTJOIN("-",0,Barcelona_Idealista4[[#This Row],[condition]],Barcelona_Idealista4[[#This Row],[prices]])</f>
        <v>good condition-3100000</v>
      </c>
      <c r="R1217" s="11" t="str" cm="1">
        <f t="array" ref="R1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8" spans="1:18" x14ac:dyDescent="0.2">
      <c r="A1218" s="1">
        <v>43252</v>
      </c>
      <c r="B1218" s="14">
        <f>YEAR(Barcelona_Idealista4[[#This Row],[Fecha]])</f>
        <v>2018</v>
      </c>
      <c r="C1218" t="s">
        <v>1339</v>
      </c>
      <c r="D1218" t="s">
        <v>11</v>
      </c>
      <c r="E1218" t="s">
        <v>34</v>
      </c>
      <c r="F1218" t="s">
        <v>44</v>
      </c>
      <c r="G1218" t="s">
        <v>14</v>
      </c>
      <c r="H1218" t="s">
        <v>15</v>
      </c>
      <c r="I1218">
        <v>4</v>
      </c>
      <c r="J1218">
        <v>121</v>
      </c>
      <c r="K1218" t="s">
        <v>16</v>
      </c>
      <c r="L1218" t="s">
        <v>17</v>
      </c>
      <c r="M1218" t="s">
        <v>21</v>
      </c>
      <c r="N1218" s="18">
        <f>VLOOKUP(Barcelona_Idealista4[[#This Row],[lift]],Tabla5[],2,0)</f>
        <v>0</v>
      </c>
      <c r="O1218" s="25">
        <v>595000</v>
      </c>
      <c r="P1218" s="25">
        <f>Barcelona_Idealista4[[#This Row],[prices]]/Barcelona_Idealista4[[#This Row],[area_m2]]</f>
        <v>4917.3553719008269</v>
      </c>
      <c r="Q1218" t="str">
        <f>_xlfn.TEXTJOIN("-",0,Barcelona_Idealista4[[#This Row],[condition]],Barcelona_Idealista4[[#This Row],[prices]])</f>
        <v>good condition-595000</v>
      </c>
      <c r="R1218" s="11" t="str" cm="1">
        <f t="array" ref="R1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19" spans="1:18" x14ac:dyDescent="0.2">
      <c r="A1219" s="1">
        <v>43253</v>
      </c>
      <c r="B1219" s="14">
        <f>YEAR(Barcelona_Idealista4[[#This Row],[Fecha]])</f>
        <v>2018</v>
      </c>
      <c r="C1219" t="s">
        <v>1340</v>
      </c>
      <c r="D1219" t="s">
        <v>11</v>
      </c>
      <c r="E1219" t="s">
        <v>12</v>
      </c>
      <c r="F1219" t="s">
        <v>31</v>
      </c>
      <c r="G1219" t="s">
        <v>14</v>
      </c>
      <c r="H1219" t="s">
        <v>15</v>
      </c>
      <c r="I1219">
        <v>4</v>
      </c>
      <c r="J1219">
        <v>73</v>
      </c>
      <c r="K1219" t="s">
        <v>16</v>
      </c>
      <c r="L1219" t="s">
        <v>17</v>
      </c>
      <c r="M1219" t="s">
        <v>18</v>
      </c>
      <c r="N1219" s="18">
        <f>VLOOKUP(Barcelona_Idealista4[[#This Row],[lift]],Tabla5[],2,0)</f>
        <v>0</v>
      </c>
      <c r="O1219" s="25">
        <v>267000</v>
      </c>
      <c r="P1219" s="25">
        <f>Barcelona_Idealista4[[#This Row],[prices]]/Barcelona_Idealista4[[#This Row],[area_m2]]</f>
        <v>3657.5342465753424</v>
      </c>
      <c r="Q1219" t="str">
        <f>_xlfn.TEXTJOIN("-",0,Barcelona_Idealista4[[#This Row],[condition]],Barcelona_Idealista4[[#This Row],[prices]])</f>
        <v>good condition-267000</v>
      </c>
      <c r="R1219" s="11" t="str" cm="1">
        <f t="array" ref="R1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0" spans="1:18" x14ac:dyDescent="0.2">
      <c r="A1220" s="1">
        <v>43254</v>
      </c>
      <c r="B1220" s="14">
        <f>YEAR(Barcelona_Idealista4[[#This Row],[Fecha]])</f>
        <v>2018</v>
      </c>
      <c r="C1220" t="s">
        <v>1341</v>
      </c>
      <c r="D1220" t="s">
        <v>11</v>
      </c>
      <c r="E1220" t="s">
        <v>19</v>
      </c>
      <c r="F1220" t="s">
        <v>75</v>
      </c>
      <c r="G1220" t="s">
        <v>14</v>
      </c>
      <c r="H1220" t="s">
        <v>15</v>
      </c>
      <c r="I1220">
        <v>3</v>
      </c>
      <c r="J1220">
        <v>116</v>
      </c>
      <c r="K1220" t="s">
        <v>28</v>
      </c>
      <c r="L1220" t="s">
        <v>17</v>
      </c>
      <c r="M1220" t="s">
        <v>52</v>
      </c>
      <c r="N1220" s="18">
        <f>VLOOKUP(Barcelona_Idealista4[[#This Row],[lift]],Tabla5[],2,0)</f>
        <v>0.02</v>
      </c>
      <c r="O1220" s="25">
        <v>395000</v>
      </c>
      <c r="P1220" s="25">
        <f>Barcelona_Idealista4[[#This Row],[prices]]/Barcelona_Idealista4[[#This Row],[area_m2]]</f>
        <v>3405.1724137931033</v>
      </c>
      <c r="Q1220" t="str">
        <f>_xlfn.TEXTJOIN("-",0,Barcelona_Idealista4[[#This Row],[condition]],Barcelona_Idealista4[[#This Row],[prices]])</f>
        <v>good condition-395000</v>
      </c>
      <c r="R1220" s="11" t="str" cm="1">
        <f t="array" ref="R1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1" spans="1:18" x14ac:dyDescent="0.2">
      <c r="A1221" s="1">
        <v>43255</v>
      </c>
      <c r="B1221" s="14">
        <f>YEAR(Barcelona_Idealista4[[#This Row],[Fecha]])</f>
        <v>2018</v>
      </c>
      <c r="C1221" t="s">
        <v>1342</v>
      </c>
      <c r="D1221" t="s">
        <v>11</v>
      </c>
      <c r="E1221" t="s">
        <v>34</v>
      </c>
      <c r="F1221" t="s">
        <v>35</v>
      </c>
      <c r="G1221" t="s">
        <v>14</v>
      </c>
      <c r="H1221" t="s">
        <v>64</v>
      </c>
      <c r="I1221">
        <v>6</v>
      </c>
      <c r="J1221">
        <v>800</v>
      </c>
      <c r="K1221" t="s">
        <v>28</v>
      </c>
      <c r="L1221" t="s">
        <v>17</v>
      </c>
      <c r="M1221" t="s">
        <v>29</v>
      </c>
      <c r="N1221" s="18">
        <f>VLOOKUP(Barcelona_Idealista4[[#This Row],[lift]],Tabla5[],2,0)</f>
        <v>0.02</v>
      </c>
      <c r="O1221" s="25">
        <v>6500000</v>
      </c>
      <c r="P1221" s="25">
        <f>Barcelona_Idealista4[[#This Row],[prices]]/Barcelona_Idealista4[[#This Row],[area_m2]]</f>
        <v>8125</v>
      </c>
      <c r="Q1221" t="str">
        <f>_xlfn.TEXTJOIN("-",0,Barcelona_Idealista4[[#This Row],[condition]],Barcelona_Idealista4[[#This Row],[prices]])</f>
        <v>good condition-6500000</v>
      </c>
      <c r="R1221" s="11" t="str" cm="1">
        <f t="array" ref="R1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2" spans="1:18" x14ac:dyDescent="0.2">
      <c r="A1222" s="1">
        <v>43256</v>
      </c>
      <c r="B1222" s="14">
        <f>YEAR(Barcelona_Idealista4[[#This Row],[Fecha]])</f>
        <v>2018</v>
      </c>
      <c r="C1222" t="s">
        <v>1343</v>
      </c>
      <c r="D1222" t="s">
        <v>11</v>
      </c>
      <c r="E1222" t="s">
        <v>37</v>
      </c>
      <c r="F1222" t="s">
        <v>49</v>
      </c>
      <c r="G1222" t="s">
        <v>14</v>
      </c>
      <c r="H1222" t="s">
        <v>15</v>
      </c>
      <c r="I1222">
        <v>2</v>
      </c>
      <c r="J1222">
        <v>66</v>
      </c>
      <c r="K1222" t="s">
        <v>16</v>
      </c>
      <c r="L1222" t="s">
        <v>17</v>
      </c>
      <c r="M1222" t="s">
        <v>18</v>
      </c>
      <c r="N1222" s="18">
        <f>VLOOKUP(Barcelona_Idealista4[[#This Row],[lift]],Tabla5[],2,0)</f>
        <v>0</v>
      </c>
      <c r="O1222" s="25">
        <v>425000</v>
      </c>
      <c r="P1222" s="25">
        <f>Barcelona_Idealista4[[#This Row],[prices]]/Barcelona_Idealista4[[#This Row],[area_m2]]</f>
        <v>6439.393939393939</v>
      </c>
      <c r="Q1222" t="str">
        <f>_xlfn.TEXTJOIN("-",0,Barcelona_Idealista4[[#This Row],[condition]],Barcelona_Idealista4[[#This Row],[prices]])</f>
        <v>good condition-425000</v>
      </c>
      <c r="R1222" s="11" t="str" cm="1">
        <f t="array" ref="R1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3" spans="1:18" x14ac:dyDescent="0.2">
      <c r="A1223" s="1">
        <v>43257</v>
      </c>
      <c r="B1223" s="14">
        <f>YEAR(Barcelona_Idealista4[[#This Row],[Fecha]])</f>
        <v>2018</v>
      </c>
      <c r="C1223" t="s">
        <v>1344</v>
      </c>
      <c r="D1223" t="s">
        <v>11</v>
      </c>
      <c r="E1223" t="s">
        <v>47</v>
      </c>
      <c r="F1223" t="s">
        <v>98</v>
      </c>
      <c r="G1223" t="s">
        <v>14</v>
      </c>
      <c r="H1223" t="s">
        <v>23</v>
      </c>
      <c r="I1223">
        <v>2</v>
      </c>
      <c r="J1223">
        <v>70</v>
      </c>
      <c r="K1223" t="s">
        <v>28</v>
      </c>
      <c r="L1223" t="s">
        <v>17</v>
      </c>
      <c r="M1223" t="s">
        <v>40</v>
      </c>
      <c r="N1223" s="18">
        <f>VLOOKUP(Barcelona_Idealista4[[#This Row],[lift]],Tabla5[],2,0)</f>
        <v>0.02</v>
      </c>
      <c r="O1223" s="25">
        <v>460000</v>
      </c>
      <c r="P1223" s="25">
        <f>Barcelona_Idealista4[[#This Row],[prices]]/Barcelona_Idealista4[[#This Row],[area_m2]]</f>
        <v>6571.4285714285716</v>
      </c>
      <c r="Q1223" t="str">
        <f>_xlfn.TEXTJOIN("-",0,Barcelona_Idealista4[[#This Row],[condition]],Barcelona_Idealista4[[#This Row],[prices]])</f>
        <v>good condition-460000</v>
      </c>
      <c r="R1223" s="11" t="str" cm="1">
        <f t="array" ref="R12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4" spans="1:18" x14ac:dyDescent="0.2">
      <c r="A1224" s="1">
        <v>43258</v>
      </c>
      <c r="B1224" s="14">
        <f>YEAR(Barcelona_Idealista4[[#This Row],[Fecha]])</f>
        <v>2018</v>
      </c>
      <c r="C1224" t="s">
        <v>1345</v>
      </c>
      <c r="D1224" t="s">
        <v>11</v>
      </c>
      <c r="E1224" t="s">
        <v>12</v>
      </c>
      <c r="F1224" t="s">
        <v>31</v>
      </c>
      <c r="G1224" t="s">
        <v>14</v>
      </c>
      <c r="H1224" t="s">
        <v>15</v>
      </c>
      <c r="I1224">
        <v>2</v>
      </c>
      <c r="J1224">
        <v>62</v>
      </c>
      <c r="K1224" t="s">
        <v>16</v>
      </c>
      <c r="L1224" t="s">
        <v>17</v>
      </c>
      <c r="M1224" t="s">
        <v>58</v>
      </c>
      <c r="N1224" s="18">
        <f>VLOOKUP(Barcelona_Idealista4[[#This Row],[lift]],Tabla5[],2,0)</f>
        <v>0</v>
      </c>
      <c r="O1224" s="25">
        <v>500000</v>
      </c>
      <c r="P1224" s="25">
        <f>Barcelona_Idealista4[[#This Row],[prices]]/Barcelona_Idealista4[[#This Row],[area_m2]]</f>
        <v>8064.5161290322585</v>
      </c>
      <c r="Q1224" t="str">
        <f>_xlfn.TEXTJOIN("-",0,Barcelona_Idealista4[[#This Row],[condition]],Barcelona_Idealista4[[#This Row],[prices]])</f>
        <v>good condition-500000</v>
      </c>
      <c r="R1224" s="11" t="str" cm="1">
        <f t="array" ref="R1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5" spans="1:18" x14ac:dyDescent="0.2">
      <c r="A1225" s="1">
        <v>43259</v>
      </c>
      <c r="B1225" s="14">
        <f>YEAR(Barcelona_Idealista4[[#This Row],[Fecha]])</f>
        <v>2018</v>
      </c>
      <c r="C1225" t="s">
        <v>1346</v>
      </c>
      <c r="D1225" t="s">
        <v>11</v>
      </c>
      <c r="E1225" t="s">
        <v>47</v>
      </c>
      <c r="F1225" t="s">
        <v>98</v>
      </c>
      <c r="G1225" t="s">
        <v>14</v>
      </c>
      <c r="H1225" t="s">
        <v>15</v>
      </c>
      <c r="I1225">
        <v>2</v>
      </c>
      <c r="J1225">
        <v>70</v>
      </c>
      <c r="K1225" t="s">
        <v>16</v>
      </c>
      <c r="L1225" t="s">
        <v>17</v>
      </c>
      <c r="M1225" t="s">
        <v>18</v>
      </c>
      <c r="N1225" s="18">
        <f>VLOOKUP(Barcelona_Idealista4[[#This Row],[lift]],Tabla5[],2,0)</f>
        <v>0</v>
      </c>
      <c r="O1225" s="25">
        <v>445000</v>
      </c>
      <c r="P1225" s="25">
        <f>Barcelona_Idealista4[[#This Row],[prices]]/Barcelona_Idealista4[[#This Row],[area_m2]]</f>
        <v>6357.1428571428569</v>
      </c>
      <c r="Q1225" t="str">
        <f>_xlfn.TEXTJOIN("-",0,Barcelona_Idealista4[[#This Row],[condition]],Barcelona_Idealista4[[#This Row],[prices]])</f>
        <v>good condition-445000</v>
      </c>
      <c r="R1225" s="11" t="str" cm="1">
        <f t="array" ref="R1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6" spans="1:18" x14ac:dyDescent="0.2">
      <c r="A1226" s="1">
        <v>43260</v>
      </c>
      <c r="B1226" s="14">
        <f>YEAR(Barcelona_Idealista4[[#This Row],[Fecha]])</f>
        <v>2018</v>
      </c>
      <c r="C1226" t="s">
        <v>1347</v>
      </c>
      <c r="D1226" t="s">
        <v>11</v>
      </c>
      <c r="E1226" t="s">
        <v>12</v>
      </c>
      <c r="F1226" t="s">
        <v>41</v>
      </c>
      <c r="G1226" t="s">
        <v>14</v>
      </c>
      <c r="H1226" t="s">
        <v>15</v>
      </c>
      <c r="I1226">
        <v>3</v>
      </c>
      <c r="J1226">
        <v>94</v>
      </c>
      <c r="K1226" t="s">
        <v>16</v>
      </c>
      <c r="L1226" t="s">
        <v>17</v>
      </c>
      <c r="M1226" t="s">
        <v>60</v>
      </c>
      <c r="N1226" s="18">
        <f>VLOOKUP(Barcelona_Idealista4[[#This Row],[lift]],Tabla5[],2,0)</f>
        <v>0</v>
      </c>
      <c r="O1226" s="25">
        <v>500000</v>
      </c>
      <c r="P1226" s="25">
        <f>Barcelona_Idealista4[[#This Row],[prices]]/Barcelona_Idealista4[[#This Row],[area_m2]]</f>
        <v>5319.1489361702124</v>
      </c>
      <c r="Q1226" t="str">
        <f>_xlfn.TEXTJOIN("-",0,Barcelona_Idealista4[[#This Row],[condition]],Barcelona_Idealista4[[#This Row],[prices]])</f>
        <v>good condition-500000</v>
      </c>
      <c r="R1226" s="11" t="str" cm="1">
        <f t="array" ref="R1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7" spans="1:18" x14ac:dyDescent="0.2">
      <c r="A1227" s="1">
        <v>43261</v>
      </c>
      <c r="B1227" s="14">
        <f>YEAR(Barcelona_Idealista4[[#This Row],[Fecha]])</f>
        <v>2018</v>
      </c>
      <c r="C1227" t="s">
        <v>1348</v>
      </c>
      <c r="D1227" t="s">
        <v>11</v>
      </c>
      <c r="E1227" t="s">
        <v>37</v>
      </c>
      <c r="F1227" t="s">
        <v>74</v>
      </c>
      <c r="G1227" t="s">
        <v>14</v>
      </c>
      <c r="H1227" t="s">
        <v>15</v>
      </c>
      <c r="I1227">
        <v>1</v>
      </c>
      <c r="J1227">
        <v>49</v>
      </c>
      <c r="K1227" t="s">
        <v>28</v>
      </c>
      <c r="L1227" t="s">
        <v>17</v>
      </c>
      <c r="M1227" t="s">
        <v>36</v>
      </c>
      <c r="N1227" s="18">
        <f>VLOOKUP(Barcelona_Idealista4[[#This Row],[lift]],Tabla5[],2,0)</f>
        <v>0.02</v>
      </c>
      <c r="O1227" s="25">
        <v>197500</v>
      </c>
      <c r="P1227" s="25">
        <f>Barcelona_Idealista4[[#This Row],[prices]]/Barcelona_Idealista4[[#This Row],[area_m2]]</f>
        <v>4030.612244897959</v>
      </c>
      <c r="Q1227" t="str">
        <f>_xlfn.TEXTJOIN("-",0,Barcelona_Idealista4[[#This Row],[condition]],Barcelona_Idealista4[[#This Row],[prices]])</f>
        <v>good condition-197500</v>
      </c>
      <c r="R1227" s="11" t="str" cm="1">
        <f t="array" ref="R1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8" spans="1:18" x14ac:dyDescent="0.2">
      <c r="A1228" s="1">
        <v>43262</v>
      </c>
      <c r="B1228" s="14">
        <f>YEAR(Barcelona_Idealista4[[#This Row],[Fecha]])</f>
        <v>2018</v>
      </c>
      <c r="C1228" t="s">
        <v>1349</v>
      </c>
      <c r="D1228" t="s">
        <v>11</v>
      </c>
      <c r="E1228" t="s">
        <v>12</v>
      </c>
      <c r="F1228" t="s">
        <v>33</v>
      </c>
      <c r="G1228" t="s">
        <v>14</v>
      </c>
      <c r="H1228" t="s">
        <v>15</v>
      </c>
      <c r="I1228">
        <v>1</v>
      </c>
      <c r="J1228">
        <v>65</v>
      </c>
      <c r="K1228" t="s">
        <v>16</v>
      </c>
      <c r="L1228" t="s">
        <v>17</v>
      </c>
      <c r="M1228" t="s">
        <v>40</v>
      </c>
      <c r="N1228" s="18">
        <f>VLOOKUP(Barcelona_Idealista4[[#This Row],[lift]],Tabla5[],2,0)</f>
        <v>0</v>
      </c>
      <c r="O1228" s="25">
        <v>340000</v>
      </c>
      <c r="P1228" s="25">
        <f>Barcelona_Idealista4[[#This Row],[prices]]/Barcelona_Idealista4[[#This Row],[area_m2]]</f>
        <v>5230.7692307692305</v>
      </c>
      <c r="Q1228" t="str">
        <f>_xlfn.TEXTJOIN("-",0,Barcelona_Idealista4[[#This Row],[condition]],Barcelona_Idealista4[[#This Row],[prices]])</f>
        <v>good condition-340000</v>
      </c>
      <c r="R1228" s="11" t="str" cm="1">
        <f t="array" ref="R1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29" spans="1:18" x14ac:dyDescent="0.2">
      <c r="A1229" s="1">
        <v>43263</v>
      </c>
      <c r="B1229" s="14">
        <f>YEAR(Barcelona_Idealista4[[#This Row],[Fecha]])</f>
        <v>2018</v>
      </c>
      <c r="C1229" t="s">
        <v>1350</v>
      </c>
      <c r="D1229" t="s">
        <v>11</v>
      </c>
      <c r="E1229" t="s">
        <v>42</v>
      </c>
      <c r="F1229" t="s">
        <v>56</v>
      </c>
      <c r="G1229" t="s">
        <v>14</v>
      </c>
      <c r="H1229" t="s">
        <v>15</v>
      </c>
      <c r="I1229">
        <v>2</v>
      </c>
      <c r="J1229">
        <v>110</v>
      </c>
      <c r="K1229" t="s">
        <v>16</v>
      </c>
      <c r="L1229" t="s">
        <v>17</v>
      </c>
      <c r="M1229" t="s">
        <v>58</v>
      </c>
      <c r="N1229" s="18">
        <f>VLOOKUP(Barcelona_Idealista4[[#This Row],[lift]],Tabla5[],2,0)</f>
        <v>0</v>
      </c>
      <c r="O1229" s="25">
        <v>644000</v>
      </c>
      <c r="P1229" s="25">
        <f>Barcelona_Idealista4[[#This Row],[prices]]/Barcelona_Idealista4[[#This Row],[area_m2]]</f>
        <v>5854.545454545455</v>
      </c>
      <c r="Q1229" t="str">
        <f>_xlfn.TEXTJOIN("-",0,Barcelona_Idealista4[[#This Row],[condition]],Barcelona_Idealista4[[#This Row],[prices]])</f>
        <v>good condition-644000</v>
      </c>
      <c r="R1229" s="11" t="str" cm="1">
        <f t="array" ref="R1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0" spans="1:18" x14ac:dyDescent="0.2">
      <c r="A1230" s="1">
        <v>43264</v>
      </c>
      <c r="B1230" s="14">
        <f>YEAR(Barcelona_Idealista4[[#This Row],[Fecha]])</f>
        <v>2018</v>
      </c>
      <c r="C1230" t="s">
        <v>1351</v>
      </c>
      <c r="D1230" t="s">
        <v>11</v>
      </c>
      <c r="E1230" t="s">
        <v>34</v>
      </c>
      <c r="F1230" t="s">
        <v>35</v>
      </c>
      <c r="G1230" t="s">
        <v>14</v>
      </c>
      <c r="H1230" t="s">
        <v>23</v>
      </c>
      <c r="I1230">
        <v>5</v>
      </c>
      <c r="J1230">
        <v>147</v>
      </c>
      <c r="K1230" t="s">
        <v>16</v>
      </c>
      <c r="L1230" t="s">
        <v>17</v>
      </c>
      <c r="M1230" t="s">
        <v>46</v>
      </c>
      <c r="N1230" s="18">
        <f>VLOOKUP(Barcelona_Idealista4[[#This Row],[lift]],Tabla5[],2,0)</f>
        <v>0</v>
      </c>
      <c r="O1230" s="25">
        <v>695000</v>
      </c>
      <c r="P1230" s="25">
        <f>Barcelona_Idealista4[[#This Row],[prices]]/Barcelona_Idealista4[[#This Row],[area_m2]]</f>
        <v>4727.8911564625851</v>
      </c>
      <c r="Q1230" t="str">
        <f>_xlfn.TEXTJOIN("-",0,Barcelona_Idealista4[[#This Row],[condition]],Barcelona_Idealista4[[#This Row],[prices]])</f>
        <v>good condition-695000</v>
      </c>
      <c r="R1230" s="11" t="str" cm="1">
        <f t="array" ref="R1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1" spans="1:18" x14ac:dyDescent="0.2">
      <c r="A1231" s="1">
        <v>43265</v>
      </c>
      <c r="B1231" s="14">
        <f>YEAR(Barcelona_Idealista4[[#This Row],[Fecha]])</f>
        <v>2018</v>
      </c>
      <c r="C1231" t="s">
        <v>1352</v>
      </c>
      <c r="D1231" t="s">
        <v>11</v>
      </c>
      <c r="E1231" t="s">
        <v>50</v>
      </c>
      <c r="F1231" t="s">
        <v>114</v>
      </c>
      <c r="G1231" t="s">
        <v>14</v>
      </c>
      <c r="H1231" t="s">
        <v>23</v>
      </c>
      <c r="I1231">
        <v>2</v>
      </c>
      <c r="J1231">
        <v>89</v>
      </c>
      <c r="K1231" t="s">
        <v>16</v>
      </c>
      <c r="L1231" t="s">
        <v>17</v>
      </c>
      <c r="M1231" t="s">
        <v>58</v>
      </c>
      <c r="N1231" s="18">
        <f>VLOOKUP(Barcelona_Idealista4[[#This Row],[lift]],Tabla5[],2,0)</f>
        <v>0</v>
      </c>
      <c r="O1231" s="25">
        <v>470000</v>
      </c>
      <c r="P1231" s="25">
        <f>Barcelona_Idealista4[[#This Row],[prices]]/Barcelona_Idealista4[[#This Row],[area_m2]]</f>
        <v>5280.8988764044943</v>
      </c>
      <c r="Q1231" t="str">
        <f>_xlfn.TEXTJOIN("-",0,Barcelona_Idealista4[[#This Row],[condition]],Barcelona_Idealista4[[#This Row],[prices]])</f>
        <v>good condition-470000</v>
      </c>
      <c r="R1231" s="11" t="str" cm="1">
        <f t="array" ref="R1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2" spans="1:18" x14ac:dyDescent="0.2">
      <c r="A1232" s="1">
        <v>43266</v>
      </c>
      <c r="B1232" s="14">
        <f>YEAR(Barcelona_Idealista4[[#This Row],[Fecha]])</f>
        <v>2018</v>
      </c>
      <c r="C1232" t="s">
        <v>1353</v>
      </c>
      <c r="D1232" t="s">
        <v>11</v>
      </c>
      <c r="E1232" t="s">
        <v>19</v>
      </c>
      <c r="F1232" t="s">
        <v>45</v>
      </c>
      <c r="G1232" t="s">
        <v>14</v>
      </c>
      <c r="H1232" t="s">
        <v>15</v>
      </c>
      <c r="I1232">
        <v>3</v>
      </c>
      <c r="J1232">
        <v>177</v>
      </c>
      <c r="K1232" t="s">
        <v>16</v>
      </c>
      <c r="L1232" t="s">
        <v>17</v>
      </c>
      <c r="M1232" t="s">
        <v>18</v>
      </c>
      <c r="N1232" s="18">
        <f>VLOOKUP(Barcelona_Idealista4[[#This Row],[lift]],Tabla5[],2,0)</f>
        <v>0</v>
      </c>
      <c r="O1232" s="25">
        <v>1000000</v>
      </c>
      <c r="P1232" s="25">
        <f>Barcelona_Idealista4[[#This Row],[prices]]/Barcelona_Idealista4[[#This Row],[area_m2]]</f>
        <v>5649.7175141242942</v>
      </c>
      <c r="Q1232" t="str">
        <f>_xlfn.TEXTJOIN("-",0,Barcelona_Idealista4[[#This Row],[condition]],Barcelona_Idealista4[[#This Row],[prices]])</f>
        <v>good condition-1000000</v>
      </c>
      <c r="R1232" s="11" t="str" cm="1">
        <f t="array" ref="R1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3" spans="1:18" x14ac:dyDescent="0.2">
      <c r="A1233" s="1">
        <v>43267</v>
      </c>
      <c r="B1233" s="14">
        <f>YEAR(Barcelona_Idealista4[[#This Row],[Fecha]])</f>
        <v>2018</v>
      </c>
      <c r="C1233" t="s">
        <v>1354</v>
      </c>
      <c r="D1233" t="s">
        <v>11</v>
      </c>
      <c r="E1233" t="s">
        <v>12</v>
      </c>
      <c r="F1233" t="s">
        <v>13</v>
      </c>
      <c r="G1233" t="s">
        <v>14</v>
      </c>
      <c r="H1233" t="s">
        <v>15</v>
      </c>
      <c r="I1233">
        <v>4</v>
      </c>
      <c r="J1233">
        <v>142</v>
      </c>
      <c r="K1233" t="s">
        <v>16</v>
      </c>
      <c r="L1233" t="s">
        <v>17</v>
      </c>
      <c r="M1233" t="s">
        <v>21</v>
      </c>
      <c r="N1233" s="18">
        <f>VLOOKUP(Barcelona_Idealista4[[#This Row],[lift]],Tabla5[],2,0)</f>
        <v>0</v>
      </c>
      <c r="O1233" s="25">
        <v>595000</v>
      </c>
      <c r="P1233" s="25">
        <f>Barcelona_Idealista4[[#This Row],[prices]]/Barcelona_Idealista4[[#This Row],[area_m2]]</f>
        <v>4190.140845070423</v>
      </c>
      <c r="Q1233" t="str">
        <f>_xlfn.TEXTJOIN("-",0,Barcelona_Idealista4[[#This Row],[condition]],Barcelona_Idealista4[[#This Row],[prices]])</f>
        <v>good condition-595000</v>
      </c>
      <c r="R1233" s="11" t="str" cm="1">
        <f t="array" ref="R1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4" spans="1:18" x14ac:dyDescent="0.2">
      <c r="A1234" s="1">
        <v>43268</v>
      </c>
      <c r="B1234" s="14">
        <f>YEAR(Barcelona_Idealista4[[#This Row],[Fecha]])</f>
        <v>2018</v>
      </c>
      <c r="C1234" t="s">
        <v>1355</v>
      </c>
      <c r="D1234" t="s">
        <v>11</v>
      </c>
      <c r="E1234" t="s">
        <v>25</v>
      </c>
      <c r="F1234" t="s">
        <v>99</v>
      </c>
      <c r="G1234" t="s">
        <v>14</v>
      </c>
      <c r="H1234" t="s">
        <v>15</v>
      </c>
      <c r="I1234">
        <v>3</v>
      </c>
      <c r="J1234">
        <v>70</v>
      </c>
      <c r="K1234" t="s">
        <v>28</v>
      </c>
      <c r="L1234" t="s">
        <v>67</v>
      </c>
      <c r="M1234" t="s">
        <v>21</v>
      </c>
      <c r="N1234" s="18">
        <f>VLOOKUP(Barcelona_Idealista4[[#This Row],[lift]],Tabla5[],2,0)</f>
        <v>0.02</v>
      </c>
      <c r="O1234" s="25">
        <v>209000</v>
      </c>
      <c r="P1234" s="25">
        <f>Barcelona_Idealista4[[#This Row],[prices]]/Barcelona_Idealista4[[#This Row],[area_m2]]</f>
        <v>2985.7142857142858</v>
      </c>
      <c r="Q1234" t="str">
        <f>_xlfn.TEXTJOIN("-",0,Barcelona_Idealista4[[#This Row],[condition]],Barcelona_Idealista4[[#This Row],[prices]])</f>
        <v>good condition-209000</v>
      </c>
      <c r="R1234" s="11" t="str" cm="1">
        <f t="array" ref="R12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35" spans="1:18" x14ac:dyDescent="0.2">
      <c r="A1235" s="1">
        <v>43269</v>
      </c>
      <c r="B1235" s="14">
        <f>YEAR(Barcelona_Idealista4[[#This Row],[Fecha]])</f>
        <v>2018</v>
      </c>
      <c r="C1235" t="s">
        <v>1356</v>
      </c>
      <c r="D1235" t="s">
        <v>11</v>
      </c>
      <c r="E1235" t="s">
        <v>12</v>
      </c>
      <c r="F1235" t="s">
        <v>13</v>
      </c>
      <c r="G1235" t="s">
        <v>14</v>
      </c>
      <c r="H1235" t="s">
        <v>15</v>
      </c>
      <c r="I1235">
        <v>4</v>
      </c>
      <c r="J1235">
        <v>201</v>
      </c>
      <c r="K1235" t="s">
        <v>16</v>
      </c>
      <c r="L1235" t="s">
        <v>17</v>
      </c>
      <c r="M1235" t="s">
        <v>58</v>
      </c>
      <c r="N1235" s="18">
        <f>VLOOKUP(Barcelona_Idealista4[[#This Row],[lift]],Tabla5[],2,0)</f>
        <v>0</v>
      </c>
      <c r="O1235" s="25">
        <v>1360000</v>
      </c>
      <c r="P1235" s="25">
        <f>Barcelona_Idealista4[[#This Row],[prices]]/Barcelona_Idealista4[[#This Row],[area_m2]]</f>
        <v>6766.1691542288554</v>
      </c>
      <c r="Q1235" t="str">
        <f>_xlfn.TEXTJOIN("-",0,Barcelona_Idealista4[[#This Row],[condition]],Barcelona_Idealista4[[#This Row],[prices]])</f>
        <v>good condition-1360000</v>
      </c>
      <c r="R1235" s="11" t="str" cm="1">
        <f t="array" ref="R1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6" spans="1:18" x14ac:dyDescent="0.2">
      <c r="A1236" s="1">
        <v>43270</v>
      </c>
      <c r="B1236" s="14">
        <f>YEAR(Barcelona_Idealista4[[#This Row],[Fecha]])</f>
        <v>2018</v>
      </c>
      <c r="C1236" t="s">
        <v>1357</v>
      </c>
      <c r="D1236" t="s">
        <v>11</v>
      </c>
      <c r="E1236" t="s">
        <v>12</v>
      </c>
      <c r="F1236" t="s">
        <v>41</v>
      </c>
      <c r="G1236" t="s">
        <v>14</v>
      </c>
      <c r="H1236" t="s">
        <v>15</v>
      </c>
      <c r="I1236">
        <v>2</v>
      </c>
      <c r="J1236">
        <v>89</v>
      </c>
      <c r="K1236" t="s">
        <v>16</v>
      </c>
      <c r="L1236" t="s">
        <v>17</v>
      </c>
      <c r="M1236" t="s">
        <v>58</v>
      </c>
      <c r="N1236" s="18">
        <f>VLOOKUP(Barcelona_Idealista4[[#This Row],[lift]],Tabla5[],2,0)</f>
        <v>0</v>
      </c>
      <c r="O1236" s="25">
        <v>400000</v>
      </c>
      <c r="P1236" s="25">
        <f>Barcelona_Idealista4[[#This Row],[prices]]/Barcelona_Idealista4[[#This Row],[area_m2]]</f>
        <v>4494.3820224719102</v>
      </c>
      <c r="Q1236" t="str">
        <f>_xlfn.TEXTJOIN("-",0,Barcelona_Idealista4[[#This Row],[condition]],Barcelona_Idealista4[[#This Row],[prices]])</f>
        <v>good condition-400000</v>
      </c>
      <c r="R1236" s="11" t="str" cm="1">
        <f t="array" ref="R1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7" spans="1:18" x14ac:dyDescent="0.2">
      <c r="A1237" s="1">
        <v>43271</v>
      </c>
      <c r="B1237" s="14">
        <f>YEAR(Barcelona_Idealista4[[#This Row],[Fecha]])</f>
        <v>2018</v>
      </c>
      <c r="C1237" t="s">
        <v>1358</v>
      </c>
      <c r="D1237" t="s">
        <v>11</v>
      </c>
      <c r="E1237" t="s">
        <v>37</v>
      </c>
      <c r="F1237" t="s">
        <v>38</v>
      </c>
      <c r="G1237" t="s">
        <v>14</v>
      </c>
      <c r="H1237" t="s">
        <v>15</v>
      </c>
      <c r="I1237">
        <v>2</v>
      </c>
      <c r="J1237">
        <v>117</v>
      </c>
      <c r="K1237" t="s">
        <v>28</v>
      </c>
      <c r="L1237" t="s">
        <v>17</v>
      </c>
      <c r="M1237" t="s">
        <v>40</v>
      </c>
      <c r="N1237" s="18">
        <f>VLOOKUP(Barcelona_Idealista4[[#This Row],[lift]],Tabla5[],2,0)</f>
        <v>0.02</v>
      </c>
      <c r="O1237" s="25">
        <v>470000</v>
      </c>
      <c r="P1237" s="25">
        <f>Barcelona_Idealista4[[#This Row],[prices]]/Barcelona_Idealista4[[#This Row],[area_m2]]</f>
        <v>4017.0940170940171</v>
      </c>
      <c r="Q1237" t="str">
        <f>_xlfn.TEXTJOIN("-",0,Barcelona_Idealista4[[#This Row],[condition]],Barcelona_Idealista4[[#This Row],[prices]])</f>
        <v>good condition-470000</v>
      </c>
      <c r="R1237" s="11" t="str" cm="1">
        <f t="array" ref="R1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8" spans="1:18" x14ac:dyDescent="0.2">
      <c r="A1238" s="1">
        <v>43272</v>
      </c>
      <c r="B1238" s="14">
        <f>YEAR(Barcelona_Idealista4[[#This Row],[Fecha]])</f>
        <v>2018</v>
      </c>
      <c r="C1238" t="s">
        <v>1359</v>
      </c>
      <c r="D1238" t="s">
        <v>11</v>
      </c>
      <c r="E1238" t="s">
        <v>37</v>
      </c>
      <c r="F1238" t="s">
        <v>49</v>
      </c>
      <c r="G1238" t="s">
        <v>14</v>
      </c>
      <c r="H1238" t="s">
        <v>15</v>
      </c>
      <c r="I1238">
        <v>2</v>
      </c>
      <c r="J1238">
        <v>90</v>
      </c>
      <c r="K1238" t="s">
        <v>16</v>
      </c>
      <c r="L1238" t="s">
        <v>17</v>
      </c>
      <c r="M1238" t="s">
        <v>21</v>
      </c>
      <c r="N1238" s="18">
        <f>VLOOKUP(Barcelona_Idealista4[[#This Row],[lift]],Tabla5[],2,0)</f>
        <v>0</v>
      </c>
      <c r="O1238" s="25">
        <v>445000</v>
      </c>
      <c r="P1238" s="25">
        <f>Barcelona_Idealista4[[#This Row],[prices]]/Barcelona_Idealista4[[#This Row],[area_m2]]</f>
        <v>4944.4444444444443</v>
      </c>
      <c r="Q1238" t="str">
        <f>_xlfn.TEXTJOIN("-",0,Barcelona_Idealista4[[#This Row],[condition]],Barcelona_Idealista4[[#This Row],[prices]])</f>
        <v>good condition-445000</v>
      </c>
      <c r="R1238" s="11" t="str" cm="1">
        <f t="array" ref="R1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39" spans="1:18" x14ac:dyDescent="0.2">
      <c r="A1239" s="1">
        <v>43273</v>
      </c>
      <c r="B1239" s="14">
        <f>YEAR(Barcelona_Idealista4[[#This Row],[Fecha]])</f>
        <v>2018</v>
      </c>
      <c r="C1239" t="s">
        <v>1360</v>
      </c>
      <c r="D1239" t="s">
        <v>11</v>
      </c>
      <c r="E1239" t="s">
        <v>12</v>
      </c>
      <c r="F1239" t="s">
        <v>31</v>
      </c>
      <c r="G1239" t="s">
        <v>14</v>
      </c>
      <c r="H1239" t="s">
        <v>15</v>
      </c>
      <c r="I1239">
        <v>4</v>
      </c>
      <c r="J1239">
        <v>90</v>
      </c>
      <c r="K1239" t="s">
        <v>16</v>
      </c>
      <c r="L1239" t="s">
        <v>17</v>
      </c>
      <c r="M1239" t="s">
        <v>60</v>
      </c>
      <c r="N1239" s="18">
        <f>VLOOKUP(Barcelona_Idealista4[[#This Row],[lift]],Tabla5[],2,0)</f>
        <v>0</v>
      </c>
      <c r="O1239" s="25">
        <v>375000</v>
      </c>
      <c r="P1239" s="25">
        <f>Barcelona_Idealista4[[#This Row],[prices]]/Barcelona_Idealista4[[#This Row],[area_m2]]</f>
        <v>4166.666666666667</v>
      </c>
      <c r="Q1239" t="str">
        <f>_xlfn.TEXTJOIN("-",0,Barcelona_Idealista4[[#This Row],[condition]],Barcelona_Idealista4[[#This Row],[prices]])</f>
        <v>good condition-375000</v>
      </c>
      <c r="R1239" s="11" t="str" cm="1">
        <f t="array" ref="R1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0" spans="1:18" x14ac:dyDescent="0.2">
      <c r="A1240" s="1">
        <v>43274</v>
      </c>
      <c r="B1240" s="14">
        <f>YEAR(Barcelona_Idealista4[[#This Row],[Fecha]])</f>
        <v>2018</v>
      </c>
      <c r="C1240" t="s">
        <v>1361</v>
      </c>
      <c r="D1240" t="s">
        <v>11</v>
      </c>
      <c r="E1240" t="s">
        <v>12</v>
      </c>
      <c r="F1240" t="s">
        <v>22</v>
      </c>
      <c r="G1240" t="s">
        <v>14</v>
      </c>
      <c r="H1240" t="s">
        <v>15</v>
      </c>
      <c r="I1240">
        <v>2</v>
      </c>
      <c r="J1240">
        <v>120</v>
      </c>
      <c r="K1240" t="s">
        <v>16</v>
      </c>
      <c r="L1240" t="s">
        <v>17</v>
      </c>
      <c r="M1240" t="s">
        <v>21</v>
      </c>
      <c r="N1240" s="18">
        <f>VLOOKUP(Barcelona_Idealista4[[#This Row],[lift]],Tabla5[],2,0)</f>
        <v>0</v>
      </c>
      <c r="O1240" s="25">
        <v>795000</v>
      </c>
      <c r="P1240" s="25">
        <f>Barcelona_Idealista4[[#This Row],[prices]]/Barcelona_Idealista4[[#This Row],[area_m2]]</f>
        <v>6625</v>
      </c>
      <c r="Q1240" t="str">
        <f>_xlfn.TEXTJOIN("-",0,Barcelona_Idealista4[[#This Row],[condition]],Barcelona_Idealista4[[#This Row],[prices]])</f>
        <v>good condition-795000</v>
      </c>
      <c r="R1240" s="11" t="str" cm="1">
        <f t="array" ref="R1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1" spans="1:18" x14ac:dyDescent="0.2">
      <c r="A1241" s="1">
        <v>43275</v>
      </c>
      <c r="B1241" s="14">
        <f>YEAR(Barcelona_Idealista4[[#This Row],[Fecha]])</f>
        <v>2018</v>
      </c>
      <c r="C1241" t="s">
        <v>1362</v>
      </c>
      <c r="D1241" t="s">
        <v>11</v>
      </c>
      <c r="E1241" t="s">
        <v>47</v>
      </c>
      <c r="F1241" t="s">
        <v>48</v>
      </c>
      <c r="G1241" t="s">
        <v>14</v>
      </c>
      <c r="H1241" t="s">
        <v>15</v>
      </c>
      <c r="I1241">
        <v>3</v>
      </c>
      <c r="J1241">
        <v>129</v>
      </c>
      <c r="K1241" t="s">
        <v>16</v>
      </c>
      <c r="L1241" t="s">
        <v>67</v>
      </c>
      <c r="M1241" t="s">
        <v>52</v>
      </c>
      <c r="N1241" s="18">
        <f>VLOOKUP(Barcelona_Idealista4[[#This Row],[lift]],Tabla5[],2,0)</f>
        <v>0</v>
      </c>
      <c r="O1241" s="25">
        <v>446000</v>
      </c>
      <c r="P1241" s="25">
        <f>Barcelona_Idealista4[[#This Row],[prices]]/Barcelona_Idealista4[[#This Row],[area_m2]]</f>
        <v>3457.3643410852715</v>
      </c>
      <c r="Q1241" t="str">
        <f>_xlfn.TEXTJOIN("-",0,Barcelona_Idealista4[[#This Row],[condition]],Barcelona_Idealista4[[#This Row],[prices]])</f>
        <v>good condition-446000</v>
      </c>
      <c r="R1241" s="11" t="str" cm="1">
        <f t="array" ref="R12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2" spans="1:18" x14ac:dyDescent="0.2">
      <c r="A1242" s="1">
        <v>43276</v>
      </c>
      <c r="B1242" s="14">
        <f>YEAR(Barcelona_Idealista4[[#This Row],[Fecha]])</f>
        <v>2018</v>
      </c>
      <c r="C1242" t="s">
        <v>1363</v>
      </c>
      <c r="D1242" t="s">
        <v>11</v>
      </c>
      <c r="E1242" t="s">
        <v>12</v>
      </c>
      <c r="F1242" t="s">
        <v>31</v>
      </c>
      <c r="G1242" t="s">
        <v>14</v>
      </c>
      <c r="H1242" t="s">
        <v>15</v>
      </c>
      <c r="I1242">
        <v>4</v>
      </c>
      <c r="J1242">
        <v>70</v>
      </c>
      <c r="K1242" t="s">
        <v>16</v>
      </c>
      <c r="L1242" t="s">
        <v>17</v>
      </c>
      <c r="M1242" t="s">
        <v>60</v>
      </c>
      <c r="N1242" s="18">
        <f>VLOOKUP(Barcelona_Idealista4[[#This Row],[lift]],Tabla5[],2,0)</f>
        <v>0</v>
      </c>
      <c r="O1242" s="25">
        <v>255000</v>
      </c>
      <c r="P1242" s="25">
        <f>Barcelona_Idealista4[[#This Row],[prices]]/Barcelona_Idealista4[[#This Row],[area_m2]]</f>
        <v>3642.8571428571427</v>
      </c>
      <c r="Q1242" t="str">
        <f>_xlfn.TEXTJOIN("-",0,Barcelona_Idealista4[[#This Row],[condition]],Barcelona_Idealista4[[#This Row],[prices]])</f>
        <v>good condition-255000</v>
      </c>
      <c r="R1242" s="11" t="str" cm="1">
        <f t="array" ref="R1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3" spans="1:18" x14ac:dyDescent="0.2">
      <c r="A1243" s="1">
        <v>43277</v>
      </c>
      <c r="B1243" s="14">
        <f>YEAR(Barcelona_Idealista4[[#This Row],[Fecha]])</f>
        <v>2018</v>
      </c>
      <c r="C1243" t="s">
        <v>1364</v>
      </c>
      <c r="D1243" t="s">
        <v>11</v>
      </c>
      <c r="E1243" t="s">
        <v>54</v>
      </c>
      <c r="F1243" t="s">
        <v>54</v>
      </c>
      <c r="G1243" t="s">
        <v>14</v>
      </c>
      <c r="H1243" t="s">
        <v>23</v>
      </c>
      <c r="I1243">
        <v>2</v>
      </c>
      <c r="J1243">
        <v>159</v>
      </c>
      <c r="K1243" t="s">
        <v>16</v>
      </c>
      <c r="L1243" t="s">
        <v>17</v>
      </c>
      <c r="M1243" t="s">
        <v>65</v>
      </c>
      <c r="N1243" s="18">
        <f>VLOOKUP(Barcelona_Idealista4[[#This Row],[lift]],Tabla5[],2,0)</f>
        <v>0</v>
      </c>
      <c r="O1243" s="25">
        <v>399900</v>
      </c>
      <c r="P1243" s="25">
        <f>Barcelona_Idealista4[[#This Row],[prices]]/Barcelona_Idealista4[[#This Row],[area_m2]]</f>
        <v>2515.0943396226417</v>
      </c>
      <c r="Q1243" t="str">
        <f>_xlfn.TEXTJOIN("-",0,Barcelona_Idealista4[[#This Row],[condition]],Barcelona_Idealista4[[#This Row],[prices]])</f>
        <v>good condition-399900</v>
      </c>
      <c r="R1243" s="11" t="str" cm="1">
        <f t="array" ref="R12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44" spans="1:18" x14ac:dyDescent="0.2">
      <c r="A1244" s="1">
        <v>43278</v>
      </c>
      <c r="B1244" s="14">
        <f>YEAR(Barcelona_Idealista4[[#This Row],[Fecha]])</f>
        <v>2018</v>
      </c>
      <c r="C1244" t="s">
        <v>1365</v>
      </c>
      <c r="D1244" t="s">
        <v>11</v>
      </c>
      <c r="E1244" t="s">
        <v>37</v>
      </c>
      <c r="F1244" t="s">
        <v>49</v>
      </c>
      <c r="G1244" t="s">
        <v>14</v>
      </c>
      <c r="H1244" t="s">
        <v>15</v>
      </c>
      <c r="I1244">
        <v>2</v>
      </c>
      <c r="J1244">
        <v>130</v>
      </c>
      <c r="K1244" t="s">
        <v>16</v>
      </c>
      <c r="L1244" t="s">
        <v>17</v>
      </c>
      <c r="M1244" t="s">
        <v>52</v>
      </c>
      <c r="N1244" s="18">
        <f>VLOOKUP(Barcelona_Idealista4[[#This Row],[lift]],Tabla5[],2,0)</f>
        <v>0</v>
      </c>
      <c r="O1244" s="25">
        <v>710000</v>
      </c>
      <c r="P1244" s="25">
        <f>Barcelona_Idealista4[[#This Row],[prices]]/Barcelona_Idealista4[[#This Row],[area_m2]]</f>
        <v>5461.5384615384619</v>
      </c>
      <c r="Q1244" t="str">
        <f>_xlfn.TEXTJOIN("-",0,Barcelona_Idealista4[[#This Row],[condition]],Barcelona_Idealista4[[#This Row],[prices]])</f>
        <v>good condition-710000</v>
      </c>
      <c r="R1244" s="11" t="str" cm="1">
        <f t="array" ref="R1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5" spans="1:18" x14ac:dyDescent="0.2">
      <c r="A1245" s="1">
        <v>43279</v>
      </c>
      <c r="B1245" s="14">
        <f>YEAR(Barcelona_Idealista4[[#This Row],[Fecha]])</f>
        <v>2018</v>
      </c>
      <c r="C1245" t="s">
        <v>1366</v>
      </c>
      <c r="D1245" t="s">
        <v>11</v>
      </c>
      <c r="E1245" t="s">
        <v>12</v>
      </c>
      <c r="F1245" t="s">
        <v>31</v>
      </c>
      <c r="G1245" t="s">
        <v>14</v>
      </c>
      <c r="H1245" t="s">
        <v>15</v>
      </c>
      <c r="I1245">
        <v>3</v>
      </c>
      <c r="J1245">
        <v>92</v>
      </c>
      <c r="K1245" t="s">
        <v>16</v>
      </c>
      <c r="L1245" t="s">
        <v>17</v>
      </c>
      <c r="M1245" t="s">
        <v>18</v>
      </c>
      <c r="N1245" s="18">
        <f>VLOOKUP(Barcelona_Idealista4[[#This Row],[lift]],Tabla5[],2,0)</f>
        <v>0</v>
      </c>
      <c r="O1245" s="25">
        <v>360000</v>
      </c>
      <c r="P1245" s="25">
        <f>Barcelona_Idealista4[[#This Row],[prices]]/Barcelona_Idealista4[[#This Row],[area_m2]]</f>
        <v>3913.0434782608695</v>
      </c>
      <c r="Q1245" t="str">
        <f>_xlfn.TEXTJOIN("-",0,Barcelona_Idealista4[[#This Row],[condition]],Barcelona_Idealista4[[#This Row],[prices]])</f>
        <v>good condition-360000</v>
      </c>
      <c r="R1245" s="11" t="str" cm="1">
        <f t="array" ref="R1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6" spans="1:18" x14ac:dyDescent="0.2">
      <c r="A1246" s="1">
        <v>43280</v>
      </c>
      <c r="B1246" s="14">
        <f>YEAR(Barcelona_Idealista4[[#This Row],[Fecha]])</f>
        <v>2018</v>
      </c>
      <c r="C1246" t="s">
        <v>1367</v>
      </c>
      <c r="D1246" t="s">
        <v>11</v>
      </c>
      <c r="E1246" t="s">
        <v>89</v>
      </c>
      <c r="F1246" t="s">
        <v>103</v>
      </c>
      <c r="G1246" t="s">
        <v>14</v>
      </c>
      <c r="H1246" t="s">
        <v>15</v>
      </c>
      <c r="I1246">
        <v>2</v>
      </c>
      <c r="J1246">
        <v>55</v>
      </c>
      <c r="K1246" t="s">
        <v>28</v>
      </c>
      <c r="L1246" t="s">
        <v>67</v>
      </c>
      <c r="M1246" t="s">
        <v>40</v>
      </c>
      <c r="N1246" s="18">
        <f>VLOOKUP(Barcelona_Idealista4[[#This Row],[lift]],Tabla5[],2,0)</f>
        <v>0.02</v>
      </c>
      <c r="O1246" s="25">
        <v>170000</v>
      </c>
      <c r="P1246" s="25">
        <f>Barcelona_Idealista4[[#This Row],[prices]]/Barcelona_Idealista4[[#This Row],[area_m2]]</f>
        <v>3090.909090909091</v>
      </c>
      <c r="Q1246" t="str">
        <f>_xlfn.TEXTJOIN("-",0,Barcelona_Idealista4[[#This Row],[condition]],Barcelona_Idealista4[[#This Row],[prices]])</f>
        <v>good condition-170000</v>
      </c>
      <c r="R1246" s="11" t="str" cm="1">
        <f t="array" ref="R12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7" spans="1:18" x14ac:dyDescent="0.2">
      <c r="A1247" s="1">
        <v>43281</v>
      </c>
      <c r="B1247" s="14">
        <f>YEAR(Barcelona_Idealista4[[#This Row],[Fecha]])</f>
        <v>2018</v>
      </c>
      <c r="C1247" t="s">
        <v>1368</v>
      </c>
      <c r="D1247" t="s">
        <v>11</v>
      </c>
      <c r="E1247" t="s">
        <v>12</v>
      </c>
      <c r="F1247" t="s">
        <v>13</v>
      </c>
      <c r="G1247" t="s">
        <v>14</v>
      </c>
      <c r="H1247" t="s">
        <v>15</v>
      </c>
      <c r="I1247">
        <v>2</v>
      </c>
      <c r="J1247">
        <v>75</v>
      </c>
      <c r="K1247" t="s">
        <v>16</v>
      </c>
      <c r="L1247" t="s">
        <v>17</v>
      </c>
      <c r="M1247" t="s">
        <v>40</v>
      </c>
      <c r="N1247" s="18">
        <f>VLOOKUP(Barcelona_Idealista4[[#This Row],[lift]],Tabla5[],2,0)</f>
        <v>0</v>
      </c>
      <c r="O1247" s="25">
        <v>435000</v>
      </c>
      <c r="P1247" s="25">
        <f>Barcelona_Idealista4[[#This Row],[prices]]/Barcelona_Idealista4[[#This Row],[area_m2]]</f>
        <v>5800</v>
      </c>
      <c r="Q1247" t="str">
        <f>_xlfn.TEXTJOIN("-",0,Barcelona_Idealista4[[#This Row],[condition]],Barcelona_Idealista4[[#This Row],[prices]])</f>
        <v>good condition-435000</v>
      </c>
      <c r="R1247" s="11" t="str" cm="1">
        <f t="array" ref="R12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8" spans="1:18" x14ac:dyDescent="0.2">
      <c r="A1248" s="1">
        <v>43282</v>
      </c>
      <c r="B1248" s="14">
        <f>YEAR(Barcelona_Idealista4[[#This Row],[Fecha]])</f>
        <v>2018</v>
      </c>
      <c r="C1248" t="s">
        <v>1369</v>
      </c>
      <c r="D1248" t="s">
        <v>11</v>
      </c>
      <c r="E1248" t="s">
        <v>12</v>
      </c>
      <c r="F1248" t="s">
        <v>33</v>
      </c>
      <c r="G1248" t="s">
        <v>14</v>
      </c>
      <c r="H1248" t="s">
        <v>15</v>
      </c>
      <c r="I1248">
        <v>1</v>
      </c>
      <c r="J1248">
        <v>68</v>
      </c>
      <c r="K1248" t="s">
        <v>16</v>
      </c>
      <c r="L1248" t="s">
        <v>17</v>
      </c>
      <c r="M1248" t="s">
        <v>21</v>
      </c>
      <c r="N1248" s="18">
        <f>VLOOKUP(Barcelona_Idealista4[[#This Row],[lift]],Tabla5[],2,0)</f>
        <v>0</v>
      </c>
      <c r="O1248" s="25">
        <v>330000</v>
      </c>
      <c r="P1248" s="25">
        <f>Barcelona_Idealista4[[#This Row],[prices]]/Barcelona_Idealista4[[#This Row],[area_m2]]</f>
        <v>4852.9411764705883</v>
      </c>
      <c r="Q1248" t="str">
        <f>_xlfn.TEXTJOIN("-",0,Barcelona_Idealista4[[#This Row],[condition]],Barcelona_Idealista4[[#This Row],[prices]])</f>
        <v>good condition-330000</v>
      </c>
      <c r="R1248" s="11" t="str" cm="1">
        <f t="array" ref="R12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49" spans="1:18" x14ac:dyDescent="0.2">
      <c r="A1249" s="1">
        <v>43283</v>
      </c>
      <c r="B1249" s="14">
        <f>YEAR(Barcelona_Idealista4[[#This Row],[Fecha]])</f>
        <v>2018</v>
      </c>
      <c r="C1249" t="s">
        <v>1370</v>
      </c>
      <c r="D1249" t="s">
        <v>11</v>
      </c>
      <c r="E1249" t="s">
        <v>37</v>
      </c>
      <c r="F1249" t="s">
        <v>74</v>
      </c>
      <c r="G1249" t="s">
        <v>14</v>
      </c>
      <c r="H1249" t="s">
        <v>15</v>
      </c>
      <c r="I1249">
        <v>3</v>
      </c>
      <c r="J1249">
        <v>60</v>
      </c>
      <c r="K1249" t="s">
        <v>16</v>
      </c>
      <c r="L1249" t="s">
        <v>17</v>
      </c>
      <c r="M1249" t="s">
        <v>40</v>
      </c>
      <c r="N1249" s="18">
        <f>VLOOKUP(Barcelona_Idealista4[[#This Row],[lift]],Tabla5[],2,0)</f>
        <v>0</v>
      </c>
      <c r="O1249" s="25">
        <v>249000</v>
      </c>
      <c r="P1249" s="25">
        <f>Barcelona_Idealista4[[#This Row],[prices]]/Barcelona_Idealista4[[#This Row],[area_m2]]</f>
        <v>4150</v>
      </c>
      <c r="Q1249" t="str">
        <f>_xlfn.TEXTJOIN("-",0,Barcelona_Idealista4[[#This Row],[condition]],Barcelona_Idealista4[[#This Row],[prices]])</f>
        <v>good condition-249000</v>
      </c>
      <c r="R1249" s="11" t="str" cm="1">
        <f t="array" ref="R1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0" spans="1:18" x14ac:dyDescent="0.2">
      <c r="A1250" s="1">
        <v>43284</v>
      </c>
      <c r="B1250" s="14">
        <f>YEAR(Barcelona_Idealista4[[#This Row],[Fecha]])</f>
        <v>2018</v>
      </c>
      <c r="C1250" t="s">
        <v>1371</v>
      </c>
      <c r="D1250" t="s">
        <v>11</v>
      </c>
      <c r="E1250" t="s">
        <v>12</v>
      </c>
      <c r="F1250" t="s">
        <v>30</v>
      </c>
      <c r="G1250" t="s">
        <v>14</v>
      </c>
      <c r="H1250" t="s">
        <v>15</v>
      </c>
      <c r="I1250">
        <v>4</v>
      </c>
      <c r="J1250">
        <v>60</v>
      </c>
      <c r="K1250" t="s">
        <v>16</v>
      </c>
      <c r="L1250" t="s">
        <v>67</v>
      </c>
      <c r="M1250" t="s">
        <v>18</v>
      </c>
      <c r="N1250" s="18">
        <f>VLOOKUP(Barcelona_Idealista4[[#This Row],[lift]],Tabla5[],2,0)</f>
        <v>0</v>
      </c>
      <c r="O1250" s="25">
        <v>210000</v>
      </c>
      <c r="P1250" s="25">
        <f>Barcelona_Idealista4[[#This Row],[prices]]/Barcelona_Idealista4[[#This Row],[area_m2]]</f>
        <v>3500</v>
      </c>
      <c r="Q1250" t="str">
        <f>_xlfn.TEXTJOIN("-",0,Barcelona_Idealista4[[#This Row],[condition]],Barcelona_Idealista4[[#This Row],[prices]])</f>
        <v>good condition-210000</v>
      </c>
      <c r="R1250" s="11" t="str" cm="1">
        <f t="array" ref="R1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1" spans="1:18" x14ac:dyDescent="0.2">
      <c r="A1251" s="1">
        <v>43285</v>
      </c>
      <c r="B1251" s="14">
        <f>YEAR(Barcelona_Idealista4[[#This Row],[Fecha]])</f>
        <v>2018</v>
      </c>
      <c r="C1251" t="s">
        <v>1372</v>
      </c>
      <c r="D1251" t="s">
        <v>11</v>
      </c>
      <c r="E1251" t="s">
        <v>34</v>
      </c>
      <c r="F1251" t="s">
        <v>44</v>
      </c>
      <c r="G1251" t="s">
        <v>14</v>
      </c>
      <c r="H1251" t="s">
        <v>15</v>
      </c>
      <c r="I1251">
        <v>4</v>
      </c>
      <c r="J1251">
        <v>120</v>
      </c>
      <c r="K1251" t="s">
        <v>16</v>
      </c>
      <c r="L1251" t="s">
        <v>17</v>
      </c>
      <c r="M1251" t="s">
        <v>18</v>
      </c>
      <c r="N1251" s="18">
        <f>VLOOKUP(Barcelona_Idealista4[[#This Row],[lift]],Tabla5[],2,0)</f>
        <v>0</v>
      </c>
      <c r="O1251" s="25">
        <v>498000</v>
      </c>
      <c r="P1251" s="25">
        <f>Barcelona_Idealista4[[#This Row],[prices]]/Barcelona_Idealista4[[#This Row],[area_m2]]</f>
        <v>4150</v>
      </c>
      <c r="Q1251" t="str">
        <f>_xlfn.TEXTJOIN("-",0,Barcelona_Idealista4[[#This Row],[condition]],Barcelona_Idealista4[[#This Row],[prices]])</f>
        <v>good condition-498000</v>
      </c>
      <c r="R1251" s="11" t="str" cm="1">
        <f t="array" ref="R1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2" spans="1:18" x14ac:dyDescent="0.2">
      <c r="A1252" s="1">
        <v>43286</v>
      </c>
      <c r="B1252" s="14">
        <f>YEAR(Barcelona_Idealista4[[#This Row],[Fecha]])</f>
        <v>2018</v>
      </c>
      <c r="C1252" t="s">
        <v>1373</v>
      </c>
      <c r="D1252" t="s">
        <v>11</v>
      </c>
      <c r="E1252" t="s">
        <v>50</v>
      </c>
      <c r="F1252" t="s">
        <v>82</v>
      </c>
      <c r="G1252" t="s">
        <v>14</v>
      </c>
      <c r="H1252" t="s">
        <v>15</v>
      </c>
      <c r="I1252">
        <v>2</v>
      </c>
      <c r="J1252">
        <v>70</v>
      </c>
      <c r="K1252" t="s">
        <v>16</v>
      </c>
      <c r="L1252" t="s">
        <v>17</v>
      </c>
      <c r="M1252" t="s">
        <v>40</v>
      </c>
      <c r="N1252" s="18">
        <f>VLOOKUP(Barcelona_Idealista4[[#This Row],[lift]],Tabla5[],2,0)</f>
        <v>0</v>
      </c>
      <c r="O1252" s="25">
        <v>428000</v>
      </c>
      <c r="P1252" s="25">
        <f>Barcelona_Idealista4[[#This Row],[prices]]/Barcelona_Idealista4[[#This Row],[area_m2]]</f>
        <v>6114.2857142857147</v>
      </c>
      <c r="Q1252" t="str">
        <f>_xlfn.TEXTJOIN("-",0,Barcelona_Idealista4[[#This Row],[condition]],Barcelona_Idealista4[[#This Row],[prices]])</f>
        <v>good condition-428000</v>
      </c>
      <c r="R1252" s="11" t="str" cm="1">
        <f t="array" ref="R1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3" spans="1:18" x14ac:dyDescent="0.2">
      <c r="A1253" s="1">
        <v>43287</v>
      </c>
      <c r="B1253" s="14">
        <f>YEAR(Barcelona_Idealista4[[#This Row],[Fecha]])</f>
        <v>2018</v>
      </c>
      <c r="C1253" t="s">
        <v>1374</v>
      </c>
      <c r="D1253" t="s">
        <v>11</v>
      </c>
      <c r="E1253" t="s">
        <v>42</v>
      </c>
      <c r="F1253" t="s">
        <v>88</v>
      </c>
      <c r="G1253" t="s">
        <v>14</v>
      </c>
      <c r="H1253" t="s">
        <v>15</v>
      </c>
      <c r="I1253">
        <v>4</v>
      </c>
      <c r="J1253">
        <v>106</v>
      </c>
      <c r="K1253" t="s">
        <v>16</v>
      </c>
      <c r="L1253" t="s">
        <v>17</v>
      </c>
      <c r="M1253" t="s">
        <v>36</v>
      </c>
      <c r="N1253" s="18">
        <f>VLOOKUP(Barcelona_Idealista4[[#This Row],[lift]],Tabla5[],2,0)</f>
        <v>0</v>
      </c>
      <c r="O1253" s="25">
        <v>545000</v>
      </c>
      <c r="P1253" s="25">
        <f>Barcelona_Idealista4[[#This Row],[prices]]/Barcelona_Idealista4[[#This Row],[area_m2]]</f>
        <v>5141.5094339622638</v>
      </c>
      <c r="Q1253" t="str">
        <f>_xlfn.TEXTJOIN("-",0,Barcelona_Idealista4[[#This Row],[condition]],Barcelona_Idealista4[[#This Row],[prices]])</f>
        <v>good condition-545000</v>
      </c>
      <c r="R1253" s="11" t="str" cm="1">
        <f t="array" ref="R1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4" spans="1:18" x14ac:dyDescent="0.2">
      <c r="A1254" s="1">
        <v>43288</v>
      </c>
      <c r="B1254" s="14">
        <f>YEAR(Barcelona_Idealista4[[#This Row],[Fecha]])</f>
        <v>2018</v>
      </c>
      <c r="C1254" t="s">
        <v>1375</v>
      </c>
      <c r="D1254" t="s">
        <v>11</v>
      </c>
      <c r="E1254" t="s">
        <v>37</v>
      </c>
      <c r="F1254" t="s">
        <v>74</v>
      </c>
      <c r="G1254" t="s">
        <v>14</v>
      </c>
      <c r="H1254" t="s">
        <v>15</v>
      </c>
      <c r="I1254">
        <v>2</v>
      </c>
      <c r="J1254">
        <v>88</v>
      </c>
      <c r="K1254" t="s">
        <v>16</v>
      </c>
      <c r="L1254" t="s">
        <v>17</v>
      </c>
      <c r="M1254" t="s">
        <v>52</v>
      </c>
      <c r="N1254" s="18">
        <f>VLOOKUP(Barcelona_Idealista4[[#This Row],[lift]],Tabla5[],2,0)</f>
        <v>0</v>
      </c>
      <c r="O1254" s="25">
        <v>285000</v>
      </c>
      <c r="P1254" s="25">
        <f>Barcelona_Idealista4[[#This Row],[prices]]/Barcelona_Idealista4[[#This Row],[area_m2]]</f>
        <v>3238.6363636363635</v>
      </c>
      <c r="Q1254" t="str">
        <f>_xlfn.TEXTJOIN("-",0,Barcelona_Idealista4[[#This Row],[condition]],Barcelona_Idealista4[[#This Row],[prices]])</f>
        <v>good condition-285000</v>
      </c>
      <c r="R1254" s="11" t="str" cm="1">
        <f t="array" ref="R1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5" spans="1:18" x14ac:dyDescent="0.2">
      <c r="A1255" s="1">
        <v>43289</v>
      </c>
      <c r="B1255" s="14">
        <f>YEAR(Barcelona_Idealista4[[#This Row],[Fecha]])</f>
        <v>2018</v>
      </c>
      <c r="C1255" t="s">
        <v>1376</v>
      </c>
      <c r="D1255" t="s">
        <v>11</v>
      </c>
      <c r="E1255" t="s">
        <v>42</v>
      </c>
      <c r="F1255" t="s">
        <v>62</v>
      </c>
      <c r="G1255" t="s">
        <v>14</v>
      </c>
      <c r="H1255" t="s">
        <v>15</v>
      </c>
      <c r="I1255">
        <v>4</v>
      </c>
      <c r="J1255">
        <v>170</v>
      </c>
      <c r="K1255" t="s">
        <v>28</v>
      </c>
      <c r="L1255" t="s">
        <v>17</v>
      </c>
      <c r="M1255" t="s">
        <v>18</v>
      </c>
      <c r="N1255" s="18">
        <f>VLOOKUP(Barcelona_Idealista4[[#This Row],[lift]],Tabla5[],2,0)</f>
        <v>0.02</v>
      </c>
      <c r="O1255" s="25">
        <v>453000</v>
      </c>
      <c r="P1255" s="25">
        <f>Barcelona_Idealista4[[#This Row],[prices]]/Barcelona_Idealista4[[#This Row],[area_m2]]</f>
        <v>2664.705882352941</v>
      </c>
      <c r="Q1255" t="str">
        <f>_xlfn.TEXTJOIN("-",0,Barcelona_Idealista4[[#This Row],[condition]],Barcelona_Idealista4[[#This Row],[prices]])</f>
        <v>good condition-453000</v>
      </c>
      <c r="R1255" s="11" t="str" cm="1">
        <f t="array" ref="R12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56" spans="1:18" x14ac:dyDescent="0.2">
      <c r="A1256" s="1">
        <v>43290</v>
      </c>
      <c r="B1256" s="14">
        <f>YEAR(Barcelona_Idealista4[[#This Row],[Fecha]])</f>
        <v>2018</v>
      </c>
      <c r="C1256" t="s">
        <v>1377</v>
      </c>
      <c r="D1256" t="s">
        <v>11</v>
      </c>
      <c r="E1256" t="s">
        <v>34</v>
      </c>
      <c r="F1256" t="s">
        <v>71</v>
      </c>
      <c r="G1256" t="s">
        <v>14</v>
      </c>
      <c r="H1256" t="s">
        <v>15</v>
      </c>
      <c r="I1256">
        <v>4</v>
      </c>
      <c r="J1256">
        <v>108</v>
      </c>
      <c r="K1256" t="s">
        <v>16</v>
      </c>
      <c r="L1256" t="s">
        <v>17</v>
      </c>
      <c r="M1256" t="s">
        <v>21</v>
      </c>
      <c r="N1256" s="18">
        <f>VLOOKUP(Barcelona_Idealista4[[#This Row],[lift]],Tabla5[],2,0)</f>
        <v>0</v>
      </c>
      <c r="O1256" s="25">
        <v>430000</v>
      </c>
      <c r="P1256" s="25">
        <f>Barcelona_Idealista4[[#This Row],[prices]]/Barcelona_Idealista4[[#This Row],[area_m2]]</f>
        <v>3981.4814814814813</v>
      </c>
      <c r="Q1256" t="str">
        <f>_xlfn.TEXTJOIN("-",0,Barcelona_Idealista4[[#This Row],[condition]],Barcelona_Idealista4[[#This Row],[prices]])</f>
        <v>good condition-430000</v>
      </c>
      <c r="R1256" s="11" t="str" cm="1">
        <f t="array" ref="R1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7" spans="1:18" x14ac:dyDescent="0.2">
      <c r="A1257" s="1">
        <v>43291</v>
      </c>
      <c r="B1257" s="14">
        <f>YEAR(Barcelona_Idealista4[[#This Row],[Fecha]])</f>
        <v>2018</v>
      </c>
      <c r="C1257" t="s">
        <v>1378</v>
      </c>
      <c r="D1257" t="s">
        <v>11</v>
      </c>
      <c r="E1257" t="s">
        <v>50</v>
      </c>
      <c r="F1257" t="s">
        <v>66</v>
      </c>
      <c r="G1257" t="s">
        <v>14</v>
      </c>
      <c r="H1257" t="s">
        <v>15</v>
      </c>
      <c r="I1257">
        <v>2</v>
      </c>
      <c r="J1257">
        <v>63</v>
      </c>
      <c r="K1257" t="s">
        <v>16</v>
      </c>
      <c r="L1257" t="s">
        <v>17</v>
      </c>
      <c r="M1257" t="s">
        <v>18</v>
      </c>
      <c r="N1257" s="18">
        <f>VLOOKUP(Barcelona_Idealista4[[#This Row],[lift]],Tabla5[],2,0)</f>
        <v>0</v>
      </c>
      <c r="O1257" s="25">
        <v>265000</v>
      </c>
      <c r="P1257" s="25">
        <f>Barcelona_Idealista4[[#This Row],[prices]]/Barcelona_Idealista4[[#This Row],[area_m2]]</f>
        <v>4206.3492063492067</v>
      </c>
      <c r="Q1257" t="str">
        <f>_xlfn.TEXTJOIN("-",0,Barcelona_Idealista4[[#This Row],[condition]],Barcelona_Idealista4[[#This Row],[prices]])</f>
        <v>good condition-265000</v>
      </c>
      <c r="R1257" s="11" t="str" cm="1">
        <f t="array" ref="R1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58" spans="1:18" x14ac:dyDescent="0.2">
      <c r="A1258" s="1">
        <v>43292</v>
      </c>
      <c r="B1258" s="14">
        <f>YEAR(Barcelona_Idealista4[[#This Row],[Fecha]])</f>
        <v>2018</v>
      </c>
      <c r="C1258" t="s">
        <v>1379</v>
      </c>
      <c r="D1258" t="s">
        <v>11</v>
      </c>
      <c r="E1258" t="s">
        <v>54</v>
      </c>
      <c r="F1258" t="s">
        <v>111</v>
      </c>
      <c r="G1258" t="s">
        <v>14</v>
      </c>
      <c r="H1258" t="s">
        <v>15</v>
      </c>
      <c r="I1258">
        <v>3</v>
      </c>
      <c r="J1258">
        <v>110</v>
      </c>
      <c r="K1258" t="s">
        <v>16</v>
      </c>
      <c r="L1258" t="s">
        <v>17</v>
      </c>
      <c r="M1258" t="s">
        <v>18</v>
      </c>
      <c r="N1258" s="18">
        <f>VLOOKUP(Barcelona_Idealista4[[#This Row],[lift]],Tabla5[],2,0)</f>
        <v>0</v>
      </c>
      <c r="O1258" s="25">
        <v>309000</v>
      </c>
      <c r="P1258" s="25">
        <f>Barcelona_Idealista4[[#This Row],[prices]]/Barcelona_Idealista4[[#This Row],[area_m2]]</f>
        <v>2809.090909090909</v>
      </c>
      <c r="Q1258" t="str">
        <f>_xlfn.TEXTJOIN("-",0,Barcelona_Idealista4[[#This Row],[condition]],Barcelona_Idealista4[[#This Row],[prices]])</f>
        <v>good condition-309000</v>
      </c>
      <c r="R1258" s="11" t="str" cm="1">
        <f t="array" ref="R12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59" spans="1:18" x14ac:dyDescent="0.2">
      <c r="A1259" s="1">
        <v>43293</v>
      </c>
      <c r="B1259" s="14">
        <f>YEAR(Barcelona_Idealista4[[#This Row],[Fecha]])</f>
        <v>2018</v>
      </c>
      <c r="C1259" t="s">
        <v>1380</v>
      </c>
      <c r="D1259" t="s">
        <v>11</v>
      </c>
      <c r="E1259" t="s">
        <v>12</v>
      </c>
      <c r="F1259" t="s">
        <v>13</v>
      </c>
      <c r="G1259" t="s">
        <v>14</v>
      </c>
      <c r="H1259" t="s">
        <v>15</v>
      </c>
      <c r="I1259">
        <v>5</v>
      </c>
      <c r="J1259">
        <v>159</v>
      </c>
      <c r="K1259" t="s">
        <v>16</v>
      </c>
      <c r="L1259" t="s">
        <v>17</v>
      </c>
      <c r="M1259" t="s">
        <v>58</v>
      </c>
      <c r="N1259" s="18">
        <f>VLOOKUP(Barcelona_Idealista4[[#This Row],[lift]],Tabla5[],2,0)</f>
        <v>0</v>
      </c>
      <c r="O1259" s="25">
        <v>840000</v>
      </c>
      <c r="P1259" s="25">
        <f>Barcelona_Idealista4[[#This Row],[prices]]/Barcelona_Idealista4[[#This Row],[area_m2]]</f>
        <v>5283.0188679245284</v>
      </c>
      <c r="Q1259" t="str">
        <f>_xlfn.TEXTJOIN("-",0,Barcelona_Idealista4[[#This Row],[condition]],Barcelona_Idealista4[[#This Row],[prices]])</f>
        <v>good condition-840000</v>
      </c>
      <c r="R1259" s="11" t="str" cm="1">
        <f t="array" ref="R12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0" spans="1:18" x14ac:dyDescent="0.2">
      <c r="A1260" s="1">
        <v>43294</v>
      </c>
      <c r="B1260" s="14">
        <f>YEAR(Barcelona_Idealista4[[#This Row],[Fecha]])</f>
        <v>2018</v>
      </c>
      <c r="C1260" t="s">
        <v>1381</v>
      </c>
      <c r="D1260" t="s">
        <v>11</v>
      </c>
      <c r="E1260" t="s">
        <v>12</v>
      </c>
      <c r="F1260" t="s">
        <v>31</v>
      </c>
      <c r="G1260" t="s">
        <v>14</v>
      </c>
      <c r="H1260" t="s">
        <v>15</v>
      </c>
      <c r="I1260">
        <v>3</v>
      </c>
      <c r="J1260">
        <v>96</v>
      </c>
      <c r="K1260" t="s">
        <v>16</v>
      </c>
      <c r="L1260" t="s">
        <v>17</v>
      </c>
      <c r="M1260" t="s">
        <v>36</v>
      </c>
      <c r="N1260" s="18">
        <f>VLOOKUP(Barcelona_Idealista4[[#This Row],[lift]],Tabla5[],2,0)</f>
        <v>0</v>
      </c>
      <c r="O1260" s="25">
        <v>342000</v>
      </c>
      <c r="P1260" s="25">
        <f>Barcelona_Idealista4[[#This Row],[prices]]/Barcelona_Idealista4[[#This Row],[area_m2]]</f>
        <v>3562.5</v>
      </c>
      <c r="Q1260" t="str">
        <f>_xlfn.TEXTJOIN("-",0,Barcelona_Idealista4[[#This Row],[condition]],Barcelona_Idealista4[[#This Row],[prices]])</f>
        <v>good condition-342000</v>
      </c>
      <c r="R1260" s="11" t="str" cm="1">
        <f t="array" ref="R12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1" spans="1:18" x14ac:dyDescent="0.2">
      <c r="A1261" s="1">
        <v>43295</v>
      </c>
      <c r="B1261" s="14">
        <f>YEAR(Barcelona_Idealista4[[#This Row],[Fecha]])</f>
        <v>2018</v>
      </c>
      <c r="C1261" t="s">
        <v>1382</v>
      </c>
      <c r="D1261" t="s">
        <v>11</v>
      </c>
      <c r="E1261" t="s">
        <v>47</v>
      </c>
      <c r="F1261" t="s">
        <v>102</v>
      </c>
      <c r="G1261" t="s">
        <v>14</v>
      </c>
      <c r="H1261" t="s">
        <v>15</v>
      </c>
      <c r="I1261">
        <v>4</v>
      </c>
      <c r="J1261">
        <v>77</v>
      </c>
      <c r="K1261" t="s">
        <v>16</v>
      </c>
      <c r="L1261" t="s">
        <v>17</v>
      </c>
      <c r="M1261" t="s">
        <v>36</v>
      </c>
      <c r="N1261" s="18">
        <f>VLOOKUP(Barcelona_Idealista4[[#This Row],[lift]],Tabla5[],2,0)</f>
        <v>0</v>
      </c>
      <c r="O1261" s="25">
        <v>295000</v>
      </c>
      <c r="P1261" s="25">
        <f>Barcelona_Idealista4[[#This Row],[prices]]/Barcelona_Idealista4[[#This Row],[area_m2]]</f>
        <v>3831.1688311688313</v>
      </c>
      <c r="Q1261" t="str">
        <f>_xlfn.TEXTJOIN("-",0,Barcelona_Idealista4[[#This Row],[condition]],Barcelona_Idealista4[[#This Row],[prices]])</f>
        <v>good condition-295000</v>
      </c>
      <c r="R1261" s="11" t="str" cm="1">
        <f t="array" ref="R12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2" spans="1:18" x14ac:dyDescent="0.2">
      <c r="A1262" s="1">
        <v>43296</v>
      </c>
      <c r="B1262" s="14">
        <f>YEAR(Barcelona_Idealista4[[#This Row],[Fecha]])</f>
        <v>2018</v>
      </c>
      <c r="C1262" t="s">
        <v>1383</v>
      </c>
      <c r="D1262" t="s">
        <v>11</v>
      </c>
      <c r="E1262" t="s">
        <v>89</v>
      </c>
      <c r="F1262" t="s">
        <v>95</v>
      </c>
      <c r="G1262" t="s">
        <v>14</v>
      </c>
      <c r="H1262" t="s">
        <v>23</v>
      </c>
      <c r="I1262">
        <v>3</v>
      </c>
      <c r="J1262">
        <v>55</v>
      </c>
      <c r="K1262" t="s">
        <v>28</v>
      </c>
      <c r="L1262" t="s">
        <v>17</v>
      </c>
      <c r="M1262" t="s">
        <v>58</v>
      </c>
      <c r="N1262" s="18">
        <f>VLOOKUP(Barcelona_Idealista4[[#This Row],[lift]],Tabla5[],2,0)</f>
        <v>0.02</v>
      </c>
      <c r="O1262" s="25">
        <v>87000</v>
      </c>
      <c r="P1262" s="25">
        <f>Barcelona_Idealista4[[#This Row],[prices]]/Barcelona_Idealista4[[#This Row],[area_m2]]</f>
        <v>1581.8181818181818</v>
      </c>
      <c r="Q1262" t="str">
        <f>_xlfn.TEXTJOIN("-",0,Barcelona_Idealista4[[#This Row],[condition]],Barcelona_Idealista4[[#This Row],[prices]])</f>
        <v>good condition-87000</v>
      </c>
      <c r="R1262" s="11" t="str" cm="1">
        <f t="array" ref="R12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63" spans="1:18" x14ac:dyDescent="0.2">
      <c r="A1263" s="1">
        <v>43297</v>
      </c>
      <c r="B1263" s="14">
        <f>YEAR(Barcelona_Idealista4[[#This Row],[Fecha]])</f>
        <v>2018</v>
      </c>
      <c r="C1263" t="s">
        <v>1384</v>
      </c>
      <c r="D1263" t="s">
        <v>11</v>
      </c>
      <c r="E1263" t="s">
        <v>42</v>
      </c>
      <c r="F1263" t="s">
        <v>62</v>
      </c>
      <c r="G1263" t="s">
        <v>14</v>
      </c>
      <c r="H1263" t="s">
        <v>15</v>
      </c>
      <c r="I1263">
        <v>4</v>
      </c>
      <c r="J1263">
        <v>85</v>
      </c>
      <c r="K1263" t="s">
        <v>16</v>
      </c>
      <c r="L1263" t="s">
        <v>17</v>
      </c>
      <c r="M1263" t="s">
        <v>21</v>
      </c>
      <c r="N1263" s="18">
        <f>VLOOKUP(Barcelona_Idealista4[[#This Row],[lift]],Tabla5[],2,0)</f>
        <v>0</v>
      </c>
      <c r="O1263" s="25">
        <v>298000</v>
      </c>
      <c r="P1263" s="25">
        <f>Barcelona_Idealista4[[#This Row],[prices]]/Barcelona_Idealista4[[#This Row],[area_m2]]</f>
        <v>3505.8823529411766</v>
      </c>
      <c r="Q1263" t="str">
        <f>_xlfn.TEXTJOIN("-",0,Barcelona_Idealista4[[#This Row],[condition]],Barcelona_Idealista4[[#This Row],[prices]])</f>
        <v>good condition-298000</v>
      </c>
      <c r="R1263" s="11" t="str" cm="1">
        <f t="array" ref="R1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4" spans="1:18" x14ac:dyDescent="0.2">
      <c r="A1264" s="1">
        <v>43298</v>
      </c>
      <c r="B1264" s="14">
        <f>YEAR(Barcelona_Idealista4[[#This Row],[Fecha]])</f>
        <v>2018</v>
      </c>
      <c r="C1264" t="s">
        <v>1385</v>
      </c>
      <c r="D1264" t="s">
        <v>11</v>
      </c>
      <c r="E1264" t="s">
        <v>89</v>
      </c>
      <c r="F1264" t="s">
        <v>95</v>
      </c>
      <c r="G1264" t="s">
        <v>14</v>
      </c>
      <c r="H1264" t="s">
        <v>15</v>
      </c>
      <c r="I1264">
        <v>3</v>
      </c>
      <c r="J1264">
        <v>70</v>
      </c>
      <c r="K1264" t="s">
        <v>16</v>
      </c>
      <c r="L1264" t="s">
        <v>17</v>
      </c>
      <c r="M1264" t="s">
        <v>40</v>
      </c>
      <c r="N1264" s="18">
        <f>VLOOKUP(Barcelona_Idealista4[[#This Row],[lift]],Tabla5[],2,0)</f>
        <v>0</v>
      </c>
      <c r="O1264" s="25">
        <v>140000</v>
      </c>
      <c r="P1264" s="25">
        <f>Barcelona_Idealista4[[#This Row],[prices]]/Barcelona_Idealista4[[#This Row],[area_m2]]</f>
        <v>2000</v>
      </c>
      <c r="Q1264" t="str">
        <f>_xlfn.TEXTJOIN("-",0,Barcelona_Idealista4[[#This Row],[condition]],Barcelona_Idealista4[[#This Row],[prices]])</f>
        <v>good condition-140000</v>
      </c>
      <c r="R1264" s="11" t="str" cm="1">
        <f t="array" ref="R12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65" spans="1:18" x14ac:dyDescent="0.2">
      <c r="A1265" s="1">
        <v>43299</v>
      </c>
      <c r="B1265" s="14">
        <f>YEAR(Barcelona_Idealista4[[#This Row],[Fecha]])</f>
        <v>2018</v>
      </c>
      <c r="C1265" t="s">
        <v>1386</v>
      </c>
      <c r="D1265" t="s">
        <v>11</v>
      </c>
      <c r="E1265" t="s">
        <v>50</v>
      </c>
      <c r="F1265" t="s">
        <v>66</v>
      </c>
      <c r="G1265" t="s">
        <v>14</v>
      </c>
      <c r="H1265" t="s">
        <v>15</v>
      </c>
      <c r="I1265">
        <v>2</v>
      </c>
      <c r="J1265">
        <v>63</v>
      </c>
      <c r="K1265" t="s">
        <v>16</v>
      </c>
      <c r="L1265" t="s">
        <v>17</v>
      </c>
      <c r="M1265" t="s">
        <v>40</v>
      </c>
      <c r="N1265" s="18">
        <f>VLOOKUP(Barcelona_Idealista4[[#This Row],[lift]],Tabla5[],2,0)</f>
        <v>0</v>
      </c>
      <c r="O1265" s="25">
        <v>295000</v>
      </c>
      <c r="P1265" s="25">
        <f>Barcelona_Idealista4[[#This Row],[prices]]/Barcelona_Idealista4[[#This Row],[area_m2]]</f>
        <v>4682.5396825396829</v>
      </c>
      <c r="Q1265" t="str">
        <f>_xlfn.TEXTJOIN("-",0,Barcelona_Idealista4[[#This Row],[condition]],Barcelona_Idealista4[[#This Row],[prices]])</f>
        <v>good condition-295000</v>
      </c>
      <c r="R1265" s="11" t="str" cm="1">
        <f t="array" ref="R1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6" spans="1:18" x14ac:dyDescent="0.2">
      <c r="A1266" s="1">
        <v>43300</v>
      </c>
      <c r="B1266" s="14">
        <f>YEAR(Barcelona_Idealista4[[#This Row],[Fecha]])</f>
        <v>2018</v>
      </c>
      <c r="C1266" t="s">
        <v>1387</v>
      </c>
      <c r="D1266" t="s">
        <v>11</v>
      </c>
      <c r="E1266" t="s">
        <v>12</v>
      </c>
      <c r="F1266" t="s">
        <v>41</v>
      </c>
      <c r="G1266" t="s">
        <v>14</v>
      </c>
      <c r="H1266" t="s">
        <v>15</v>
      </c>
      <c r="I1266">
        <v>3</v>
      </c>
      <c r="J1266">
        <v>118</v>
      </c>
      <c r="K1266" t="s">
        <v>16</v>
      </c>
      <c r="L1266" t="s">
        <v>17</v>
      </c>
      <c r="M1266" t="s">
        <v>118</v>
      </c>
      <c r="N1266" s="18">
        <f>VLOOKUP(Barcelona_Idealista4[[#This Row],[lift]],Tabla5[],2,0)</f>
        <v>0</v>
      </c>
      <c r="O1266" s="25">
        <v>570000</v>
      </c>
      <c r="P1266" s="25">
        <f>Barcelona_Idealista4[[#This Row],[prices]]/Barcelona_Idealista4[[#This Row],[area_m2]]</f>
        <v>4830.5084745762715</v>
      </c>
      <c r="Q1266" t="str">
        <f>_xlfn.TEXTJOIN("-",0,Barcelona_Idealista4[[#This Row],[condition]],Barcelona_Idealista4[[#This Row],[prices]])</f>
        <v>good condition-570000</v>
      </c>
      <c r="R1266" s="11" t="str" cm="1">
        <f t="array" ref="R12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7" spans="1:18" x14ac:dyDescent="0.2">
      <c r="A1267" s="1">
        <v>43301</v>
      </c>
      <c r="B1267" s="14">
        <f>YEAR(Barcelona_Idealista4[[#This Row],[Fecha]])</f>
        <v>2018</v>
      </c>
      <c r="C1267" t="s">
        <v>1388</v>
      </c>
      <c r="D1267" t="s">
        <v>11</v>
      </c>
      <c r="E1267" t="s">
        <v>12</v>
      </c>
      <c r="F1267" t="s">
        <v>13</v>
      </c>
      <c r="G1267" t="s">
        <v>14</v>
      </c>
      <c r="H1267" t="s">
        <v>15</v>
      </c>
      <c r="I1267">
        <v>4</v>
      </c>
      <c r="J1267">
        <v>200</v>
      </c>
      <c r="K1267" t="s">
        <v>16</v>
      </c>
      <c r="L1267" t="s">
        <v>17</v>
      </c>
      <c r="M1267" t="s">
        <v>18</v>
      </c>
      <c r="N1267" s="18">
        <f>VLOOKUP(Barcelona_Idealista4[[#This Row],[lift]],Tabla5[],2,0)</f>
        <v>0</v>
      </c>
      <c r="O1267" s="25">
        <v>1650000</v>
      </c>
      <c r="P1267" s="25">
        <f>Barcelona_Idealista4[[#This Row],[prices]]/Barcelona_Idealista4[[#This Row],[area_m2]]</f>
        <v>8250</v>
      </c>
      <c r="Q1267" t="str">
        <f>_xlfn.TEXTJOIN("-",0,Barcelona_Idealista4[[#This Row],[condition]],Barcelona_Idealista4[[#This Row],[prices]])</f>
        <v>good condition-1650000</v>
      </c>
      <c r="R1267" s="11" t="str" cm="1">
        <f t="array" ref="R1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8" spans="1:18" x14ac:dyDescent="0.2">
      <c r="A1268" s="1">
        <v>43302</v>
      </c>
      <c r="B1268" s="14">
        <f>YEAR(Barcelona_Idealista4[[#This Row],[Fecha]])</f>
        <v>2018</v>
      </c>
      <c r="C1268" t="s">
        <v>1389</v>
      </c>
      <c r="D1268" t="s">
        <v>11</v>
      </c>
      <c r="E1268" t="s">
        <v>42</v>
      </c>
      <c r="F1268" t="s">
        <v>81</v>
      </c>
      <c r="G1268" t="s">
        <v>14</v>
      </c>
      <c r="H1268" t="s">
        <v>15</v>
      </c>
      <c r="I1268">
        <v>4</v>
      </c>
      <c r="J1268">
        <v>91</v>
      </c>
      <c r="K1268" t="s">
        <v>16</v>
      </c>
      <c r="L1268" t="s">
        <v>17</v>
      </c>
      <c r="M1268" t="s">
        <v>36</v>
      </c>
      <c r="N1268" s="18">
        <f>VLOOKUP(Barcelona_Idealista4[[#This Row],[lift]],Tabla5[],2,0)</f>
        <v>0</v>
      </c>
      <c r="O1268" s="25">
        <v>285000</v>
      </c>
      <c r="P1268" s="25">
        <f>Barcelona_Idealista4[[#This Row],[prices]]/Barcelona_Idealista4[[#This Row],[area_m2]]</f>
        <v>3131.868131868132</v>
      </c>
      <c r="Q1268" t="str">
        <f>_xlfn.TEXTJOIN("-",0,Barcelona_Idealista4[[#This Row],[condition]],Barcelona_Idealista4[[#This Row],[prices]])</f>
        <v>good condition-285000</v>
      </c>
      <c r="R1268" s="11" t="str" cm="1">
        <f t="array" ref="R1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69" spans="1:18" x14ac:dyDescent="0.2">
      <c r="A1269" s="1">
        <v>43303</v>
      </c>
      <c r="B1269" s="14">
        <f>YEAR(Barcelona_Idealista4[[#This Row],[Fecha]])</f>
        <v>2018</v>
      </c>
      <c r="C1269" t="s">
        <v>1390</v>
      </c>
      <c r="D1269" t="s">
        <v>11</v>
      </c>
      <c r="E1269" t="s">
        <v>12</v>
      </c>
      <c r="F1269" t="s">
        <v>13</v>
      </c>
      <c r="G1269" t="s">
        <v>14</v>
      </c>
      <c r="H1269" t="s">
        <v>15</v>
      </c>
      <c r="I1269">
        <v>4</v>
      </c>
      <c r="J1269">
        <v>117</v>
      </c>
      <c r="K1269" t="s">
        <v>16</v>
      </c>
      <c r="L1269" t="s">
        <v>17</v>
      </c>
      <c r="M1269" t="s">
        <v>18</v>
      </c>
      <c r="N1269" s="18">
        <f>VLOOKUP(Barcelona_Idealista4[[#This Row],[lift]],Tabla5[],2,0)</f>
        <v>0</v>
      </c>
      <c r="O1269" s="25">
        <v>655000</v>
      </c>
      <c r="P1269" s="25">
        <f>Barcelona_Idealista4[[#This Row],[prices]]/Barcelona_Idealista4[[#This Row],[area_m2]]</f>
        <v>5598.2905982905986</v>
      </c>
      <c r="Q1269" t="str">
        <f>_xlfn.TEXTJOIN("-",0,Barcelona_Idealista4[[#This Row],[condition]],Barcelona_Idealista4[[#This Row],[prices]])</f>
        <v>good condition-655000</v>
      </c>
      <c r="R1269" s="11" t="str" cm="1">
        <f t="array" ref="R1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0" spans="1:18" x14ac:dyDescent="0.2">
      <c r="A1270" s="1">
        <v>43304</v>
      </c>
      <c r="B1270" s="14">
        <f>YEAR(Barcelona_Idealista4[[#This Row],[Fecha]])</f>
        <v>2018</v>
      </c>
      <c r="C1270" t="s">
        <v>1391</v>
      </c>
      <c r="D1270" t="s">
        <v>11</v>
      </c>
      <c r="E1270" t="s">
        <v>12</v>
      </c>
      <c r="F1270" t="s">
        <v>13</v>
      </c>
      <c r="G1270" t="s">
        <v>14</v>
      </c>
      <c r="H1270" t="s">
        <v>23</v>
      </c>
      <c r="I1270">
        <v>2</v>
      </c>
      <c r="J1270">
        <v>121</v>
      </c>
      <c r="K1270" t="s">
        <v>16</v>
      </c>
      <c r="L1270" t="s">
        <v>67</v>
      </c>
      <c r="M1270" t="s">
        <v>36</v>
      </c>
      <c r="N1270" s="18">
        <f>VLOOKUP(Barcelona_Idealista4[[#This Row],[lift]],Tabla5[],2,0)</f>
        <v>0</v>
      </c>
      <c r="O1270" s="25">
        <v>1000000</v>
      </c>
      <c r="P1270" s="25">
        <f>Barcelona_Idealista4[[#This Row],[prices]]/Barcelona_Idealista4[[#This Row],[area_m2]]</f>
        <v>8264.4628099173551</v>
      </c>
      <c r="Q1270" t="str">
        <f>_xlfn.TEXTJOIN("-",0,Barcelona_Idealista4[[#This Row],[condition]],Barcelona_Idealista4[[#This Row],[prices]])</f>
        <v>good condition-1000000</v>
      </c>
      <c r="R1270" s="11" t="str" cm="1">
        <f t="array" ref="R12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1" spans="1:18" x14ac:dyDescent="0.2">
      <c r="A1271" s="1">
        <v>43305</v>
      </c>
      <c r="B1271" s="14">
        <f>YEAR(Barcelona_Idealista4[[#This Row],[Fecha]])</f>
        <v>2018</v>
      </c>
      <c r="C1271" t="s">
        <v>1392</v>
      </c>
      <c r="D1271" t="s">
        <v>11</v>
      </c>
      <c r="E1271" t="s">
        <v>12</v>
      </c>
      <c r="F1271" t="s">
        <v>13</v>
      </c>
      <c r="G1271" t="s">
        <v>14</v>
      </c>
      <c r="H1271" t="s">
        <v>15</v>
      </c>
      <c r="I1271">
        <v>3</v>
      </c>
      <c r="J1271">
        <v>152</v>
      </c>
      <c r="K1271" t="s">
        <v>16</v>
      </c>
      <c r="L1271" t="s">
        <v>17</v>
      </c>
      <c r="M1271" t="s">
        <v>18</v>
      </c>
      <c r="N1271" s="18">
        <f>VLOOKUP(Barcelona_Idealista4[[#This Row],[lift]],Tabla5[],2,0)</f>
        <v>0</v>
      </c>
      <c r="O1271" s="25">
        <v>1550000</v>
      </c>
      <c r="P1271" s="25">
        <f>Barcelona_Idealista4[[#This Row],[prices]]/Barcelona_Idealista4[[#This Row],[area_m2]]</f>
        <v>10197.368421052632</v>
      </c>
      <c r="Q1271" t="str">
        <f>_xlfn.TEXTJOIN("-",0,Barcelona_Idealista4[[#This Row],[condition]],Barcelona_Idealista4[[#This Row],[prices]])</f>
        <v>good condition-1550000</v>
      </c>
      <c r="R1271" s="11" t="str" cm="1">
        <f t="array" ref="R1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2" spans="1:18" x14ac:dyDescent="0.2">
      <c r="A1272" s="1">
        <v>43306</v>
      </c>
      <c r="B1272" s="14">
        <f>YEAR(Barcelona_Idealista4[[#This Row],[Fecha]])</f>
        <v>2018</v>
      </c>
      <c r="C1272" t="s">
        <v>1393</v>
      </c>
      <c r="D1272" t="s">
        <v>11</v>
      </c>
      <c r="E1272" t="s">
        <v>12</v>
      </c>
      <c r="F1272" t="s">
        <v>33</v>
      </c>
      <c r="G1272" t="s">
        <v>14</v>
      </c>
      <c r="H1272" t="s">
        <v>15</v>
      </c>
      <c r="I1272">
        <v>2</v>
      </c>
      <c r="J1272">
        <v>73</v>
      </c>
      <c r="K1272" t="s">
        <v>16</v>
      </c>
      <c r="L1272" t="s">
        <v>17</v>
      </c>
      <c r="M1272" t="s">
        <v>24</v>
      </c>
      <c r="N1272" s="18">
        <f>VLOOKUP(Barcelona_Idealista4[[#This Row],[lift]],Tabla5[],2,0)</f>
        <v>0</v>
      </c>
      <c r="O1272" s="25">
        <v>395000</v>
      </c>
      <c r="P1272" s="25">
        <f>Barcelona_Idealista4[[#This Row],[prices]]/Barcelona_Idealista4[[#This Row],[area_m2]]</f>
        <v>5410.9589041095887</v>
      </c>
      <c r="Q1272" t="str">
        <f>_xlfn.TEXTJOIN("-",0,Barcelona_Idealista4[[#This Row],[condition]],Barcelona_Idealista4[[#This Row],[prices]])</f>
        <v>good condition-395000</v>
      </c>
      <c r="R1272" s="11" t="str" cm="1">
        <f t="array" ref="R1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3" spans="1:18" x14ac:dyDescent="0.2">
      <c r="A1273" s="1">
        <v>43307</v>
      </c>
      <c r="B1273" s="14">
        <f>YEAR(Barcelona_Idealista4[[#This Row],[Fecha]])</f>
        <v>2018</v>
      </c>
      <c r="C1273" t="s">
        <v>1394</v>
      </c>
      <c r="D1273" t="s">
        <v>11</v>
      </c>
      <c r="E1273" t="s">
        <v>12</v>
      </c>
      <c r="F1273" t="s">
        <v>33</v>
      </c>
      <c r="G1273" t="s">
        <v>14</v>
      </c>
      <c r="H1273" t="s">
        <v>15</v>
      </c>
      <c r="I1273">
        <v>4</v>
      </c>
      <c r="J1273">
        <v>146</v>
      </c>
      <c r="K1273" t="s">
        <v>16</v>
      </c>
      <c r="L1273" t="s">
        <v>17</v>
      </c>
      <c r="M1273" t="s">
        <v>40</v>
      </c>
      <c r="N1273" s="18">
        <f>VLOOKUP(Barcelona_Idealista4[[#This Row],[lift]],Tabla5[],2,0)</f>
        <v>0</v>
      </c>
      <c r="O1273" s="25">
        <v>595000</v>
      </c>
      <c r="P1273" s="25">
        <f>Barcelona_Idealista4[[#This Row],[prices]]/Barcelona_Idealista4[[#This Row],[area_m2]]</f>
        <v>4075.3424657534247</v>
      </c>
      <c r="Q1273" t="str">
        <f>_xlfn.TEXTJOIN("-",0,Barcelona_Idealista4[[#This Row],[condition]],Barcelona_Idealista4[[#This Row],[prices]])</f>
        <v>good condition-595000</v>
      </c>
      <c r="R1273" s="11" t="str" cm="1">
        <f t="array" ref="R1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4" spans="1:18" x14ac:dyDescent="0.2">
      <c r="A1274" s="1">
        <v>43308</v>
      </c>
      <c r="B1274" s="14">
        <f>YEAR(Barcelona_Idealista4[[#This Row],[Fecha]])</f>
        <v>2018</v>
      </c>
      <c r="C1274" t="s">
        <v>1395</v>
      </c>
      <c r="D1274" t="s">
        <v>11</v>
      </c>
      <c r="E1274" t="s">
        <v>25</v>
      </c>
      <c r="F1274" t="s">
        <v>91</v>
      </c>
      <c r="G1274" t="s">
        <v>14</v>
      </c>
      <c r="H1274" t="s">
        <v>15</v>
      </c>
      <c r="I1274">
        <v>3</v>
      </c>
      <c r="J1274">
        <v>55</v>
      </c>
      <c r="K1274" t="s">
        <v>16</v>
      </c>
      <c r="L1274" t="s">
        <v>17</v>
      </c>
      <c r="M1274" t="s">
        <v>18</v>
      </c>
      <c r="N1274" s="18">
        <f>VLOOKUP(Barcelona_Idealista4[[#This Row],[lift]],Tabla5[],2,0)</f>
        <v>0</v>
      </c>
      <c r="O1274" s="25">
        <v>199000</v>
      </c>
      <c r="P1274" s="25">
        <f>Barcelona_Idealista4[[#This Row],[prices]]/Barcelona_Idealista4[[#This Row],[area_m2]]</f>
        <v>3618.181818181818</v>
      </c>
      <c r="Q1274" t="str">
        <f>_xlfn.TEXTJOIN("-",0,Barcelona_Idealista4[[#This Row],[condition]],Barcelona_Idealista4[[#This Row],[prices]])</f>
        <v>good condition-199000</v>
      </c>
      <c r="R1274" s="11" t="str" cm="1">
        <f t="array" ref="R1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5" spans="1:18" x14ac:dyDescent="0.2">
      <c r="A1275" s="1">
        <v>43309</v>
      </c>
      <c r="B1275" s="14">
        <f>YEAR(Barcelona_Idealista4[[#This Row],[Fecha]])</f>
        <v>2018</v>
      </c>
      <c r="C1275" t="s">
        <v>1396</v>
      </c>
      <c r="D1275" t="s">
        <v>11</v>
      </c>
      <c r="E1275" t="s">
        <v>50</v>
      </c>
      <c r="F1275" t="s">
        <v>51</v>
      </c>
      <c r="G1275" t="s">
        <v>14</v>
      </c>
      <c r="H1275" t="s">
        <v>15</v>
      </c>
      <c r="I1275">
        <v>2</v>
      </c>
      <c r="J1275">
        <v>99</v>
      </c>
      <c r="K1275" t="s">
        <v>16</v>
      </c>
      <c r="L1275" t="s">
        <v>17</v>
      </c>
      <c r="M1275" t="s">
        <v>18</v>
      </c>
      <c r="N1275" s="18">
        <f>VLOOKUP(Barcelona_Idealista4[[#This Row],[lift]],Tabla5[],2,0)</f>
        <v>0</v>
      </c>
      <c r="O1275" s="25">
        <v>375000</v>
      </c>
      <c r="P1275" s="25">
        <f>Barcelona_Idealista4[[#This Row],[prices]]/Barcelona_Idealista4[[#This Row],[area_m2]]</f>
        <v>3787.878787878788</v>
      </c>
      <c r="Q1275" t="str">
        <f>_xlfn.TEXTJOIN("-",0,Barcelona_Idealista4[[#This Row],[condition]],Barcelona_Idealista4[[#This Row],[prices]])</f>
        <v>good condition-375000</v>
      </c>
      <c r="R1275" s="11" t="str" cm="1">
        <f t="array" ref="R1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6" spans="1:18" x14ac:dyDescent="0.2">
      <c r="A1276" s="1">
        <v>43310</v>
      </c>
      <c r="B1276" s="14">
        <f>YEAR(Barcelona_Idealista4[[#This Row],[Fecha]])</f>
        <v>2018</v>
      </c>
      <c r="C1276" t="s">
        <v>1397</v>
      </c>
      <c r="D1276" t="s">
        <v>11</v>
      </c>
      <c r="E1276" t="s">
        <v>47</v>
      </c>
      <c r="F1276" t="s">
        <v>48</v>
      </c>
      <c r="G1276" t="s">
        <v>14</v>
      </c>
      <c r="H1276" t="s">
        <v>15</v>
      </c>
      <c r="I1276">
        <v>3</v>
      </c>
      <c r="J1276">
        <v>111</v>
      </c>
      <c r="K1276" t="s">
        <v>16</v>
      </c>
      <c r="L1276" t="s">
        <v>17</v>
      </c>
      <c r="M1276" t="s">
        <v>36</v>
      </c>
      <c r="N1276" s="18">
        <f>VLOOKUP(Barcelona_Idealista4[[#This Row],[lift]],Tabla5[],2,0)</f>
        <v>0</v>
      </c>
      <c r="O1276" s="25">
        <v>550000</v>
      </c>
      <c r="P1276" s="25">
        <f>Barcelona_Idealista4[[#This Row],[prices]]/Barcelona_Idealista4[[#This Row],[area_m2]]</f>
        <v>4954.9549549549547</v>
      </c>
      <c r="Q1276" t="str">
        <f>_xlfn.TEXTJOIN("-",0,Barcelona_Idealista4[[#This Row],[condition]],Barcelona_Idealista4[[#This Row],[prices]])</f>
        <v>good condition-550000</v>
      </c>
      <c r="R1276" s="11" t="str" cm="1">
        <f t="array" ref="R1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7" spans="1:18" x14ac:dyDescent="0.2">
      <c r="A1277" s="1">
        <v>43311</v>
      </c>
      <c r="B1277" s="14">
        <f>YEAR(Barcelona_Idealista4[[#This Row],[Fecha]])</f>
        <v>2018</v>
      </c>
      <c r="C1277" t="s">
        <v>1398</v>
      </c>
      <c r="D1277" t="s">
        <v>11</v>
      </c>
      <c r="E1277" t="s">
        <v>42</v>
      </c>
      <c r="F1277" t="s">
        <v>83</v>
      </c>
      <c r="G1277" t="s">
        <v>14</v>
      </c>
      <c r="H1277" t="s">
        <v>76</v>
      </c>
      <c r="I1277">
        <v>4</v>
      </c>
      <c r="J1277">
        <v>273</v>
      </c>
      <c r="K1277" t="s">
        <v>28</v>
      </c>
      <c r="L1277" t="s">
        <v>17</v>
      </c>
      <c r="M1277" t="s">
        <v>29</v>
      </c>
      <c r="N1277" s="18">
        <f>VLOOKUP(Barcelona_Idealista4[[#This Row],[lift]],Tabla5[],2,0)</f>
        <v>0.02</v>
      </c>
      <c r="O1277" s="25">
        <v>1130000</v>
      </c>
      <c r="P1277" s="25">
        <f>Barcelona_Idealista4[[#This Row],[prices]]/Barcelona_Idealista4[[#This Row],[area_m2]]</f>
        <v>4139.1941391941391</v>
      </c>
      <c r="Q1277" t="str">
        <f>_xlfn.TEXTJOIN("-",0,Barcelona_Idealista4[[#This Row],[condition]],Barcelona_Idealista4[[#This Row],[prices]])</f>
        <v>good condition-1130000</v>
      </c>
      <c r="R1277" s="11" t="str" cm="1">
        <f t="array" ref="R1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8" spans="1:18" x14ac:dyDescent="0.2">
      <c r="A1278" s="1">
        <v>43312</v>
      </c>
      <c r="B1278" s="14">
        <f>YEAR(Barcelona_Idealista4[[#This Row],[Fecha]])</f>
        <v>2018</v>
      </c>
      <c r="C1278" t="s">
        <v>1399</v>
      </c>
      <c r="D1278" t="s">
        <v>11</v>
      </c>
      <c r="E1278" t="s">
        <v>47</v>
      </c>
      <c r="F1278" t="s">
        <v>112</v>
      </c>
      <c r="G1278" t="s">
        <v>14</v>
      </c>
      <c r="H1278" t="s">
        <v>15</v>
      </c>
      <c r="I1278">
        <v>3</v>
      </c>
      <c r="J1278">
        <v>70</v>
      </c>
      <c r="K1278" t="s">
        <v>16</v>
      </c>
      <c r="L1278" t="s">
        <v>17</v>
      </c>
      <c r="M1278" t="s">
        <v>18</v>
      </c>
      <c r="N1278" s="18">
        <f>VLOOKUP(Barcelona_Idealista4[[#This Row],[lift]],Tabla5[],2,0)</f>
        <v>0</v>
      </c>
      <c r="O1278" s="25">
        <v>299000</v>
      </c>
      <c r="P1278" s="25">
        <f>Barcelona_Idealista4[[#This Row],[prices]]/Barcelona_Idealista4[[#This Row],[area_m2]]</f>
        <v>4271.4285714285716</v>
      </c>
      <c r="Q1278" t="str">
        <f>_xlfn.TEXTJOIN("-",0,Barcelona_Idealista4[[#This Row],[condition]],Barcelona_Idealista4[[#This Row],[prices]])</f>
        <v>good condition-299000</v>
      </c>
      <c r="R1278" s="11" t="str" cm="1">
        <f t="array" ref="R12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79" spans="1:18" x14ac:dyDescent="0.2">
      <c r="A1279" s="1">
        <v>43313</v>
      </c>
      <c r="B1279" s="14">
        <f>YEAR(Barcelona_Idealista4[[#This Row],[Fecha]])</f>
        <v>2018</v>
      </c>
      <c r="C1279" t="s">
        <v>1400</v>
      </c>
      <c r="D1279" t="s">
        <v>11</v>
      </c>
      <c r="E1279" t="s">
        <v>19</v>
      </c>
      <c r="F1279" t="s">
        <v>20</v>
      </c>
      <c r="G1279" t="s">
        <v>14</v>
      </c>
      <c r="H1279" t="s">
        <v>15</v>
      </c>
      <c r="I1279">
        <v>2</v>
      </c>
      <c r="J1279">
        <v>91</v>
      </c>
      <c r="K1279" t="s">
        <v>16</v>
      </c>
      <c r="L1279" t="s">
        <v>17</v>
      </c>
      <c r="M1279" t="s">
        <v>18</v>
      </c>
      <c r="N1279" s="18">
        <f>VLOOKUP(Barcelona_Idealista4[[#This Row],[lift]],Tabla5[],2,0)</f>
        <v>0</v>
      </c>
      <c r="O1279" s="25">
        <v>585000</v>
      </c>
      <c r="P1279" s="25">
        <f>Barcelona_Idealista4[[#This Row],[prices]]/Barcelona_Idealista4[[#This Row],[area_m2]]</f>
        <v>6428.5714285714284</v>
      </c>
      <c r="Q1279" t="str">
        <f>_xlfn.TEXTJOIN("-",0,Barcelona_Idealista4[[#This Row],[condition]],Barcelona_Idealista4[[#This Row],[prices]])</f>
        <v>good condition-585000</v>
      </c>
      <c r="R1279" s="11" t="str" cm="1">
        <f t="array" ref="R1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0" spans="1:18" x14ac:dyDescent="0.2">
      <c r="A1280" s="1">
        <v>43314</v>
      </c>
      <c r="B1280" s="14">
        <f>YEAR(Barcelona_Idealista4[[#This Row],[Fecha]])</f>
        <v>2018</v>
      </c>
      <c r="C1280" t="s">
        <v>1401</v>
      </c>
      <c r="D1280" t="s">
        <v>11</v>
      </c>
      <c r="E1280" t="s">
        <v>42</v>
      </c>
      <c r="F1280" t="s">
        <v>59</v>
      </c>
      <c r="G1280" t="s">
        <v>14</v>
      </c>
      <c r="H1280" t="s">
        <v>15</v>
      </c>
      <c r="I1280">
        <v>3</v>
      </c>
      <c r="J1280">
        <v>73</v>
      </c>
      <c r="K1280" t="s">
        <v>16</v>
      </c>
      <c r="L1280" t="s">
        <v>17</v>
      </c>
      <c r="M1280" t="s">
        <v>18</v>
      </c>
      <c r="N1280" s="18">
        <f>VLOOKUP(Barcelona_Idealista4[[#This Row],[lift]],Tabla5[],2,0)</f>
        <v>0</v>
      </c>
      <c r="O1280" s="25">
        <v>218000</v>
      </c>
      <c r="P1280" s="25">
        <f>Barcelona_Idealista4[[#This Row],[prices]]/Barcelona_Idealista4[[#This Row],[area_m2]]</f>
        <v>2986.3013698630139</v>
      </c>
      <c r="Q1280" t="str">
        <f>_xlfn.TEXTJOIN("-",0,Barcelona_Idealista4[[#This Row],[condition]],Barcelona_Idealista4[[#This Row],[prices]])</f>
        <v>good condition-218000</v>
      </c>
      <c r="R1280" s="11" t="str" cm="1">
        <f t="array" ref="R128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81" spans="1:18" x14ac:dyDescent="0.2">
      <c r="A1281" s="1">
        <v>43315</v>
      </c>
      <c r="B1281" s="14">
        <f>YEAR(Barcelona_Idealista4[[#This Row],[Fecha]])</f>
        <v>2018</v>
      </c>
      <c r="C1281" t="s">
        <v>1402</v>
      </c>
      <c r="D1281" t="s">
        <v>11</v>
      </c>
      <c r="E1281" t="s">
        <v>37</v>
      </c>
      <c r="F1281" t="s">
        <v>49</v>
      </c>
      <c r="G1281" t="s">
        <v>14</v>
      </c>
      <c r="H1281" t="s">
        <v>15</v>
      </c>
      <c r="I1281">
        <v>2</v>
      </c>
      <c r="J1281">
        <v>53</v>
      </c>
      <c r="K1281" t="s">
        <v>28</v>
      </c>
      <c r="L1281" t="s">
        <v>17</v>
      </c>
      <c r="M1281" t="s">
        <v>21</v>
      </c>
      <c r="N1281" s="18">
        <f>VLOOKUP(Barcelona_Idealista4[[#This Row],[lift]],Tabla5[],2,0)</f>
        <v>0.02</v>
      </c>
      <c r="O1281" s="25">
        <v>235000</v>
      </c>
      <c r="P1281" s="25">
        <f>Barcelona_Idealista4[[#This Row],[prices]]/Barcelona_Idealista4[[#This Row],[area_m2]]</f>
        <v>4433.9622641509432</v>
      </c>
      <c r="Q1281" t="str">
        <f>_xlfn.TEXTJOIN("-",0,Barcelona_Idealista4[[#This Row],[condition]],Barcelona_Idealista4[[#This Row],[prices]])</f>
        <v>good condition-235000</v>
      </c>
      <c r="R1281" s="11" t="str" cm="1">
        <f t="array" ref="R1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2" spans="1:18" x14ac:dyDescent="0.2">
      <c r="A1282" s="1">
        <v>43316</v>
      </c>
      <c r="B1282" s="14">
        <f>YEAR(Barcelona_Idealista4[[#This Row],[Fecha]])</f>
        <v>2018</v>
      </c>
      <c r="C1282" t="s">
        <v>1403</v>
      </c>
      <c r="D1282" t="s">
        <v>11</v>
      </c>
      <c r="E1282" t="s">
        <v>19</v>
      </c>
      <c r="F1282" t="s">
        <v>77</v>
      </c>
      <c r="G1282" t="s">
        <v>14</v>
      </c>
      <c r="H1282" t="s">
        <v>15</v>
      </c>
      <c r="I1282">
        <v>4</v>
      </c>
      <c r="J1282">
        <v>175</v>
      </c>
      <c r="K1282" t="s">
        <v>16</v>
      </c>
      <c r="L1282" t="s">
        <v>17</v>
      </c>
      <c r="M1282" t="s">
        <v>18</v>
      </c>
      <c r="N1282" s="18">
        <f>VLOOKUP(Barcelona_Idealista4[[#This Row],[lift]],Tabla5[],2,0)</f>
        <v>0</v>
      </c>
      <c r="O1282" s="25">
        <v>1050000</v>
      </c>
      <c r="P1282" s="25">
        <f>Barcelona_Idealista4[[#This Row],[prices]]/Barcelona_Idealista4[[#This Row],[area_m2]]</f>
        <v>6000</v>
      </c>
      <c r="Q1282" t="str">
        <f>_xlfn.TEXTJOIN("-",0,Barcelona_Idealista4[[#This Row],[condition]],Barcelona_Idealista4[[#This Row],[prices]])</f>
        <v>good condition-1050000</v>
      </c>
      <c r="R1282" s="11" t="str" cm="1">
        <f t="array" ref="R1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3" spans="1:18" x14ac:dyDescent="0.2">
      <c r="A1283" s="1">
        <v>43317</v>
      </c>
      <c r="B1283" s="14">
        <f>YEAR(Barcelona_Idealista4[[#This Row],[Fecha]])</f>
        <v>2018</v>
      </c>
      <c r="C1283" t="s">
        <v>1404</v>
      </c>
      <c r="D1283" t="s">
        <v>11</v>
      </c>
      <c r="E1283" t="s">
        <v>42</v>
      </c>
      <c r="F1283" t="s">
        <v>62</v>
      </c>
      <c r="G1283" t="s">
        <v>14</v>
      </c>
      <c r="H1283" t="s">
        <v>15</v>
      </c>
      <c r="I1283">
        <v>2</v>
      </c>
      <c r="J1283">
        <v>66</v>
      </c>
      <c r="K1283" t="s">
        <v>16</v>
      </c>
      <c r="L1283" t="s">
        <v>17</v>
      </c>
      <c r="M1283" t="s">
        <v>52</v>
      </c>
      <c r="N1283" s="18">
        <f>VLOOKUP(Barcelona_Idealista4[[#This Row],[lift]],Tabla5[],2,0)</f>
        <v>0</v>
      </c>
      <c r="O1283" s="25">
        <v>199000</v>
      </c>
      <c r="P1283" s="25">
        <f>Barcelona_Idealista4[[#This Row],[prices]]/Barcelona_Idealista4[[#This Row],[area_m2]]</f>
        <v>3015.151515151515</v>
      </c>
      <c r="Q1283" t="str">
        <f>_xlfn.TEXTJOIN("-",0,Barcelona_Idealista4[[#This Row],[condition]],Barcelona_Idealista4[[#This Row],[prices]])</f>
        <v>good condition-199000</v>
      </c>
      <c r="R1283" s="11" t="str" cm="1">
        <f t="array" ref="R1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4" spans="1:18" x14ac:dyDescent="0.2">
      <c r="A1284" s="1">
        <v>43318</v>
      </c>
      <c r="B1284" s="14">
        <f>YEAR(Barcelona_Idealista4[[#This Row],[Fecha]])</f>
        <v>2018</v>
      </c>
      <c r="C1284" t="s">
        <v>1405</v>
      </c>
      <c r="D1284" t="s">
        <v>11</v>
      </c>
      <c r="E1284" t="s">
        <v>37</v>
      </c>
      <c r="F1284" t="s">
        <v>49</v>
      </c>
      <c r="G1284" t="s">
        <v>14</v>
      </c>
      <c r="H1284" t="s">
        <v>15</v>
      </c>
      <c r="I1284">
        <v>3</v>
      </c>
      <c r="J1284">
        <v>166</v>
      </c>
      <c r="K1284" t="s">
        <v>16</v>
      </c>
      <c r="L1284" t="s">
        <v>17</v>
      </c>
      <c r="M1284" t="s">
        <v>21</v>
      </c>
      <c r="N1284" s="18">
        <f>VLOOKUP(Barcelona_Idealista4[[#This Row],[lift]],Tabla5[],2,0)</f>
        <v>0</v>
      </c>
      <c r="O1284" s="25">
        <v>1200000</v>
      </c>
      <c r="P1284" s="25">
        <f>Barcelona_Idealista4[[#This Row],[prices]]/Barcelona_Idealista4[[#This Row],[area_m2]]</f>
        <v>7228.9156626506028</v>
      </c>
      <c r="Q1284" t="str">
        <f>_xlfn.TEXTJOIN("-",0,Barcelona_Idealista4[[#This Row],[condition]],Barcelona_Idealista4[[#This Row],[prices]])</f>
        <v>good condition-1200000</v>
      </c>
      <c r="R1284" s="11" t="str" cm="1">
        <f t="array" ref="R1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5" spans="1:18" x14ac:dyDescent="0.2">
      <c r="A1285" s="1">
        <v>43319</v>
      </c>
      <c r="B1285" s="14">
        <f>YEAR(Barcelona_Idealista4[[#This Row],[Fecha]])</f>
        <v>2018</v>
      </c>
      <c r="C1285" t="s">
        <v>1406</v>
      </c>
      <c r="D1285" t="s">
        <v>11</v>
      </c>
      <c r="E1285" t="s">
        <v>37</v>
      </c>
      <c r="F1285" t="s">
        <v>49</v>
      </c>
      <c r="G1285" t="s">
        <v>14</v>
      </c>
      <c r="H1285" t="s">
        <v>15</v>
      </c>
      <c r="I1285">
        <v>4</v>
      </c>
      <c r="J1285">
        <v>172</v>
      </c>
      <c r="K1285" t="s">
        <v>16</v>
      </c>
      <c r="L1285" t="s">
        <v>17</v>
      </c>
      <c r="M1285" t="s">
        <v>18</v>
      </c>
      <c r="N1285" s="18">
        <f>VLOOKUP(Barcelona_Idealista4[[#This Row],[lift]],Tabla5[],2,0)</f>
        <v>0</v>
      </c>
      <c r="O1285" s="25">
        <v>1115000</v>
      </c>
      <c r="P1285" s="25">
        <f>Barcelona_Idealista4[[#This Row],[prices]]/Barcelona_Idealista4[[#This Row],[area_m2]]</f>
        <v>6482.5581395348836</v>
      </c>
      <c r="Q1285" t="str">
        <f>_xlfn.TEXTJOIN("-",0,Barcelona_Idealista4[[#This Row],[condition]],Barcelona_Idealista4[[#This Row],[prices]])</f>
        <v>good condition-1115000</v>
      </c>
      <c r="R1285" s="11" t="str" cm="1">
        <f t="array" ref="R12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6" spans="1:18" x14ac:dyDescent="0.2">
      <c r="A1286" s="1">
        <v>43320</v>
      </c>
      <c r="B1286" s="14">
        <f>YEAR(Barcelona_Idealista4[[#This Row],[Fecha]])</f>
        <v>2018</v>
      </c>
      <c r="C1286" t="s">
        <v>1407</v>
      </c>
      <c r="D1286" t="s">
        <v>11</v>
      </c>
      <c r="E1286" t="s">
        <v>37</v>
      </c>
      <c r="F1286" t="s">
        <v>49</v>
      </c>
      <c r="G1286" t="s">
        <v>14</v>
      </c>
      <c r="H1286" t="s">
        <v>15</v>
      </c>
      <c r="I1286">
        <v>2</v>
      </c>
      <c r="J1286">
        <v>72</v>
      </c>
      <c r="K1286" t="s">
        <v>16</v>
      </c>
      <c r="L1286" t="s">
        <v>17</v>
      </c>
      <c r="M1286" t="s">
        <v>40</v>
      </c>
      <c r="N1286" s="18">
        <f>VLOOKUP(Barcelona_Idealista4[[#This Row],[lift]],Tabla5[],2,0)</f>
        <v>0</v>
      </c>
      <c r="O1286" s="25">
        <v>590000</v>
      </c>
      <c r="P1286" s="25">
        <f>Barcelona_Idealista4[[#This Row],[prices]]/Barcelona_Idealista4[[#This Row],[area_m2]]</f>
        <v>8194.4444444444453</v>
      </c>
      <c r="Q1286" t="str">
        <f>_xlfn.TEXTJOIN("-",0,Barcelona_Idealista4[[#This Row],[condition]],Barcelona_Idealista4[[#This Row],[prices]])</f>
        <v>good condition-590000</v>
      </c>
      <c r="R1286" s="11" t="str" cm="1">
        <f t="array" ref="R1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7" spans="1:18" x14ac:dyDescent="0.2">
      <c r="A1287" s="1">
        <v>43321</v>
      </c>
      <c r="B1287" s="14">
        <f>YEAR(Barcelona_Idealista4[[#This Row],[Fecha]])</f>
        <v>2018</v>
      </c>
      <c r="C1287" t="s">
        <v>1408</v>
      </c>
      <c r="D1287" t="s">
        <v>11</v>
      </c>
      <c r="E1287" t="s">
        <v>42</v>
      </c>
      <c r="F1287" t="s">
        <v>43</v>
      </c>
      <c r="G1287" t="s">
        <v>14</v>
      </c>
      <c r="H1287" t="s">
        <v>15</v>
      </c>
      <c r="I1287">
        <v>2</v>
      </c>
      <c r="J1287">
        <v>105</v>
      </c>
      <c r="K1287" t="s">
        <v>16</v>
      </c>
      <c r="L1287" t="s">
        <v>17</v>
      </c>
      <c r="M1287" t="s">
        <v>18</v>
      </c>
      <c r="N1287" s="18">
        <f>VLOOKUP(Barcelona_Idealista4[[#This Row],[lift]],Tabla5[],2,0)</f>
        <v>0</v>
      </c>
      <c r="O1287" s="25">
        <v>375000</v>
      </c>
      <c r="P1287" s="25">
        <f>Barcelona_Idealista4[[#This Row],[prices]]/Barcelona_Idealista4[[#This Row],[area_m2]]</f>
        <v>3571.4285714285716</v>
      </c>
      <c r="Q1287" t="str">
        <f>_xlfn.TEXTJOIN("-",0,Barcelona_Idealista4[[#This Row],[condition]],Barcelona_Idealista4[[#This Row],[prices]])</f>
        <v>good condition-375000</v>
      </c>
      <c r="R1287" s="11" t="str" cm="1">
        <f t="array" ref="R1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8" spans="1:18" x14ac:dyDescent="0.2">
      <c r="A1288" s="1">
        <v>43322</v>
      </c>
      <c r="B1288" s="14">
        <f>YEAR(Barcelona_Idealista4[[#This Row],[Fecha]])</f>
        <v>2018</v>
      </c>
      <c r="C1288" t="s">
        <v>1409</v>
      </c>
      <c r="D1288" t="s">
        <v>11</v>
      </c>
      <c r="E1288" t="s">
        <v>19</v>
      </c>
      <c r="F1288" t="s">
        <v>45</v>
      </c>
      <c r="G1288" t="s">
        <v>14</v>
      </c>
      <c r="H1288" t="s">
        <v>15</v>
      </c>
      <c r="I1288">
        <v>5</v>
      </c>
      <c r="J1288">
        <v>185</v>
      </c>
      <c r="K1288" t="s">
        <v>16</v>
      </c>
      <c r="L1288" t="s">
        <v>17</v>
      </c>
      <c r="M1288" t="s">
        <v>58</v>
      </c>
      <c r="N1288" s="18">
        <f>VLOOKUP(Barcelona_Idealista4[[#This Row],[lift]],Tabla5[],2,0)</f>
        <v>0</v>
      </c>
      <c r="O1288" s="25">
        <v>950000</v>
      </c>
      <c r="P1288" s="25">
        <f>Barcelona_Idealista4[[#This Row],[prices]]/Barcelona_Idealista4[[#This Row],[area_m2]]</f>
        <v>5135.135135135135</v>
      </c>
      <c r="Q1288" t="str">
        <f>_xlfn.TEXTJOIN("-",0,Barcelona_Idealista4[[#This Row],[condition]],Barcelona_Idealista4[[#This Row],[prices]])</f>
        <v>good condition-950000</v>
      </c>
      <c r="R1288" s="11" t="str" cm="1">
        <f t="array" ref="R1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89" spans="1:18" x14ac:dyDescent="0.2">
      <c r="A1289" s="1">
        <v>43323</v>
      </c>
      <c r="B1289" s="14">
        <f>YEAR(Barcelona_Idealista4[[#This Row],[Fecha]])</f>
        <v>2018</v>
      </c>
      <c r="C1289" t="s">
        <v>1410</v>
      </c>
      <c r="D1289" t="s">
        <v>11</v>
      </c>
      <c r="E1289" t="s">
        <v>42</v>
      </c>
      <c r="F1289" t="s">
        <v>61</v>
      </c>
      <c r="G1289" t="s">
        <v>14</v>
      </c>
      <c r="H1289" t="s">
        <v>15</v>
      </c>
      <c r="I1289">
        <v>2</v>
      </c>
      <c r="J1289">
        <v>48</v>
      </c>
      <c r="K1289" t="s">
        <v>16</v>
      </c>
      <c r="L1289" t="s">
        <v>17</v>
      </c>
      <c r="M1289" t="s">
        <v>40</v>
      </c>
      <c r="N1289" s="18">
        <f>VLOOKUP(Barcelona_Idealista4[[#This Row],[lift]],Tabla5[],2,0)</f>
        <v>0</v>
      </c>
      <c r="O1289" s="25">
        <v>209000</v>
      </c>
      <c r="P1289" s="25">
        <f>Barcelona_Idealista4[[#This Row],[prices]]/Barcelona_Idealista4[[#This Row],[area_m2]]</f>
        <v>4354.166666666667</v>
      </c>
      <c r="Q1289" t="str">
        <f>_xlfn.TEXTJOIN("-",0,Barcelona_Idealista4[[#This Row],[condition]],Barcelona_Idealista4[[#This Row],[prices]])</f>
        <v>good condition-209000</v>
      </c>
      <c r="R1289" s="11" t="str" cm="1">
        <f t="array" ref="R12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0" spans="1:18" x14ac:dyDescent="0.2">
      <c r="A1290" s="1">
        <v>43324</v>
      </c>
      <c r="B1290" s="14">
        <f>YEAR(Barcelona_Idealista4[[#This Row],[Fecha]])</f>
        <v>2018</v>
      </c>
      <c r="C1290" t="s">
        <v>1411</v>
      </c>
      <c r="D1290" t="s">
        <v>11</v>
      </c>
      <c r="E1290" t="s">
        <v>34</v>
      </c>
      <c r="F1290" t="s">
        <v>71</v>
      </c>
      <c r="G1290" t="s">
        <v>14</v>
      </c>
      <c r="H1290" t="s">
        <v>15</v>
      </c>
      <c r="I1290">
        <v>3</v>
      </c>
      <c r="J1290">
        <v>79</v>
      </c>
      <c r="K1290" t="s">
        <v>16</v>
      </c>
      <c r="L1290" t="s">
        <v>17</v>
      </c>
      <c r="M1290" t="s">
        <v>57</v>
      </c>
      <c r="N1290" s="18">
        <f>VLOOKUP(Barcelona_Idealista4[[#This Row],[lift]],Tabla5[],2,0)</f>
        <v>0</v>
      </c>
      <c r="O1290" s="25">
        <v>295000</v>
      </c>
      <c r="P1290" s="25">
        <f>Barcelona_Idealista4[[#This Row],[prices]]/Barcelona_Idealista4[[#This Row],[area_m2]]</f>
        <v>3734.1772151898736</v>
      </c>
      <c r="Q1290" t="str">
        <f>_xlfn.TEXTJOIN("-",0,Barcelona_Idealista4[[#This Row],[condition]],Barcelona_Idealista4[[#This Row],[prices]])</f>
        <v>good condition-295000</v>
      </c>
      <c r="R1290" s="11" t="str" cm="1">
        <f t="array" ref="R1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1" spans="1:18" x14ac:dyDescent="0.2">
      <c r="A1291" s="1">
        <v>43325</v>
      </c>
      <c r="B1291" s="14">
        <f>YEAR(Barcelona_Idealista4[[#This Row],[Fecha]])</f>
        <v>2018</v>
      </c>
      <c r="C1291" t="s">
        <v>1412</v>
      </c>
      <c r="D1291" t="s">
        <v>11</v>
      </c>
      <c r="E1291" t="s">
        <v>47</v>
      </c>
      <c r="F1291" t="s">
        <v>48</v>
      </c>
      <c r="G1291" t="s">
        <v>14</v>
      </c>
      <c r="H1291" t="s">
        <v>15</v>
      </c>
      <c r="I1291">
        <v>3</v>
      </c>
      <c r="J1291">
        <v>79</v>
      </c>
      <c r="K1291" t="s">
        <v>16</v>
      </c>
      <c r="L1291" t="s">
        <v>17</v>
      </c>
      <c r="M1291" t="s">
        <v>21</v>
      </c>
      <c r="N1291" s="18">
        <f>VLOOKUP(Barcelona_Idealista4[[#This Row],[lift]],Tabla5[],2,0)</f>
        <v>0</v>
      </c>
      <c r="O1291" s="25">
        <v>235000</v>
      </c>
      <c r="P1291" s="25">
        <f>Barcelona_Idealista4[[#This Row],[prices]]/Barcelona_Idealista4[[#This Row],[area_m2]]</f>
        <v>2974.6835443037976</v>
      </c>
      <c r="Q1291" t="str">
        <f>_xlfn.TEXTJOIN("-",0,Barcelona_Idealista4[[#This Row],[condition]],Barcelona_Idealista4[[#This Row],[prices]])</f>
        <v>good condition-235000</v>
      </c>
      <c r="R1291" s="11" t="str" cm="1">
        <f t="array" ref="R12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292" spans="1:18" x14ac:dyDescent="0.2">
      <c r="A1292" s="1">
        <v>43326</v>
      </c>
      <c r="B1292" s="14">
        <f>YEAR(Barcelona_Idealista4[[#This Row],[Fecha]])</f>
        <v>2018</v>
      </c>
      <c r="C1292" t="s">
        <v>1413</v>
      </c>
      <c r="D1292" t="s">
        <v>11</v>
      </c>
      <c r="E1292" t="s">
        <v>34</v>
      </c>
      <c r="F1292" t="s">
        <v>44</v>
      </c>
      <c r="G1292" t="s">
        <v>14</v>
      </c>
      <c r="H1292" t="s">
        <v>15</v>
      </c>
      <c r="I1292">
        <v>4</v>
      </c>
      <c r="J1292">
        <v>120</v>
      </c>
      <c r="K1292" t="s">
        <v>16</v>
      </c>
      <c r="L1292" t="s">
        <v>17</v>
      </c>
      <c r="M1292" t="s">
        <v>21</v>
      </c>
      <c r="N1292" s="18">
        <f>VLOOKUP(Barcelona_Idealista4[[#This Row],[lift]],Tabla5[],2,0)</f>
        <v>0</v>
      </c>
      <c r="O1292" s="25">
        <v>595000</v>
      </c>
      <c r="P1292" s="25">
        <f>Barcelona_Idealista4[[#This Row],[prices]]/Barcelona_Idealista4[[#This Row],[area_m2]]</f>
        <v>4958.333333333333</v>
      </c>
      <c r="Q1292" t="str">
        <f>_xlfn.TEXTJOIN("-",0,Barcelona_Idealista4[[#This Row],[condition]],Barcelona_Idealista4[[#This Row],[prices]])</f>
        <v>good condition-595000</v>
      </c>
      <c r="R1292" s="11" t="str" cm="1">
        <f t="array" ref="R12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3" spans="1:18" x14ac:dyDescent="0.2">
      <c r="A1293" s="1">
        <v>43327</v>
      </c>
      <c r="B1293" s="14">
        <f>YEAR(Barcelona_Idealista4[[#This Row],[Fecha]])</f>
        <v>2018</v>
      </c>
      <c r="C1293" t="s">
        <v>1414</v>
      </c>
      <c r="D1293" t="s">
        <v>11</v>
      </c>
      <c r="E1293" t="s">
        <v>47</v>
      </c>
      <c r="F1293" t="s">
        <v>96</v>
      </c>
      <c r="G1293" t="s">
        <v>14</v>
      </c>
      <c r="H1293" t="s">
        <v>15</v>
      </c>
      <c r="I1293">
        <v>3</v>
      </c>
      <c r="J1293">
        <v>72</v>
      </c>
      <c r="K1293" t="s">
        <v>16</v>
      </c>
      <c r="L1293" t="s">
        <v>17</v>
      </c>
      <c r="M1293" t="s">
        <v>36</v>
      </c>
      <c r="N1293" s="18">
        <f>VLOOKUP(Barcelona_Idealista4[[#This Row],[lift]],Tabla5[],2,0)</f>
        <v>0</v>
      </c>
      <c r="O1293" s="25">
        <v>295000</v>
      </c>
      <c r="P1293" s="25">
        <f>Barcelona_Idealista4[[#This Row],[prices]]/Barcelona_Idealista4[[#This Row],[area_m2]]</f>
        <v>4097.2222222222226</v>
      </c>
      <c r="Q1293" t="str">
        <f>_xlfn.TEXTJOIN("-",0,Barcelona_Idealista4[[#This Row],[condition]],Barcelona_Idealista4[[#This Row],[prices]])</f>
        <v>good condition-295000</v>
      </c>
      <c r="R1293" s="11" t="str" cm="1">
        <f t="array" ref="R1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4" spans="1:18" x14ac:dyDescent="0.2">
      <c r="A1294" s="1">
        <v>43328</v>
      </c>
      <c r="B1294" s="14">
        <f>YEAR(Barcelona_Idealista4[[#This Row],[Fecha]])</f>
        <v>2018</v>
      </c>
      <c r="C1294" t="s">
        <v>1415</v>
      </c>
      <c r="D1294" t="s">
        <v>11</v>
      </c>
      <c r="E1294" t="s">
        <v>50</v>
      </c>
      <c r="F1294" t="s">
        <v>82</v>
      </c>
      <c r="G1294" t="s">
        <v>14</v>
      </c>
      <c r="H1294" t="s">
        <v>76</v>
      </c>
      <c r="I1294">
        <v>4</v>
      </c>
      <c r="J1294">
        <v>364</v>
      </c>
      <c r="K1294" t="s">
        <v>28</v>
      </c>
      <c r="L1294" t="s">
        <v>17</v>
      </c>
      <c r="M1294" t="s">
        <v>29</v>
      </c>
      <c r="N1294" s="18">
        <f>VLOOKUP(Barcelona_Idealista4[[#This Row],[lift]],Tabla5[],2,0)</f>
        <v>0.02</v>
      </c>
      <c r="O1294" s="25">
        <v>1149000</v>
      </c>
      <c r="P1294" s="25">
        <f>Barcelona_Idealista4[[#This Row],[prices]]/Barcelona_Idealista4[[#This Row],[area_m2]]</f>
        <v>3156.5934065934066</v>
      </c>
      <c r="Q1294" t="str">
        <f>_xlfn.TEXTJOIN("-",0,Barcelona_Idealista4[[#This Row],[condition]],Barcelona_Idealista4[[#This Row],[prices]])</f>
        <v>good condition-1149000</v>
      </c>
      <c r="R1294" s="11" t="str" cm="1">
        <f t="array" ref="R1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5" spans="1:18" x14ac:dyDescent="0.2">
      <c r="A1295" s="1">
        <v>43329</v>
      </c>
      <c r="B1295" s="14">
        <f>YEAR(Barcelona_Idealista4[[#This Row],[Fecha]])</f>
        <v>2018</v>
      </c>
      <c r="C1295" t="s">
        <v>1416</v>
      </c>
      <c r="D1295" t="s">
        <v>11</v>
      </c>
      <c r="E1295" t="s">
        <v>34</v>
      </c>
      <c r="F1295" t="s">
        <v>44</v>
      </c>
      <c r="G1295" t="s">
        <v>14</v>
      </c>
      <c r="H1295" t="s">
        <v>15</v>
      </c>
      <c r="I1295">
        <v>4</v>
      </c>
      <c r="J1295">
        <v>104</v>
      </c>
      <c r="K1295" t="s">
        <v>16</v>
      </c>
      <c r="L1295" t="s">
        <v>17</v>
      </c>
      <c r="M1295" t="s">
        <v>60</v>
      </c>
      <c r="N1295" s="18">
        <f>VLOOKUP(Barcelona_Idealista4[[#This Row],[lift]],Tabla5[],2,0)</f>
        <v>0</v>
      </c>
      <c r="O1295" s="25">
        <v>530000</v>
      </c>
      <c r="P1295" s="25">
        <f>Barcelona_Idealista4[[#This Row],[prices]]/Barcelona_Idealista4[[#This Row],[area_m2]]</f>
        <v>5096.1538461538457</v>
      </c>
      <c r="Q1295" t="str">
        <f>_xlfn.TEXTJOIN("-",0,Barcelona_Idealista4[[#This Row],[condition]],Barcelona_Idealista4[[#This Row],[prices]])</f>
        <v>good condition-530000</v>
      </c>
      <c r="R1295" s="11" t="str" cm="1">
        <f t="array" ref="R1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6" spans="1:18" x14ac:dyDescent="0.2">
      <c r="A1296" s="1">
        <v>43330</v>
      </c>
      <c r="B1296" s="14">
        <f>YEAR(Barcelona_Idealista4[[#This Row],[Fecha]])</f>
        <v>2018</v>
      </c>
      <c r="C1296" t="s">
        <v>1417</v>
      </c>
      <c r="D1296" t="s">
        <v>11</v>
      </c>
      <c r="E1296" t="s">
        <v>37</v>
      </c>
      <c r="F1296" t="s">
        <v>38</v>
      </c>
      <c r="G1296" t="s">
        <v>14</v>
      </c>
      <c r="H1296" t="s">
        <v>15</v>
      </c>
      <c r="I1296">
        <v>1</v>
      </c>
      <c r="J1296">
        <v>58</v>
      </c>
      <c r="K1296" t="s">
        <v>16</v>
      </c>
      <c r="L1296" t="s">
        <v>17</v>
      </c>
      <c r="M1296" t="s">
        <v>18</v>
      </c>
      <c r="N1296" s="18">
        <f>VLOOKUP(Barcelona_Idealista4[[#This Row],[lift]],Tabla5[],2,0)</f>
        <v>0</v>
      </c>
      <c r="O1296" s="25">
        <v>310000</v>
      </c>
      <c r="P1296" s="25">
        <f>Barcelona_Idealista4[[#This Row],[prices]]/Barcelona_Idealista4[[#This Row],[area_m2]]</f>
        <v>5344.8275862068967</v>
      </c>
      <c r="Q1296" t="str">
        <f>_xlfn.TEXTJOIN("-",0,Barcelona_Idealista4[[#This Row],[condition]],Barcelona_Idealista4[[#This Row],[prices]])</f>
        <v>good condition-310000</v>
      </c>
      <c r="R1296" s="11" t="str" cm="1">
        <f t="array" ref="R1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7" spans="1:18" x14ac:dyDescent="0.2">
      <c r="A1297" s="1">
        <v>43331</v>
      </c>
      <c r="B1297" s="14">
        <f>YEAR(Barcelona_Idealista4[[#This Row],[Fecha]])</f>
        <v>2018</v>
      </c>
      <c r="C1297" t="s">
        <v>1418</v>
      </c>
      <c r="D1297" t="s">
        <v>11</v>
      </c>
      <c r="E1297" t="s">
        <v>47</v>
      </c>
      <c r="F1297" t="s">
        <v>102</v>
      </c>
      <c r="G1297" t="s">
        <v>14</v>
      </c>
      <c r="H1297" t="s">
        <v>15</v>
      </c>
      <c r="I1297">
        <v>2</v>
      </c>
      <c r="J1297">
        <v>70</v>
      </c>
      <c r="K1297" t="s">
        <v>16</v>
      </c>
      <c r="L1297" t="s">
        <v>17</v>
      </c>
      <c r="M1297" t="s">
        <v>18</v>
      </c>
      <c r="N1297" s="18">
        <f>VLOOKUP(Barcelona_Idealista4[[#This Row],[lift]],Tabla5[],2,0)</f>
        <v>0</v>
      </c>
      <c r="O1297" s="25">
        <v>331000</v>
      </c>
      <c r="P1297" s="25">
        <f>Barcelona_Idealista4[[#This Row],[prices]]/Barcelona_Idealista4[[#This Row],[area_m2]]</f>
        <v>4728.5714285714284</v>
      </c>
      <c r="Q1297" t="str">
        <f>_xlfn.TEXTJOIN("-",0,Barcelona_Idealista4[[#This Row],[condition]],Barcelona_Idealista4[[#This Row],[prices]])</f>
        <v>good condition-331000</v>
      </c>
      <c r="R1297" s="11" t="str" cm="1">
        <f t="array" ref="R1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8" spans="1:18" x14ac:dyDescent="0.2">
      <c r="A1298" s="1">
        <v>43332</v>
      </c>
      <c r="B1298" s="14">
        <f>YEAR(Barcelona_Idealista4[[#This Row],[Fecha]])</f>
        <v>2018</v>
      </c>
      <c r="C1298" t="s">
        <v>1419</v>
      </c>
      <c r="D1298" t="s">
        <v>11</v>
      </c>
      <c r="E1298" t="s">
        <v>19</v>
      </c>
      <c r="F1298" t="s">
        <v>20</v>
      </c>
      <c r="G1298" t="s">
        <v>14</v>
      </c>
      <c r="H1298" t="s">
        <v>15</v>
      </c>
      <c r="I1298">
        <v>2</v>
      </c>
      <c r="J1298">
        <v>105</v>
      </c>
      <c r="K1298" t="s">
        <v>16</v>
      </c>
      <c r="L1298" t="s">
        <v>17</v>
      </c>
      <c r="M1298" t="s">
        <v>58</v>
      </c>
      <c r="N1298" s="18">
        <f>VLOOKUP(Barcelona_Idealista4[[#This Row],[lift]],Tabla5[],2,0)</f>
        <v>0</v>
      </c>
      <c r="O1298" s="25">
        <v>490000</v>
      </c>
      <c r="P1298" s="25">
        <f>Barcelona_Idealista4[[#This Row],[prices]]/Barcelona_Idealista4[[#This Row],[area_m2]]</f>
        <v>4666.666666666667</v>
      </c>
      <c r="Q1298" t="str">
        <f>_xlfn.TEXTJOIN("-",0,Barcelona_Idealista4[[#This Row],[condition]],Barcelona_Idealista4[[#This Row],[prices]])</f>
        <v>good condition-490000</v>
      </c>
      <c r="R1298" s="11" t="str" cm="1">
        <f t="array" ref="R12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299" spans="1:18" x14ac:dyDescent="0.2">
      <c r="A1299" s="1">
        <v>43333</v>
      </c>
      <c r="B1299" s="14">
        <f>YEAR(Barcelona_Idealista4[[#This Row],[Fecha]])</f>
        <v>2018</v>
      </c>
      <c r="C1299" t="s">
        <v>1420</v>
      </c>
      <c r="D1299" t="s">
        <v>11</v>
      </c>
      <c r="E1299" t="s">
        <v>54</v>
      </c>
      <c r="F1299" t="s">
        <v>55</v>
      </c>
      <c r="G1299" t="s">
        <v>14</v>
      </c>
      <c r="H1299" t="s">
        <v>15</v>
      </c>
      <c r="I1299">
        <v>3</v>
      </c>
      <c r="J1299">
        <v>65</v>
      </c>
      <c r="K1299" t="s">
        <v>16</v>
      </c>
      <c r="L1299" t="s">
        <v>17</v>
      </c>
      <c r="M1299" t="s">
        <v>21</v>
      </c>
      <c r="N1299" s="18">
        <f>VLOOKUP(Barcelona_Idealista4[[#This Row],[lift]],Tabla5[],2,0)</f>
        <v>0</v>
      </c>
      <c r="O1299" s="25">
        <v>219000</v>
      </c>
      <c r="P1299" s="25">
        <f>Barcelona_Idealista4[[#This Row],[prices]]/Barcelona_Idealista4[[#This Row],[area_m2]]</f>
        <v>3369.2307692307691</v>
      </c>
      <c r="Q1299" t="str">
        <f>_xlfn.TEXTJOIN("-",0,Barcelona_Idealista4[[#This Row],[condition]],Barcelona_Idealista4[[#This Row],[prices]])</f>
        <v>good condition-219000</v>
      </c>
      <c r="R1299" s="11" t="str" cm="1">
        <f t="array" ref="R12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0" spans="1:18" x14ac:dyDescent="0.2">
      <c r="A1300" s="1">
        <v>43334</v>
      </c>
      <c r="B1300" s="14">
        <f>YEAR(Barcelona_Idealista4[[#This Row],[Fecha]])</f>
        <v>2018</v>
      </c>
      <c r="C1300" t="s">
        <v>1421</v>
      </c>
      <c r="D1300" t="s">
        <v>11</v>
      </c>
      <c r="E1300" t="s">
        <v>34</v>
      </c>
      <c r="F1300" t="s">
        <v>35</v>
      </c>
      <c r="G1300" t="s">
        <v>14</v>
      </c>
      <c r="H1300" t="s">
        <v>23</v>
      </c>
      <c r="I1300">
        <v>2</v>
      </c>
      <c r="J1300">
        <v>89</v>
      </c>
      <c r="K1300" t="s">
        <v>16</v>
      </c>
      <c r="L1300" t="s">
        <v>17</v>
      </c>
      <c r="M1300" t="s">
        <v>36</v>
      </c>
      <c r="N1300" s="18">
        <f>VLOOKUP(Barcelona_Idealista4[[#This Row],[lift]],Tabla5[],2,0)</f>
        <v>0</v>
      </c>
      <c r="O1300" s="25">
        <v>525000</v>
      </c>
      <c r="P1300" s="25">
        <f>Barcelona_Idealista4[[#This Row],[prices]]/Barcelona_Idealista4[[#This Row],[area_m2]]</f>
        <v>5898.8764044943819</v>
      </c>
      <c r="Q1300" t="str">
        <f>_xlfn.TEXTJOIN("-",0,Barcelona_Idealista4[[#This Row],[condition]],Barcelona_Idealista4[[#This Row],[prices]])</f>
        <v>good condition-525000</v>
      </c>
      <c r="R1300" s="11" t="str" cm="1">
        <f t="array" ref="R1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1" spans="1:18" x14ac:dyDescent="0.2">
      <c r="A1301" s="1">
        <v>43335</v>
      </c>
      <c r="B1301" s="14">
        <f>YEAR(Barcelona_Idealista4[[#This Row],[Fecha]])</f>
        <v>2018</v>
      </c>
      <c r="C1301" t="s">
        <v>1422</v>
      </c>
      <c r="D1301" t="s">
        <v>11</v>
      </c>
      <c r="E1301" t="s">
        <v>50</v>
      </c>
      <c r="F1301" t="s">
        <v>51</v>
      </c>
      <c r="G1301" t="s">
        <v>14</v>
      </c>
      <c r="H1301" t="s">
        <v>15</v>
      </c>
      <c r="I1301">
        <v>3</v>
      </c>
      <c r="J1301">
        <v>65</v>
      </c>
      <c r="K1301" t="s">
        <v>28</v>
      </c>
      <c r="L1301" t="s">
        <v>17</v>
      </c>
      <c r="M1301" t="s">
        <v>18</v>
      </c>
      <c r="N1301" s="18">
        <f>VLOOKUP(Barcelona_Idealista4[[#This Row],[lift]],Tabla5[],2,0)</f>
        <v>0.02</v>
      </c>
      <c r="O1301" s="25">
        <v>255000</v>
      </c>
      <c r="P1301" s="25">
        <f>Barcelona_Idealista4[[#This Row],[prices]]/Barcelona_Idealista4[[#This Row],[area_m2]]</f>
        <v>3923.0769230769229</v>
      </c>
      <c r="Q1301" t="str">
        <f>_xlfn.TEXTJOIN("-",0,Barcelona_Idealista4[[#This Row],[condition]],Barcelona_Idealista4[[#This Row],[prices]])</f>
        <v>good condition-255000</v>
      </c>
      <c r="R1301" s="11" t="str" cm="1">
        <f t="array" ref="R13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2" spans="1:18" x14ac:dyDescent="0.2">
      <c r="A1302" s="1">
        <v>43336</v>
      </c>
      <c r="B1302" s="14">
        <f>YEAR(Barcelona_Idealista4[[#This Row],[Fecha]])</f>
        <v>2018</v>
      </c>
      <c r="C1302" t="s">
        <v>1423</v>
      </c>
      <c r="D1302" t="s">
        <v>11</v>
      </c>
      <c r="E1302" t="s">
        <v>12</v>
      </c>
      <c r="F1302" t="s">
        <v>31</v>
      </c>
      <c r="G1302" t="s">
        <v>14</v>
      </c>
      <c r="H1302" t="s">
        <v>15</v>
      </c>
      <c r="I1302">
        <v>4</v>
      </c>
      <c r="J1302">
        <v>70</v>
      </c>
      <c r="K1302" t="s">
        <v>16</v>
      </c>
      <c r="L1302" t="s">
        <v>17</v>
      </c>
      <c r="M1302" t="s">
        <v>40</v>
      </c>
      <c r="N1302" s="18">
        <f>VLOOKUP(Barcelona_Idealista4[[#This Row],[lift]],Tabla5[],2,0)</f>
        <v>0</v>
      </c>
      <c r="O1302" s="25">
        <v>259000</v>
      </c>
      <c r="P1302" s="25">
        <f>Barcelona_Idealista4[[#This Row],[prices]]/Barcelona_Idealista4[[#This Row],[area_m2]]</f>
        <v>3700</v>
      </c>
      <c r="Q1302" t="str">
        <f>_xlfn.TEXTJOIN("-",0,Barcelona_Idealista4[[#This Row],[condition]],Barcelona_Idealista4[[#This Row],[prices]])</f>
        <v>good condition-259000</v>
      </c>
      <c r="R1302" s="11" t="str" cm="1">
        <f t="array" ref="R1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3" spans="1:18" x14ac:dyDescent="0.2">
      <c r="A1303" s="1">
        <v>43337</v>
      </c>
      <c r="B1303" s="14">
        <f>YEAR(Barcelona_Idealista4[[#This Row],[Fecha]])</f>
        <v>2018</v>
      </c>
      <c r="C1303" t="s">
        <v>1424</v>
      </c>
      <c r="D1303" t="s">
        <v>11</v>
      </c>
      <c r="E1303" t="s">
        <v>37</v>
      </c>
      <c r="F1303" t="s">
        <v>49</v>
      </c>
      <c r="G1303" t="s">
        <v>14</v>
      </c>
      <c r="H1303" t="s">
        <v>15</v>
      </c>
      <c r="I1303">
        <v>4</v>
      </c>
      <c r="J1303">
        <v>102</v>
      </c>
      <c r="K1303" t="s">
        <v>28</v>
      </c>
      <c r="L1303" t="s">
        <v>17</v>
      </c>
      <c r="M1303" t="s">
        <v>40</v>
      </c>
      <c r="N1303" s="18">
        <f>VLOOKUP(Barcelona_Idealista4[[#This Row],[lift]],Tabla5[],2,0)</f>
        <v>0.02</v>
      </c>
      <c r="O1303" s="25">
        <v>350000</v>
      </c>
      <c r="P1303" s="25">
        <f>Barcelona_Idealista4[[#This Row],[prices]]/Barcelona_Idealista4[[#This Row],[area_m2]]</f>
        <v>3431.372549019608</v>
      </c>
      <c r="Q1303" t="str">
        <f>_xlfn.TEXTJOIN("-",0,Barcelona_Idealista4[[#This Row],[condition]],Barcelona_Idealista4[[#This Row],[prices]])</f>
        <v>good condition-350000</v>
      </c>
      <c r="R1303" s="11" t="str" cm="1">
        <f t="array" ref="R1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4" spans="1:18" x14ac:dyDescent="0.2">
      <c r="A1304" s="1">
        <v>43338</v>
      </c>
      <c r="B1304" s="14">
        <f>YEAR(Barcelona_Idealista4[[#This Row],[Fecha]])</f>
        <v>2018</v>
      </c>
      <c r="C1304" t="s">
        <v>1425</v>
      </c>
      <c r="D1304" t="s">
        <v>11</v>
      </c>
      <c r="E1304" t="s">
        <v>12</v>
      </c>
      <c r="F1304" t="s">
        <v>22</v>
      </c>
      <c r="G1304" t="s">
        <v>14</v>
      </c>
      <c r="H1304" t="s">
        <v>15</v>
      </c>
      <c r="I1304">
        <v>3</v>
      </c>
      <c r="J1304">
        <v>126</v>
      </c>
      <c r="K1304" t="s">
        <v>16</v>
      </c>
      <c r="L1304" t="s">
        <v>17</v>
      </c>
      <c r="M1304" t="s">
        <v>21</v>
      </c>
      <c r="N1304" s="18">
        <f>VLOOKUP(Barcelona_Idealista4[[#This Row],[lift]],Tabla5[],2,0)</f>
        <v>0</v>
      </c>
      <c r="O1304" s="25">
        <v>698000</v>
      </c>
      <c r="P1304" s="25">
        <f>Barcelona_Idealista4[[#This Row],[prices]]/Barcelona_Idealista4[[#This Row],[area_m2]]</f>
        <v>5539.6825396825398</v>
      </c>
      <c r="Q1304" t="str">
        <f>_xlfn.TEXTJOIN("-",0,Barcelona_Idealista4[[#This Row],[condition]],Barcelona_Idealista4[[#This Row],[prices]])</f>
        <v>good condition-698000</v>
      </c>
      <c r="R1304" s="11" t="str" cm="1">
        <f t="array" ref="R1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5" spans="1:18" x14ac:dyDescent="0.2">
      <c r="A1305" s="1">
        <v>43339</v>
      </c>
      <c r="B1305" s="14">
        <f>YEAR(Barcelona_Idealista4[[#This Row],[Fecha]])</f>
        <v>2018</v>
      </c>
      <c r="C1305" t="s">
        <v>1426</v>
      </c>
      <c r="D1305" t="s">
        <v>11</v>
      </c>
      <c r="E1305" t="s">
        <v>19</v>
      </c>
      <c r="F1305" t="s">
        <v>73</v>
      </c>
      <c r="G1305" t="s">
        <v>14</v>
      </c>
      <c r="H1305" t="s">
        <v>15</v>
      </c>
      <c r="I1305">
        <v>3</v>
      </c>
      <c r="J1305">
        <v>103</v>
      </c>
      <c r="K1305" t="s">
        <v>16</v>
      </c>
      <c r="L1305" t="s">
        <v>17</v>
      </c>
      <c r="M1305" t="s">
        <v>18</v>
      </c>
      <c r="N1305" s="18">
        <f>VLOOKUP(Barcelona_Idealista4[[#This Row],[lift]],Tabla5[],2,0)</f>
        <v>0</v>
      </c>
      <c r="O1305" s="25">
        <v>460000</v>
      </c>
      <c r="P1305" s="25">
        <f>Barcelona_Idealista4[[#This Row],[prices]]/Barcelona_Idealista4[[#This Row],[area_m2]]</f>
        <v>4466.019417475728</v>
      </c>
      <c r="Q1305" t="str">
        <f>_xlfn.TEXTJOIN("-",0,Barcelona_Idealista4[[#This Row],[condition]],Barcelona_Idealista4[[#This Row],[prices]])</f>
        <v>good condition-460000</v>
      </c>
      <c r="R1305" s="11" t="str" cm="1">
        <f t="array" ref="R1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6" spans="1:18" x14ac:dyDescent="0.2">
      <c r="A1306" s="1">
        <v>43340</v>
      </c>
      <c r="B1306" s="14">
        <f>YEAR(Barcelona_Idealista4[[#This Row],[Fecha]])</f>
        <v>2018</v>
      </c>
      <c r="C1306" t="s">
        <v>1427</v>
      </c>
      <c r="D1306" t="s">
        <v>11</v>
      </c>
      <c r="E1306" t="s">
        <v>34</v>
      </c>
      <c r="F1306" t="s">
        <v>35</v>
      </c>
      <c r="G1306" t="s">
        <v>14</v>
      </c>
      <c r="H1306" t="s">
        <v>15</v>
      </c>
      <c r="I1306">
        <v>2</v>
      </c>
      <c r="J1306">
        <v>63</v>
      </c>
      <c r="K1306" t="s">
        <v>16</v>
      </c>
      <c r="L1306" t="s">
        <v>17</v>
      </c>
      <c r="M1306" t="s">
        <v>24</v>
      </c>
      <c r="N1306" s="18">
        <f>VLOOKUP(Barcelona_Idealista4[[#This Row],[lift]],Tabla5[],2,0)</f>
        <v>0</v>
      </c>
      <c r="O1306" s="25">
        <v>450000</v>
      </c>
      <c r="P1306" s="25">
        <f>Barcelona_Idealista4[[#This Row],[prices]]/Barcelona_Idealista4[[#This Row],[area_m2]]</f>
        <v>7142.8571428571431</v>
      </c>
      <c r="Q1306" t="str">
        <f>_xlfn.TEXTJOIN("-",0,Barcelona_Idealista4[[#This Row],[condition]],Barcelona_Idealista4[[#This Row],[prices]])</f>
        <v>good condition-450000</v>
      </c>
      <c r="R1306" s="11" t="str" cm="1">
        <f t="array" ref="R1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7" spans="1:18" x14ac:dyDescent="0.2">
      <c r="A1307" s="1">
        <v>43341</v>
      </c>
      <c r="B1307" s="14">
        <f>YEAR(Barcelona_Idealista4[[#This Row],[Fecha]])</f>
        <v>2018</v>
      </c>
      <c r="C1307" t="s">
        <v>1428</v>
      </c>
      <c r="D1307" t="s">
        <v>11</v>
      </c>
      <c r="E1307" t="s">
        <v>50</v>
      </c>
      <c r="F1307" t="s">
        <v>82</v>
      </c>
      <c r="G1307" t="s">
        <v>14</v>
      </c>
      <c r="H1307" t="s">
        <v>32</v>
      </c>
      <c r="I1307">
        <v>4</v>
      </c>
      <c r="J1307">
        <v>228</v>
      </c>
      <c r="K1307" t="s">
        <v>16</v>
      </c>
      <c r="L1307" t="s">
        <v>17</v>
      </c>
      <c r="M1307" t="s">
        <v>52</v>
      </c>
      <c r="N1307" s="18">
        <f>VLOOKUP(Barcelona_Idealista4[[#This Row],[lift]],Tabla5[],2,0)</f>
        <v>0</v>
      </c>
      <c r="O1307" s="25">
        <v>680000</v>
      </c>
      <c r="P1307" s="25">
        <f>Barcelona_Idealista4[[#This Row],[prices]]/Barcelona_Idealista4[[#This Row],[area_m2]]</f>
        <v>2982.4561403508774</v>
      </c>
      <c r="Q1307" t="str">
        <f>_xlfn.TEXTJOIN("-",0,Barcelona_Idealista4[[#This Row],[condition]],Barcelona_Idealista4[[#This Row],[prices]])</f>
        <v>good condition-680000</v>
      </c>
      <c r="R1307" s="11" t="str" cm="1">
        <f t="array" ref="R13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08" spans="1:18" x14ac:dyDescent="0.2">
      <c r="A1308" s="1">
        <v>43342</v>
      </c>
      <c r="B1308" s="14">
        <f>YEAR(Barcelona_Idealista4[[#This Row],[Fecha]])</f>
        <v>2018</v>
      </c>
      <c r="C1308" t="s">
        <v>1429</v>
      </c>
      <c r="D1308" t="s">
        <v>11</v>
      </c>
      <c r="E1308" t="s">
        <v>34</v>
      </c>
      <c r="F1308" t="s">
        <v>35</v>
      </c>
      <c r="G1308" t="s">
        <v>14</v>
      </c>
      <c r="H1308" t="s">
        <v>15</v>
      </c>
      <c r="I1308">
        <v>3</v>
      </c>
      <c r="J1308">
        <v>68</v>
      </c>
      <c r="K1308" t="s">
        <v>16</v>
      </c>
      <c r="L1308" t="s">
        <v>17</v>
      </c>
      <c r="M1308" t="s">
        <v>18</v>
      </c>
      <c r="N1308" s="18">
        <f>VLOOKUP(Barcelona_Idealista4[[#This Row],[lift]],Tabla5[],2,0)</f>
        <v>0</v>
      </c>
      <c r="O1308" s="25">
        <v>490000</v>
      </c>
      <c r="P1308" s="25">
        <f>Barcelona_Idealista4[[#This Row],[prices]]/Barcelona_Idealista4[[#This Row],[area_m2]]</f>
        <v>7205.8823529411766</v>
      </c>
      <c r="Q1308" t="str">
        <f>_xlfn.TEXTJOIN("-",0,Barcelona_Idealista4[[#This Row],[condition]],Barcelona_Idealista4[[#This Row],[prices]])</f>
        <v>good condition-490000</v>
      </c>
      <c r="R1308" s="11" t="str" cm="1">
        <f t="array" ref="R1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09" spans="1:18" x14ac:dyDescent="0.2">
      <c r="A1309" s="1">
        <v>43343</v>
      </c>
      <c r="B1309" s="14">
        <f>YEAR(Barcelona_Idealista4[[#This Row],[Fecha]])</f>
        <v>2018</v>
      </c>
      <c r="C1309" t="s">
        <v>1430</v>
      </c>
      <c r="D1309" t="s">
        <v>11</v>
      </c>
      <c r="E1309" t="s">
        <v>50</v>
      </c>
      <c r="F1309" t="s">
        <v>51</v>
      </c>
      <c r="G1309" t="s">
        <v>14</v>
      </c>
      <c r="H1309" t="s">
        <v>15</v>
      </c>
      <c r="I1309">
        <v>2</v>
      </c>
      <c r="J1309">
        <v>60</v>
      </c>
      <c r="K1309" t="s">
        <v>16</v>
      </c>
      <c r="L1309" t="s">
        <v>17</v>
      </c>
      <c r="M1309" t="s">
        <v>52</v>
      </c>
      <c r="N1309" s="18">
        <f>VLOOKUP(Barcelona_Idealista4[[#This Row],[lift]],Tabla5[],2,0)</f>
        <v>0</v>
      </c>
      <c r="O1309" s="25">
        <v>365000</v>
      </c>
      <c r="P1309" s="25">
        <f>Barcelona_Idealista4[[#This Row],[prices]]/Barcelona_Idealista4[[#This Row],[area_m2]]</f>
        <v>6083.333333333333</v>
      </c>
      <c r="Q1309" t="str">
        <f>_xlfn.TEXTJOIN("-",0,Barcelona_Idealista4[[#This Row],[condition]],Barcelona_Idealista4[[#This Row],[prices]])</f>
        <v>good condition-365000</v>
      </c>
      <c r="R1309" s="11" t="str" cm="1">
        <f t="array" ref="R1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0" spans="1:18" x14ac:dyDescent="0.2">
      <c r="A1310" s="1">
        <v>43344</v>
      </c>
      <c r="B1310" s="14">
        <f>YEAR(Barcelona_Idealista4[[#This Row],[Fecha]])</f>
        <v>2018</v>
      </c>
      <c r="C1310" t="s">
        <v>1431</v>
      </c>
      <c r="D1310" t="s">
        <v>11</v>
      </c>
      <c r="E1310" t="s">
        <v>19</v>
      </c>
      <c r="F1310" t="s">
        <v>73</v>
      </c>
      <c r="G1310" t="s">
        <v>14</v>
      </c>
      <c r="H1310" t="s">
        <v>32</v>
      </c>
      <c r="I1310">
        <v>2</v>
      </c>
      <c r="J1310">
        <v>90</v>
      </c>
      <c r="K1310" t="s">
        <v>16</v>
      </c>
      <c r="L1310" t="s">
        <v>17</v>
      </c>
      <c r="M1310" t="s">
        <v>52</v>
      </c>
      <c r="N1310" s="18">
        <f>VLOOKUP(Barcelona_Idealista4[[#This Row],[lift]],Tabla5[],2,0)</f>
        <v>0</v>
      </c>
      <c r="O1310" s="25">
        <v>478000</v>
      </c>
      <c r="P1310" s="25">
        <f>Barcelona_Idealista4[[#This Row],[prices]]/Barcelona_Idealista4[[#This Row],[area_m2]]</f>
        <v>5311.1111111111113</v>
      </c>
      <c r="Q1310" t="str">
        <f>_xlfn.TEXTJOIN("-",0,Barcelona_Idealista4[[#This Row],[condition]],Barcelona_Idealista4[[#This Row],[prices]])</f>
        <v>good condition-478000</v>
      </c>
      <c r="R1310" s="11" t="str" cm="1">
        <f t="array" ref="R13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1" spans="1:18" x14ac:dyDescent="0.2">
      <c r="A1311" s="1">
        <v>43345</v>
      </c>
      <c r="B1311" s="14">
        <f>YEAR(Barcelona_Idealista4[[#This Row],[Fecha]])</f>
        <v>2018</v>
      </c>
      <c r="C1311" t="s">
        <v>1432</v>
      </c>
      <c r="D1311" t="s">
        <v>11</v>
      </c>
      <c r="E1311" t="s">
        <v>12</v>
      </c>
      <c r="F1311" t="s">
        <v>33</v>
      </c>
      <c r="G1311" t="s">
        <v>14</v>
      </c>
      <c r="H1311" t="s">
        <v>15</v>
      </c>
      <c r="I1311">
        <v>2</v>
      </c>
      <c r="J1311">
        <v>87</v>
      </c>
      <c r="K1311" t="s">
        <v>16</v>
      </c>
      <c r="L1311" t="s">
        <v>17</v>
      </c>
      <c r="M1311" t="s">
        <v>46</v>
      </c>
      <c r="N1311" s="18">
        <f>VLOOKUP(Barcelona_Idealista4[[#This Row],[lift]],Tabla5[],2,0)</f>
        <v>0</v>
      </c>
      <c r="O1311" s="25">
        <v>470000</v>
      </c>
      <c r="P1311" s="25">
        <f>Barcelona_Idealista4[[#This Row],[prices]]/Barcelona_Idealista4[[#This Row],[area_m2]]</f>
        <v>5402.2988505747126</v>
      </c>
      <c r="Q1311" t="str">
        <f>_xlfn.TEXTJOIN("-",0,Barcelona_Idealista4[[#This Row],[condition]],Barcelona_Idealista4[[#This Row],[prices]])</f>
        <v>good condition-470000</v>
      </c>
      <c r="R1311" s="11" t="str" cm="1">
        <f t="array" ref="R1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2" spans="1:18" x14ac:dyDescent="0.2">
      <c r="A1312" s="1">
        <v>43346</v>
      </c>
      <c r="B1312" s="14">
        <f>YEAR(Barcelona_Idealista4[[#This Row],[Fecha]])</f>
        <v>2018</v>
      </c>
      <c r="C1312" t="s">
        <v>1433</v>
      </c>
      <c r="D1312" t="s">
        <v>11</v>
      </c>
      <c r="E1312" t="s">
        <v>12</v>
      </c>
      <c r="F1312" t="s">
        <v>41</v>
      </c>
      <c r="G1312" t="s">
        <v>14</v>
      </c>
      <c r="H1312" t="s">
        <v>15</v>
      </c>
      <c r="I1312">
        <v>2</v>
      </c>
      <c r="J1312">
        <v>84</v>
      </c>
      <c r="K1312" t="s">
        <v>16</v>
      </c>
      <c r="L1312" t="s">
        <v>17</v>
      </c>
      <c r="M1312" t="s">
        <v>36</v>
      </c>
      <c r="N1312" s="18">
        <f>VLOOKUP(Barcelona_Idealista4[[#This Row],[lift]],Tabla5[],2,0)</f>
        <v>0</v>
      </c>
      <c r="O1312" s="25">
        <v>630000</v>
      </c>
      <c r="P1312" s="25">
        <f>Barcelona_Idealista4[[#This Row],[prices]]/Barcelona_Idealista4[[#This Row],[area_m2]]</f>
        <v>7500</v>
      </c>
      <c r="Q1312" t="str">
        <f>_xlfn.TEXTJOIN("-",0,Barcelona_Idealista4[[#This Row],[condition]],Barcelona_Idealista4[[#This Row],[prices]])</f>
        <v>good condition-630000</v>
      </c>
      <c r="R1312" s="11" t="str" cm="1">
        <f t="array" ref="R1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3" spans="1:18" x14ac:dyDescent="0.2">
      <c r="A1313" s="1">
        <v>43347</v>
      </c>
      <c r="B1313" s="14">
        <f>YEAR(Barcelona_Idealista4[[#This Row],[Fecha]])</f>
        <v>2018</v>
      </c>
      <c r="C1313" t="s">
        <v>1434</v>
      </c>
      <c r="D1313" t="s">
        <v>11</v>
      </c>
      <c r="E1313" t="s">
        <v>50</v>
      </c>
      <c r="F1313" t="s">
        <v>51</v>
      </c>
      <c r="G1313" t="s">
        <v>14</v>
      </c>
      <c r="H1313" t="s">
        <v>15</v>
      </c>
      <c r="I1313">
        <v>1</v>
      </c>
      <c r="J1313">
        <v>51</v>
      </c>
      <c r="K1313" t="s">
        <v>16</v>
      </c>
      <c r="L1313" t="s">
        <v>17</v>
      </c>
      <c r="M1313" t="s">
        <v>18</v>
      </c>
      <c r="N1313" s="18">
        <f>VLOOKUP(Barcelona_Idealista4[[#This Row],[lift]],Tabla5[],2,0)</f>
        <v>0</v>
      </c>
      <c r="O1313" s="25">
        <v>315400</v>
      </c>
      <c r="P1313" s="25">
        <f>Barcelona_Idealista4[[#This Row],[prices]]/Barcelona_Idealista4[[#This Row],[area_m2]]</f>
        <v>6184.3137254901958</v>
      </c>
      <c r="Q1313" t="str">
        <f>_xlfn.TEXTJOIN("-",0,Barcelona_Idealista4[[#This Row],[condition]],Barcelona_Idealista4[[#This Row],[prices]])</f>
        <v>good condition-315400</v>
      </c>
      <c r="R1313" s="11" t="str" cm="1">
        <f t="array" ref="R13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4" spans="1:18" x14ac:dyDescent="0.2">
      <c r="A1314" s="1">
        <v>43348</v>
      </c>
      <c r="B1314" s="14">
        <f>YEAR(Barcelona_Idealista4[[#This Row],[Fecha]])</f>
        <v>2018</v>
      </c>
      <c r="C1314" t="s">
        <v>1435</v>
      </c>
      <c r="D1314" t="s">
        <v>11</v>
      </c>
      <c r="E1314" t="s">
        <v>50</v>
      </c>
      <c r="F1314" t="s">
        <v>51</v>
      </c>
      <c r="G1314" t="s">
        <v>14</v>
      </c>
      <c r="H1314" t="s">
        <v>15</v>
      </c>
      <c r="I1314">
        <v>1</v>
      </c>
      <c r="J1314">
        <v>53</v>
      </c>
      <c r="K1314" t="s">
        <v>16</v>
      </c>
      <c r="L1314" t="s">
        <v>17</v>
      </c>
      <c r="M1314" t="s">
        <v>40</v>
      </c>
      <c r="N1314" s="18">
        <f>VLOOKUP(Barcelona_Idealista4[[#This Row],[lift]],Tabla5[],2,0)</f>
        <v>0</v>
      </c>
      <c r="O1314" s="25">
        <v>342950</v>
      </c>
      <c r="P1314" s="25">
        <f>Barcelona_Idealista4[[#This Row],[prices]]/Barcelona_Idealista4[[#This Row],[area_m2]]</f>
        <v>6470.7547169811323</v>
      </c>
      <c r="Q1314" t="str">
        <f>_xlfn.TEXTJOIN("-",0,Barcelona_Idealista4[[#This Row],[condition]],Barcelona_Idealista4[[#This Row],[prices]])</f>
        <v>good condition-342950</v>
      </c>
      <c r="R1314" s="11" t="str" cm="1">
        <f t="array" ref="R13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5" spans="1:18" x14ac:dyDescent="0.2">
      <c r="A1315" s="1">
        <v>43349</v>
      </c>
      <c r="B1315" s="14">
        <f>YEAR(Barcelona_Idealista4[[#This Row],[Fecha]])</f>
        <v>2018</v>
      </c>
      <c r="C1315" t="s">
        <v>1436</v>
      </c>
      <c r="D1315" t="s">
        <v>11</v>
      </c>
      <c r="E1315" t="s">
        <v>12</v>
      </c>
      <c r="F1315" t="s">
        <v>13</v>
      </c>
      <c r="G1315" t="s">
        <v>14</v>
      </c>
      <c r="H1315" t="s">
        <v>15</v>
      </c>
      <c r="I1315">
        <v>4</v>
      </c>
      <c r="J1315">
        <v>117</v>
      </c>
      <c r="K1315" t="s">
        <v>16</v>
      </c>
      <c r="L1315" t="s">
        <v>17</v>
      </c>
      <c r="M1315" t="s">
        <v>21</v>
      </c>
      <c r="N1315" s="18">
        <f>VLOOKUP(Barcelona_Idealista4[[#This Row],[lift]],Tabla5[],2,0)</f>
        <v>0</v>
      </c>
      <c r="O1315" s="25">
        <v>550000</v>
      </c>
      <c r="P1315" s="25">
        <f>Barcelona_Idealista4[[#This Row],[prices]]/Barcelona_Idealista4[[#This Row],[area_m2]]</f>
        <v>4700.8547008547012</v>
      </c>
      <c r="Q1315" t="str">
        <f>_xlfn.TEXTJOIN("-",0,Barcelona_Idealista4[[#This Row],[condition]],Barcelona_Idealista4[[#This Row],[prices]])</f>
        <v>good condition-550000</v>
      </c>
      <c r="R1315" s="11" t="str" cm="1">
        <f t="array" ref="R1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6" spans="1:18" x14ac:dyDescent="0.2">
      <c r="A1316" s="1">
        <v>43350</v>
      </c>
      <c r="B1316" s="14">
        <f>YEAR(Barcelona_Idealista4[[#This Row],[Fecha]])</f>
        <v>2018</v>
      </c>
      <c r="C1316" t="s">
        <v>1437</v>
      </c>
      <c r="D1316" t="s">
        <v>11</v>
      </c>
      <c r="E1316" t="s">
        <v>12</v>
      </c>
      <c r="F1316" t="s">
        <v>41</v>
      </c>
      <c r="G1316" t="s">
        <v>14</v>
      </c>
      <c r="H1316" t="s">
        <v>15</v>
      </c>
      <c r="I1316">
        <v>2</v>
      </c>
      <c r="J1316">
        <v>71</v>
      </c>
      <c r="K1316" t="s">
        <v>16</v>
      </c>
      <c r="L1316" t="s">
        <v>17</v>
      </c>
      <c r="M1316" t="s">
        <v>40</v>
      </c>
      <c r="N1316" s="18">
        <f>VLOOKUP(Barcelona_Idealista4[[#This Row],[lift]],Tabla5[],2,0)</f>
        <v>0</v>
      </c>
      <c r="O1316" s="25">
        <v>540000</v>
      </c>
      <c r="P1316" s="25">
        <f>Barcelona_Idealista4[[#This Row],[prices]]/Barcelona_Idealista4[[#This Row],[area_m2]]</f>
        <v>7605.6338028169012</v>
      </c>
      <c r="Q1316" t="str">
        <f>_xlfn.TEXTJOIN("-",0,Barcelona_Idealista4[[#This Row],[condition]],Barcelona_Idealista4[[#This Row],[prices]])</f>
        <v>good condition-540000</v>
      </c>
      <c r="R1316" s="11" t="str" cm="1">
        <f t="array" ref="R13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7" spans="1:18" x14ac:dyDescent="0.2">
      <c r="A1317" s="1">
        <v>43351</v>
      </c>
      <c r="B1317" s="14">
        <f>YEAR(Barcelona_Idealista4[[#This Row],[Fecha]])</f>
        <v>2018</v>
      </c>
      <c r="C1317" t="s">
        <v>1438</v>
      </c>
      <c r="D1317" t="s">
        <v>11</v>
      </c>
      <c r="E1317" t="s">
        <v>34</v>
      </c>
      <c r="F1317" t="s">
        <v>44</v>
      </c>
      <c r="G1317" t="s">
        <v>14</v>
      </c>
      <c r="H1317" t="s">
        <v>15</v>
      </c>
      <c r="I1317">
        <v>3</v>
      </c>
      <c r="J1317">
        <v>82</v>
      </c>
      <c r="K1317" t="s">
        <v>16</v>
      </c>
      <c r="L1317" t="s">
        <v>17</v>
      </c>
      <c r="M1317" t="s">
        <v>60</v>
      </c>
      <c r="N1317" s="18">
        <f>VLOOKUP(Barcelona_Idealista4[[#This Row],[lift]],Tabla5[],2,0)</f>
        <v>0</v>
      </c>
      <c r="O1317" s="25">
        <v>359000</v>
      </c>
      <c r="P1317" s="25">
        <f>Barcelona_Idealista4[[#This Row],[prices]]/Barcelona_Idealista4[[#This Row],[area_m2]]</f>
        <v>4378.0487804878048</v>
      </c>
      <c r="Q1317" t="str">
        <f>_xlfn.TEXTJOIN("-",0,Barcelona_Idealista4[[#This Row],[condition]],Barcelona_Idealista4[[#This Row],[prices]])</f>
        <v>good condition-359000</v>
      </c>
      <c r="R1317" s="11" t="str" cm="1">
        <f t="array" ref="R13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8" spans="1:18" x14ac:dyDescent="0.2">
      <c r="A1318" s="1">
        <v>43352</v>
      </c>
      <c r="B1318" s="14">
        <f>YEAR(Barcelona_Idealista4[[#This Row],[Fecha]])</f>
        <v>2018</v>
      </c>
      <c r="C1318" t="s">
        <v>1439</v>
      </c>
      <c r="D1318" t="s">
        <v>11</v>
      </c>
      <c r="E1318" t="s">
        <v>37</v>
      </c>
      <c r="F1318" t="s">
        <v>49</v>
      </c>
      <c r="G1318" t="s">
        <v>14</v>
      </c>
      <c r="H1318" t="s">
        <v>15</v>
      </c>
      <c r="I1318">
        <v>4</v>
      </c>
      <c r="J1318">
        <v>175</v>
      </c>
      <c r="K1318" t="s">
        <v>16</v>
      </c>
      <c r="L1318" t="s">
        <v>17</v>
      </c>
      <c r="M1318" t="s">
        <v>40</v>
      </c>
      <c r="N1318" s="18">
        <f>VLOOKUP(Barcelona_Idealista4[[#This Row],[lift]],Tabla5[],2,0)</f>
        <v>0</v>
      </c>
      <c r="O1318" s="25">
        <v>1145000</v>
      </c>
      <c r="P1318" s="25">
        <f>Barcelona_Idealista4[[#This Row],[prices]]/Barcelona_Idealista4[[#This Row],[area_m2]]</f>
        <v>6542.8571428571431</v>
      </c>
      <c r="Q1318" t="str">
        <f>_xlfn.TEXTJOIN("-",0,Barcelona_Idealista4[[#This Row],[condition]],Barcelona_Idealista4[[#This Row],[prices]])</f>
        <v>good condition-1145000</v>
      </c>
      <c r="R1318" s="11" t="str" cm="1">
        <f t="array" ref="R13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19" spans="1:18" x14ac:dyDescent="0.2">
      <c r="A1319" s="1">
        <v>43353</v>
      </c>
      <c r="B1319" s="14">
        <f>YEAR(Barcelona_Idealista4[[#This Row],[Fecha]])</f>
        <v>2018</v>
      </c>
      <c r="C1319" t="s">
        <v>1440</v>
      </c>
      <c r="D1319" t="s">
        <v>11</v>
      </c>
      <c r="E1319" t="s">
        <v>47</v>
      </c>
      <c r="F1319" t="s">
        <v>96</v>
      </c>
      <c r="G1319" t="s">
        <v>14</v>
      </c>
      <c r="H1319" t="s">
        <v>15</v>
      </c>
      <c r="I1319">
        <v>3</v>
      </c>
      <c r="J1319">
        <v>98</v>
      </c>
      <c r="K1319" t="s">
        <v>16</v>
      </c>
      <c r="L1319" t="s">
        <v>17</v>
      </c>
      <c r="M1319" t="s">
        <v>58</v>
      </c>
      <c r="N1319" s="18">
        <f>VLOOKUP(Barcelona_Idealista4[[#This Row],[lift]],Tabla5[],2,0)</f>
        <v>0</v>
      </c>
      <c r="O1319" s="25">
        <v>435000</v>
      </c>
      <c r="P1319" s="25">
        <f>Barcelona_Idealista4[[#This Row],[prices]]/Barcelona_Idealista4[[#This Row],[area_m2]]</f>
        <v>4438.7755102040819</v>
      </c>
      <c r="Q1319" t="str">
        <f>_xlfn.TEXTJOIN("-",0,Barcelona_Idealista4[[#This Row],[condition]],Barcelona_Idealista4[[#This Row],[prices]])</f>
        <v>good condition-435000</v>
      </c>
      <c r="R1319" s="11" t="str" cm="1">
        <f t="array" ref="R1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0" spans="1:18" x14ac:dyDescent="0.2">
      <c r="A1320" s="1">
        <v>43354</v>
      </c>
      <c r="B1320" s="14">
        <f>YEAR(Barcelona_Idealista4[[#This Row],[Fecha]])</f>
        <v>2018</v>
      </c>
      <c r="C1320" t="s">
        <v>1441</v>
      </c>
      <c r="D1320" t="s">
        <v>11</v>
      </c>
      <c r="E1320" t="s">
        <v>12</v>
      </c>
      <c r="F1320" t="s">
        <v>13</v>
      </c>
      <c r="G1320" t="s">
        <v>14</v>
      </c>
      <c r="H1320" t="s">
        <v>15</v>
      </c>
      <c r="I1320">
        <v>5</v>
      </c>
      <c r="J1320">
        <v>214</v>
      </c>
      <c r="K1320" t="s">
        <v>16</v>
      </c>
      <c r="L1320" t="s">
        <v>17</v>
      </c>
      <c r="M1320" t="s">
        <v>58</v>
      </c>
      <c r="N1320" s="18">
        <f>VLOOKUP(Barcelona_Idealista4[[#This Row],[lift]],Tabla5[],2,0)</f>
        <v>0</v>
      </c>
      <c r="O1320" s="25">
        <v>3000000</v>
      </c>
      <c r="P1320" s="25">
        <f>Barcelona_Idealista4[[#This Row],[prices]]/Barcelona_Idealista4[[#This Row],[area_m2]]</f>
        <v>14018.691588785046</v>
      </c>
      <c r="Q1320" t="str">
        <f>_xlfn.TEXTJOIN("-",0,Barcelona_Idealista4[[#This Row],[condition]],Barcelona_Idealista4[[#This Row],[prices]])</f>
        <v>good condition-3000000</v>
      </c>
      <c r="R1320" s="11" t="str" cm="1">
        <f t="array" ref="R13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1" spans="1:18" x14ac:dyDescent="0.2">
      <c r="A1321" s="1">
        <v>43355</v>
      </c>
      <c r="B1321" s="14">
        <f>YEAR(Barcelona_Idealista4[[#This Row],[Fecha]])</f>
        <v>2018</v>
      </c>
      <c r="C1321" t="s">
        <v>1442</v>
      </c>
      <c r="D1321" t="s">
        <v>11</v>
      </c>
      <c r="E1321" t="s">
        <v>34</v>
      </c>
      <c r="F1321" t="s">
        <v>35</v>
      </c>
      <c r="G1321" t="s">
        <v>14</v>
      </c>
      <c r="H1321" t="s">
        <v>32</v>
      </c>
      <c r="I1321">
        <v>6</v>
      </c>
      <c r="J1321">
        <v>255</v>
      </c>
      <c r="K1321" t="s">
        <v>16</v>
      </c>
      <c r="L1321" t="s">
        <v>17</v>
      </c>
      <c r="M1321" t="s">
        <v>52</v>
      </c>
      <c r="N1321" s="18">
        <f>VLOOKUP(Barcelona_Idealista4[[#This Row],[lift]],Tabla5[],2,0)</f>
        <v>0</v>
      </c>
      <c r="O1321" s="25">
        <v>2275000</v>
      </c>
      <c r="P1321" s="25">
        <f>Barcelona_Idealista4[[#This Row],[prices]]/Barcelona_Idealista4[[#This Row],[area_m2]]</f>
        <v>8921.5686274509808</v>
      </c>
      <c r="Q1321" t="str">
        <f>_xlfn.TEXTJOIN("-",0,Barcelona_Idealista4[[#This Row],[condition]],Barcelona_Idealista4[[#This Row],[prices]])</f>
        <v>good condition-2275000</v>
      </c>
      <c r="R1321" s="11" t="str" cm="1">
        <f t="array" ref="R13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2" spans="1:18" x14ac:dyDescent="0.2">
      <c r="A1322" s="1">
        <v>43356</v>
      </c>
      <c r="B1322" s="14">
        <f>YEAR(Barcelona_Idealista4[[#This Row],[Fecha]])</f>
        <v>2018</v>
      </c>
      <c r="C1322" t="s">
        <v>1443</v>
      </c>
      <c r="D1322" t="s">
        <v>11</v>
      </c>
      <c r="E1322" t="s">
        <v>47</v>
      </c>
      <c r="F1322" t="s">
        <v>48</v>
      </c>
      <c r="G1322" t="s">
        <v>14</v>
      </c>
      <c r="H1322" t="s">
        <v>15</v>
      </c>
      <c r="I1322">
        <v>2</v>
      </c>
      <c r="J1322">
        <v>61</v>
      </c>
      <c r="K1322" t="s">
        <v>28</v>
      </c>
      <c r="L1322" t="s">
        <v>17</v>
      </c>
      <c r="M1322" t="s">
        <v>21</v>
      </c>
      <c r="N1322" s="18">
        <f>VLOOKUP(Barcelona_Idealista4[[#This Row],[lift]],Tabla5[],2,0)</f>
        <v>0.02</v>
      </c>
      <c r="O1322" s="25">
        <v>299500</v>
      </c>
      <c r="P1322" s="25">
        <f>Barcelona_Idealista4[[#This Row],[prices]]/Barcelona_Idealista4[[#This Row],[area_m2]]</f>
        <v>4909.8360655737706</v>
      </c>
      <c r="Q1322" t="str">
        <f>_xlfn.TEXTJOIN("-",0,Barcelona_Idealista4[[#This Row],[condition]],Barcelona_Idealista4[[#This Row],[prices]])</f>
        <v>good condition-299500</v>
      </c>
      <c r="R1322" s="11" t="str" cm="1">
        <f t="array" ref="R13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3" spans="1:18" x14ac:dyDescent="0.2">
      <c r="A1323" s="1">
        <v>43357</v>
      </c>
      <c r="B1323" s="14">
        <f>YEAR(Barcelona_Idealista4[[#This Row],[Fecha]])</f>
        <v>2018</v>
      </c>
      <c r="C1323" t="s">
        <v>1444</v>
      </c>
      <c r="D1323" t="s">
        <v>11</v>
      </c>
      <c r="E1323" t="s">
        <v>34</v>
      </c>
      <c r="F1323" t="s">
        <v>35</v>
      </c>
      <c r="G1323" t="s">
        <v>14</v>
      </c>
      <c r="H1323" t="s">
        <v>15</v>
      </c>
      <c r="I1323">
        <v>5</v>
      </c>
      <c r="J1323">
        <v>226</v>
      </c>
      <c r="K1323" t="s">
        <v>16</v>
      </c>
      <c r="L1323" t="s">
        <v>17</v>
      </c>
      <c r="M1323" t="s">
        <v>58</v>
      </c>
      <c r="N1323" s="18">
        <f>VLOOKUP(Barcelona_Idealista4[[#This Row],[lift]],Tabla5[],2,0)</f>
        <v>0</v>
      </c>
      <c r="O1323" s="25">
        <v>1140000</v>
      </c>
      <c r="P1323" s="25">
        <f>Barcelona_Idealista4[[#This Row],[prices]]/Barcelona_Idealista4[[#This Row],[area_m2]]</f>
        <v>5044.2477876106195</v>
      </c>
      <c r="Q1323" t="str">
        <f>_xlfn.TEXTJOIN("-",0,Barcelona_Idealista4[[#This Row],[condition]],Barcelona_Idealista4[[#This Row],[prices]])</f>
        <v>good condition-1140000</v>
      </c>
      <c r="R1323" s="11" t="str" cm="1">
        <f t="array" ref="R1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4" spans="1:18" x14ac:dyDescent="0.2">
      <c r="A1324" s="1">
        <v>43358</v>
      </c>
      <c r="B1324" s="14">
        <f>YEAR(Barcelona_Idealista4[[#This Row],[Fecha]])</f>
        <v>2018</v>
      </c>
      <c r="C1324" t="s">
        <v>1445</v>
      </c>
      <c r="D1324" t="s">
        <v>11</v>
      </c>
      <c r="E1324" t="s">
        <v>42</v>
      </c>
      <c r="F1324" t="s">
        <v>83</v>
      </c>
      <c r="G1324" t="s">
        <v>14</v>
      </c>
      <c r="H1324" t="s">
        <v>15</v>
      </c>
      <c r="I1324">
        <v>4</v>
      </c>
      <c r="J1324">
        <v>132</v>
      </c>
      <c r="K1324" t="s">
        <v>16</v>
      </c>
      <c r="L1324" t="s">
        <v>17</v>
      </c>
      <c r="M1324" t="s">
        <v>60</v>
      </c>
      <c r="N1324" s="18">
        <f>VLOOKUP(Barcelona_Idealista4[[#This Row],[lift]],Tabla5[],2,0)</f>
        <v>0</v>
      </c>
      <c r="O1324" s="25">
        <v>1980000</v>
      </c>
      <c r="P1324" s="25">
        <f>Barcelona_Idealista4[[#This Row],[prices]]/Barcelona_Idealista4[[#This Row],[area_m2]]</f>
        <v>15000</v>
      </c>
      <c r="Q1324" t="str">
        <f>_xlfn.TEXTJOIN("-",0,Barcelona_Idealista4[[#This Row],[condition]],Barcelona_Idealista4[[#This Row],[prices]])</f>
        <v>good condition-1980000</v>
      </c>
      <c r="R1324" s="11" t="str" cm="1">
        <f t="array" ref="R13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5" spans="1:18" x14ac:dyDescent="0.2">
      <c r="A1325" s="1">
        <v>43359</v>
      </c>
      <c r="B1325" s="14">
        <f>YEAR(Barcelona_Idealista4[[#This Row],[Fecha]])</f>
        <v>2018</v>
      </c>
      <c r="C1325" t="s">
        <v>1446</v>
      </c>
      <c r="D1325" t="s">
        <v>11</v>
      </c>
      <c r="E1325" t="s">
        <v>54</v>
      </c>
      <c r="F1325" t="s">
        <v>54</v>
      </c>
      <c r="G1325" t="s">
        <v>14</v>
      </c>
      <c r="H1325" t="s">
        <v>15</v>
      </c>
      <c r="I1325">
        <v>4</v>
      </c>
      <c r="J1325">
        <v>80</v>
      </c>
      <c r="K1325" t="s">
        <v>16</v>
      </c>
      <c r="L1325" t="s">
        <v>17</v>
      </c>
      <c r="M1325" t="s">
        <v>21</v>
      </c>
      <c r="N1325" s="18">
        <f>VLOOKUP(Barcelona_Idealista4[[#This Row],[lift]],Tabla5[],2,0)</f>
        <v>0</v>
      </c>
      <c r="O1325" s="25">
        <v>225000</v>
      </c>
      <c r="P1325" s="25">
        <f>Barcelona_Idealista4[[#This Row],[prices]]/Barcelona_Idealista4[[#This Row],[area_m2]]</f>
        <v>2812.5</v>
      </c>
      <c r="Q1325" t="str">
        <f>_xlfn.TEXTJOIN("-",0,Barcelona_Idealista4[[#This Row],[condition]],Barcelona_Idealista4[[#This Row],[prices]])</f>
        <v>good condition-225000</v>
      </c>
      <c r="R1325" s="11" t="str" cm="1">
        <f t="array" ref="R13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26" spans="1:18" x14ac:dyDescent="0.2">
      <c r="A1326" s="1">
        <v>43360</v>
      </c>
      <c r="B1326" s="14">
        <f>YEAR(Barcelona_Idealista4[[#This Row],[Fecha]])</f>
        <v>2018</v>
      </c>
      <c r="C1326" t="s">
        <v>1447</v>
      </c>
      <c r="D1326" t="s">
        <v>11</v>
      </c>
      <c r="E1326" t="s">
        <v>37</v>
      </c>
      <c r="F1326" t="s">
        <v>49</v>
      </c>
      <c r="G1326" t="s">
        <v>14</v>
      </c>
      <c r="H1326" t="s">
        <v>15</v>
      </c>
      <c r="I1326">
        <v>1</v>
      </c>
      <c r="J1326">
        <v>77</v>
      </c>
      <c r="K1326" t="s">
        <v>16</v>
      </c>
      <c r="L1326" t="s">
        <v>17</v>
      </c>
      <c r="M1326" t="s">
        <v>18</v>
      </c>
      <c r="N1326" s="18">
        <f>VLOOKUP(Barcelona_Idealista4[[#This Row],[lift]],Tabla5[],2,0)</f>
        <v>0</v>
      </c>
      <c r="O1326" s="25">
        <v>460000</v>
      </c>
      <c r="P1326" s="25">
        <f>Barcelona_Idealista4[[#This Row],[prices]]/Barcelona_Idealista4[[#This Row],[area_m2]]</f>
        <v>5974.0259740259744</v>
      </c>
      <c r="Q1326" t="str">
        <f>_xlfn.TEXTJOIN("-",0,Barcelona_Idealista4[[#This Row],[condition]],Barcelona_Idealista4[[#This Row],[prices]])</f>
        <v>good condition-460000</v>
      </c>
      <c r="R1326" s="11" t="str" cm="1">
        <f t="array" ref="R13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7" spans="1:18" x14ac:dyDescent="0.2">
      <c r="A1327" s="1">
        <v>43361</v>
      </c>
      <c r="B1327" s="14">
        <f>YEAR(Barcelona_Idealista4[[#This Row],[Fecha]])</f>
        <v>2018</v>
      </c>
      <c r="C1327" t="s">
        <v>1448</v>
      </c>
      <c r="D1327" t="s">
        <v>11</v>
      </c>
      <c r="E1327" t="s">
        <v>50</v>
      </c>
      <c r="F1327" t="s">
        <v>114</v>
      </c>
      <c r="G1327" t="s">
        <v>14</v>
      </c>
      <c r="H1327" t="s">
        <v>15</v>
      </c>
      <c r="I1327">
        <v>1</v>
      </c>
      <c r="J1327">
        <v>35</v>
      </c>
      <c r="K1327" t="s">
        <v>16</v>
      </c>
      <c r="L1327" t="s">
        <v>17</v>
      </c>
      <c r="M1327" t="s">
        <v>40</v>
      </c>
      <c r="N1327" s="18">
        <f>VLOOKUP(Barcelona_Idealista4[[#This Row],[lift]],Tabla5[],2,0)</f>
        <v>0</v>
      </c>
      <c r="O1327" s="25">
        <v>134000</v>
      </c>
      <c r="P1327" s="25">
        <f>Barcelona_Idealista4[[#This Row],[prices]]/Barcelona_Idealista4[[#This Row],[area_m2]]</f>
        <v>3828.5714285714284</v>
      </c>
      <c r="Q1327" t="str">
        <f>_xlfn.TEXTJOIN("-",0,Barcelona_Idealista4[[#This Row],[condition]],Barcelona_Idealista4[[#This Row],[prices]])</f>
        <v>good condition-134000</v>
      </c>
      <c r="R1327" s="11" t="str" cm="1">
        <f t="array" ref="R13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28" spans="1:18" x14ac:dyDescent="0.2">
      <c r="A1328" s="1">
        <v>43362</v>
      </c>
      <c r="B1328" s="14">
        <f>YEAR(Barcelona_Idealista4[[#This Row],[Fecha]])</f>
        <v>2018</v>
      </c>
      <c r="C1328" t="s">
        <v>1449</v>
      </c>
      <c r="D1328" t="s">
        <v>11</v>
      </c>
      <c r="E1328" t="s">
        <v>37</v>
      </c>
      <c r="F1328" t="s">
        <v>49</v>
      </c>
      <c r="G1328" t="s">
        <v>14</v>
      </c>
      <c r="H1328" t="s">
        <v>15</v>
      </c>
      <c r="I1328">
        <v>2</v>
      </c>
      <c r="J1328">
        <v>106</v>
      </c>
      <c r="K1328" t="s">
        <v>16</v>
      </c>
      <c r="L1328" t="s">
        <v>17</v>
      </c>
      <c r="M1328" t="s">
        <v>18</v>
      </c>
      <c r="N1328" s="18">
        <f>VLOOKUP(Barcelona_Idealista4[[#This Row],[lift]],Tabla5[],2,0)</f>
        <v>0</v>
      </c>
      <c r="O1328" s="25">
        <v>600000</v>
      </c>
      <c r="P1328" s="25">
        <f>Barcelona_Idealista4[[#This Row],[prices]]/Barcelona_Idealista4[[#This Row],[area_m2]]</f>
        <v>5660.3773584905657</v>
      </c>
      <c r="Q1328" t="str">
        <f>_xlfn.TEXTJOIN("-",0,Barcelona_Idealista4[[#This Row],[condition]],Barcelona_Idealista4[[#This Row],[prices]])</f>
        <v>good condition-600000</v>
      </c>
      <c r="R1328" s="11" t="str" cm="1">
        <f t="array" ref="R13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29" spans="1:18" x14ac:dyDescent="0.2">
      <c r="A1329" s="1">
        <v>43363</v>
      </c>
      <c r="B1329" s="14">
        <f>YEAR(Barcelona_Idealista4[[#This Row],[Fecha]])</f>
        <v>2018</v>
      </c>
      <c r="C1329" t="s">
        <v>1450</v>
      </c>
      <c r="D1329" t="s">
        <v>11</v>
      </c>
      <c r="E1329" t="s">
        <v>47</v>
      </c>
      <c r="F1329" t="s">
        <v>96</v>
      </c>
      <c r="G1329" t="s">
        <v>14</v>
      </c>
      <c r="H1329" t="s">
        <v>15</v>
      </c>
      <c r="I1329">
        <v>3</v>
      </c>
      <c r="J1329">
        <v>80</v>
      </c>
      <c r="K1329" t="s">
        <v>16</v>
      </c>
      <c r="L1329" t="s">
        <v>17</v>
      </c>
      <c r="M1329" t="s">
        <v>40</v>
      </c>
      <c r="N1329" s="18">
        <f>VLOOKUP(Barcelona_Idealista4[[#This Row],[lift]],Tabla5[],2,0)</f>
        <v>0</v>
      </c>
      <c r="O1329" s="25">
        <v>245000</v>
      </c>
      <c r="P1329" s="25">
        <f>Barcelona_Idealista4[[#This Row],[prices]]/Barcelona_Idealista4[[#This Row],[area_m2]]</f>
        <v>3062.5</v>
      </c>
      <c r="Q1329" t="str">
        <f>_xlfn.TEXTJOIN("-",0,Barcelona_Idealista4[[#This Row],[condition]],Barcelona_Idealista4[[#This Row],[prices]])</f>
        <v>good condition-245000</v>
      </c>
      <c r="R1329" s="11" t="str" cm="1">
        <f t="array" ref="R1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0" spans="1:18" x14ac:dyDescent="0.2">
      <c r="A1330" s="1">
        <v>43364</v>
      </c>
      <c r="B1330" s="14">
        <f>YEAR(Barcelona_Idealista4[[#This Row],[Fecha]])</f>
        <v>2018</v>
      </c>
      <c r="C1330" t="s">
        <v>1451</v>
      </c>
      <c r="D1330" t="s">
        <v>11</v>
      </c>
      <c r="E1330" t="s">
        <v>37</v>
      </c>
      <c r="F1330" t="s">
        <v>49</v>
      </c>
      <c r="G1330" t="s">
        <v>14</v>
      </c>
      <c r="H1330" t="s">
        <v>15</v>
      </c>
      <c r="I1330">
        <v>4</v>
      </c>
      <c r="J1330">
        <v>95</v>
      </c>
      <c r="K1330" t="s">
        <v>16</v>
      </c>
      <c r="L1330" t="s">
        <v>17</v>
      </c>
      <c r="M1330" t="s">
        <v>40</v>
      </c>
      <c r="N1330" s="18">
        <f>VLOOKUP(Barcelona_Idealista4[[#This Row],[lift]],Tabla5[],2,0)</f>
        <v>0</v>
      </c>
      <c r="O1330" s="25">
        <v>380000</v>
      </c>
      <c r="P1330" s="25">
        <f>Barcelona_Idealista4[[#This Row],[prices]]/Barcelona_Idealista4[[#This Row],[area_m2]]</f>
        <v>4000</v>
      </c>
      <c r="Q1330" t="str">
        <f>_xlfn.TEXTJOIN("-",0,Barcelona_Idealista4[[#This Row],[condition]],Barcelona_Idealista4[[#This Row],[prices]])</f>
        <v>good condition-380000</v>
      </c>
      <c r="R1330" s="11" t="str" cm="1">
        <f t="array" ref="R13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1" spans="1:18" x14ac:dyDescent="0.2">
      <c r="A1331" s="1">
        <v>43365</v>
      </c>
      <c r="B1331" s="14">
        <f>YEAR(Barcelona_Idealista4[[#This Row],[Fecha]])</f>
        <v>2018</v>
      </c>
      <c r="C1331" t="s">
        <v>1452</v>
      </c>
      <c r="D1331" t="s">
        <v>11</v>
      </c>
      <c r="E1331" t="s">
        <v>19</v>
      </c>
      <c r="F1331" t="s">
        <v>45</v>
      </c>
      <c r="G1331" t="s">
        <v>14</v>
      </c>
      <c r="H1331" t="s">
        <v>15</v>
      </c>
      <c r="I1331">
        <v>1</v>
      </c>
      <c r="J1331">
        <v>54</v>
      </c>
      <c r="K1331" t="s">
        <v>16</v>
      </c>
      <c r="L1331" t="s">
        <v>67</v>
      </c>
      <c r="M1331" t="s">
        <v>52</v>
      </c>
      <c r="N1331" s="18">
        <f>VLOOKUP(Barcelona_Idealista4[[#This Row],[lift]],Tabla5[],2,0)</f>
        <v>0</v>
      </c>
      <c r="O1331" s="25">
        <v>209000</v>
      </c>
      <c r="P1331" s="25">
        <f>Barcelona_Idealista4[[#This Row],[prices]]/Barcelona_Idealista4[[#This Row],[area_m2]]</f>
        <v>3870.3703703703704</v>
      </c>
      <c r="Q1331" t="str">
        <f>_xlfn.TEXTJOIN("-",0,Barcelona_Idealista4[[#This Row],[condition]],Barcelona_Idealista4[[#This Row],[prices]])</f>
        <v>good condition-209000</v>
      </c>
      <c r="R1331" s="11" t="str" cm="1">
        <f t="array" ref="R1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2" spans="1:18" x14ac:dyDescent="0.2">
      <c r="A1332" s="1">
        <v>43366</v>
      </c>
      <c r="B1332" s="14">
        <f>YEAR(Barcelona_Idealista4[[#This Row],[Fecha]])</f>
        <v>2018</v>
      </c>
      <c r="C1332" t="s">
        <v>1453</v>
      </c>
      <c r="D1332" t="s">
        <v>11</v>
      </c>
      <c r="E1332" t="s">
        <v>42</v>
      </c>
      <c r="F1332" t="s">
        <v>87</v>
      </c>
      <c r="G1332" t="s">
        <v>14</v>
      </c>
      <c r="H1332" t="s">
        <v>15</v>
      </c>
      <c r="I1332">
        <v>4</v>
      </c>
      <c r="J1332">
        <v>101</v>
      </c>
      <c r="K1332" t="s">
        <v>16</v>
      </c>
      <c r="L1332" t="s">
        <v>17</v>
      </c>
      <c r="M1332" t="s">
        <v>57</v>
      </c>
      <c r="N1332" s="18">
        <f>VLOOKUP(Barcelona_Idealista4[[#This Row],[lift]],Tabla5[],2,0)</f>
        <v>0</v>
      </c>
      <c r="O1332" s="25">
        <v>230000</v>
      </c>
      <c r="P1332" s="25">
        <f>Barcelona_Idealista4[[#This Row],[prices]]/Barcelona_Idealista4[[#This Row],[area_m2]]</f>
        <v>2277.227722772277</v>
      </c>
      <c r="Q1332" t="str">
        <f>_xlfn.TEXTJOIN("-",0,Barcelona_Idealista4[[#This Row],[condition]],Barcelona_Idealista4[[#This Row],[prices]])</f>
        <v>good condition-230000</v>
      </c>
      <c r="R1332" s="11" t="str" cm="1">
        <f t="array" ref="R13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33" spans="1:18" x14ac:dyDescent="0.2">
      <c r="A1333" s="1">
        <v>43367</v>
      </c>
      <c r="B1333" s="14">
        <f>YEAR(Barcelona_Idealista4[[#This Row],[Fecha]])</f>
        <v>2018</v>
      </c>
      <c r="C1333" t="s">
        <v>1454</v>
      </c>
      <c r="D1333" t="s">
        <v>11</v>
      </c>
      <c r="E1333" t="s">
        <v>19</v>
      </c>
      <c r="F1333" t="s">
        <v>73</v>
      </c>
      <c r="G1333" t="s">
        <v>14</v>
      </c>
      <c r="H1333" t="s">
        <v>15</v>
      </c>
      <c r="I1333">
        <v>2</v>
      </c>
      <c r="J1333">
        <v>56</v>
      </c>
      <c r="K1333" t="s">
        <v>28</v>
      </c>
      <c r="L1333" t="s">
        <v>17</v>
      </c>
      <c r="M1333" t="s">
        <v>18</v>
      </c>
      <c r="N1333" s="18">
        <f>VLOOKUP(Barcelona_Idealista4[[#This Row],[lift]],Tabla5[],2,0)</f>
        <v>0.02</v>
      </c>
      <c r="O1333" s="25">
        <v>285000</v>
      </c>
      <c r="P1333" s="25">
        <f>Barcelona_Idealista4[[#This Row],[prices]]/Barcelona_Idealista4[[#This Row],[area_m2]]</f>
        <v>5089.2857142857147</v>
      </c>
      <c r="Q1333" t="str">
        <f>_xlfn.TEXTJOIN("-",0,Barcelona_Idealista4[[#This Row],[condition]],Barcelona_Idealista4[[#This Row],[prices]])</f>
        <v>good condition-285000</v>
      </c>
      <c r="R1333" s="11" t="str" cm="1">
        <f t="array" ref="R1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4" spans="1:18" x14ac:dyDescent="0.2">
      <c r="A1334" s="1">
        <v>43368</v>
      </c>
      <c r="B1334" s="14">
        <f>YEAR(Barcelona_Idealista4[[#This Row],[Fecha]])</f>
        <v>2018</v>
      </c>
      <c r="C1334" t="s">
        <v>1455</v>
      </c>
      <c r="D1334" t="s">
        <v>11</v>
      </c>
      <c r="E1334" t="s">
        <v>50</v>
      </c>
      <c r="F1334" t="s">
        <v>51</v>
      </c>
      <c r="G1334" t="s">
        <v>14</v>
      </c>
      <c r="H1334" t="s">
        <v>15</v>
      </c>
      <c r="I1334">
        <v>2</v>
      </c>
      <c r="J1334">
        <v>75</v>
      </c>
      <c r="K1334" t="s">
        <v>28</v>
      </c>
      <c r="L1334" t="s">
        <v>17</v>
      </c>
      <c r="M1334" t="s">
        <v>52</v>
      </c>
      <c r="N1334" s="18">
        <f>VLOOKUP(Barcelona_Idealista4[[#This Row],[lift]],Tabla5[],2,0)</f>
        <v>0.02</v>
      </c>
      <c r="O1334" s="25">
        <v>305000</v>
      </c>
      <c r="P1334" s="25">
        <f>Barcelona_Idealista4[[#This Row],[prices]]/Barcelona_Idealista4[[#This Row],[area_m2]]</f>
        <v>4066.6666666666665</v>
      </c>
      <c r="Q1334" t="str">
        <f>_xlfn.TEXTJOIN("-",0,Barcelona_Idealista4[[#This Row],[condition]],Barcelona_Idealista4[[#This Row],[prices]])</f>
        <v>good condition-305000</v>
      </c>
      <c r="R1334" s="11" t="str" cm="1">
        <f t="array" ref="R1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5" spans="1:18" x14ac:dyDescent="0.2">
      <c r="A1335" s="1">
        <v>43369</v>
      </c>
      <c r="B1335" s="14">
        <f>YEAR(Barcelona_Idealista4[[#This Row],[Fecha]])</f>
        <v>2018</v>
      </c>
      <c r="C1335" t="s">
        <v>1456</v>
      </c>
      <c r="D1335" t="s">
        <v>11</v>
      </c>
      <c r="E1335" t="s">
        <v>19</v>
      </c>
      <c r="F1335" t="s">
        <v>20</v>
      </c>
      <c r="G1335" t="s">
        <v>14</v>
      </c>
      <c r="H1335" t="s">
        <v>15</v>
      </c>
      <c r="I1335">
        <v>2</v>
      </c>
      <c r="J1335">
        <v>95</v>
      </c>
      <c r="K1335" t="s">
        <v>16</v>
      </c>
      <c r="L1335" t="s">
        <v>17</v>
      </c>
      <c r="M1335" t="s">
        <v>58</v>
      </c>
      <c r="N1335" s="18">
        <f>VLOOKUP(Barcelona_Idealista4[[#This Row],[lift]],Tabla5[],2,0)</f>
        <v>0</v>
      </c>
      <c r="O1335" s="25">
        <v>510000</v>
      </c>
      <c r="P1335" s="25">
        <f>Barcelona_Idealista4[[#This Row],[prices]]/Barcelona_Idealista4[[#This Row],[area_m2]]</f>
        <v>5368.4210526315792</v>
      </c>
      <c r="Q1335" t="str">
        <f>_xlfn.TEXTJOIN("-",0,Barcelona_Idealista4[[#This Row],[condition]],Barcelona_Idealista4[[#This Row],[prices]])</f>
        <v>good condition-510000</v>
      </c>
      <c r="R1335" s="11" t="str" cm="1">
        <f t="array" ref="R1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6" spans="1:18" x14ac:dyDescent="0.2">
      <c r="A1336" s="1">
        <v>43370</v>
      </c>
      <c r="B1336" s="14">
        <f>YEAR(Barcelona_Idealista4[[#This Row],[Fecha]])</f>
        <v>2018</v>
      </c>
      <c r="C1336" t="s">
        <v>1457</v>
      </c>
      <c r="D1336" t="s">
        <v>11</v>
      </c>
      <c r="E1336" t="s">
        <v>19</v>
      </c>
      <c r="F1336" t="s">
        <v>20</v>
      </c>
      <c r="G1336" t="s">
        <v>14</v>
      </c>
      <c r="H1336" t="s">
        <v>15</v>
      </c>
      <c r="I1336">
        <v>4</v>
      </c>
      <c r="J1336">
        <v>232</v>
      </c>
      <c r="K1336" t="s">
        <v>16</v>
      </c>
      <c r="L1336" t="s">
        <v>17</v>
      </c>
      <c r="M1336" t="s">
        <v>21</v>
      </c>
      <c r="N1336" s="18">
        <f>VLOOKUP(Barcelona_Idealista4[[#This Row],[lift]],Tabla5[],2,0)</f>
        <v>0</v>
      </c>
      <c r="O1336" s="25">
        <v>1750000</v>
      </c>
      <c r="P1336" s="25">
        <f>Barcelona_Idealista4[[#This Row],[prices]]/Barcelona_Idealista4[[#This Row],[area_m2]]</f>
        <v>7543.1034482758623</v>
      </c>
      <c r="Q1336" t="str">
        <f>_xlfn.TEXTJOIN("-",0,Barcelona_Idealista4[[#This Row],[condition]],Barcelona_Idealista4[[#This Row],[prices]])</f>
        <v>good condition-1750000</v>
      </c>
      <c r="R1336" s="11" t="str" cm="1">
        <f t="array" ref="R1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7" spans="1:18" x14ac:dyDescent="0.2">
      <c r="A1337" s="1">
        <v>43371</v>
      </c>
      <c r="B1337" s="14">
        <f>YEAR(Barcelona_Idealista4[[#This Row],[Fecha]])</f>
        <v>2018</v>
      </c>
      <c r="C1337" t="s">
        <v>1458</v>
      </c>
      <c r="D1337" t="s">
        <v>11</v>
      </c>
      <c r="E1337" t="s">
        <v>54</v>
      </c>
      <c r="F1337" t="s">
        <v>55</v>
      </c>
      <c r="G1337" t="s">
        <v>14</v>
      </c>
      <c r="H1337" t="s">
        <v>15</v>
      </c>
      <c r="I1337">
        <v>2</v>
      </c>
      <c r="J1337">
        <v>50</v>
      </c>
      <c r="K1337" t="s">
        <v>16</v>
      </c>
      <c r="L1337" t="s">
        <v>17</v>
      </c>
      <c r="M1337" t="s">
        <v>18</v>
      </c>
      <c r="N1337" s="18">
        <f>VLOOKUP(Barcelona_Idealista4[[#This Row],[lift]],Tabla5[],2,0)</f>
        <v>0</v>
      </c>
      <c r="O1337" s="25">
        <v>255000</v>
      </c>
      <c r="P1337" s="25">
        <f>Barcelona_Idealista4[[#This Row],[prices]]/Barcelona_Idealista4[[#This Row],[area_m2]]</f>
        <v>5100</v>
      </c>
      <c r="Q1337" t="str">
        <f>_xlfn.TEXTJOIN("-",0,Barcelona_Idealista4[[#This Row],[condition]],Barcelona_Idealista4[[#This Row],[prices]])</f>
        <v>good condition-255000</v>
      </c>
      <c r="R1337" s="11" t="str" cm="1">
        <f t="array" ref="R13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8" spans="1:18" x14ac:dyDescent="0.2">
      <c r="A1338" s="1">
        <v>43372</v>
      </c>
      <c r="B1338" s="14">
        <f>YEAR(Barcelona_Idealista4[[#This Row],[Fecha]])</f>
        <v>2018</v>
      </c>
      <c r="C1338" t="s">
        <v>1459</v>
      </c>
      <c r="D1338" t="s">
        <v>11</v>
      </c>
      <c r="E1338" t="s">
        <v>34</v>
      </c>
      <c r="F1338" t="s">
        <v>71</v>
      </c>
      <c r="G1338" t="s">
        <v>14</v>
      </c>
      <c r="H1338" t="s">
        <v>23</v>
      </c>
      <c r="I1338">
        <v>2</v>
      </c>
      <c r="J1338">
        <v>110</v>
      </c>
      <c r="K1338" t="s">
        <v>16</v>
      </c>
      <c r="L1338" t="s">
        <v>17</v>
      </c>
      <c r="M1338" t="s">
        <v>58</v>
      </c>
      <c r="N1338" s="18">
        <f>VLOOKUP(Barcelona_Idealista4[[#This Row],[lift]],Tabla5[],2,0)</f>
        <v>0</v>
      </c>
      <c r="O1338" s="25">
        <v>335000</v>
      </c>
      <c r="P1338" s="25">
        <f>Barcelona_Idealista4[[#This Row],[prices]]/Barcelona_Idealista4[[#This Row],[area_m2]]</f>
        <v>3045.4545454545455</v>
      </c>
      <c r="Q1338" t="str">
        <f>_xlfn.TEXTJOIN("-",0,Barcelona_Idealista4[[#This Row],[condition]],Barcelona_Idealista4[[#This Row],[prices]])</f>
        <v>good condition-335000</v>
      </c>
      <c r="R1338" s="11" t="str" cm="1">
        <f t="array" ref="R13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39" spans="1:18" x14ac:dyDescent="0.2">
      <c r="A1339" s="1">
        <v>43373</v>
      </c>
      <c r="B1339" s="14">
        <f>YEAR(Barcelona_Idealista4[[#This Row],[Fecha]])</f>
        <v>2018</v>
      </c>
      <c r="C1339" t="s">
        <v>1460</v>
      </c>
      <c r="D1339" t="s">
        <v>11</v>
      </c>
      <c r="E1339" t="s">
        <v>37</v>
      </c>
      <c r="F1339" t="s">
        <v>74</v>
      </c>
      <c r="G1339" t="s">
        <v>14</v>
      </c>
      <c r="H1339" t="s">
        <v>15</v>
      </c>
      <c r="I1339">
        <v>5</v>
      </c>
      <c r="J1339">
        <v>95</v>
      </c>
      <c r="K1339" t="s">
        <v>28</v>
      </c>
      <c r="L1339" t="s">
        <v>17</v>
      </c>
      <c r="M1339" t="s">
        <v>58</v>
      </c>
      <c r="N1339" s="18">
        <f>VLOOKUP(Barcelona_Idealista4[[#This Row],[lift]],Tabla5[],2,0)</f>
        <v>0.02</v>
      </c>
      <c r="O1339" s="25">
        <v>220000</v>
      </c>
      <c r="P1339" s="25">
        <f>Barcelona_Idealista4[[#This Row],[prices]]/Barcelona_Idealista4[[#This Row],[area_m2]]</f>
        <v>2315.7894736842104</v>
      </c>
      <c r="Q1339" t="str">
        <f>_xlfn.TEXTJOIN("-",0,Barcelona_Idealista4[[#This Row],[condition]],Barcelona_Idealista4[[#This Row],[prices]])</f>
        <v>good condition-220000</v>
      </c>
      <c r="R1339" s="11" t="str" cm="1">
        <f t="array" ref="R13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0" spans="1:18" x14ac:dyDescent="0.2">
      <c r="A1340" s="1">
        <v>43374</v>
      </c>
      <c r="B1340" s="14">
        <f>YEAR(Barcelona_Idealista4[[#This Row],[Fecha]])</f>
        <v>2018</v>
      </c>
      <c r="C1340" t="s">
        <v>1461</v>
      </c>
      <c r="D1340" t="s">
        <v>11</v>
      </c>
      <c r="E1340" t="s">
        <v>34</v>
      </c>
      <c r="F1340" t="s">
        <v>71</v>
      </c>
      <c r="G1340" t="s">
        <v>14</v>
      </c>
      <c r="H1340" t="s">
        <v>15</v>
      </c>
      <c r="I1340">
        <v>4</v>
      </c>
      <c r="J1340">
        <v>92</v>
      </c>
      <c r="K1340" t="s">
        <v>16</v>
      </c>
      <c r="L1340" t="s">
        <v>17</v>
      </c>
      <c r="M1340" t="s">
        <v>40</v>
      </c>
      <c r="N1340" s="18">
        <f>VLOOKUP(Barcelona_Idealista4[[#This Row],[lift]],Tabla5[],2,0)</f>
        <v>0</v>
      </c>
      <c r="O1340" s="25">
        <v>420708</v>
      </c>
      <c r="P1340" s="25">
        <f>Barcelona_Idealista4[[#This Row],[prices]]/Barcelona_Idealista4[[#This Row],[area_m2]]</f>
        <v>4572.913043478261</v>
      </c>
      <c r="Q1340" t="str">
        <f>_xlfn.TEXTJOIN("-",0,Barcelona_Idealista4[[#This Row],[condition]],Barcelona_Idealista4[[#This Row],[prices]])</f>
        <v>good condition-420708</v>
      </c>
      <c r="R1340" s="11" t="str" cm="1">
        <f t="array" ref="R13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1" spans="1:18" x14ac:dyDescent="0.2">
      <c r="A1341" s="1">
        <v>43375</v>
      </c>
      <c r="B1341" s="14">
        <f>YEAR(Barcelona_Idealista4[[#This Row],[Fecha]])</f>
        <v>2018</v>
      </c>
      <c r="C1341" t="s">
        <v>1462</v>
      </c>
      <c r="D1341" t="s">
        <v>11</v>
      </c>
      <c r="E1341" t="s">
        <v>25</v>
      </c>
      <c r="F1341" t="s">
        <v>91</v>
      </c>
      <c r="G1341" t="s">
        <v>14</v>
      </c>
      <c r="H1341" t="s">
        <v>15</v>
      </c>
      <c r="I1341">
        <v>3</v>
      </c>
      <c r="J1341">
        <v>64</v>
      </c>
      <c r="K1341" t="s">
        <v>16</v>
      </c>
      <c r="L1341" t="s">
        <v>17</v>
      </c>
      <c r="M1341" t="s">
        <v>21</v>
      </c>
      <c r="N1341" s="18">
        <f>VLOOKUP(Barcelona_Idealista4[[#This Row],[lift]],Tabla5[],2,0)</f>
        <v>0</v>
      </c>
      <c r="O1341" s="25">
        <v>290000</v>
      </c>
      <c r="P1341" s="25">
        <f>Barcelona_Idealista4[[#This Row],[prices]]/Barcelona_Idealista4[[#This Row],[area_m2]]</f>
        <v>4531.25</v>
      </c>
      <c r="Q1341" t="str">
        <f>_xlfn.TEXTJOIN("-",0,Barcelona_Idealista4[[#This Row],[condition]],Barcelona_Idealista4[[#This Row],[prices]])</f>
        <v>good condition-290000</v>
      </c>
      <c r="R1341" s="11" t="str" cm="1">
        <f t="array" ref="R13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2" spans="1:18" x14ac:dyDescent="0.2">
      <c r="A1342" s="1">
        <v>43376</v>
      </c>
      <c r="B1342" s="14">
        <f>YEAR(Barcelona_Idealista4[[#This Row],[Fecha]])</f>
        <v>2018</v>
      </c>
      <c r="C1342" t="s">
        <v>1463</v>
      </c>
      <c r="D1342" t="s">
        <v>11</v>
      </c>
      <c r="E1342" t="s">
        <v>19</v>
      </c>
      <c r="F1342" t="s">
        <v>68</v>
      </c>
      <c r="G1342" t="s">
        <v>14</v>
      </c>
      <c r="H1342" t="s">
        <v>15</v>
      </c>
      <c r="I1342">
        <v>5</v>
      </c>
      <c r="J1342">
        <v>331</v>
      </c>
      <c r="K1342" t="s">
        <v>16</v>
      </c>
      <c r="L1342" t="s">
        <v>17</v>
      </c>
      <c r="M1342" t="s">
        <v>18</v>
      </c>
      <c r="N1342" s="18">
        <f>VLOOKUP(Barcelona_Idealista4[[#This Row],[lift]],Tabla5[],2,0)</f>
        <v>0</v>
      </c>
      <c r="O1342" s="25">
        <v>1570000</v>
      </c>
      <c r="P1342" s="25">
        <f>Barcelona_Idealista4[[#This Row],[prices]]/Barcelona_Idealista4[[#This Row],[area_m2]]</f>
        <v>4743.2024169184288</v>
      </c>
      <c r="Q1342" t="str">
        <f>_xlfn.TEXTJOIN("-",0,Barcelona_Idealista4[[#This Row],[condition]],Barcelona_Idealista4[[#This Row],[prices]])</f>
        <v>good condition-1570000</v>
      </c>
      <c r="R1342" s="11" t="str" cm="1">
        <f t="array" ref="R1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3" spans="1:18" x14ac:dyDescent="0.2">
      <c r="A1343" s="1">
        <v>43377</v>
      </c>
      <c r="B1343" s="14">
        <f>YEAR(Barcelona_Idealista4[[#This Row],[Fecha]])</f>
        <v>2018</v>
      </c>
      <c r="C1343" t="s">
        <v>1464</v>
      </c>
      <c r="D1343" t="s">
        <v>11</v>
      </c>
      <c r="E1343" t="s">
        <v>42</v>
      </c>
      <c r="F1343" t="s">
        <v>81</v>
      </c>
      <c r="G1343" t="s">
        <v>14</v>
      </c>
      <c r="H1343" t="s">
        <v>15</v>
      </c>
      <c r="I1343">
        <v>3</v>
      </c>
      <c r="J1343">
        <v>71</v>
      </c>
      <c r="K1343" t="s">
        <v>16</v>
      </c>
      <c r="L1343" t="s">
        <v>17</v>
      </c>
      <c r="M1343" t="s">
        <v>18</v>
      </c>
      <c r="N1343" s="18">
        <f>VLOOKUP(Barcelona_Idealista4[[#This Row],[lift]],Tabla5[],2,0)</f>
        <v>0</v>
      </c>
      <c r="O1343" s="25">
        <v>188000</v>
      </c>
      <c r="P1343" s="25">
        <f>Barcelona_Idealista4[[#This Row],[prices]]/Barcelona_Idealista4[[#This Row],[area_m2]]</f>
        <v>2647.8873239436621</v>
      </c>
      <c r="Q1343" t="str">
        <f>_xlfn.TEXTJOIN("-",0,Barcelona_Idealista4[[#This Row],[condition]],Barcelona_Idealista4[[#This Row],[prices]])</f>
        <v>good condition-188000</v>
      </c>
      <c r="R1343" s="11" t="str" cm="1">
        <f t="array" ref="R13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4" spans="1:18" x14ac:dyDescent="0.2">
      <c r="A1344" s="1">
        <v>43378</v>
      </c>
      <c r="B1344" s="14">
        <f>YEAR(Barcelona_Idealista4[[#This Row],[Fecha]])</f>
        <v>2018</v>
      </c>
      <c r="C1344" t="s">
        <v>1465</v>
      </c>
      <c r="D1344" t="s">
        <v>11</v>
      </c>
      <c r="E1344" t="s">
        <v>42</v>
      </c>
      <c r="F1344" t="s">
        <v>62</v>
      </c>
      <c r="G1344" t="s">
        <v>14</v>
      </c>
      <c r="H1344" t="s">
        <v>15</v>
      </c>
      <c r="I1344">
        <v>4</v>
      </c>
      <c r="J1344">
        <v>170</v>
      </c>
      <c r="K1344" t="s">
        <v>28</v>
      </c>
      <c r="L1344" t="s">
        <v>17</v>
      </c>
      <c r="M1344" t="s">
        <v>18</v>
      </c>
      <c r="N1344" s="18">
        <f>VLOOKUP(Barcelona_Idealista4[[#This Row],[lift]],Tabla5[],2,0)</f>
        <v>0.02</v>
      </c>
      <c r="O1344" s="25">
        <v>453000</v>
      </c>
      <c r="P1344" s="25">
        <f>Barcelona_Idealista4[[#This Row],[prices]]/Barcelona_Idealista4[[#This Row],[area_m2]]</f>
        <v>2664.705882352941</v>
      </c>
      <c r="Q1344" t="str">
        <f>_xlfn.TEXTJOIN("-",0,Barcelona_Idealista4[[#This Row],[condition]],Barcelona_Idealista4[[#This Row],[prices]])</f>
        <v>good condition-453000</v>
      </c>
      <c r="R1344" s="11" t="str" cm="1">
        <f t="array" ref="R13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5" spans="1:18" x14ac:dyDescent="0.2">
      <c r="A1345" s="1">
        <v>43379</v>
      </c>
      <c r="B1345" s="14">
        <f>YEAR(Barcelona_Idealista4[[#This Row],[Fecha]])</f>
        <v>2018</v>
      </c>
      <c r="C1345" t="s">
        <v>1466</v>
      </c>
      <c r="D1345" t="s">
        <v>11</v>
      </c>
      <c r="E1345" t="s">
        <v>89</v>
      </c>
      <c r="F1345" t="s">
        <v>92</v>
      </c>
      <c r="G1345" t="s">
        <v>14</v>
      </c>
      <c r="H1345" t="s">
        <v>15</v>
      </c>
      <c r="I1345">
        <v>3</v>
      </c>
      <c r="J1345">
        <v>77</v>
      </c>
      <c r="K1345" t="s">
        <v>28</v>
      </c>
      <c r="L1345" t="s">
        <v>17</v>
      </c>
      <c r="M1345" t="s">
        <v>21</v>
      </c>
      <c r="N1345" s="18">
        <f>VLOOKUP(Barcelona_Idealista4[[#This Row],[lift]],Tabla5[],2,0)</f>
        <v>0.02</v>
      </c>
      <c r="O1345" s="25">
        <v>139900</v>
      </c>
      <c r="P1345" s="25">
        <f>Barcelona_Idealista4[[#This Row],[prices]]/Barcelona_Idealista4[[#This Row],[area_m2]]</f>
        <v>1816.8831168831168</v>
      </c>
      <c r="Q1345" t="str">
        <f>_xlfn.TEXTJOIN("-",0,Barcelona_Idealista4[[#This Row],[condition]],Barcelona_Idealista4[[#This Row],[prices]])</f>
        <v>good condition-139900</v>
      </c>
      <c r="R1345" s="11" t="str" cm="1">
        <f t="array" ref="R13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346" spans="1:18" x14ac:dyDescent="0.2">
      <c r="A1346" s="1">
        <v>43380</v>
      </c>
      <c r="B1346" s="14">
        <f>YEAR(Barcelona_Idealista4[[#This Row],[Fecha]])</f>
        <v>2018</v>
      </c>
      <c r="C1346" t="s">
        <v>1467</v>
      </c>
      <c r="D1346" t="s">
        <v>11</v>
      </c>
      <c r="E1346" t="s">
        <v>50</v>
      </c>
      <c r="F1346" t="s">
        <v>51</v>
      </c>
      <c r="G1346" t="s">
        <v>14</v>
      </c>
      <c r="H1346" t="s">
        <v>15</v>
      </c>
      <c r="I1346">
        <v>2</v>
      </c>
      <c r="J1346">
        <v>85</v>
      </c>
      <c r="K1346" t="s">
        <v>28</v>
      </c>
      <c r="L1346" t="s">
        <v>17</v>
      </c>
      <c r="M1346" t="s">
        <v>58</v>
      </c>
      <c r="N1346" s="18">
        <f>VLOOKUP(Barcelona_Idealista4[[#This Row],[lift]],Tabla5[],2,0)</f>
        <v>0.02</v>
      </c>
      <c r="O1346" s="25">
        <v>410000</v>
      </c>
      <c r="P1346" s="25">
        <f>Barcelona_Idealista4[[#This Row],[prices]]/Barcelona_Idealista4[[#This Row],[area_m2]]</f>
        <v>4823.5294117647063</v>
      </c>
      <c r="Q1346" t="str">
        <f>_xlfn.TEXTJOIN("-",0,Barcelona_Idealista4[[#This Row],[condition]],Barcelona_Idealista4[[#This Row],[prices]])</f>
        <v>good condition-410000</v>
      </c>
      <c r="R1346" s="11" t="str" cm="1">
        <f t="array" ref="R1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7" spans="1:18" x14ac:dyDescent="0.2">
      <c r="A1347" s="1">
        <v>43381</v>
      </c>
      <c r="B1347" s="14">
        <f>YEAR(Barcelona_Idealista4[[#This Row],[Fecha]])</f>
        <v>2018</v>
      </c>
      <c r="C1347" t="s">
        <v>1468</v>
      </c>
      <c r="D1347" t="s">
        <v>11</v>
      </c>
      <c r="E1347" t="s">
        <v>50</v>
      </c>
      <c r="F1347" t="s">
        <v>114</v>
      </c>
      <c r="G1347" t="s">
        <v>14</v>
      </c>
      <c r="H1347" t="s">
        <v>15</v>
      </c>
      <c r="I1347">
        <v>3</v>
      </c>
      <c r="J1347">
        <v>123</v>
      </c>
      <c r="K1347" t="s">
        <v>16</v>
      </c>
      <c r="L1347" t="s">
        <v>17</v>
      </c>
      <c r="M1347" t="s">
        <v>40</v>
      </c>
      <c r="N1347" s="18">
        <f>VLOOKUP(Barcelona_Idealista4[[#This Row],[lift]],Tabla5[],2,0)</f>
        <v>0</v>
      </c>
      <c r="O1347" s="25">
        <v>375000</v>
      </c>
      <c r="P1347" s="25">
        <f>Barcelona_Idealista4[[#This Row],[prices]]/Barcelona_Idealista4[[#This Row],[area_m2]]</f>
        <v>3048.7804878048782</v>
      </c>
      <c r="Q1347" t="str">
        <f>_xlfn.TEXTJOIN("-",0,Barcelona_Idealista4[[#This Row],[condition]],Barcelona_Idealista4[[#This Row],[prices]])</f>
        <v>good condition-375000</v>
      </c>
      <c r="R1347" s="11" t="str" cm="1">
        <f t="array" ref="R13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8" spans="1:18" x14ac:dyDescent="0.2">
      <c r="A1348" s="1">
        <v>43382</v>
      </c>
      <c r="B1348" s="14">
        <f>YEAR(Barcelona_Idealista4[[#This Row],[Fecha]])</f>
        <v>2018</v>
      </c>
      <c r="C1348" t="s">
        <v>1469</v>
      </c>
      <c r="D1348" t="s">
        <v>11</v>
      </c>
      <c r="E1348" t="s">
        <v>19</v>
      </c>
      <c r="F1348" t="s">
        <v>20</v>
      </c>
      <c r="G1348" t="s">
        <v>14</v>
      </c>
      <c r="H1348" t="s">
        <v>15</v>
      </c>
      <c r="I1348">
        <v>5</v>
      </c>
      <c r="J1348">
        <v>165</v>
      </c>
      <c r="K1348" t="s">
        <v>16</v>
      </c>
      <c r="L1348" t="s">
        <v>17</v>
      </c>
      <c r="M1348" t="s">
        <v>58</v>
      </c>
      <c r="N1348" s="18">
        <f>VLOOKUP(Barcelona_Idealista4[[#This Row],[lift]],Tabla5[],2,0)</f>
        <v>0</v>
      </c>
      <c r="O1348" s="25">
        <v>860000</v>
      </c>
      <c r="P1348" s="25">
        <f>Barcelona_Idealista4[[#This Row],[prices]]/Barcelona_Idealista4[[#This Row],[area_m2]]</f>
        <v>5212.121212121212</v>
      </c>
      <c r="Q1348" t="str">
        <f>_xlfn.TEXTJOIN("-",0,Barcelona_Idealista4[[#This Row],[condition]],Barcelona_Idealista4[[#This Row],[prices]])</f>
        <v>good condition-860000</v>
      </c>
      <c r="R1348" s="11" t="str" cm="1">
        <f t="array" ref="R1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49" spans="1:18" x14ac:dyDescent="0.2">
      <c r="A1349" s="1">
        <v>43383</v>
      </c>
      <c r="B1349" s="14">
        <f>YEAR(Barcelona_Idealista4[[#This Row],[Fecha]])</f>
        <v>2018</v>
      </c>
      <c r="C1349" t="s">
        <v>1470</v>
      </c>
      <c r="D1349" t="s">
        <v>11</v>
      </c>
      <c r="E1349" t="s">
        <v>37</v>
      </c>
      <c r="F1349" t="s">
        <v>74</v>
      </c>
      <c r="G1349" t="s">
        <v>14</v>
      </c>
      <c r="H1349" t="s">
        <v>15</v>
      </c>
      <c r="I1349">
        <v>3</v>
      </c>
      <c r="J1349">
        <v>85</v>
      </c>
      <c r="K1349" t="s">
        <v>28</v>
      </c>
      <c r="L1349" t="s">
        <v>17</v>
      </c>
      <c r="M1349" t="s">
        <v>58</v>
      </c>
      <c r="N1349" s="18">
        <f>VLOOKUP(Barcelona_Idealista4[[#This Row],[lift]],Tabla5[],2,0)</f>
        <v>0.02</v>
      </c>
      <c r="O1349" s="25">
        <v>260000</v>
      </c>
      <c r="P1349" s="25">
        <f>Barcelona_Idealista4[[#This Row],[prices]]/Barcelona_Idealista4[[#This Row],[area_m2]]</f>
        <v>3058.8235294117649</v>
      </c>
      <c r="Q1349" t="str">
        <f>_xlfn.TEXTJOIN("-",0,Barcelona_Idealista4[[#This Row],[condition]],Barcelona_Idealista4[[#This Row],[prices]])</f>
        <v>good condition-260000</v>
      </c>
      <c r="R1349" s="11" t="str" cm="1">
        <f t="array" ref="R1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0" spans="1:18" x14ac:dyDescent="0.2">
      <c r="A1350" s="1">
        <v>43384</v>
      </c>
      <c r="B1350" s="14">
        <f>YEAR(Barcelona_Idealista4[[#This Row],[Fecha]])</f>
        <v>2018</v>
      </c>
      <c r="C1350" t="s">
        <v>1471</v>
      </c>
      <c r="D1350" t="s">
        <v>11</v>
      </c>
      <c r="E1350" t="s">
        <v>34</v>
      </c>
      <c r="F1350" t="s">
        <v>71</v>
      </c>
      <c r="G1350" t="s">
        <v>14</v>
      </c>
      <c r="H1350" t="s">
        <v>15</v>
      </c>
      <c r="I1350">
        <v>4</v>
      </c>
      <c r="J1350">
        <v>83</v>
      </c>
      <c r="K1350" t="s">
        <v>16</v>
      </c>
      <c r="L1350" t="s">
        <v>17</v>
      </c>
      <c r="M1350" t="s">
        <v>36</v>
      </c>
      <c r="N1350" s="18">
        <f>VLOOKUP(Barcelona_Idealista4[[#This Row],[lift]],Tabla5[],2,0)</f>
        <v>0</v>
      </c>
      <c r="O1350" s="25">
        <v>350000</v>
      </c>
      <c r="P1350" s="25">
        <f>Barcelona_Idealista4[[#This Row],[prices]]/Barcelona_Idealista4[[#This Row],[area_m2]]</f>
        <v>4216.8674698795185</v>
      </c>
      <c r="Q1350" t="str">
        <f>_xlfn.TEXTJOIN("-",0,Barcelona_Idealista4[[#This Row],[condition]],Barcelona_Idealista4[[#This Row],[prices]])</f>
        <v>good condition-350000</v>
      </c>
      <c r="R1350" s="11" t="str" cm="1">
        <f t="array" ref="R1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1" spans="1:18" x14ac:dyDescent="0.2">
      <c r="A1351" s="1">
        <v>43385</v>
      </c>
      <c r="B1351" s="14">
        <f>YEAR(Barcelona_Idealista4[[#This Row],[Fecha]])</f>
        <v>2018</v>
      </c>
      <c r="C1351" t="s">
        <v>1472</v>
      </c>
      <c r="D1351" t="s">
        <v>11</v>
      </c>
      <c r="E1351" t="s">
        <v>12</v>
      </c>
      <c r="F1351" t="s">
        <v>30</v>
      </c>
      <c r="G1351" t="s">
        <v>14</v>
      </c>
      <c r="H1351" t="s">
        <v>23</v>
      </c>
      <c r="I1351">
        <v>3</v>
      </c>
      <c r="J1351">
        <v>113</v>
      </c>
      <c r="K1351" t="s">
        <v>16</v>
      </c>
      <c r="L1351" t="s">
        <v>17</v>
      </c>
      <c r="M1351" t="s">
        <v>36</v>
      </c>
      <c r="N1351" s="18">
        <f>VLOOKUP(Barcelona_Idealista4[[#This Row],[lift]],Tabla5[],2,0)</f>
        <v>0</v>
      </c>
      <c r="O1351" s="25">
        <v>530000</v>
      </c>
      <c r="P1351" s="25">
        <f>Barcelona_Idealista4[[#This Row],[prices]]/Barcelona_Idealista4[[#This Row],[area_m2]]</f>
        <v>4690.2654867256633</v>
      </c>
      <c r="Q1351" t="str">
        <f>_xlfn.TEXTJOIN("-",0,Barcelona_Idealista4[[#This Row],[condition]],Barcelona_Idealista4[[#This Row],[prices]])</f>
        <v>good condition-530000</v>
      </c>
      <c r="R1351" s="11" t="str" cm="1">
        <f t="array" ref="R13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2" spans="1:18" x14ac:dyDescent="0.2">
      <c r="A1352" s="1">
        <v>43386</v>
      </c>
      <c r="B1352" s="14">
        <f>YEAR(Barcelona_Idealista4[[#This Row],[Fecha]])</f>
        <v>2018</v>
      </c>
      <c r="C1352" t="s">
        <v>1473</v>
      </c>
      <c r="D1352" t="s">
        <v>11</v>
      </c>
      <c r="E1352" t="s">
        <v>12</v>
      </c>
      <c r="F1352" t="s">
        <v>31</v>
      </c>
      <c r="G1352" t="s">
        <v>14</v>
      </c>
      <c r="H1352" t="s">
        <v>15</v>
      </c>
      <c r="I1352">
        <v>2</v>
      </c>
      <c r="J1352">
        <v>83</v>
      </c>
      <c r="K1352" t="s">
        <v>28</v>
      </c>
      <c r="L1352" t="s">
        <v>17</v>
      </c>
      <c r="M1352" t="s">
        <v>18</v>
      </c>
      <c r="N1352" s="18">
        <f>VLOOKUP(Barcelona_Idealista4[[#This Row],[lift]],Tabla5[],2,0)</f>
        <v>0.02</v>
      </c>
      <c r="O1352" s="25">
        <v>250000</v>
      </c>
      <c r="P1352" s="25">
        <f>Barcelona_Idealista4[[#This Row],[prices]]/Barcelona_Idealista4[[#This Row],[area_m2]]</f>
        <v>3012.0481927710844</v>
      </c>
      <c r="Q1352" t="str">
        <f>_xlfn.TEXTJOIN("-",0,Barcelona_Idealista4[[#This Row],[condition]],Barcelona_Idealista4[[#This Row],[prices]])</f>
        <v>good condition-250000</v>
      </c>
      <c r="R1352" s="11" t="str" cm="1">
        <f t="array" ref="R1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3" spans="1:18" x14ac:dyDescent="0.2">
      <c r="A1353" s="1">
        <v>43387</v>
      </c>
      <c r="B1353" s="14">
        <f>YEAR(Barcelona_Idealista4[[#This Row],[Fecha]])</f>
        <v>2018</v>
      </c>
      <c r="C1353" t="s">
        <v>1474</v>
      </c>
      <c r="D1353" t="s">
        <v>11</v>
      </c>
      <c r="E1353" t="s">
        <v>19</v>
      </c>
      <c r="F1353" t="s">
        <v>77</v>
      </c>
      <c r="G1353" t="s">
        <v>14</v>
      </c>
      <c r="H1353" t="s">
        <v>15</v>
      </c>
      <c r="I1353">
        <v>3</v>
      </c>
      <c r="J1353">
        <v>121</v>
      </c>
      <c r="K1353" t="s">
        <v>16</v>
      </c>
      <c r="L1353" t="s">
        <v>17</v>
      </c>
      <c r="M1353" t="s">
        <v>40</v>
      </c>
      <c r="N1353" s="18">
        <f>VLOOKUP(Barcelona_Idealista4[[#This Row],[lift]],Tabla5[],2,0)</f>
        <v>0</v>
      </c>
      <c r="O1353" s="25">
        <v>600000</v>
      </c>
      <c r="P1353" s="25">
        <f>Barcelona_Idealista4[[#This Row],[prices]]/Barcelona_Idealista4[[#This Row],[area_m2]]</f>
        <v>4958.6776859504134</v>
      </c>
      <c r="Q1353" t="str">
        <f>_xlfn.TEXTJOIN("-",0,Barcelona_Idealista4[[#This Row],[condition]],Barcelona_Idealista4[[#This Row],[prices]])</f>
        <v>good condition-600000</v>
      </c>
      <c r="R1353" s="11" t="str" cm="1">
        <f t="array" ref="R1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4" spans="1:18" x14ac:dyDescent="0.2">
      <c r="A1354" s="1">
        <v>43388</v>
      </c>
      <c r="B1354" s="14">
        <f>YEAR(Barcelona_Idealista4[[#This Row],[Fecha]])</f>
        <v>2018</v>
      </c>
      <c r="C1354" t="s">
        <v>1475</v>
      </c>
      <c r="D1354" t="s">
        <v>11</v>
      </c>
      <c r="E1354" t="s">
        <v>19</v>
      </c>
      <c r="F1354" t="s">
        <v>73</v>
      </c>
      <c r="G1354" t="s">
        <v>14</v>
      </c>
      <c r="H1354" t="s">
        <v>15</v>
      </c>
      <c r="I1354">
        <v>4</v>
      </c>
      <c r="J1354">
        <v>120</v>
      </c>
      <c r="K1354" t="s">
        <v>16</v>
      </c>
      <c r="L1354" t="s">
        <v>17</v>
      </c>
      <c r="M1354" t="s">
        <v>40</v>
      </c>
      <c r="N1354" s="18">
        <f>VLOOKUP(Barcelona_Idealista4[[#This Row],[lift]],Tabla5[],2,0)</f>
        <v>0</v>
      </c>
      <c r="O1354" s="25">
        <v>509000</v>
      </c>
      <c r="P1354" s="25">
        <f>Barcelona_Idealista4[[#This Row],[prices]]/Barcelona_Idealista4[[#This Row],[area_m2]]</f>
        <v>4241.666666666667</v>
      </c>
      <c r="Q1354" t="str">
        <f>_xlfn.TEXTJOIN("-",0,Barcelona_Idealista4[[#This Row],[condition]],Barcelona_Idealista4[[#This Row],[prices]])</f>
        <v>good condition-509000</v>
      </c>
      <c r="R1354" s="11" t="str" cm="1">
        <f t="array" ref="R13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5" spans="1:18" x14ac:dyDescent="0.2">
      <c r="A1355" s="1">
        <v>43389</v>
      </c>
      <c r="B1355" s="14">
        <f>YEAR(Barcelona_Idealista4[[#This Row],[Fecha]])</f>
        <v>2018</v>
      </c>
      <c r="C1355" t="s">
        <v>1476</v>
      </c>
      <c r="D1355" t="s">
        <v>11</v>
      </c>
      <c r="E1355" t="s">
        <v>12</v>
      </c>
      <c r="F1355" t="s">
        <v>22</v>
      </c>
      <c r="G1355" t="s">
        <v>14</v>
      </c>
      <c r="H1355" t="s">
        <v>32</v>
      </c>
      <c r="I1355">
        <v>2</v>
      </c>
      <c r="J1355">
        <v>91</v>
      </c>
      <c r="K1355" t="s">
        <v>16</v>
      </c>
      <c r="L1355" t="s">
        <v>17</v>
      </c>
      <c r="M1355" t="s">
        <v>40</v>
      </c>
      <c r="N1355" s="18">
        <f>VLOOKUP(Barcelona_Idealista4[[#This Row],[lift]],Tabla5[],2,0)</f>
        <v>0</v>
      </c>
      <c r="O1355" s="25">
        <v>600000</v>
      </c>
      <c r="P1355" s="25">
        <f>Barcelona_Idealista4[[#This Row],[prices]]/Barcelona_Idealista4[[#This Row],[area_m2]]</f>
        <v>6593.4065934065939</v>
      </c>
      <c r="Q1355" t="str">
        <f>_xlfn.TEXTJOIN("-",0,Barcelona_Idealista4[[#This Row],[condition]],Barcelona_Idealista4[[#This Row],[prices]])</f>
        <v>good condition-600000</v>
      </c>
      <c r="R1355" s="11" t="str" cm="1">
        <f t="array" ref="R13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6" spans="1:18" x14ac:dyDescent="0.2">
      <c r="A1356" s="1">
        <v>43390</v>
      </c>
      <c r="B1356" s="14">
        <f>YEAR(Barcelona_Idealista4[[#This Row],[Fecha]])</f>
        <v>2018</v>
      </c>
      <c r="C1356" t="s">
        <v>1477</v>
      </c>
      <c r="D1356" t="s">
        <v>11</v>
      </c>
      <c r="E1356" t="s">
        <v>12</v>
      </c>
      <c r="F1356" t="s">
        <v>13</v>
      </c>
      <c r="G1356" t="s">
        <v>14</v>
      </c>
      <c r="H1356" t="s">
        <v>15</v>
      </c>
      <c r="I1356">
        <v>4</v>
      </c>
      <c r="J1356">
        <v>160</v>
      </c>
      <c r="K1356" t="s">
        <v>16</v>
      </c>
      <c r="L1356" t="s">
        <v>17</v>
      </c>
      <c r="M1356" t="s">
        <v>60</v>
      </c>
      <c r="N1356" s="18">
        <f>VLOOKUP(Barcelona_Idealista4[[#This Row],[lift]],Tabla5[],2,0)</f>
        <v>0</v>
      </c>
      <c r="O1356" s="25">
        <v>760000</v>
      </c>
      <c r="P1356" s="25">
        <f>Barcelona_Idealista4[[#This Row],[prices]]/Barcelona_Idealista4[[#This Row],[area_m2]]</f>
        <v>4750</v>
      </c>
      <c r="Q1356" t="str">
        <f>_xlfn.TEXTJOIN("-",0,Barcelona_Idealista4[[#This Row],[condition]],Barcelona_Idealista4[[#This Row],[prices]])</f>
        <v>good condition-760000</v>
      </c>
      <c r="R1356" s="11" t="str" cm="1">
        <f t="array" ref="R13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7" spans="1:18" x14ac:dyDescent="0.2">
      <c r="A1357" s="1">
        <v>43391</v>
      </c>
      <c r="B1357" s="14">
        <f>YEAR(Barcelona_Idealista4[[#This Row],[Fecha]])</f>
        <v>2018</v>
      </c>
      <c r="C1357" t="s">
        <v>1478</v>
      </c>
      <c r="D1357" t="s">
        <v>11</v>
      </c>
      <c r="E1357" t="s">
        <v>50</v>
      </c>
      <c r="F1357" t="s">
        <v>82</v>
      </c>
      <c r="G1357" t="s">
        <v>119</v>
      </c>
      <c r="H1357" t="s">
        <v>23</v>
      </c>
      <c r="I1357">
        <v>2</v>
      </c>
      <c r="J1357">
        <v>108</v>
      </c>
      <c r="K1357" t="s">
        <v>16</v>
      </c>
      <c r="L1357" t="s">
        <v>17</v>
      </c>
      <c r="M1357" t="s">
        <v>21</v>
      </c>
      <c r="N1357" s="18">
        <f>VLOOKUP(Barcelona_Idealista4[[#This Row],[lift]],Tabla5[],2,0)</f>
        <v>0</v>
      </c>
      <c r="O1357" s="25">
        <v>530000</v>
      </c>
      <c r="P1357" s="25">
        <f>Barcelona_Idealista4[[#This Row],[prices]]/Barcelona_Idealista4[[#This Row],[area_m2]]</f>
        <v>4907.4074074074078</v>
      </c>
      <c r="Q1357" t="str">
        <f>_xlfn.TEXTJOIN("-",0,Barcelona_Idealista4[[#This Row],[condition]],Barcelona_Idealista4[[#This Row],[prices]])</f>
        <v>new-530000</v>
      </c>
      <c r="R1357" s="11" t="str" cm="1">
        <f t="array" ref="R13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8" spans="1:18" x14ac:dyDescent="0.2">
      <c r="A1358" s="1">
        <v>43392</v>
      </c>
      <c r="B1358" s="14">
        <f>YEAR(Barcelona_Idealista4[[#This Row],[Fecha]])</f>
        <v>2018</v>
      </c>
      <c r="C1358" t="s">
        <v>1479</v>
      </c>
      <c r="D1358" t="s">
        <v>11</v>
      </c>
      <c r="E1358" t="s">
        <v>19</v>
      </c>
      <c r="F1358" t="s">
        <v>20</v>
      </c>
      <c r="G1358" t="s">
        <v>119</v>
      </c>
      <c r="H1358" t="s">
        <v>15</v>
      </c>
      <c r="I1358">
        <v>3</v>
      </c>
      <c r="J1358">
        <v>90</v>
      </c>
      <c r="K1358" t="s">
        <v>16</v>
      </c>
      <c r="L1358" t="s">
        <v>17</v>
      </c>
      <c r="M1358" t="s">
        <v>18</v>
      </c>
      <c r="N1358" s="18">
        <f>VLOOKUP(Barcelona_Idealista4[[#This Row],[lift]],Tabla5[],2,0)</f>
        <v>0</v>
      </c>
      <c r="O1358" s="25">
        <v>695000</v>
      </c>
      <c r="P1358" s="25">
        <f>Barcelona_Idealista4[[#This Row],[prices]]/Barcelona_Idealista4[[#This Row],[area_m2]]</f>
        <v>7722.2222222222226</v>
      </c>
      <c r="Q1358" t="str">
        <f>_xlfn.TEXTJOIN("-",0,Barcelona_Idealista4[[#This Row],[condition]],Barcelona_Idealista4[[#This Row],[prices]])</f>
        <v>new-695000</v>
      </c>
      <c r="R1358" s="11" t="str" cm="1">
        <f t="array" ref="R1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59" spans="1:18" x14ac:dyDescent="0.2">
      <c r="A1359" s="1">
        <v>43393</v>
      </c>
      <c r="B1359" s="14">
        <f>YEAR(Barcelona_Idealista4[[#This Row],[Fecha]])</f>
        <v>2018</v>
      </c>
      <c r="C1359" t="s">
        <v>1480</v>
      </c>
      <c r="D1359" t="s">
        <v>11</v>
      </c>
      <c r="E1359" t="s">
        <v>19</v>
      </c>
      <c r="F1359" t="s">
        <v>20</v>
      </c>
      <c r="G1359" t="s">
        <v>119</v>
      </c>
      <c r="H1359" t="s">
        <v>15</v>
      </c>
      <c r="I1359">
        <v>3</v>
      </c>
      <c r="J1359">
        <v>118</v>
      </c>
      <c r="K1359" t="s">
        <v>16</v>
      </c>
      <c r="L1359" t="s">
        <v>17</v>
      </c>
      <c r="M1359" t="s">
        <v>40</v>
      </c>
      <c r="N1359" s="18">
        <f>VLOOKUP(Barcelona_Idealista4[[#This Row],[lift]],Tabla5[],2,0)</f>
        <v>0</v>
      </c>
      <c r="O1359" s="25">
        <v>921000</v>
      </c>
      <c r="P1359" s="25">
        <f>Barcelona_Idealista4[[#This Row],[prices]]/Barcelona_Idealista4[[#This Row],[area_m2]]</f>
        <v>7805.0847457627115</v>
      </c>
      <c r="Q1359" t="str">
        <f>_xlfn.TEXTJOIN("-",0,Barcelona_Idealista4[[#This Row],[condition]],Barcelona_Idealista4[[#This Row],[prices]])</f>
        <v>new-921000</v>
      </c>
      <c r="R1359" s="11" t="str" cm="1">
        <f t="array" ref="R1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0" spans="1:18" x14ac:dyDescent="0.2">
      <c r="A1360" s="1">
        <v>43394</v>
      </c>
      <c r="B1360" s="14">
        <f>YEAR(Barcelona_Idealista4[[#This Row],[Fecha]])</f>
        <v>2018</v>
      </c>
      <c r="C1360" t="s">
        <v>1481</v>
      </c>
      <c r="D1360" t="s">
        <v>11</v>
      </c>
      <c r="E1360" t="s">
        <v>19</v>
      </c>
      <c r="F1360" t="s">
        <v>20</v>
      </c>
      <c r="G1360" t="s">
        <v>119</v>
      </c>
      <c r="H1360" t="s">
        <v>15</v>
      </c>
      <c r="I1360">
        <v>2</v>
      </c>
      <c r="J1360">
        <v>87</v>
      </c>
      <c r="K1360" t="s">
        <v>16</v>
      </c>
      <c r="L1360" t="s">
        <v>17</v>
      </c>
      <c r="M1360" t="s">
        <v>40</v>
      </c>
      <c r="N1360" s="18">
        <f>VLOOKUP(Barcelona_Idealista4[[#This Row],[lift]],Tabla5[],2,0)</f>
        <v>0</v>
      </c>
      <c r="O1360" s="25">
        <v>725000</v>
      </c>
      <c r="P1360" s="25">
        <f>Barcelona_Idealista4[[#This Row],[prices]]/Barcelona_Idealista4[[#This Row],[area_m2]]</f>
        <v>8333.3333333333339</v>
      </c>
      <c r="Q1360" t="str">
        <f>_xlfn.TEXTJOIN("-",0,Barcelona_Idealista4[[#This Row],[condition]],Barcelona_Idealista4[[#This Row],[prices]])</f>
        <v>new-725000</v>
      </c>
      <c r="R1360" s="11" t="str" cm="1">
        <f t="array" ref="R1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1" spans="1:18" x14ac:dyDescent="0.2">
      <c r="A1361" s="1">
        <v>43395</v>
      </c>
      <c r="B1361" s="14">
        <f>YEAR(Barcelona_Idealista4[[#This Row],[Fecha]])</f>
        <v>2018</v>
      </c>
      <c r="C1361" t="s">
        <v>1482</v>
      </c>
      <c r="D1361" t="s">
        <v>11</v>
      </c>
      <c r="E1361" t="s">
        <v>42</v>
      </c>
      <c r="F1361" t="s">
        <v>43</v>
      </c>
      <c r="G1361" t="s">
        <v>119</v>
      </c>
      <c r="H1361" t="s">
        <v>15</v>
      </c>
      <c r="I1361">
        <v>2</v>
      </c>
      <c r="J1361">
        <v>81</v>
      </c>
      <c r="K1361" t="s">
        <v>16</v>
      </c>
      <c r="L1361" t="s">
        <v>17</v>
      </c>
      <c r="M1361" t="s">
        <v>40</v>
      </c>
      <c r="N1361" s="18">
        <f>VLOOKUP(Barcelona_Idealista4[[#This Row],[lift]],Tabla5[],2,0)</f>
        <v>0</v>
      </c>
      <c r="O1361" s="25">
        <v>411000</v>
      </c>
      <c r="P1361" s="25">
        <f>Barcelona_Idealista4[[#This Row],[prices]]/Barcelona_Idealista4[[#This Row],[area_m2]]</f>
        <v>5074.0740740740739</v>
      </c>
      <c r="Q1361" t="str">
        <f>_xlfn.TEXTJOIN("-",0,Barcelona_Idealista4[[#This Row],[condition]],Barcelona_Idealista4[[#This Row],[prices]])</f>
        <v>new-411000</v>
      </c>
      <c r="R1361" s="11" t="str" cm="1">
        <f t="array" ref="R1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2" spans="1:18" x14ac:dyDescent="0.2">
      <c r="A1362" s="1">
        <v>43396</v>
      </c>
      <c r="B1362" s="14">
        <f>YEAR(Barcelona_Idealista4[[#This Row],[Fecha]])</f>
        <v>2018</v>
      </c>
      <c r="C1362" t="s">
        <v>1483</v>
      </c>
      <c r="D1362" t="s">
        <v>11</v>
      </c>
      <c r="E1362" t="s">
        <v>19</v>
      </c>
      <c r="F1362" t="s">
        <v>20</v>
      </c>
      <c r="G1362" t="s">
        <v>119</v>
      </c>
      <c r="H1362" t="s">
        <v>15</v>
      </c>
      <c r="I1362">
        <v>1</v>
      </c>
      <c r="J1362">
        <v>51</v>
      </c>
      <c r="K1362" t="s">
        <v>16</v>
      </c>
      <c r="L1362" t="s">
        <v>17</v>
      </c>
      <c r="M1362" t="s">
        <v>18</v>
      </c>
      <c r="N1362" s="18">
        <f>VLOOKUP(Barcelona_Idealista4[[#This Row],[lift]],Tabla5[],2,0)</f>
        <v>0</v>
      </c>
      <c r="O1362" s="25">
        <v>403000</v>
      </c>
      <c r="P1362" s="25">
        <f>Barcelona_Idealista4[[#This Row],[prices]]/Barcelona_Idealista4[[#This Row],[area_m2]]</f>
        <v>7901.9607843137255</v>
      </c>
      <c r="Q1362" t="str">
        <f>_xlfn.TEXTJOIN("-",0,Barcelona_Idealista4[[#This Row],[condition]],Barcelona_Idealista4[[#This Row],[prices]])</f>
        <v>new-403000</v>
      </c>
      <c r="R1362" s="11" t="str" cm="1">
        <f t="array" ref="R1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3" spans="1:18" x14ac:dyDescent="0.2">
      <c r="A1363" s="1">
        <v>43397</v>
      </c>
      <c r="B1363" s="14">
        <f>YEAR(Barcelona_Idealista4[[#This Row],[Fecha]])</f>
        <v>2018</v>
      </c>
      <c r="C1363" t="s">
        <v>1484</v>
      </c>
      <c r="D1363" t="s">
        <v>11</v>
      </c>
      <c r="E1363" t="s">
        <v>42</v>
      </c>
      <c r="F1363" t="s">
        <v>88</v>
      </c>
      <c r="G1363" t="s">
        <v>119</v>
      </c>
      <c r="H1363" t="s">
        <v>15</v>
      </c>
      <c r="I1363">
        <v>1</v>
      </c>
      <c r="J1363">
        <v>89</v>
      </c>
      <c r="K1363" t="s">
        <v>16</v>
      </c>
      <c r="L1363" t="s">
        <v>17</v>
      </c>
      <c r="M1363" t="s">
        <v>52</v>
      </c>
      <c r="N1363" s="18">
        <f>VLOOKUP(Barcelona_Idealista4[[#This Row],[lift]],Tabla5[],2,0)</f>
        <v>0</v>
      </c>
      <c r="O1363" s="25">
        <v>577500</v>
      </c>
      <c r="P1363" s="25">
        <f>Barcelona_Idealista4[[#This Row],[prices]]/Barcelona_Idealista4[[#This Row],[area_m2]]</f>
        <v>6488.7640449438204</v>
      </c>
      <c r="Q1363" t="str">
        <f>_xlfn.TEXTJOIN("-",0,Barcelona_Idealista4[[#This Row],[condition]],Barcelona_Idealista4[[#This Row],[prices]])</f>
        <v>new-577500</v>
      </c>
      <c r="R1363" s="11" t="str" cm="1">
        <f t="array" ref="R13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4" spans="1:18" x14ac:dyDescent="0.2">
      <c r="A1364" s="1">
        <v>43398</v>
      </c>
      <c r="B1364" s="14">
        <f>YEAR(Barcelona_Idealista4[[#This Row],[Fecha]])</f>
        <v>2018</v>
      </c>
      <c r="C1364" t="s">
        <v>1485</v>
      </c>
      <c r="D1364" t="s">
        <v>11</v>
      </c>
      <c r="E1364" t="s">
        <v>42</v>
      </c>
      <c r="F1364" t="s">
        <v>88</v>
      </c>
      <c r="G1364" t="s">
        <v>119</v>
      </c>
      <c r="H1364" t="s">
        <v>23</v>
      </c>
      <c r="I1364">
        <v>1</v>
      </c>
      <c r="J1364">
        <v>95</v>
      </c>
      <c r="K1364" t="s">
        <v>16</v>
      </c>
      <c r="L1364" t="s">
        <v>17</v>
      </c>
      <c r="M1364" t="s">
        <v>40</v>
      </c>
      <c r="N1364" s="18">
        <f>VLOOKUP(Barcelona_Idealista4[[#This Row],[lift]],Tabla5[],2,0)</f>
        <v>0</v>
      </c>
      <c r="O1364" s="25">
        <v>617000</v>
      </c>
      <c r="P1364" s="25">
        <f>Barcelona_Idealista4[[#This Row],[prices]]/Barcelona_Idealista4[[#This Row],[area_m2]]</f>
        <v>6494.7368421052633</v>
      </c>
      <c r="Q1364" t="str">
        <f>_xlfn.TEXTJOIN("-",0,Barcelona_Idealista4[[#This Row],[condition]],Barcelona_Idealista4[[#This Row],[prices]])</f>
        <v>new-617000</v>
      </c>
      <c r="R1364" s="11" t="str" cm="1">
        <f t="array" ref="R13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5" spans="1:18" x14ac:dyDescent="0.2">
      <c r="A1365" s="1">
        <v>43399</v>
      </c>
      <c r="B1365" s="14">
        <f>YEAR(Barcelona_Idealista4[[#This Row],[Fecha]])</f>
        <v>2018</v>
      </c>
      <c r="C1365" t="s">
        <v>1486</v>
      </c>
      <c r="D1365" t="s">
        <v>11</v>
      </c>
      <c r="E1365" t="s">
        <v>42</v>
      </c>
      <c r="F1365" t="s">
        <v>88</v>
      </c>
      <c r="G1365" t="s">
        <v>119</v>
      </c>
      <c r="H1365" t="s">
        <v>15</v>
      </c>
      <c r="I1365">
        <v>1</v>
      </c>
      <c r="J1365">
        <v>63</v>
      </c>
      <c r="K1365" t="s">
        <v>16</v>
      </c>
      <c r="L1365" t="s">
        <v>17</v>
      </c>
      <c r="M1365" t="s">
        <v>18</v>
      </c>
      <c r="N1365" s="18">
        <f>VLOOKUP(Barcelona_Idealista4[[#This Row],[lift]],Tabla5[],2,0)</f>
        <v>0</v>
      </c>
      <c r="O1365" s="25">
        <v>378500</v>
      </c>
      <c r="P1365" s="25">
        <f>Barcelona_Idealista4[[#This Row],[prices]]/Barcelona_Idealista4[[#This Row],[area_m2]]</f>
        <v>6007.936507936508</v>
      </c>
      <c r="Q1365" t="str">
        <f>_xlfn.TEXTJOIN("-",0,Barcelona_Idealista4[[#This Row],[condition]],Barcelona_Idealista4[[#This Row],[prices]])</f>
        <v>new-378500</v>
      </c>
      <c r="R1365" s="11" t="str" cm="1">
        <f t="array" ref="R1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6" spans="1:18" x14ac:dyDescent="0.2">
      <c r="A1366" s="1">
        <v>43400</v>
      </c>
      <c r="B1366" s="14">
        <f>YEAR(Barcelona_Idealista4[[#This Row],[Fecha]])</f>
        <v>2018</v>
      </c>
      <c r="C1366" t="s">
        <v>1487</v>
      </c>
      <c r="D1366" t="s">
        <v>11</v>
      </c>
      <c r="E1366" t="s">
        <v>42</v>
      </c>
      <c r="F1366" t="s">
        <v>43</v>
      </c>
      <c r="G1366" t="s">
        <v>119</v>
      </c>
      <c r="H1366" t="s">
        <v>15</v>
      </c>
      <c r="I1366">
        <v>2</v>
      </c>
      <c r="J1366">
        <v>76</v>
      </c>
      <c r="K1366" t="s">
        <v>16</v>
      </c>
      <c r="L1366" t="s">
        <v>17</v>
      </c>
      <c r="M1366" t="s">
        <v>18</v>
      </c>
      <c r="N1366" s="18">
        <f>VLOOKUP(Barcelona_Idealista4[[#This Row],[lift]],Tabla5[],2,0)</f>
        <v>0</v>
      </c>
      <c r="O1366" s="25">
        <v>426000</v>
      </c>
      <c r="P1366" s="25">
        <f>Barcelona_Idealista4[[#This Row],[prices]]/Barcelona_Idealista4[[#This Row],[area_m2]]</f>
        <v>5605.2631578947367</v>
      </c>
      <c r="Q1366" t="str">
        <f>_xlfn.TEXTJOIN("-",0,Barcelona_Idealista4[[#This Row],[condition]],Barcelona_Idealista4[[#This Row],[prices]])</f>
        <v>new-426000</v>
      </c>
      <c r="R1366" s="11" t="str" cm="1">
        <f t="array" ref="R1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7" spans="1:18" x14ac:dyDescent="0.2">
      <c r="A1367" s="1">
        <v>43401</v>
      </c>
      <c r="B1367" s="14">
        <f>YEAR(Barcelona_Idealista4[[#This Row],[Fecha]])</f>
        <v>2018</v>
      </c>
      <c r="C1367" t="s">
        <v>1488</v>
      </c>
      <c r="D1367" t="s">
        <v>11</v>
      </c>
      <c r="E1367" t="s">
        <v>42</v>
      </c>
      <c r="F1367" t="s">
        <v>43</v>
      </c>
      <c r="G1367" t="s">
        <v>119</v>
      </c>
      <c r="H1367" t="s">
        <v>15</v>
      </c>
      <c r="I1367">
        <v>3</v>
      </c>
      <c r="J1367">
        <v>96</v>
      </c>
      <c r="K1367" t="s">
        <v>16</v>
      </c>
      <c r="L1367" t="s">
        <v>17</v>
      </c>
      <c r="M1367" t="s">
        <v>40</v>
      </c>
      <c r="N1367" s="18">
        <f>VLOOKUP(Barcelona_Idealista4[[#This Row],[lift]],Tabla5[],2,0)</f>
        <v>0</v>
      </c>
      <c r="O1367" s="25">
        <v>473500</v>
      </c>
      <c r="P1367" s="25">
        <f>Barcelona_Idealista4[[#This Row],[prices]]/Barcelona_Idealista4[[#This Row],[area_m2]]</f>
        <v>4932.291666666667</v>
      </c>
      <c r="Q1367" t="str">
        <f>_xlfn.TEXTJOIN("-",0,Barcelona_Idealista4[[#This Row],[condition]],Barcelona_Idealista4[[#This Row],[prices]])</f>
        <v>new-473500</v>
      </c>
      <c r="R1367" s="11" t="str" cm="1">
        <f t="array" ref="R13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8" spans="1:18" x14ac:dyDescent="0.2">
      <c r="A1368" s="1">
        <v>43402</v>
      </c>
      <c r="B1368" s="14">
        <f>YEAR(Barcelona_Idealista4[[#This Row],[Fecha]])</f>
        <v>2018</v>
      </c>
      <c r="C1368" t="s">
        <v>1489</v>
      </c>
      <c r="D1368" t="s">
        <v>11</v>
      </c>
      <c r="E1368" t="s">
        <v>12</v>
      </c>
      <c r="F1368" t="s">
        <v>41</v>
      </c>
      <c r="G1368" t="s">
        <v>119</v>
      </c>
      <c r="H1368" t="s">
        <v>23</v>
      </c>
      <c r="I1368">
        <v>3</v>
      </c>
      <c r="J1368">
        <v>105</v>
      </c>
      <c r="K1368" t="s">
        <v>16</v>
      </c>
      <c r="L1368" t="s">
        <v>17</v>
      </c>
      <c r="M1368" t="s">
        <v>36</v>
      </c>
      <c r="N1368" s="18">
        <f>VLOOKUP(Barcelona_Idealista4[[#This Row],[lift]],Tabla5[],2,0)</f>
        <v>0</v>
      </c>
      <c r="O1368" s="25">
        <v>1269000</v>
      </c>
      <c r="P1368" s="25">
        <f>Barcelona_Idealista4[[#This Row],[prices]]/Barcelona_Idealista4[[#This Row],[area_m2]]</f>
        <v>12085.714285714286</v>
      </c>
      <c r="Q1368" t="str">
        <f>_xlfn.TEXTJOIN("-",0,Barcelona_Idealista4[[#This Row],[condition]],Barcelona_Idealista4[[#This Row],[prices]])</f>
        <v>new-1269000</v>
      </c>
      <c r="R1368" s="11" t="str" cm="1">
        <f t="array" ref="R1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69" spans="1:18" x14ac:dyDescent="0.2">
      <c r="A1369" s="1">
        <v>43403</v>
      </c>
      <c r="B1369" s="14">
        <f>YEAR(Barcelona_Idealista4[[#This Row],[Fecha]])</f>
        <v>2018</v>
      </c>
      <c r="C1369" t="s">
        <v>1490</v>
      </c>
      <c r="D1369" t="s">
        <v>11</v>
      </c>
      <c r="E1369" t="s">
        <v>12</v>
      </c>
      <c r="F1369" t="s">
        <v>41</v>
      </c>
      <c r="G1369" t="s">
        <v>119</v>
      </c>
      <c r="H1369" t="s">
        <v>15</v>
      </c>
      <c r="I1369">
        <v>3</v>
      </c>
      <c r="J1369">
        <v>105</v>
      </c>
      <c r="K1369" t="s">
        <v>16</v>
      </c>
      <c r="L1369" t="s">
        <v>17</v>
      </c>
      <c r="M1369" t="s">
        <v>18</v>
      </c>
      <c r="N1369" s="18">
        <f>VLOOKUP(Barcelona_Idealista4[[#This Row],[lift]],Tabla5[],2,0)</f>
        <v>0</v>
      </c>
      <c r="O1369" s="25">
        <v>1075000</v>
      </c>
      <c r="P1369" s="25">
        <f>Barcelona_Idealista4[[#This Row],[prices]]/Barcelona_Idealista4[[#This Row],[area_m2]]</f>
        <v>10238.095238095239</v>
      </c>
      <c r="Q1369" t="str">
        <f>_xlfn.TEXTJOIN("-",0,Barcelona_Idealista4[[#This Row],[condition]],Barcelona_Idealista4[[#This Row],[prices]])</f>
        <v>new-1075000</v>
      </c>
      <c r="R1369" s="11" t="str" cm="1">
        <f t="array" ref="R1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0" spans="1:18" x14ac:dyDescent="0.2">
      <c r="A1370" s="1">
        <v>43404</v>
      </c>
      <c r="B1370" s="14">
        <f>YEAR(Barcelona_Idealista4[[#This Row],[Fecha]])</f>
        <v>2018</v>
      </c>
      <c r="C1370" t="s">
        <v>1491</v>
      </c>
      <c r="D1370" t="s">
        <v>11</v>
      </c>
      <c r="E1370" t="s">
        <v>12</v>
      </c>
      <c r="F1370" t="s">
        <v>41</v>
      </c>
      <c r="G1370" t="s">
        <v>119</v>
      </c>
      <c r="H1370" t="s">
        <v>15</v>
      </c>
      <c r="I1370">
        <v>4</v>
      </c>
      <c r="J1370">
        <v>210</v>
      </c>
      <c r="K1370" t="s">
        <v>16</v>
      </c>
      <c r="L1370" t="s">
        <v>17</v>
      </c>
      <c r="M1370" t="s">
        <v>18</v>
      </c>
      <c r="N1370" s="18">
        <f>VLOOKUP(Barcelona_Idealista4[[#This Row],[lift]],Tabla5[],2,0)</f>
        <v>0</v>
      </c>
      <c r="O1370" s="25">
        <v>1879000</v>
      </c>
      <c r="P1370" s="25">
        <f>Barcelona_Idealista4[[#This Row],[prices]]/Barcelona_Idealista4[[#This Row],[area_m2]]</f>
        <v>8947.6190476190477</v>
      </c>
      <c r="Q1370" t="str">
        <f>_xlfn.TEXTJOIN("-",0,Barcelona_Idealista4[[#This Row],[condition]],Barcelona_Idealista4[[#This Row],[prices]])</f>
        <v>new-1879000</v>
      </c>
      <c r="R1370" s="11" t="str" cm="1">
        <f t="array" ref="R1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1" spans="1:18" x14ac:dyDescent="0.2">
      <c r="A1371" s="1">
        <v>43405</v>
      </c>
      <c r="B1371" s="14">
        <f>YEAR(Barcelona_Idealista4[[#This Row],[Fecha]])</f>
        <v>2018</v>
      </c>
      <c r="C1371" t="s">
        <v>1492</v>
      </c>
      <c r="D1371" t="s">
        <v>11</v>
      </c>
      <c r="E1371" t="s">
        <v>89</v>
      </c>
      <c r="F1371" t="s">
        <v>93</v>
      </c>
      <c r="G1371" t="s">
        <v>119</v>
      </c>
      <c r="H1371" t="s">
        <v>15</v>
      </c>
      <c r="I1371">
        <v>3</v>
      </c>
      <c r="J1371">
        <v>83</v>
      </c>
      <c r="K1371" t="s">
        <v>16</v>
      </c>
      <c r="L1371" t="s">
        <v>17</v>
      </c>
      <c r="M1371" t="s">
        <v>21</v>
      </c>
      <c r="N1371" s="18">
        <f>VLOOKUP(Barcelona_Idealista4[[#This Row],[lift]],Tabla5[],2,0)</f>
        <v>0</v>
      </c>
      <c r="O1371" s="25">
        <v>418200</v>
      </c>
      <c r="P1371" s="25">
        <f>Barcelona_Idealista4[[#This Row],[prices]]/Barcelona_Idealista4[[#This Row],[area_m2]]</f>
        <v>5038.5542168674701</v>
      </c>
      <c r="Q1371" t="str">
        <f>_xlfn.TEXTJOIN("-",0,Barcelona_Idealista4[[#This Row],[condition]],Barcelona_Idealista4[[#This Row],[prices]])</f>
        <v>new-418200</v>
      </c>
      <c r="R1371" s="11" t="str" cm="1">
        <f t="array" ref="R1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2" spans="1:18" x14ac:dyDescent="0.2">
      <c r="A1372" s="1">
        <v>43406</v>
      </c>
      <c r="B1372" s="14">
        <f>YEAR(Barcelona_Idealista4[[#This Row],[Fecha]])</f>
        <v>2018</v>
      </c>
      <c r="C1372" t="s">
        <v>1493</v>
      </c>
      <c r="D1372" t="s">
        <v>11</v>
      </c>
      <c r="E1372" t="s">
        <v>19</v>
      </c>
      <c r="F1372" t="s">
        <v>20</v>
      </c>
      <c r="G1372" t="s">
        <v>119</v>
      </c>
      <c r="H1372" t="s">
        <v>15</v>
      </c>
      <c r="I1372">
        <v>3</v>
      </c>
      <c r="J1372">
        <v>124</v>
      </c>
      <c r="K1372" t="s">
        <v>16</v>
      </c>
      <c r="L1372" t="s">
        <v>17</v>
      </c>
      <c r="M1372" t="s">
        <v>40</v>
      </c>
      <c r="N1372" s="18">
        <f>VLOOKUP(Barcelona_Idealista4[[#This Row],[lift]],Tabla5[],2,0)</f>
        <v>0</v>
      </c>
      <c r="O1372" s="25">
        <v>795000</v>
      </c>
      <c r="P1372" s="25">
        <f>Barcelona_Idealista4[[#This Row],[prices]]/Barcelona_Idealista4[[#This Row],[area_m2]]</f>
        <v>6411.2903225806449</v>
      </c>
      <c r="Q1372" t="str">
        <f>_xlfn.TEXTJOIN("-",0,Barcelona_Idealista4[[#This Row],[condition]],Barcelona_Idealista4[[#This Row],[prices]])</f>
        <v>new-795000</v>
      </c>
      <c r="R1372" s="11" t="str" cm="1">
        <f t="array" ref="R13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3" spans="1:18" x14ac:dyDescent="0.2">
      <c r="A1373" s="1">
        <v>43407</v>
      </c>
      <c r="B1373" s="14">
        <f>YEAR(Barcelona_Idealista4[[#This Row],[Fecha]])</f>
        <v>2018</v>
      </c>
      <c r="C1373" t="s">
        <v>1494</v>
      </c>
      <c r="D1373" t="s">
        <v>11</v>
      </c>
      <c r="E1373" t="s">
        <v>19</v>
      </c>
      <c r="F1373" t="s">
        <v>20</v>
      </c>
      <c r="G1373" t="s">
        <v>119</v>
      </c>
      <c r="H1373" t="s">
        <v>15</v>
      </c>
      <c r="I1373">
        <v>1</v>
      </c>
      <c r="J1373">
        <v>62</v>
      </c>
      <c r="K1373" t="s">
        <v>16</v>
      </c>
      <c r="L1373" t="s">
        <v>17</v>
      </c>
      <c r="M1373" t="s">
        <v>40</v>
      </c>
      <c r="N1373" s="18">
        <f>VLOOKUP(Barcelona_Idealista4[[#This Row],[lift]],Tabla5[],2,0)</f>
        <v>0</v>
      </c>
      <c r="O1373" s="25">
        <v>445000</v>
      </c>
      <c r="P1373" s="25">
        <f>Barcelona_Idealista4[[#This Row],[prices]]/Barcelona_Idealista4[[#This Row],[area_m2]]</f>
        <v>7177.4193548387093</v>
      </c>
      <c r="Q1373" t="str">
        <f>_xlfn.TEXTJOIN("-",0,Barcelona_Idealista4[[#This Row],[condition]],Barcelona_Idealista4[[#This Row],[prices]])</f>
        <v>new-445000</v>
      </c>
      <c r="R1373" s="11" t="str" cm="1">
        <f t="array" ref="R13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4" spans="1:18" x14ac:dyDescent="0.2">
      <c r="A1374" s="1">
        <v>43408</v>
      </c>
      <c r="B1374" s="14">
        <f>YEAR(Barcelona_Idealista4[[#This Row],[Fecha]])</f>
        <v>2018</v>
      </c>
      <c r="C1374" t="s">
        <v>1495</v>
      </c>
      <c r="D1374" t="s">
        <v>11</v>
      </c>
      <c r="E1374" t="s">
        <v>19</v>
      </c>
      <c r="F1374" t="s">
        <v>20</v>
      </c>
      <c r="G1374" t="s">
        <v>119</v>
      </c>
      <c r="H1374" t="s">
        <v>15</v>
      </c>
      <c r="I1374">
        <v>1</v>
      </c>
      <c r="J1374">
        <v>62</v>
      </c>
      <c r="K1374" t="s">
        <v>16</v>
      </c>
      <c r="L1374" t="s">
        <v>17</v>
      </c>
      <c r="M1374" t="s">
        <v>18</v>
      </c>
      <c r="N1374" s="18">
        <f>VLOOKUP(Barcelona_Idealista4[[#This Row],[lift]],Tabla5[],2,0)</f>
        <v>0</v>
      </c>
      <c r="O1374" s="25">
        <v>420000</v>
      </c>
      <c r="P1374" s="25">
        <f>Barcelona_Idealista4[[#This Row],[prices]]/Barcelona_Idealista4[[#This Row],[area_m2]]</f>
        <v>6774.1935483870966</v>
      </c>
      <c r="Q1374" t="str">
        <f>_xlfn.TEXTJOIN("-",0,Barcelona_Idealista4[[#This Row],[condition]],Barcelona_Idealista4[[#This Row],[prices]])</f>
        <v>new-420000</v>
      </c>
      <c r="R1374" s="11" t="str" cm="1">
        <f t="array" ref="R13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5" spans="1:18" x14ac:dyDescent="0.2">
      <c r="A1375" s="1">
        <v>43409</v>
      </c>
      <c r="B1375" s="14">
        <f>YEAR(Barcelona_Idealista4[[#This Row],[Fecha]])</f>
        <v>2018</v>
      </c>
      <c r="C1375" t="s">
        <v>1496</v>
      </c>
      <c r="D1375" t="s">
        <v>11</v>
      </c>
      <c r="E1375" t="s">
        <v>42</v>
      </c>
      <c r="F1375" t="s">
        <v>78</v>
      </c>
      <c r="G1375" t="s">
        <v>119</v>
      </c>
      <c r="H1375" t="s">
        <v>15</v>
      </c>
      <c r="I1375">
        <v>5</v>
      </c>
      <c r="J1375">
        <v>201</v>
      </c>
      <c r="K1375" t="s">
        <v>16</v>
      </c>
      <c r="L1375" t="s">
        <v>17</v>
      </c>
      <c r="M1375" t="s">
        <v>104</v>
      </c>
      <c r="N1375" s="18">
        <f>VLOOKUP(Barcelona_Idealista4[[#This Row],[lift]],Tabla5[],2,0)</f>
        <v>0</v>
      </c>
      <c r="O1375" s="25">
        <v>860000</v>
      </c>
      <c r="P1375" s="25">
        <f>Barcelona_Idealista4[[#This Row],[prices]]/Barcelona_Idealista4[[#This Row],[area_m2]]</f>
        <v>4278.6069651741291</v>
      </c>
      <c r="Q1375" t="str">
        <f>_xlfn.TEXTJOIN("-",0,Barcelona_Idealista4[[#This Row],[condition]],Barcelona_Idealista4[[#This Row],[prices]])</f>
        <v>new-860000</v>
      </c>
      <c r="R1375" s="11" t="str" cm="1">
        <f t="array" ref="R1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6" spans="1:18" x14ac:dyDescent="0.2">
      <c r="A1376" s="1">
        <v>43410</v>
      </c>
      <c r="B1376" s="14">
        <f>YEAR(Barcelona_Idealista4[[#This Row],[Fecha]])</f>
        <v>2018</v>
      </c>
      <c r="C1376" t="s">
        <v>1497</v>
      </c>
      <c r="D1376" t="s">
        <v>11</v>
      </c>
      <c r="E1376" t="s">
        <v>42</v>
      </c>
      <c r="F1376" t="s">
        <v>78</v>
      </c>
      <c r="G1376" t="s">
        <v>119</v>
      </c>
      <c r="H1376" t="s">
        <v>15</v>
      </c>
      <c r="I1376">
        <v>5</v>
      </c>
      <c r="J1376">
        <v>206</v>
      </c>
      <c r="K1376" t="s">
        <v>16</v>
      </c>
      <c r="L1376" t="s">
        <v>17</v>
      </c>
      <c r="M1376" t="s">
        <v>104</v>
      </c>
      <c r="N1376" s="18">
        <f>VLOOKUP(Barcelona_Idealista4[[#This Row],[lift]],Tabla5[],2,0)</f>
        <v>0</v>
      </c>
      <c r="O1376" s="25">
        <v>874800</v>
      </c>
      <c r="P1376" s="25">
        <f>Barcelona_Idealista4[[#This Row],[prices]]/Barcelona_Idealista4[[#This Row],[area_m2]]</f>
        <v>4246.6019417475727</v>
      </c>
      <c r="Q1376" t="str">
        <f>_xlfn.TEXTJOIN("-",0,Barcelona_Idealista4[[#This Row],[condition]],Barcelona_Idealista4[[#This Row],[prices]])</f>
        <v>new-874800</v>
      </c>
      <c r="R1376" s="11" t="str" cm="1">
        <f t="array" ref="R13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7" spans="1:18" x14ac:dyDescent="0.2">
      <c r="A1377" s="1">
        <v>43411</v>
      </c>
      <c r="B1377" s="14">
        <f>YEAR(Barcelona_Idealista4[[#This Row],[Fecha]])</f>
        <v>2018</v>
      </c>
      <c r="C1377" t="s">
        <v>1498</v>
      </c>
      <c r="D1377" t="s">
        <v>11</v>
      </c>
      <c r="E1377" t="s">
        <v>34</v>
      </c>
      <c r="F1377" t="s">
        <v>44</v>
      </c>
      <c r="G1377" t="s">
        <v>119</v>
      </c>
      <c r="H1377" t="s">
        <v>15</v>
      </c>
      <c r="I1377">
        <v>2</v>
      </c>
      <c r="J1377">
        <v>102</v>
      </c>
      <c r="K1377" t="s">
        <v>16</v>
      </c>
      <c r="L1377" t="s">
        <v>17</v>
      </c>
      <c r="M1377" t="s">
        <v>18</v>
      </c>
      <c r="N1377" s="18">
        <f>VLOOKUP(Barcelona_Idealista4[[#This Row],[lift]],Tabla5[],2,0)</f>
        <v>0</v>
      </c>
      <c r="O1377" s="25">
        <v>550000</v>
      </c>
      <c r="P1377" s="25">
        <f>Barcelona_Idealista4[[#This Row],[prices]]/Barcelona_Idealista4[[#This Row],[area_m2]]</f>
        <v>5392.1568627450979</v>
      </c>
      <c r="Q1377" t="str">
        <f>_xlfn.TEXTJOIN("-",0,Barcelona_Idealista4[[#This Row],[condition]],Barcelona_Idealista4[[#This Row],[prices]])</f>
        <v>new-550000</v>
      </c>
      <c r="R1377" s="11" t="str" cm="1">
        <f t="array" ref="R1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8" spans="1:18" x14ac:dyDescent="0.2">
      <c r="A1378" s="1">
        <v>43412</v>
      </c>
      <c r="B1378" s="14">
        <f>YEAR(Barcelona_Idealista4[[#This Row],[Fecha]])</f>
        <v>2018</v>
      </c>
      <c r="C1378" t="s">
        <v>1499</v>
      </c>
      <c r="D1378" t="s">
        <v>11</v>
      </c>
      <c r="E1378" t="s">
        <v>34</v>
      </c>
      <c r="F1378" t="s">
        <v>44</v>
      </c>
      <c r="G1378" t="s">
        <v>119</v>
      </c>
      <c r="H1378" t="s">
        <v>15</v>
      </c>
      <c r="I1378">
        <v>2</v>
      </c>
      <c r="J1378">
        <v>95</v>
      </c>
      <c r="K1378" t="s">
        <v>16</v>
      </c>
      <c r="L1378" t="s">
        <v>17</v>
      </c>
      <c r="M1378" t="s">
        <v>18</v>
      </c>
      <c r="N1378" s="18">
        <f>VLOOKUP(Barcelona_Idealista4[[#This Row],[lift]],Tabla5[],2,0)</f>
        <v>0</v>
      </c>
      <c r="O1378" s="25">
        <v>530500</v>
      </c>
      <c r="P1378" s="25">
        <f>Barcelona_Idealista4[[#This Row],[prices]]/Barcelona_Idealista4[[#This Row],[area_m2]]</f>
        <v>5584.2105263157891</v>
      </c>
      <c r="Q1378" t="str">
        <f>_xlfn.TEXTJOIN("-",0,Barcelona_Idealista4[[#This Row],[condition]],Barcelona_Idealista4[[#This Row],[prices]])</f>
        <v>new-530500</v>
      </c>
      <c r="R1378" s="11" t="str" cm="1">
        <f t="array" ref="R1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79" spans="1:18" x14ac:dyDescent="0.2">
      <c r="A1379" s="1">
        <v>43413</v>
      </c>
      <c r="B1379" s="14">
        <f>YEAR(Barcelona_Idealista4[[#This Row],[Fecha]])</f>
        <v>2018</v>
      </c>
      <c r="C1379" t="s">
        <v>1500</v>
      </c>
      <c r="D1379" t="s">
        <v>11</v>
      </c>
      <c r="E1379" t="s">
        <v>34</v>
      </c>
      <c r="F1379" t="s">
        <v>44</v>
      </c>
      <c r="G1379" t="s">
        <v>119</v>
      </c>
      <c r="H1379" t="s">
        <v>15</v>
      </c>
      <c r="I1379">
        <v>2</v>
      </c>
      <c r="J1379">
        <v>100</v>
      </c>
      <c r="K1379" t="s">
        <v>16</v>
      </c>
      <c r="L1379" t="s">
        <v>17</v>
      </c>
      <c r="M1379" t="s">
        <v>58</v>
      </c>
      <c r="N1379" s="18">
        <f>VLOOKUP(Barcelona_Idealista4[[#This Row],[lift]],Tabla5[],2,0)</f>
        <v>0</v>
      </c>
      <c r="O1379" s="25">
        <v>630000</v>
      </c>
      <c r="P1379" s="25">
        <f>Barcelona_Idealista4[[#This Row],[prices]]/Barcelona_Idealista4[[#This Row],[area_m2]]</f>
        <v>6300</v>
      </c>
      <c r="Q1379" t="str">
        <f>_xlfn.TEXTJOIN("-",0,Barcelona_Idealista4[[#This Row],[condition]],Barcelona_Idealista4[[#This Row],[prices]])</f>
        <v>new-630000</v>
      </c>
      <c r="R1379" s="11" t="str" cm="1">
        <f t="array" ref="R1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0" spans="1:18" x14ac:dyDescent="0.2">
      <c r="A1380" s="1">
        <v>43414</v>
      </c>
      <c r="B1380" s="14">
        <f>YEAR(Barcelona_Idealista4[[#This Row],[Fecha]])</f>
        <v>2018</v>
      </c>
      <c r="C1380" t="s">
        <v>1501</v>
      </c>
      <c r="D1380" t="s">
        <v>11</v>
      </c>
      <c r="E1380" t="s">
        <v>50</v>
      </c>
      <c r="F1380" t="s">
        <v>51</v>
      </c>
      <c r="G1380" t="s">
        <v>119</v>
      </c>
      <c r="H1380" t="s">
        <v>15</v>
      </c>
      <c r="I1380">
        <v>2</v>
      </c>
      <c r="J1380">
        <v>88</v>
      </c>
      <c r="K1380" t="s">
        <v>16</v>
      </c>
      <c r="L1380" t="s">
        <v>17</v>
      </c>
      <c r="M1380" t="s">
        <v>40</v>
      </c>
      <c r="N1380" s="18">
        <f>VLOOKUP(Barcelona_Idealista4[[#This Row],[lift]],Tabla5[],2,0)</f>
        <v>0</v>
      </c>
      <c r="O1380" s="25">
        <v>646000</v>
      </c>
      <c r="P1380" s="25">
        <f>Barcelona_Idealista4[[#This Row],[prices]]/Barcelona_Idealista4[[#This Row],[area_m2]]</f>
        <v>7340.909090909091</v>
      </c>
      <c r="Q1380" t="str">
        <f>_xlfn.TEXTJOIN("-",0,Barcelona_Idealista4[[#This Row],[condition]],Barcelona_Idealista4[[#This Row],[prices]])</f>
        <v>new-646000</v>
      </c>
      <c r="R1380" s="11" t="str" cm="1">
        <f t="array" ref="R1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1" spans="1:18" x14ac:dyDescent="0.2">
      <c r="A1381" s="1">
        <v>43415</v>
      </c>
      <c r="B1381" s="14">
        <f>YEAR(Barcelona_Idealista4[[#This Row],[Fecha]])</f>
        <v>2018</v>
      </c>
      <c r="C1381" t="s">
        <v>1502</v>
      </c>
      <c r="D1381" t="s">
        <v>11</v>
      </c>
      <c r="E1381" t="s">
        <v>89</v>
      </c>
      <c r="F1381" t="s">
        <v>93</v>
      </c>
      <c r="G1381" t="s">
        <v>119</v>
      </c>
      <c r="H1381" t="s">
        <v>15</v>
      </c>
      <c r="I1381">
        <v>2</v>
      </c>
      <c r="J1381">
        <v>56</v>
      </c>
      <c r="K1381" t="s">
        <v>16</v>
      </c>
      <c r="L1381" t="s">
        <v>17</v>
      </c>
      <c r="M1381" t="s">
        <v>18</v>
      </c>
      <c r="N1381" s="18">
        <f>VLOOKUP(Barcelona_Idealista4[[#This Row],[lift]],Tabla5[],2,0)</f>
        <v>0</v>
      </c>
      <c r="O1381" s="25">
        <v>295800</v>
      </c>
      <c r="P1381" s="25">
        <f>Barcelona_Idealista4[[#This Row],[prices]]/Barcelona_Idealista4[[#This Row],[area_m2]]</f>
        <v>5282.1428571428569</v>
      </c>
      <c r="Q1381" t="str">
        <f>_xlfn.TEXTJOIN("-",0,Barcelona_Idealista4[[#This Row],[condition]],Barcelona_Idealista4[[#This Row],[prices]])</f>
        <v>new-295800</v>
      </c>
      <c r="R1381" s="11" t="str" cm="1">
        <f t="array" ref="R1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2" spans="1:18" x14ac:dyDescent="0.2">
      <c r="A1382" s="1">
        <v>43416</v>
      </c>
      <c r="B1382" s="14">
        <f>YEAR(Barcelona_Idealista4[[#This Row],[Fecha]])</f>
        <v>2018</v>
      </c>
      <c r="C1382" t="s">
        <v>1503</v>
      </c>
      <c r="D1382" t="s">
        <v>11</v>
      </c>
      <c r="E1382" t="s">
        <v>12</v>
      </c>
      <c r="F1382" t="s">
        <v>13</v>
      </c>
      <c r="G1382" t="s">
        <v>119</v>
      </c>
      <c r="H1382" t="s">
        <v>15</v>
      </c>
      <c r="I1382">
        <v>2</v>
      </c>
      <c r="J1382">
        <v>150</v>
      </c>
      <c r="K1382" t="s">
        <v>16</v>
      </c>
      <c r="L1382" t="s">
        <v>17</v>
      </c>
      <c r="M1382" t="s">
        <v>58</v>
      </c>
      <c r="N1382" s="18">
        <f>VLOOKUP(Barcelona_Idealista4[[#This Row],[lift]],Tabla5[],2,0)</f>
        <v>0</v>
      </c>
      <c r="O1382" s="25">
        <v>2158000</v>
      </c>
      <c r="P1382" s="25">
        <f>Barcelona_Idealista4[[#This Row],[prices]]/Barcelona_Idealista4[[#This Row],[area_m2]]</f>
        <v>14386.666666666666</v>
      </c>
      <c r="Q1382" t="str">
        <f>_xlfn.TEXTJOIN("-",0,Barcelona_Idealista4[[#This Row],[condition]],Barcelona_Idealista4[[#This Row],[prices]])</f>
        <v>new-2158000</v>
      </c>
      <c r="R1382" s="11" t="str" cm="1">
        <f t="array" ref="R1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3" spans="1:18" x14ac:dyDescent="0.2">
      <c r="A1383" s="1">
        <v>43417</v>
      </c>
      <c r="B1383" s="14">
        <f>YEAR(Barcelona_Idealista4[[#This Row],[Fecha]])</f>
        <v>2018</v>
      </c>
      <c r="C1383" t="s">
        <v>1504</v>
      </c>
      <c r="D1383" t="s">
        <v>11</v>
      </c>
      <c r="E1383" t="s">
        <v>12</v>
      </c>
      <c r="F1383" t="s">
        <v>13</v>
      </c>
      <c r="G1383" t="s">
        <v>119</v>
      </c>
      <c r="H1383" t="s">
        <v>15</v>
      </c>
      <c r="I1383">
        <v>2</v>
      </c>
      <c r="J1383">
        <v>85</v>
      </c>
      <c r="K1383" t="s">
        <v>16</v>
      </c>
      <c r="L1383" t="s">
        <v>17</v>
      </c>
      <c r="M1383" t="s">
        <v>21</v>
      </c>
      <c r="N1383" s="18">
        <f>VLOOKUP(Barcelona_Idealista4[[#This Row],[lift]],Tabla5[],2,0)</f>
        <v>0</v>
      </c>
      <c r="O1383" s="25">
        <v>858000</v>
      </c>
      <c r="P1383" s="25">
        <f>Barcelona_Idealista4[[#This Row],[prices]]/Barcelona_Idealista4[[#This Row],[area_m2]]</f>
        <v>10094.117647058823</v>
      </c>
      <c r="Q1383" t="str">
        <f>_xlfn.TEXTJOIN("-",0,Barcelona_Idealista4[[#This Row],[condition]],Barcelona_Idealista4[[#This Row],[prices]])</f>
        <v>new-858000</v>
      </c>
      <c r="R1383" s="11" t="str" cm="1">
        <f t="array" ref="R1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4" spans="1:18" x14ac:dyDescent="0.2">
      <c r="A1384" s="1">
        <v>43418</v>
      </c>
      <c r="B1384" s="14">
        <f>YEAR(Barcelona_Idealista4[[#This Row],[Fecha]])</f>
        <v>2018</v>
      </c>
      <c r="C1384" t="s">
        <v>1505</v>
      </c>
      <c r="D1384" t="s">
        <v>11</v>
      </c>
      <c r="E1384" t="s">
        <v>12</v>
      </c>
      <c r="F1384" t="s">
        <v>13</v>
      </c>
      <c r="G1384" t="s">
        <v>119</v>
      </c>
      <c r="H1384" t="s">
        <v>15</v>
      </c>
      <c r="I1384">
        <v>2</v>
      </c>
      <c r="J1384">
        <v>192</v>
      </c>
      <c r="K1384" t="s">
        <v>16</v>
      </c>
      <c r="L1384" t="s">
        <v>17</v>
      </c>
      <c r="M1384" t="s">
        <v>52</v>
      </c>
      <c r="N1384" s="18">
        <f>VLOOKUP(Barcelona_Idealista4[[#This Row],[lift]],Tabla5[],2,0)</f>
        <v>0</v>
      </c>
      <c r="O1384" s="25">
        <v>2188000</v>
      </c>
      <c r="P1384" s="25">
        <f>Barcelona_Idealista4[[#This Row],[prices]]/Barcelona_Idealista4[[#This Row],[area_m2]]</f>
        <v>11395.833333333334</v>
      </c>
      <c r="Q1384" t="str">
        <f>_xlfn.TEXTJOIN("-",0,Barcelona_Idealista4[[#This Row],[condition]],Barcelona_Idealista4[[#This Row],[prices]])</f>
        <v>new-2188000</v>
      </c>
      <c r="R1384" s="11" t="str" cm="1">
        <f t="array" ref="R1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5" spans="1:18" x14ac:dyDescent="0.2">
      <c r="A1385" s="1">
        <v>43419</v>
      </c>
      <c r="B1385" s="14">
        <f>YEAR(Barcelona_Idealista4[[#This Row],[Fecha]])</f>
        <v>2018</v>
      </c>
      <c r="C1385" t="s">
        <v>1506</v>
      </c>
      <c r="D1385" t="s">
        <v>11</v>
      </c>
      <c r="E1385" t="s">
        <v>19</v>
      </c>
      <c r="F1385" t="s">
        <v>20</v>
      </c>
      <c r="G1385" t="s">
        <v>119</v>
      </c>
      <c r="H1385" t="s">
        <v>15</v>
      </c>
      <c r="I1385">
        <v>2</v>
      </c>
      <c r="J1385">
        <v>102</v>
      </c>
      <c r="K1385" t="s">
        <v>16</v>
      </c>
      <c r="L1385" t="s">
        <v>17</v>
      </c>
      <c r="M1385" t="s">
        <v>18</v>
      </c>
      <c r="N1385" s="18">
        <f>VLOOKUP(Barcelona_Idealista4[[#This Row],[lift]],Tabla5[],2,0)</f>
        <v>0</v>
      </c>
      <c r="O1385" s="25">
        <v>845000</v>
      </c>
      <c r="P1385" s="25">
        <f>Barcelona_Idealista4[[#This Row],[prices]]/Barcelona_Idealista4[[#This Row],[area_m2]]</f>
        <v>8284.3137254901958</v>
      </c>
      <c r="Q1385" t="str">
        <f>_xlfn.TEXTJOIN("-",0,Barcelona_Idealista4[[#This Row],[condition]],Barcelona_Idealista4[[#This Row],[prices]])</f>
        <v>new-845000</v>
      </c>
      <c r="R1385" s="11" t="str" cm="1">
        <f t="array" ref="R13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6" spans="1:18" x14ac:dyDescent="0.2">
      <c r="A1386" s="1">
        <v>43420</v>
      </c>
      <c r="B1386" s="14">
        <f>YEAR(Barcelona_Idealista4[[#This Row],[Fecha]])</f>
        <v>2018</v>
      </c>
      <c r="C1386" t="s">
        <v>1507</v>
      </c>
      <c r="D1386" t="s">
        <v>11</v>
      </c>
      <c r="E1386" t="s">
        <v>19</v>
      </c>
      <c r="F1386" t="s">
        <v>20</v>
      </c>
      <c r="G1386" t="s">
        <v>119</v>
      </c>
      <c r="H1386" t="s">
        <v>15</v>
      </c>
      <c r="I1386">
        <v>2</v>
      </c>
      <c r="J1386">
        <v>106</v>
      </c>
      <c r="K1386" t="s">
        <v>16</v>
      </c>
      <c r="L1386" t="s">
        <v>17</v>
      </c>
      <c r="M1386" t="s">
        <v>18</v>
      </c>
      <c r="N1386" s="18">
        <f>VLOOKUP(Barcelona_Idealista4[[#This Row],[lift]],Tabla5[],2,0)</f>
        <v>0</v>
      </c>
      <c r="O1386" s="25">
        <v>880000</v>
      </c>
      <c r="P1386" s="25">
        <f>Barcelona_Idealista4[[#This Row],[prices]]/Barcelona_Idealista4[[#This Row],[area_m2]]</f>
        <v>8301.8867924528295</v>
      </c>
      <c r="Q1386" t="str">
        <f>_xlfn.TEXTJOIN("-",0,Barcelona_Idealista4[[#This Row],[condition]],Barcelona_Idealista4[[#This Row],[prices]])</f>
        <v>new-880000</v>
      </c>
      <c r="R1386" s="11" t="str" cm="1">
        <f t="array" ref="R1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7" spans="1:18" x14ac:dyDescent="0.2">
      <c r="A1387" s="1">
        <v>43421</v>
      </c>
      <c r="B1387" s="14">
        <f>YEAR(Barcelona_Idealista4[[#This Row],[Fecha]])</f>
        <v>2018</v>
      </c>
      <c r="C1387" t="s">
        <v>1508</v>
      </c>
      <c r="D1387" t="s">
        <v>11</v>
      </c>
      <c r="E1387" t="s">
        <v>19</v>
      </c>
      <c r="F1387" t="s">
        <v>20</v>
      </c>
      <c r="G1387" t="s">
        <v>119</v>
      </c>
      <c r="H1387" t="s">
        <v>32</v>
      </c>
      <c r="I1387">
        <v>2</v>
      </c>
      <c r="J1387">
        <v>106</v>
      </c>
      <c r="K1387" t="s">
        <v>16</v>
      </c>
      <c r="L1387" t="s">
        <v>17</v>
      </c>
      <c r="M1387" t="s">
        <v>52</v>
      </c>
      <c r="N1387" s="18">
        <f>VLOOKUP(Barcelona_Idealista4[[#This Row],[lift]],Tabla5[],2,0)</f>
        <v>0</v>
      </c>
      <c r="O1387" s="25">
        <v>1035000</v>
      </c>
      <c r="P1387" s="25">
        <f>Barcelona_Idealista4[[#This Row],[prices]]/Barcelona_Idealista4[[#This Row],[area_m2]]</f>
        <v>9764.1509433962256</v>
      </c>
      <c r="Q1387" t="str">
        <f>_xlfn.TEXTJOIN("-",0,Barcelona_Idealista4[[#This Row],[condition]],Barcelona_Idealista4[[#This Row],[prices]])</f>
        <v>new-1035000</v>
      </c>
      <c r="R1387" s="11" t="str" cm="1">
        <f t="array" ref="R1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8" spans="1:18" x14ac:dyDescent="0.2">
      <c r="A1388" s="1">
        <v>43422</v>
      </c>
      <c r="B1388" s="14">
        <f>YEAR(Barcelona_Idealista4[[#This Row],[Fecha]])</f>
        <v>2018</v>
      </c>
      <c r="C1388" t="s">
        <v>1509</v>
      </c>
      <c r="D1388" t="s">
        <v>11</v>
      </c>
      <c r="E1388" t="s">
        <v>25</v>
      </c>
      <c r="F1388" t="s">
        <v>79</v>
      </c>
      <c r="G1388" t="s">
        <v>119</v>
      </c>
      <c r="H1388" t="s">
        <v>15</v>
      </c>
      <c r="I1388">
        <v>3</v>
      </c>
      <c r="J1388">
        <v>116</v>
      </c>
      <c r="K1388" t="s">
        <v>16</v>
      </c>
      <c r="L1388" t="s">
        <v>17</v>
      </c>
      <c r="M1388" t="s">
        <v>40</v>
      </c>
      <c r="N1388" s="18">
        <f>VLOOKUP(Barcelona_Idealista4[[#This Row],[lift]],Tabla5[],2,0)</f>
        <v>0</v>
      </c>
      <c r="O1388" s="25">
        <v>435000</v>
      </c>
      <c r="P1388" s="25">
        <f>Barcelona_Idealista4[[#This Row],[prices]]/Barcelona_Idealista4[[#This Row],[area_m2]]</f>
        <v>3750</v>
      </c>
      <c r="Q1388" t="str">
        <f>_xlfn.TEXTJOIN("-",0,Barcelona_Idealista4[[#This Row],[condition]],Barcelona_Idealista4[[#This Row],[prices]])</f>
        <v>new-435000</v>
      </c>
      <c r="R1388" s="11" t="str" cm="1">
        <f t="array" ref="R13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89" spans="1:18" x14ac:dyDescent="0.2">
      <c r="A1389" s="1">
        <v>43423</v>
      </c>
      <c r="B1389" s="14">
        <f>YEAR(Barcelona_Idealista4[[#This Row],[Fecha]])</f>
        <v>2018</v>
      </c>
      <c r="C1389" t="s">
        <v>1510</v>
      </c>
      <c r="D1389" t="s">
        <v>11</v>
      </c>
      <c r="E1389" t="s">
        <v>37</v>
      </c>
      <c r="F1389" t="s">
        <v>74</v>
      </c>
      <c r="G1389" t="s">
        <v>119</v>
      </c>
      <c r="H1389" t="s">
        <v>15</v>
      </c>
      <c r="I1389">
        <v>2</v>
      </c>
      <c r="J1389">
        <v>76</v>
      </c>
      <c r="K1389" t="s">
        <v>16</v>
      </c>
      <c r="L1389" t="s">
        <v>17</v>
      </c>
      <c r="M1389" t="s">
        <v>40</v>
      </c>
      <c r="N1389" s="18">
        <f>VLOOKUP(Barcelona_Idealista4[[#This Row],[lift]],Tabla5[],2,0)</f>
        <v>0</v>
      </c>
      <c r="O1389" s="25">
        <v>465000</v>
      </c>
      <c r="P1389" s="25">
        <f>Barcelona_Idealista4[[#This Row],[prices]]/Barcelona_Idealista4[[#This Row],[area_m2]]</f>
        <v>6118.4210526315792</v>
      </c>
      <c r="Q1389" t="str">
        <f>_xlfn.TEXTJOIN("-",0,Barcelona_Idealista4[[#This Row],[condition]],Barcelona_Idealista4[[#This Row],[prices]])</f>
        <v>new-465000</v>
      </c>
      <c r="R1389" s="11" t="str" cm="1">
        <f t="array" ref="R1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0" spans="1:18" x14ac:dyDescent="0.2">
      <c r="A1390" s="1">
        <v>43424</v>
      </c>
      <c r="B1390" s="14">
        <f>YEAR(Barcelona_Idealista4[[#This Row],[Fecha]])</f>
        <v>2018</v>
      </c>
      <c r="C1390" t="s">
        <v>1511</v>
      </c>
      <c r="D1390" t="s">
        <v>11</v>
      </c>
      <c r="E1390" t="s">
        <v>37</v>
      </c>
      <c r="F1390" t="s">
        <v>74</v>
      </c>
      <c r="G1390" t="s">
        <v>119</v>
      </c>
      <c r="H1390" t="s">
        <v>15</v>
      </c>
      <c r="I1390">
        <v>2</v>
      </c>
      <c r="J1390">
        <v>151</v>
      </c>
      <c r="K1390" t="s">
        <v>16</v>
      </c>
      <c r="L1390" t="s">
        <v>17</v>
      </c>
      <c r="M1390" t="s">
        <v>52</v>
      </c>
      <c r="N1390" s="18">
        <f>VLOOKUP(Barcelona_Idealista4[[#This Row],[lift]],Tabla5[],2,0)</f>
        <v>0</v>
      </c>
      <c r="O1390" s="25">
        <v>565000</v>
      </c>
      <c r="P1390" s="25">
        <f>Barcelona_Idealista4[[#This Row],[prices]]/Barcelona_Idealista4[[#This Row],[area_m2]]</f>
        <v>3741.7218543046356</v>
      </c>
      <c r="Q1390" t="str">
        <f>_xlfn.TEXTJOIN("-",0,Barcelona_Idealista4[[#This Row],[condition]],Barcelona_Idealista4[[#This Row],[prices]])</f>
        <v>new-565000</v>
      </c>
      <c r="R1390" s="11" t="str" cm="1">
        <f t="array" ref="R1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1" spans="1:18" x14ac:dyDescent="0.2">
      <c r="A1391" s="1">
        <v>43425</v>
      </c>
      <c r="B1391" s="14">
        <f>YEAR(Barcelona_Idealista4[[#This Row],[Fecha]])</f>
        <v>2018</v>
      </c>
      <c r="C1391" t="s">
        <v>1512</v>
      </c>
      <c r="D1391" t="s">
        <v>11</v>
      </c>
      <c r="E1391" t="s">
        <v>37</v>
      </c>
      <c r="F1391" t="s">
        <v>74</v>
      </c>
      <c r="G1391" t="s">
        <v>119</v>
      </c>
      <c r="H1391" t="s">
        <v>15</v>
      </c>
      <c r="I1391">
        <v>2</v>
      </c>
      <c r="J1391">
        <v>84</v>
      </c>
      <c r="K1391" t="s">
        <v>16</v>
      </c>
      <c r="L1391" t="s">
        <v>17</v>
      </c>
      <c r="M1391" t="s">
        <v>40</v>
      </c>
      <c r="N1391" s="18">
        <f>VLOOKUP(Barcelona_Idealista4[[#This Row],[lift]],Tabla5[],2,0)</f>
        <v>0</v>
      </c>
      <c r="O1391" s="25">
        <v>475000</v>
      </c>
      <c r="P1391" s="25">
        <f>Barcelona_Idealista4[[#This Row],[prices]]/Barcelona_Idealista4[[#This Row],[area_m2]]</f>
        <v>5654.7619047619046</v>
      </c>
      <c r="Q1391" t="str">
        <f>_xlfn.TEXTJOIN("-",0,Barcelona_Idealista4[[#This Row],[condition]],Barcelona_Idealista4[[#This Row],[prices]])</f>
        <v>new-475000</v>
      </c>
      <c r="R1391" s="11" t="str" cm="1">
        <f t="array" ref="R1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2" spans="1:18" x14ac:dyDescent="0.2">
      <c r="A1392" s="1">
        <v>43426</v>
      </c>
      <c r="B1392" s="14">
        <f>YEAR(Barcelona_Idealista4[[#This Row],[Fecha]])</f>
        <v>2018</v>
      </c>
      <c r="C1392" t="s">
        <v>1513</v>
      </c>
      <c r="D1392" t="s">
        <v>11</v>
      </c>
      <c r="E1392" t="s">
        <v>47</v>
      </c>
      <c r="F1392" t="s">
        <v>102</v>
      </c>
      <c r="G1392" t="s">
        <v>119</v>
      </c>
      <c r="H1392" t="s">
        <v>32</v>
      </c>
      <c r="I1392">
        <v>1</v>
      </c>
      <c r="J1392">
        <v>79</v>
      </c>
      <c r="K1392" t="s">
        <v>16</v>
      </c>
      <c r="L1392" t="s">
        <v>17</v>
      </c>
      <c r="M1392" t="s">
        <v>52</v>
      </c>
      <c r="N1392" s="18">
        <f>VLOOKUP(Barcelona_Idealista4[[#This Row],[lift]],Tabla5[],2,0)</f>
        <v>0</v>
      </c>
      <c r="O1392" s="25">
        <v>355000</v>
      </c>
      <c r="P1392" s="25">
        <f>Barcelona_Idealista4[[#This Row],[prices]]/Barcelona_Idealista4[[#This Row],[area_m2]]</f>
        <v>4493.6708860759491</v>
      </c>
      <c r="Q1392" t="str">
        <f>_xlfn.TEXTJOIN("-",0,Barcelona_Idealista4[[#This Row],[condition]],Barcelona_Idealista4[[#This Row],[prices]])</f>
        <v>new-355000</v>
      </c>
      <c r="R1392" s="11" t="str" cm="1">
        <f t="array" ref="R1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3" spans="1:18" x14ac:dyDescent="0.2">
      <c r="A1393" s="1">
        <v>43427</v>
      </c>
      <c r="B1393" s="14">
        <f>YEAR(Barcelona_Idealista4[[#This Row],[Fecha]])</f>
        <v>2018</v>
      </c>
      <c r="C1393" t="s">
        <v>1514</v>
      </c>
      <c r="D1393" t="s">
        <v>11</v>
      </c>
      <c r="E1393" t="s">
        <v>47</v>
      </c>
      <c r="F1393" t="s">
        <v>102</v>
      </c>
      <c r="G1393" t="s">
        <v>119</v>
      </c>
      <c r="H1393" t="s">
        <v>15</v>
      </c>
      <c r="I1393">
        <v>2</v>
      </c>
      <c r="J1393">
        <v>69</v>
      </c>
      <c r="K1393" t="s">
        <v>16</v>
      </c>
      <c r="L1393" t="s">
        <v>17</v>
      </c>
      <c r="M1393" t="s">
        <v>18</v>
      </c>
      <c r="N1393" s="18">
        <f>VLOOKUP(Barcelona_Idealista4[[#This Row],[lift]],Tabla5[],2,0)</f>
        <v>0</v>
      </c>
      <c r="O1393" s="25">
        <v>331000</v>
      </c>
      <c r="P1393" s="25">
        <f>Barcelona_Idealista4[[#This Row],[prices]]/Barcelona_Idealista4[[#This Row],[area_m2]]</f>
        <v>4797.101449275362</v>
      </c>
      <c r="Q1393" t="str">
        <f>_xlfn.TEXTJOIN("-",0,Barcelona_Idealista4[[#This Row],[condition]],Barcelona_Idealista4[[#This Row],[prices]])</f>
        <v>new-331000</v>
      </c>
      <c r="R1393" s="11" t="str" cm="1">
        <f t="array" ref="R1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4" spans="1:18" x14ac:dyDescent="0.2">
      <c r="A1394" s="1">
        <v>43428</v>
      </c>
      <c r="B1394" s="14">
        <f>YEAR(Barcelona_Idealista4[[#This Row],[Fecha]])</f>
        <v>2018</v>
      </c>
      <c r="C1394" t="s">
        <v>1515</v>
      </c>
      <c r="D1394" t="s">
        <v>11</v>
      </c>
      <c r="E1394" t="s">
        <v>47</v>
      </c>
      <c r="F1394" t="s">
        <v>102</v>
      </c>
      <c r="G1394" t="s">
        <v>119</v>
      </c>
      <c r="H1394" t="s">
        <v>15</v>
      </c>
      <c r="I1394">
        <v>2</v>
      </c>
      <c r="J1394">
        <v>69</v>
      </c>
      <c r="K1394" t="s">
        <v>16</v>
      </c>
      <c r="L1394" t="s">
        <v>17</v>
      </c>
      <c r="M1394" t="s">
        <v>40</v>
      </c>
      <c r="N1394" s="18">
        <f>VLOOKUP(Barcelona_Idealista4[[#This Row],[lift]],Tabla5[],2,0)</f>
        <v>0</v>
      </c>
      <c r="O1394" s="25">
        <v>337000</v>
      </c>
      <c r="P1394" s="25">
        <f>Barcelona_Idealista4[[#This Row],[prices]]/Barcelona_Idealista4[[#This Row],[area_m2]]</f>
        <v>4884.057971014493</v>
      </c>
      <c r="Q1394" t="str">
        <f>_xlfn.TEXTJOIN("-",0,Barcelona_Idealista4[[#This Row],[condition]],Barcelona_Idealista4[[#This Row],[prices]])</f>
        <v>new-337000</v>
      </c>
      <c r="R1394" s="11" t="str" cm="1">
        <f t="array" ref="R13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5" spans="1:18" x14ac:dyDescent="0.2">
      <c r="A1395" s="1">
        <v>43429</v>
      </c>
      <c r="B1395" s="14">
        <f>YEAR(Barcelona_Idealista4[[#This Row],[Fecha]])</f>
        <v>2018</v>
      </c>
      <c r="C1395" t="s">
        <v>1516</v>
      </c>
      <c r="D1395" t="s">
        <v>11</v>
      </c>
      <c r="E1395" t="s">
        <v>12</v>
      </c>
      <c r="F1395" t="s">
        <v>13</v>
      </c>
      <c r="G1395" t="s">
        <v>119</v>
      </c>
      <c r="H1395" t="s">
        <v>15</v>
      </c>
      <c r="I1395">
        <v>2</v>
      </c>
      <c r="J1395">
        <v>76</v>
      </c>
      <c r="K1395" t="s">
        <v>16</v>
      </c>
      <c r="L1395" t="s">
        <v>17</v>
      </c>
      <c r="M1395" t="s">
        <v>18</v>
      </c>
      <c r="N1395" s="18">
        <f>VLOOKUP(Barcelona_Idealista4[[#This Row],[lift]],Tabla5[],2,0)</f>
        <v>0</v>
      </c>
      <c r="O1395" s="25">
        <v>490000</v>
      </c>
      <c r="P1395" s="25">
        <f>Barcelona_Idealista4[[#This Row],[prices]]/Barcelona_Idealista4[[#This Row],[area_m2]]</f>
        <v>6447.3684210526317</v>
      </c>
      <c r="Q1395" t="str">
        <f>_xlfn.TEXTJOIN("-",0,Barcelona_Idealista4[[#This Row],[condition]],Barcelona_Idealista4[[#This Row],[prices]])</f>
        <v>new-490000</v>
      </c>
      <c r="R1395" s="11" t="str" cm="1">
        <f t="array" ref="R13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6" spans="1:18" x14ac:dyDescent="0.2">
      <c r="A1396" s="1">
        <v>43430</v>
      </c>
      <c r="B1396" s="14">
        <f>YEAR(Barcelona_Idealista4[[#This Row],[Fecha]])</f>
        <v>2018</v>
      </c>
      <c r="C1396" t="s">
        <v>1517</v>
      </c>
      <c r="D1396" t="s">
        <v>11</v>
      </c>
      <c r="E1396" t="s">
        <v>12</v>
      </c>
      <c r="F1396" t="s">
        <v>13</v>
      </c>
      <c r="G1396" t="s">
        <v>119</v>
      </c>
      <c r="H1396" t="s">
        <v>15</v>
      </c>
      <c r="I1396">
        <v>2</v>
      </c>
      <c r="J1396">
        <v>76</v>
      </c>
      <c r="K1396" t="s">
        <v>16</v>
      </c>
      <c r="L1396" t="s">
        <v>17</v>
      </c>
      <c r="M1396" t="s">
        <v>21</v>
      </c>
      <c r="N1396" s="18">
        <f>VLOOKUP(Barcelona_Idealista4[[#This Row],[lift]],Tabla5[],2,0)</f>
        <v>0</v>
      </c>
      <c r="O1396" s="25">
        <v>505000</v>
      </c>
      <c r="P1396" s="25">
        <f>Barcelona_Idealista4[[#This Row],[prices]]/Barcelona_Idealista4[[#This Row],[area_m2]]</f>
        <v>6644.7368421052633</v>
      </c>
      <c r="Q1396" t="str">
        <f>_xlfn.TEXTJOIN("-",0,Barcelona_Idealista4[[#This Row],[condition]],Barcelona_Idealista4[[#This Row],[prices]])</f>
        <v>new-505000</v>
      </c>
      <c r="R1396" s="11" t="str" cm="1">
        <f t="array" ref="R13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7" spans="1:18" x14ac:dyDescent="0.2">
      <c r="A1397" s="1">
        <v>43431</v>
      </c>
      <c r="B1397" s="14">
        <f>YEAR(Barcelona_Idealista4[[#This Row],[Fecha]])</f>
        <v>2018</v>
      </c>
      <c r="C1397" t="s">
        <v>1518</v>
      </c>
      <c r="D1397" t="s">
        <v>11</v>
      </c>
      <c r="E1397" t="s">
        <v>12</v>
      </c>
      <c r="F1397" t="s">
        <v>13</v>
      </c>
      <c r="G1397" t="s">
        <v>119</v>
      </c>
      <c r="H1397" t="s">
        <v>15</v>
      </c>
      <c r="I1397">
        <v>2</v>
      </c>
      <c r="J1397">
        <v>77</v>
      </c>
      <c r="K1397" t="s">
        <v>16</v>
      </c>
      <c r="L1397" t="s">
        <v>17</v>
      </c>
      <c r="M1397" t="s">
        <v>40</v>
      </c>
      <c r="N1397" s="18">
        <f>VLOOKUP(Barcelona_Idealista4[[#This Row],[lift]],Tabla5[],2,0)</f>
        <v>0</v>
      </c>
      <c r="O1397" s="25">
        <v>495000</v>
      </c>
      <c r="P1397" s="25">
        <f>Barcelona_Idealista4[[#This Row],[prices]]/Barcelona_Idealista4[[#This Row],[area_m2]]</f>
        <v>6428.5714285714284</v>
      </c>
      <c r="Q1397" t="str">
        <f>_xlfn.TEXTJOIN("-",0,Barcelona_Idealista4[[#This Row],[condition]],Barcelona_Idealista4[[#This Row],[prices]])</f>
        <v>new-495000</v>
      </c>
      <c r="R1397" s="11" t="str" cm="1">
        <f t="array" ref="R13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8" spans="1:18" x14ac:dyDescent="0.2">
      <c r="A1398" s="1">
        <v>43432</v>
      </c>
      <c r="B1398" s="14">
        <f>YEAR(Barcelona_Idealista4[[#This Row],[Fecha]])</f>
        <v>2018</v>
      </c>
      <c r="C1398" t="s">
        <v>1519</v>
      </c>
      <c r="D1398" t="s">
        <v>11</v>
      </c>
      <c r="E1398" t="s">
        <v>12</v>
      </c>
      <c r="F1398" t="s">
        <v>31</v>
      </c>
      <c r="G1398" t="s">
        <v>119</v>
      </c>
      <c r="H1398" t="s">
        <v>15</v>
      </c>
      <c r="I1398">
        <v>1</v>
      </c>
      <c r="J1398">
        <v>50</v>
      </c>
      <c r="K1398" t="s">
        <v>16</v>
      </c>
      <c r="L1398" t="s">
        <v>17</v>
      </c>
      <c r="M1398" t="s">
        <v>57</v>
      </c>
      <c r="N1398" s="18">
        <f>VLOOKUP(Barcelona_Idealista4[[#This Row],[lift]],Tabla5[],2,0)</f>
        <v>0</v>
      </c>
      <c r="O1398" s="25">
        <v>295000</v>
      </c>
      <c r="P1398" s="25">
        <f>Barcelona_Idealista4[[#This Row],[prices]]/Barcelona_Idealista4[[#This Row],[area_m2]]</f>
        <v>5900</v>
      </c>
      <c r="Q1398" t="str">
        <f>_xlfn.TEXTJOIN("-",0,Barcelona_Idealista4[[#This Row],[condition]],Barcelona_Idealista4[[#This Row],[prices]])</f>
        <v>new-295000</v>
      </c>
      <c r="R1398" s="11" t="str" cm="1">
        <f t="array" ref="R13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399" spans="1:18" x14ac:dyDescent="0.2">
      <c r="A1399" s="1">
        <v>43433</v>
      </c>
      <c r="B1399" s="14">
        <f>YEAR(Barcelona_Idealista4[[#This Row],[Fecha]])</f>
        <v>2018</v>
      </c>
      <c r="C1399" t="s">
        <v>1520</v>
      </c>
      <c r="D1399" t="s">
        <v>11</v>
      </c>
      <c r="E1399" t="s">
        <v>12</v>
      </c>
      <c r="F1399" t="s">
        <v>31</v>
      </c>
      <c r="G1399" t="s">
        <v>119</v>
      </c>
      <c r="H1399" t="s">
        <v>15</v>
      </c>
      <c r="I1399">
        <v>1</v>
      </c>
      <c r="J1399">
        <v>50</v>
      </c>
      <c r="K1399" t="s">
        <v>16</v>
      </c>
      <c r="L1399" t="s">
        <v>17</v>
      </c>
      <c r="M1399" t="s">
        <v>21</v>
      </c>
      <c r="N1399" s="18">
        <f>VLOOKUP(Barcelona_Idealista4[[#This Row],[lift]],Tabla5[],2,0)</f>
        <v>0</v>
      </c>
      <c r="O1399" s="25">
        <v>315000</v>
      </c>
      <c r="P1399" s="25">
        <f>Barcelona_Idealista4[[#This Row],[prices]]/Barcelona_Idealista4[[#This Row],[area_m2]]</f>
        <v>6300</v>
      </c>
      <c r="Q1399" t="str">
        <f>_xlfn.TEXTJOIN("-",0,Barcelona_Idealista4[[#This Row],[condition]],Barcelona_Idealista4[[#This Row],[prices]])</f>
        <v>new-315000</v>
      </c>
      <c r="R1399" s="11" t="str" cm="1">
        <f t="array" ref="R1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0" spans="1:18" x14ac:dyDescent="0.2">
      <c r="A1400" s="1">
        <v>43434</v>
      </c>
      <c r="B1400" s="14">
        <f>YEAR(Barcelona_Idealista4[[#This Row],[Fecha]])</f>
        <v>2018</v>
      </c>
      <c r="C1400" t="s">
        <v>1521</v>
      </c>
      <c r="D1400" t="s">
        <v>11</v>
      </c>
      <c r="E1400" t="s">
        <v>12</v>
      </c>
      <c r="F1400" t="s">
        <v>31</v>
      </c>
      <c r="G1400" t="s">
        <v>119</v>
      </c>
      <c r="H1400" t="s">
        <v>15</v>
      </c>
      <c r="I1400">
        <v>2</v>
      </c>
      <c r="J1400">
        <v>68</v>
      </c>
      <c r="K1400" t="s">
        <v>16</v>
      </c>
      <c r="L1400" t="s">
        <v>17</v>
      </c>
      <c r="M1400" t="s">
        <v>57</v>
      </c>
      <c r="N1400" s="18">
        <f>VLOOKUP(Barcelona_Idealista4[[#This Row],[lift]],Tabla5[],2,0)</f>
        <v>0</v>
      </c>
      <c r="O1400" s="25">
        <v>375000</v>
      </c>
      <c r="P1400" s="25">
        <f>Barcelona_Idealista4[[#This Row],[prices]]/Barcelona_Idealista4[[#This Row],[area_m2]]</f>
        <v>5514.7058823529414</v>
      </c>
      <c r="Q1400" t="str">
        <f>_xlfn.TEXTJOIN("-",0,Barcelona_Idealista4[[#This Row],[condition]],Barcelona_Idealista4[[#This Row],[prices]])</f>
        <v>new-375000</v>
      </c>
      <c r="R1400" s="11" t="str" cm="1">
        <f t="array" ref="R14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1" spans="1:18" x14ac:dyDescent="0.2">
      <c r="A1401" s="1">
        <v>43435</v>
      </c>
      <c r="B1401" s="14">
        <f>YEAR(Barcelona_Idealista4[[#This Row],[Fecha]])</f>
        <v>2018</v>
      </c>
      <c r="C1401" t="s">
        <v>1522</v>
      </c>
      <c r="D1401" t="s">
        <v>11</v>
      </c>
      <c r="E1401" t="s">
        <v>37</v>
      </c>
      <c r="F1401" t="s">
        <v>49</v>
      </c>
      <c r="G1401" t="s">
        <v>119</v>
      </c>
      <c r="H1401" t="s">
        <v>15</v>
      </c>
      <c r="I1401">
        <v>4</v>
      </c>
      <c r="J1401">
        <v>172</v>
      </c>
      <c r="K1401" t="s">
        <v>16</v>
      </c>
      <c r="L1401" t="s">
        <v>17</v>
      </c>
      <c r="M1401" t="s">
        <v>18</v>
      </c>
      <c r="N1401" s="18">
        <f>VLOOKUP(Barcelona_Idealista4[[#This Row],[lift]],Tabla5[],2,0)</f>
        <v>0</v>
      </c>
      <c r="O1401" s="25">
        <v>1115000</v>
      </c>
      <c r="P1401" s="25">
        <f>Barcelona_Idealista4[[#This Row],[prices]]/Barcelona_Idealista4[[#This Row],[area_m2]]</f>
        <v>6482.5581395348836</v>
      </c>
      <c r="Q1401" t="str">
        <f>_xlfn.TEXTJOIN("-",0,Barcelona_Idealista4[[#This Row],[condition]],Barcelona_Idealista4[[#This Row],[prices]])</f>
        <v>new-1115000</v>
      </c>
      <c r="R1401" s="11" t="str" cm="1">
        <f t="array" ref="R14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2" spans="1:18" x14ac:dyDescent="0.2">
      <c r="A1402" s="1">
        <v>43436</v>
      </c>
      <c r="B1402" s="14">
        <f>YEAR(Barcelona_Idealista4[[#This Row],[Fecha]])</f>
        <v>2018</v>
      </c>
      <c r="C1402" t="s">
        <v>1523</v>
      </c>
      <c r="D1402" t="s">
        <v>11</v>
      </c>
      <c r="E1402" t="s">
        <v>37</v>
      </c>
      <c r="F1402" t="s">
        <v>49</v>
      </c>
      <c r="G1402" t="s">
        <v>119</v>
      </c>
      <c r="H1402" t="s">
        <v>15</v>
      </c>
      <c r="I1402">
        <v>2</v>
      </c>
      <c r="J1402">
        <v>72</v>
      </c>
      <c r="K1402" t="s">
        <v>16</v>
      </c>
      <c r="L1402" t="s">
        <v>17</v>
      </c>
      <c r="M1402" t="s">
        <v>40</v>
      </c>
      <c r="N1402" s="18">
        <f>VLOOKUP(Barcelona_Idealista4[[#This Row],[lift]],Tabla5[],2,0)</f>
        <v>0</v>
      </c>
      <c r="O1402" s="25">
        <v>590000</v>
      </c>
      <c r="P1402" s="25">
        <f>Barcelona_Idealista4[[#This Row],[prices]]/Barcelona_Idealista4[[#This Row],[area_m2]]</f>
        <v>8194.4444444444453</v>
      </c>
      <c r="Q1402" t="str">
        <f>_xlfn.TEXTJOIN("-",0,Barcelona_Idealista4[[#This Row],[condition]],Barcelona_Idealista4[[#This Row],[prices]])</f>
        <v>new-590000</v>
      </c>
      <c r="R1402" s="11" t="str" cm="1">
        <f t="array" ref="R14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3" spans="1:18" x14ac:dyDescent="0.2">
      <c r="A1403" s="1">
        <v>43437</v>
      </c>
      <c r="B1403" s="14">
        <f>YEAR(Barcelona_Idealista4[[#This Row],[Fecha]])</f>
        <v>2018</v>
      </c>
      <c r="C1403" t="s">
        <v>1524</v>
      </c>
      <c r="D1403" t="s">
        <v>11</v>
      </c>
      <c r="E1403" t="s">
        <v>37</v>
      </c>
      <c r="F1403" t="s">
        <v>49</v>
      </c>
      <c r="G1403" t="s">
        <v>119</v>
      </c>
      <c r="H1403" t="s">
        <v>15</v>
      </c>
      <c r="I1403">
        <v>3</v>
      </c>
      <c r="J1403">
        <v>166</v>
      </c>
      <c r="K1403" t="s">
        <v>16</v>
      </c>
      <c r="L1403" t="s">
        <v>17</v>
      </c>
      <c r="M1403" t="s">
        <v>21</v>
      </c>
      <c r="N1403" s="18">
        <f>VLOOKUP(Barcelona_Idealista4[[#This Row],[lift]],Tabla5[],2,0)</f>
        <v>0</v>
      </c>
      <c r="O1403" s="25">
        <v>1200000</v>
      </c>
      <c r="P1403" s="25">
        <f>Barcelona_Idealista4[[#This Row],[prices]]/Barcelona_Idealista4[[#This Row],[area_m2]]</f>
        <v>7228.9156626506028</v>
      </c>
      <c r="Q1403" t="str">
        <f>_xlfn.TEXTJOIN("-",0,Barcelona_Idealista4[[#This Row],[condition]],Barcelona_Idealista4[[#This Row],[prices]])</f>
        <v>new-1200000</v>
      </c>
      <c r="R1403" s="11" t="str" cm="1">
        <f t="array" ref="R1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4" spans="1:18" x14ac:dyDescent="0.2">
      <c r="A1404" s="1">
        <v>43438</v>
      </c>
      <c r="B1404" s="14">
        <f>YEAR(Barcelona_Idealista4[[#This Row],[Fecha]])</f>
        <v>2018</v>
      </c>
      <c r="C1404" t="s">
        <v>1525</v>
      </c>
      <c r="D1404" t="s">
        <v>11</v>
      </c>
      <c r="E1404" t="s">
        <v>50</v>
      </c>
      <c r="F1404" t="s">
        <v>51</v>
      </c>
      <c r="G1404" t="s">
        <v>119</v>
      </c>
      <c r="H1404" t="s">
        <v>15</v>
      </c>
      <c r="I1404">
        <v>1</v>
      </c>
      <c r="J1404">
        <v>51</v>
      </c>
      <c r="K1404" t="s">
        <v>16</v>
      </c>
      <c r="L1404" t="s">
        <v>17</v>
      </c>
      <c r="M1404" t="s">
        <v>18</v>
      </c>
      <c r="N1404" s="18">
        <f>VLOOKUP(Barcelona_Idealista4[[#This Row],[lift]],Tabla5[],2,0)</f>
        <v>0</v>
      </c>
      <c r="O1404" s="25">
        <v>315400</v>
      </c>
      <c r="P1404" s="25">
        <f>Barcelona_Idealista4[[#This Row],[prices]]/Barcelona_Idealista4[[#This Row],[area_m2]]</f>
        <v>6184.3137254901958</v>
      </c>
      <c r="Q1404" t="str">
        <f>_xlfn.TEXTJOIN("-",0,Barcelona_Idealista4[[#This Row],[condition]],Barcelona_Idealista4[[#This Row],[prices]])</f>
        <v>new-315400</v>
      </c>
      <c r="R1404" s="11" t="str" cm="1">
        <f t="array" ref="R1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5" spans="1:18" x14ac:dyDescent="0.2">
      <c r="A1405" s="1">
        <v>43439</v>
      </c>
      <c r="B1405" s="14">
        <f>YEAR(Barcelona_Idealista4[[#This Row],[Fecha]])</f>
        <v>2018</v>
      </c>
      <c r="C1405" t="s">
        <v>1526</v>
      </c>
      <c r="D1405" t="s">
        <v>11</v>
      </c>
      <c r="E1405" t="s">
        <v>50</v>
      </c>
      <c r="F1405" t="s">
        <v>51</v>
      </c>
      <c r="G1405" t="s">
        <v>119</v>
      </c>
      <c r="H1405" t="s">
        <v>15</v>
      </c>
      <c r="I1405">
        <v>1</v>
      </c>
      <c r="J1405">
        <v>53</v>
      </c>
      <c r="K1405" t="s">
        <v>16</v>
      </c>
      <c r="L1405" t="s">
        <v>17</v>
      </c>
      <c r="M1405" t="s">
        <v>40</v>
      </c>
      <c r="N1405" s="18">
        <f>VLOOKUP(Barcelona_Idealista4[[#This Row],[lift]],Tabla5[],2,0)</f>
        <v>0</v>
      </c>
      <c r="O1405" s="25">
        <v>342950</v>
      </c>
      <c r="P1405" s="25">
        <f>Barcelona_Idealista4[[#This Row],[prices]]/Barcelona_Idealista4[[#This Row],[area_m2]]</f>
        <v>6470.7547169811323</v>
      </c>
      <c r="Q1405" t="str">
        <f>_xlfn.TEXTJOIN("-",0,Barcelona_Idealista4[[#This Row],[condition]],Barcelona_Idealista4[[#This Row],[prices]])</f>
        <v>new-342950</v>
      </c>
      <c r="R1405" s="11" t="str" cm="1">
        <f t="array" ref="R1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6" spans="1:18" x14ac:dyDescent="0.2">
      <c r="A1406" s="1">
        <v>43440</v>
      </c>
      <c r="B1406" s="14">
        <f>YEAR(Barcelona_Idealista4[[#This Row],[Fecha]])</f>
        <v>2018</v>
      </c>
      <c r="C1406" t="s">
        <v>1527</v>
      </c>
      <c r="D1406" t="s">
        <v>11</v>
      </c>
      <c r="E1406" t="s">
        <v>12</v>
      </c>
      <c r="F1406" t="s">
        <v>31</v>
      </c>
      <c r="G1406" t="s">
        <v>119</v>
      </c>
      <c r="H1406" t="s">
        <v>15</v>
      </c>
      <c r="I1406">
        <v>2</v>
      </c>
      <c r="J1406">
        <v>60</v>
      </c>
      <c r="K1406" t="s">
        <v>16</v>
      </c>
      <c r="L1406" t="s">
        <v>17</v>
      </c>
      <c r="M1406" t="s">
        <v>18</v>
      </c>
      <c r="N1406" s="18">
        <f>VLOOKUP(Barcelona_Idealista4[[#This Row],[lift]],Tabla5[],2,0)</f>
        <v>0</v>
      </c>
      <c r="O1406" s="25">
        <v>370000</v>
      </c>
      <c r="P1406" s="25">
        <f>Barcelona_Idealista4[[#This Row],[prices]]/Barcelona_Idealista4[[#This Row],[area_m2]]</f>
        <v>6166.666666666667</v>
      </c>
      <c r="Q1406" t="str">
        <f>_xlfn.TEXTJOIN("-",0,Barcelona_Idealista4[[#This Row],[condition]],Barcelona_Idealista4[[#This Row],[prices]])</f>
        <v>new-370000</v>
      </c>
      <c r="R1406" s="11" t="str" cm="1">
        <f t="array" ref="R1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7" spans="1:18" x14ac:dyDescent="0.2">
      <c r="A1407" s="1">
        <v>43441</v>
      </c>
      <c r="B1407" s="14">
        <f>YEAR(Barcelona_Idealista4[[#This Row],[Fecha]])</f>
        <v>2018</v>
      </c>
      <c r="C1407" t="s">
        <v>1528</v>
      </c>
      <c r="D1407" t="s">
        <v>11</v>
      </c>
      <c r="E1407" t="s">
        <v>12</v>
      </c>
      <c r="F1407" t="s">
        <v>31</v>
      </c>
      <c r="G1407" t="s">
        <v>119</v>
      </c>
      <c r="H1407" t="s">
        <v>15</v>
      </c>
      <c r="I1407">
        <v>2</v>
      </c>
      <c r="J1407">
        <v>60</v>
      </c>
      <c r="K1407" t="s">
        <v>16</v>
      </c>
      <c r="L1407" t="s">
        <v>17</v>
      </c>
      <c r="M1407" t="s">
        <v>40</v>
      </c>
      <c r="N1407" s="18">
        <f>VLOOKUP(Barcelona_Idealista4[[#This Row],[lift]],Tabla5[],2,0)</f>
        <v>0</v>
      </c>
      <c r="O1407" s="25">
        <v>380000</v>
      </c>
      <c r="P1407" s="25">
        <f>Barcelona_Idealista4[[#This Row],[prices]]/Barcelona_Idealista4[[#This Row],[area_m2]]</f>
        <v>6333.333333333333</v>
      </c>
      <c r="Q1407" t="str">
        <f>_xlfn.TEXTJOIN("-",0,Barcelona_Idealista4[[#This Row],[condition]],Barcelona_Idealista4[[#This Row],[prices]])</f>
        <v>new-380000</v>
      </c>
      <c r="R1407" s="11" t="str" cm="1">
        <f t="array" ref="R14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8" spans="1:18" x14ac:dyDescent="0.2">
      <c r="A1408" s="1">
        <v>43442</v>
      </c>
      <c r="B1408" s="14">
        <f>YEAR(Barcelona_Idealista4[[#This Row],[Fecha]])</f>
        <v>2018</v>
      </c>
      <c r="C1408" t="s">
        <v>1529</v>
      </c>
      <c r="D1408" t="s">
        <v>11</v>
      </c>
      <c r="E1408" t="s">
        <v>12</v>
      </c>
      <c r="F1408" t="s">
        <v>31</v>
      </c>
      <c r="G1408" t="s">
        <v>119</v>
      </c>
      <c r="H1408" t="s">
        <v>15</v>
      </c>
      <c r="I1408">
        <v>2</v>
      </c>
      <c r="J1408">
        <v>60</v>
      </c>
      <c r="K1408" t="s">
        <v>16</v>
      </c>
      <c r="L1408" t="s">
        <v>17</v>
      </c>
      <c r="M1408" t="s">
        <v>18</v>
      </c>
      <c r="N1408" s="18">
        <f>VLOOKUP(Barcelona_Idealista4[[#This Row],[lift]],Tabla5[],2,0)</f>
        <v>0</v>
      </c>
      <c r="O1408" s="25">
        <v>365000</v>
      </c>
      <c r="P1408" s="25">
        <f>Barcelona_Idealista4[[#This Row],[prices]]/Barcelona_Idealista4[[#This Row],[area_m2]]</f>
        <v>6083.333333333333</v>
      </c>
      <c r="Q1408" t="str">
        <f>_xlfn.TEXTJOIN("-",0,Barcelona_Idealista4[[#This Row],[condition]],Barcelona_Idealista4[[#This Row],[prices]])</f>
        <v>new-365000</v>
      </c>
      <c r="R1408" s="11" t="str" cm="1">
        <f t="array" ref="R14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09" spans="1:18" x14ac:dyDescent="0.2">
      <c r="A1409" s="1">
        <v>43443</v>
      </c>
      <c r="B1409" s="14">
        <f>YEAR(Barcelona_Idealista4[[#This Row],[Fecha]])</f>
        <v>2018</v>
      </c>
      <c r="C1409" t="s">
        <v>1530</v>
      </c>
      <c r="D1409" t="s">
        <v>11</v>
      </c>
      <c r="E1409" t="s">
        <v>42</v>
      </c>
      <c r="F1409" t="s">
        <v>88</v>
      </c>
      <c r="G1409" t="s">
        <v>119</v>
      </c>
      <c r="H1409" t="s">
        <v>15</v>
      </c>
      <c r="I1409">
        <v>2</v>
      </c>
      <c r="J1409">
        <v>66</v>
      </c>
      <c r="K1409" t="s">
        <v>16</v>
      </c>
      <c r="L1409" t="s">
        <v>17</v>
      </c>
      <c r="M1409" t="s">
        <v>18</v>
      </c>
      <c r="N1409" s="18">
        <f>VLOOKUP(Barcelona_Idealista4[[#This Row],[lift]],Tabla5[],2,0)</f>
        <v>0</v>
      </c>
      <c r="O1409" s="25">
        <v>400000</v>
      </c>
      <c r="P1409" s="25">
        <f>Barcelona_Idealista4[[#This Row],[prices]]/Barcelona_Idealista4[[#This Row],[area_m2]]</f>
        <v>6060.606060606061</v>
      </c>
      <c r="Q1409" t="str">
        <f>_xlfn.TEXTJOIN("-",0,Barcelona_Idealista4[[#This Row],[condition]],Barcelona_Idealista4[[#This Row],[prices]])</f>
        <v>new-400000</v>
      </c>
      <c r="R1409" s="11" t="str" cm="1">
        <f t="array" ref="R1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0" spans="1:18" x14ac:dyDescent="0.2">
      <c r="A1410" s="1">
        <v>43444</v>
      </c>
      <c r="B1410" s="14">
        <f>YEAR(Barcelona_Idealista4[[#This Row],[Fecha]])</f>
        <v>2018</v>
      </c>
      <c r="C1410" t="s">
        <v>1531</v>
      </c>
      <c r="D1410" t="s">
        <v>11</v>
      </c>
      <c r="E1410" t="s">
        <v>42</v>
      </c>
      <c r="F1410" t="s">
        <v>43</v>
      </c>
      <c r="G1410" t="s">
        <v>119</v>
      </c>
      <c r="H1410" t="s">
        <v>15</v>
      </c>
      <c r="I1410">
        <v>3</v>
      </c>
      <c r="J1410">
        <v>96</v>
      </c>
      <c r="K1410" t="s">
        <v>16</v>
      </c>
      <c r="L1410" t="s">
        <v>17</v>
      </c>
      <c r="M1410" t="s">
        <v>21</v>
      </c>
      <c r="N1410" s="18">
        <f>VLOOKUP(Barcelona_Idealista4[[#This Row],[lift]],Tabla5[],2,0)</f>
        <v>0</v>
      </c>
      <c r="O1410" s="25">
        <v>560000</v>
      </c>
      <c r="P1410" s="25">
        <f>Barcelona_Idealista4[[#This Row],[prices]]/Barcelona_Idealista4[[#This Row],[area_m2]]</f>
        <v>5833.333333333333</v>
      </c>
      <c r="Q1410" t="str">
        <f>_xlfn.TEXTJOIN("-",0,Barcelona_Idealista4[[#This Row],[condition]],Barcelona_Idealista4[[#This Row],[prices]])</f>
        <v>new-560000</v>
      </c>
      <c r="R1410" s="11" t="str" cm="1">
        <f t="array" ref="R1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1" spans="1:18" x14ac:dyDescent="0.2">
      <c r="A1411" s="1">
        <v>43445</v>
      </c>
      <c r="B1411" s="14">
        <f>YEAR(Barcelona_Idealista4[[#This Row],[Fecha]])</f>
        <v>2018</v>
      </c>
      <c r="C1411" t="s">
        <v>1532</v>
      </c>
      <c r="D1411" t="s">
        <v>11</v>
      </c>
      <c r="E1411" t="s">
        <v>42</v>
      </c>
      <c r="F1411" t="s">
        <v>43</v>
      </c>
      <c r="G1411" t="s">
        <v>119</v>
      </c>
      <c r="H1411" t="s">
        <v>15</v>
      </c>
      <c r="I1411">
        <v>3</v>
      </c>
      <c r="J1411">
        <v>96</v>
      </c>
      <c r="K1411" t="s">
        <v>16</v>
      </c>
      <c r="L1411" t="s">
        <v>17</v>
      </c>
      <c r="M1411" t="s">
        <v>40</v>
      </c>
      <c r="N1411" s="18">
        <f>VLOOKUP(Barcelona_Idealista4[[#This Row],[lift]],Tabla5[],2,0)</f>
        <v>0</v>
      </c>
      <c r="O1411" s="25">
        <v>545000</v>
      </c>
      <c r="P1411" s="25">
        <f>Barcelona_Idealista4[[#This Row],[prices]]/Barcelona_Idealista4[[#This Row],[area_m2]]</f>
        <v>5677.083333333333</v>
      </c>
      <c r="Q1411" t="str">
        <f>_xlfn.TEXTJOIN("-",0,Barcelona_Idealista4[[#This Row],[condition]],Barcelona_Idealista4[[#This Row],[prices]])</f>
        <v>new-545000</v>
      </c>
      <c r="R1411" s="11" t="str" cm="1">
        <f t="array" ref="R14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2" spans="1:18" x14ac:dyDescent="0.2">
      <c r="A1412" s="1">
        <v>43446</v>
      </c>
      <c r="B1412" s="14">
        <f>YEAR(Barcelona_Idealista4[[#This Row],[Fecha]])</f>
        <v>2018</v>
      </c>
      <c r="C1412" t="s">
        <v>1533</v>
      </c>
      <c r="D1412" t="s">
        <v>11</v>
      </c>
      <c r="E1412" t="s">
        <v>42</v>
      </c>
      <c r="F1412" t="s">
        <v>88</v>
      </c>
      <c r="G1412" t="s">
        <v>119</v>
      </c>
      <c r="H1412" t="s">
        <v>15</v>
      </c>
      <c r="I1412">
        <v>3</v>
      </c>
      <c r="J1412">
        <v>124</v>
      </c>
      <c r="K1412" t="s">
        <v>16</v>
      </c>
      <c r="L1412" t="s">
        <v>17</v>
      </c>
      <c r="M1412" t="s">
        <v>18</v>
      </c>
      <c r="N1412" s="18">
        <f>VLOOKUP(Barcelona_Idealista4[[#This Row],[lift]],Tabla5[],2,0)</f>
        <v>0</v>
      </c>
      <c r="O1412" s="25">
        <v>575700</v>
      </c>
      <c r="P1412" s="25">
        <f>Barcelona_Idealista4[[#This Row],[prices]]/Barcelona_Idealista4[[#This Row],[area_m2]]</f>
        <v>4642.7419354838712</v>
      </c>
      <c r="Q1412" t="str">
        <f>_xlfn.TEXTJOIN("-",0,Barcelona_Idealista4[[#This Row],[condition]],Barcelona_Idealista4[[#This Row],[prices]])</f>
        <v>new-575700</v>
      </c>
      <c r="R1412" s="11" t="str" cm="1">
        <f t="array" ref="R14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3" spans="1:18" x14ac:dyDescent="0.2">
      <c r="A1413" s="1">
        <v>43447</v>
      </c>
      <c r="B1413" s="14">
        <f>YEAR(Barcelona_Idealista4[[#This Row],[Fecha]])</f>
        <v>2018</v>
      </c>
      <c r="C1413" t="s">
        <v>1534</v>
      </c>
      <c r="D1413" t="s">
        <v>11</v>
      </c>
      <c r="E1413" t="s">
        <v>42</v>
      </c>
      <c r="F1413" t="s">
        <v>88</v>
      </c>
      <c r="G1413" t="s">
        <v>119</v>
      </c>
      <c r="H1413" t="s">
        <v>15</v>
      </c>
      <c r="I1413">
        <v>1</v>
      </c>
      <c r="J1413">
        <v>71</v>
      </c>
      <c r="K1413" t="s">
        <v>16</v>
      </c>
      <c r="L1413" t="s">
        <v>17</v>
      </c>
      <c r="M1413" t="s">
        <v>52</v>
      </c>
      <c r="N1413" s="18">
        <f>VLOOKUP(Barcelona_Idealista4[[#This Row],[lift]],Tabla5[],2,0)</f>
        <v>0</v>
      </c>
      <c r="O1413" s="25">
        <v>341000</v>
      </c>
      <c r="P1413" s="25">
        <f>Barcelona_Idealista4[[#This Row],[prices]]/Barcelona_Idealista4[[#This Row],[area_m2]]</f>
        <v>4802.8169014084506</v>
      </c>
      <c r="Q1413" t="str">
        <f>_xlfn.TEXTJOIN("-",0,Barcelona_Idealista4[[#This Row],[condition]],Barcelona_Idealista4[[#This Row],[prices]])</f>
        <v>new-341000</v>
      </c>
      <c r="R1413" s="11" t="str" cm="1">
        <f t="array" ref="R14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4" spans="1:18" x14ac:dyDescent="0.2">
      <c r="A1414" s="1">
        <v>43448</v>
      </c>
      <c r="B1414" s="14">
        <f>YEAR(Barcelona_Idealista4[[#This Row],[Fecha]])</f>
        <v>2018</v>
      </c>
      <c r="C1414" t="s">
        <v>1535</v>
      </c>
      <c r="D1414" t="s">
        <v>11</v>
      </c>
      <c r="E1414" t="s">
        <v>42</v>
      </c>
      <c r="F1414" t="s">
        <v>88</v>
      </c>
      <c r="G1414" t="s">
        <v>119</v>
      </c>
      <c r="H1414" t="s">
        <v>15</v>
      </c>
      <c r="I1414">
        <v>2</v>
      </c>
      <c r="J1414">
        <v>122</v>
      </c>
      <c r="K1414" t="s">
        <v>16</v>
      </c>
      <c r="L1414" t="s">
        <v>17</v>
      </c>
      <c r="M1414" t="s">
        <v>52</v>
      </c>
      <c r="N1414" s="18">
        <f>VLOOKUP(Barcelona_Idealista4[[#This Row],[lift]],Tabla5[],2,0)</f>
        <v>0</v>
      </c>
      <c r="O1414" s="25">
        <v>548400</v>
      </c>
      <c r="P1414" s="25">
        <f>Barcelona_Idealista4[[#This Row],[prices]]/Barcelona_Idealista4[[#This Row],[area_m2]]</f>
        <v>4495.0819672131147</v>
      </c>
      <c r="Q1414" t="str">
        <f>_xlfn.TEXTJOIN("-",0,Barcelona_Idealista4[[#This Row],[condition]],Barcelona_Idealista4[[#This Row],[prices]])</f>
        <v>new-548400</v>
      </c>
      <c r="R1414" s="11" t="str" cm="1">
        <f t="array" ref="R1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5" spans="1:18" x14ac:dyDescent="0.2">
      <c r="A1415" s="1">
        <v>43449</v>
      </c>
      <c r="B1415" s="14">
        <f>YEAR(Barcelona_Idealista4[[#This Row],[Fecha]])</f>
        <v>2018</v>
      </c>
      <c r="C1415" t="s">
        <v>1536</v>
      </c>
      <c r="D1415" t="s">
        <v>11</v>
      </c>
      <c r="E1415" t="s">
        <v>19</v>
      </c>
      <c r="F1415" t="s">
        <v>73</v>
      </c>
      <c r="G1415" t="s">
        <v>119</v>
      </c>
      <c r="H1415" t="s">
        <v>15</v>
      </c>
      <c r="I1415">
        <v>1</v>
      </c>
      <c r="J1415">
        <v>45</v>
      </c>
      <c r="K1415" t="s">
        <v>16</v>
      </c>
      <c r="L1415" t="s">
        <v>17</v>
      </c>
      <c r="M1415" t="s">
        <v>21</v>
      </c>
      <c r="N1415" s="18">
        <f>VLOOKUP(Barcelona_Idealista4[[#This Row],[lift]],Tabla5[],2,0)</f>
        <v>0</v>
      </c>
      <c r="O1415" s="25">
        <v>440000</v>
      </c>
      <c r="P1415" s="25">
        <f>Barcelona_Idealista4[[#This Row],[prices]]/Barcelona_Idealista4[[#This Row],[area_m2]]</f>
        <v>9777.7777777777774</v>
      </c>
      <c r="Q1415" t="str">
        <f>_xlfn.TEXTJOIN("-",0,Barcelona_Idealista4[[#This Row],[condition]],Barcelona_Idealista4[[#This Row],[prices]])</f>
        <v>new-440000</v>
      </c>
      <c r="R1415" s="11" t="str" cm="1">
        <f t="array" ref="R1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6" spans="1:18" x14ac:dyDescent="0.2">
      <c r="A1416" s="1">
        <v>43450</v>
      </c>
      <c r="B1416" s="14">
        <f>YEAR(Barcelona_Idealista4[[#This Row],[Fecha]])</f>
        <v>2018</v>
      </c>
      <c r="C1416" t="s">
        <v>1537</v>
      </c>
      <c r="D1416" t="s">
        <v>11</v>
      </c>
      <c r="E1416" t="s">
        <v>19</v>
      </c>
      <c r="F1416" t="s">
        <v>73</v>
      </c>
      <c r="G1416" t="s">
        <v>119</v>
      </c>
      <c r="H1416" t="s">
        <v>15</v>
      </c>
      <c r="I1416">
        <v>1</v>
      </c>
      <c r="J1416">
        <v>50</v>
      </c>
      <c r="K1416" t="s">
        <v>16</v>
      </c>
      <c r="L1416" t="s">
        <v>17</v>
      </c>
      <c r="M1416" t="s">
        <v>52</v>
      </c>
      <c r="N1416" s="18">
        <f>VLOOKUP(Barcelona_Idealista4[[#This Row],[lift]],Tabla5[],2,0)</f>
        <v>0</v>
      </c>
      <c r="O1416" s="25">
        <v>520000</v>
      </c>
      <c r="P1416" s="25">
        <f>Barcelona_Idealista4[[#This Row],[prices]]/Barcelona_Idealista4[[#This Row],[area_m2]]</f>
        <v>10400</v>
      </c>
      <c r="Q1416" t="str">
        <f>_xlfn.TEXTJOIN("-",0,Barcelona_Idealista4[[#This Row],[condition]],Barcelona_Idealista4[[#This Row],[prices]])</f>
        <v>new-520000</v>
      </c>
      <c r="R1416" s="11" t="str" cm="1">
        <f t="array" ref="R1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7" spans="1:18" x14ac:dyDescent="0.2">
      <c r="A1417" s="1">
        <v>43451</v>
      </c>
      <c r="B1417" s="14">
        <f>YEAR(Barcelona_Idealista4[[#This Row],[Fecha]])</f>
        <v>2018</v>
      </c>
      <c r="C1417" t="s">
        <v>1538</v>
      </c>
      <c r="D1417" t="s">
        <v>11</v>
      </c>
      <c r="E1417" t="s">
        <v>19</v>
      </c>
      <c r="F1417" t="s">
        <v>73</v>
      </c>
      <c r="G1417" t="s">
        <v>119</v>
      </c>
      <c r="H1417" t="s">
        <v>15</v>
      </c>
      <c r="I1417">
        <v>1</v>
      </c>
      <c r="J1417">
        <v>45</v>
      </c>
      <c r="K1417" t="s">
        <v>16</v>
      </c>
      <c r="L1417" t="s">
        <v>17</v>
      </c>
      <c r="M1417" t="s">
        <v>18</v>
      </c>
      <c r="N1417" s="18">
        <f>VLOOKUP(Barcelona_Idealista4[[#This Row],[lift]],Tabla5[],2,0)</f>
        <v>0</v>
      </c>
      <c r="O1417" s="25">
        <v>407000</v>
      </c>
      <c r="P1417" s="25">
        <f>Barcelona_Idealista4[[#This Row],[prices]]/Barcelona_Idealista4[[#This Row],[area_m2]]</f>
        <v>9044.4444444444453</v>
      </c>
      <c r="Q1417" t="str">
        <f>_xlfn.TEXTJOIN("-",0,Barcelona_Idealista4[[#This Row],[condition]],Barcelona_Idealista4[[#This Row],[prices]])</f>
        <v>new-407000</v>
      </c>
      <c r="R1417" s="11" t="str" cm="1">
        <f t="array" ref="R1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8" spans="1:18" x14ac:dyDescent="0.2">
      <c r="A1418" s="1">
        <v>43452</v>
      </c>
      <c r="B1418" s="14">
        <f>YEAR(Barcelona_Idealista4[[#This Row],[Fecha]])</f>
        <v>2018</v>
      </c>
      <c r="C1418" t="s">
        <v>1539</v>
      </c>
      <c r="D1418" t="s">
        <v>11</v>
      </c>
      <c r="E1418" t="s">
        <v>12</v>
      </c>
      <c r="F1418" t="s">
        <v>31</v>
      </c>
      <c r="G1418" t="s">
        <v>119</v>
      </c>
      <c r="H1418" t="s">
        <v>32</v>
      </c>
      <c r="I1418">
        <v>4</v>
      </c>
      <c r="J1418">
        <v>159</v>
      </c>
      <c r="K1418" t="s">
        <v>16</v>
      </c>
      <c r="L1418" t="s">
        <v>17</v>
      </c>
      <c r="M1418" t="s">
        <v>52</v>
      </c>
      <c r="N1418" s="18">
        <f>VLOOKUP(Barcelona_Idealista4[[#This Row],[lift]],Tabla5[],2,0)</f>
        <v>0</v>
      </c>
      <c r="O1418" s="25">
        <v>820000</v>
      </c>
      <c r="P1418" s="25">
        <f>Barcelona_Idealista4[[#This Row],[prices]]/Barcelona_Idealista4[[#This Row],[area_m2]]</f>
        <v>5157.232704402516</v>
      </c>
      <c r="Q1418" t="str">
        <f>_xlfn.TEXTJOIN("-",0,Barcelona_Idealista4[[#This Row],[condition]],Barcelona_Idealista4[[#This Row],[prices]])</f>
        <v>new-820000</v>
      </c>
      <c r="R1418" s="11" t="str" cm="1">
        <f t="array" ref="R1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19" spans="1:18" x14ac:dyDescent="0.2">
      <c r="A1419" s="1">
        <v>43453</v>
      </c>
      <c r="B1419" s="14">
        <f>YEAR(Barcelona_Idealista4[[#This Row],[Fecha]])</f>
        <v>2018</v>
      </c>
      <c r="C1419" t="s">
        <v>1540</v>
      </c>
      <c r="D1419" t="s">
        <v>11</v>
      </c>
      <c r="E1419" t="s">
        <v>12</v>
      </c>
      <c r="F1419" t="s">
        <v>31</v>
      </c>
      <c r="G1419" t="s">
        <v>119</v>
      </c>
      <c r="H1419" t="s">
        <v>15</v>
      </c>
      <c r="I1419">
        <v>2</v>
      </c>
      <c r="J1419">
        <v>78</v>
      </c>
      <c r="K1419" t="s">
        <v>16</v>
      </c>
      <c r="L1419" t="s">
        <v>17</v>
      </c>
      <c r="M1419" t="s">
        <v>18</v>
      </c>
      <c r="N1419" s="18">
        <f>VLOOKUP(Barcelona_Idealista4[[#This Row],[lift]],Tabla5[],2,0)</f>
        <v>0</v>
      </c>
      <c r="O1419" s="25">
        <v>435000</v>
      </c>
      <c r="P1419" s="25">
        <f>Barcelona_Idealista4[[#This Row],[prices]]/Barcelona_Idealista4[[#This Row],[area_m2]]</f>
        <v>5576.9230769230771</v>
      </c>
      <c r="Q1419" t="str">
        <f>_xlfn.TEXTJOIN("-",0,Barcelona_Idealista4[[#This Row],[condition]],Barcelona_Idealista4[[#This Row],[prices]])</f>
        <v>new-435000</v>
      </c>
      <c r="R1419" s="11" t="str" cm="1">
        <f t="array" ref="R1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0" spans="1:18" x14ac:dyDescent="0.2">
      <c r="A1420" s="1">
        <v>43454</v>
      </c>
      <c r="B1420" s="14">
        <f>YEAR(Barcelona_Idealista4[[#This Row],[Fecha]])</f>
        <v>2018</v>
      </c>
      <c r="C1420" t="s">
        <v>1541</v>
      </c>
      <c r="D1420" t="s">
        <v>11</v>
      </c>
      <c r="E1420" t="s">
        <v>12</v>
      </c>
      <c r="F1420" t="s">
        <v>31</v>
      </c>
      <c r="G1420" t="s">
        <v>119</v>
      </c>
      <c r="H1420" t="s">
        <v>15</v>
      </c>
      <c r="I1420">
        <v>3</v>
      </c>
      <c r="J1420">
        <v>149</v>
      </c>
      <c r="K1420" t="s">
        <v>16</v>
      </c>
      <c r="L1420" t="s">
        <v>17</v>
      </c>
      <c r="M1420" t="s">
        <v>58</v>
      </c>
      <c r="N1420" s="18">
        <f>VLOOKUP(Barcelona_Idealista4[[#This Row],[lift]],Tabla5[],2,0)</f>
        <v>0</v>
      </c>
      <c r="O1420" s="25">
        <v>745000</v>
      </c>
      <c r="P1420" s="25">
        <f>Barcelona_Idealista4[[#This Row],[prices]]/Barcelona_Idealista4[[#This Row],[area_m2]]</f>
        <v>5000</v>
      </c>
      <c r="Q1420" t="str">
        <f>_xlfn.TEXTJOIN("-",0,Barcelona_Idealista4[[#This Row],[condition]],Barcelona_Idealista4[[#This Row],[prices]])</f>
        <v>new-745000</v>
      </c>
      <c r="R1420" s="11" t="str" cm="1">
        <f t="array" ref="R1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1" spans="1:18" x14ac:dyDescent="0.2">
      <c r="A1421" s="1">
        <v>43455</v>
      </c>
      <c r="B1421" s="14">
        <f>YEAR(Barcelona_Idealista4[[#This Row],[Fecha]])</f>
        <v>2018</v>
      </c>
      <c r="C1421" t="s">
        <v>1542</v>
      </c>
      <c r="D1421" t="s">
        <v>11</v>
      </c>
      <c r="E1421" t="s">
        <v>89</v>
      </c>
      <c r="F1421" t="s">
        <v>93</v>
      </c>
      <c r="G1421" t="s">
        <v>119</v>
      </c>
      <c r="H1421" t="s">
        <v>15</v>
      </c>
      <c r="I1421">
        <v>2</v>
      </c>
      <c r="J1421">
        <v>66</v>
      </c>
      <c r="K1421" t="s">
        <v>16</v>
      </c>
      <c r="L1421" t="s">
        <v>17</v>
      </c>
      <c r="M1421" t="s">
        <v>18</v>
      </c>
      <c r="N1421" s="18">
        <f>VLOOKUP(Barcelona_Idealista4[[#This Row],[lift]],Tabla5[],2,0)</f>
        <v>0</v>
      </c>
      <c r="O1421" s="25">
        <v>331500</v>
      </c>
      <c r="P1421" s="25">
        <f>Barcelona_Idealista4[[#This Row],[prices]]/Barcelona_Idealista4[[#This Row],[area_m2]]</f>
        <v>5022.727272727273</v>
      </c>
      <c r="Q1421" t="str">
        <f>_xlfn.TEXTJOIN("-",0,Barcelona_Idealista4[[#This Row],[condition]],Barcelona_Idealista4[[#This Row],[prices]])</f>
        <v>new-331500</v>
      </c>
      <c r="R1421" s="11" t="str" cm="1">
        <f t="array" ref="R14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2" spans="1:18" x14ac:dyDescent="0.2">
      <c r="A1422" s="1">
        <v>43456</v>
      </c>
      <c r="B1422" s="14">
        <f>YEAR(Barcelona_Idealista4[[#This Row],[Fecha]])</f>
        <v>2018</v>
      </c>
      <c r="C1422" t="s">
        <v>1543</v>
      </c>
      <c r="D1422" t="s">
        <v>11</v>
      </c>
      <c r="E1422" t="s">
        <v>37</v>
      </c>
      <c r="F1422" t="s">
        <v>74</v>
      </c>
      <c r="G1422" t="s">
        <v>119</v>
      </c>
      <c r="H1422" t="s">
        <v>15</v>
      </c>
      <c r="I1422">
        <v>1</v>
      </c>
      <c r="J1422">
        <v>50</v>
      </c>
      <c r="K1422" t="s">
        <v>16</v>
      </c>
      <c r="L1422" t="s">
        <v>17</v>
      </c>
      <c r="M1422" t="s">
        <v>18</v>
      </c>
      <c r="N1422" s="18">
        <f>VLOOKUP(Barcelona_Idealista4[[#This Row],[lift]],Tabla5[],2,0)</f>
        <v>0</v>
      </c>
      <c r="O1422" s="25">
        <v>322000</v>
      </c>
      <c r="P1422" s="25">
        <f>Barcelona_Idealista4[[#This Row],[prices]]/Barcelona_Idealista4[[#This Row],[area_m2]]</f>
        <v>6440</v>
      </c>
      <c r="Q1422" t="str">
        <f>_xlfn.TEXTJOIN("-",0,Barcelona_Idealista4[[#This Row],[condition]],Barcelona_Idealista4[[#This Row],[prices]])</f>
        <v>new-322000</v>
      </c>
      <c r="R1422" s="11" t="str" cm="1">
        <f t="array" ref="R14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3" spans="1:18" x14ac:dyDescent="0.2">
      <c r="A1423" s="1">
        <v>43457</v>
      </c>
      <c r="B1423" s="14">
        <f>YEAR(Barcelona_Idealista4[[#This Row],[Fecha]])</f>
        <v>2018</v>
      </c>
      <c r="C1423" t="s">
        <v>1544</v>
      </c>
      <c r="D1423" t="s">
        <v>11</v>
      </c>
      <c r="E1423" t="s">
        <v>37</v>
      </c>
      <c r="F1423" t="s">
        <v>74</v>
      </c>
      <c r="G1423" t="s">
        <v>119</v>
      </c>
      <c r="H1423" t="s">
        <v>15</v>
      </c>
      <c r="I1423">
        <v>2</v>
      </c>
      <c r="J1423">
        <v>62</v>
      </c>
      <c r="K1423" t="s">
        <v>16</v>
      </c>
      <c r="L1423" t="s">
        <v>17</v>
      </c>
      <c r="M1423" t="s">
        <v>21</v>
      </c>
      <c r="N1423" s="18">
        <f>VLOOKUP(Barcelona_Idealista4[[#This Row],[lift]],Tabla5[],2,0)</f>
        <v>0</v>
      </c>
      <c r="O1423" s="25">
        <v>478000</v>
      </c>
      <c r="P1423" s="25">
        <f>Barcelona_Idealista4[[#This Row],[prices]]/Barcelona_Idealista4[[#This Row],[area_m2]]</f>
        <v>7709.677419354839</v>
      </c>
      <c r="Q1423" t="str">
        <f>_xlfn.TEXTJOIN("-",0,Barcelona_Idealista4[[#This Row],[condition]],Barcelona_Idealista4[[#This Row],[prices]])</f>
        <v>new-478000</v>
      </c>
      <c r="R1423" s="11" t="str" cm="1">
        <f t="array" ref="R1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4" spans="1:18" x14ac:dyDescent="0.2">
      <c r="A1424" s="1">
        <v>43458</v>
      </c>
      <c r="B1424" s="14">
        <f>YEAR(Barcelona_Idealista4[[#This Row],[Fecha]])</f>
        <v>2018</v>
      </c>
      <c r="C1424" t="s">
        <v>1545</v>
      </c>
      <c r="D1424" t="s">
        <v>11</v>
      </c>
      <c r="E1424" t="s">
        <v>37</v>
      </c>
      <c r="F1424" t="s">
        <v>74</v>
      </c>
      <c r="G1424" t="s">
        <v>119</v>
      </c>
      <c r="H1424" t="s">
        <v>15</v>
      </c>
      <c r="I1424">
        <v>1</v>
      </c>
      <c r="J1424">
        <v>59</v>
      </c>
      <c r="K1424" t="s">
        <v>16</v>
      </c>
      <c r="L1424" t="s">
        <v>17</v>
      </c>
      <c r="M1424" t="s">
        <v>18</v>
      </c>
      <c r="N1424" s="18">
        <f>VLOOKUP(Barcelona_Idealista4[[#This Row],[lift]],Tabla5[],2,0)</f>
        <v>0</v>
      </c>
      <c r="O1424" s="25">
        <v>352000</v>
      </c>
      <c r="P1424" s="25">
        <f>Barcelona_Idealista4[[#This Row],[prices]]/Barcelona_Idealista4[[#This Row],[area_m2]]</f>
        <v>5966.1016949152545</v>
      </c>
      <c r="Q1424" t="str">
        <f>_xlfn.TEXTJOIN("-",0,Barcelona_Idealista4[[#This Row],[condition]],Barcelona_Idealista4[[#This Row],[prices]])</f>
        <v>new-352000</v>
      </c>
      <c r="R1424" s="11" t="str" cm="1">
        <f t="array" ref="R14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5" spans="1:18" x14ac:dyDescent="0.2">
      <c r="A1425" s="1">
        <v>43459</v>
      </c>
      <c r="B1425" s="14">
        <f>YEAR(Barcelona_Idealista4[[#This Row],[Fecha]])</f>
        <v>2018</v>
      </c>
      <c r="C1425" t="s">
        <v>1546</v>
      </c>
      <c r="D1425" t="s">
        <v>11</v>
      </c>
      <c r="E1425" t="s">
        <v>19</v>
      </c>
      <c r="F1425" t="s">
        <v>20</v>
      </c>
      <c r="G1425" t="s">
        <v>119</v>
      </c>
      <c r="H1425" t="s">
        <v>15</v>
      </c>
      <c r="I1425">
        <v>3</v>
      </c>
      <c r="J1425">
        <v>101</v>
      </c>
      <c r="K1425" t="s">
        <v>16</v>
      </c>
      <c r="L1425" t="s">
        <v>17</v>
      </c>
      <c r="M1425" t="s">
        <v>40</v>
      </c>
      <c r="N1425" s="18">
        <f>VLOOKUP(Barcelona_Idealista4[[#This Row],[lift]],Tabla5[],2,0)</f>
        <v>0</v>
      </c>
      <c r="O1425" s="25">
        <v>775000</v>
      </c>
      <c r="P1425" s="25">
        <f>Barcelona_Idealista4[[#This Row],[prices]]/Barcelona_Idealista4[[#This Row],[area_m2]]</f>
        <v>7673.2673267326736</v>
      </c>
      <c r="Q1425" t="str">
        <f>_xlfn.TEXTJOIN("-",0,Barcelona_Idealista4[[#This Row],[condition]],Barcelona_Idealista4[[#This Row],[prices]])</f>
        <v>new-775000</v>
      </c>
      <c r="R1425" s="11" t="str" cm="1">
        <f t="array" ref="R14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6" spans="1:18" x14ac:dyDescent="0.2">
      <c r="A1426" s="1">
        <v>43460</v>
      </c>
      <c r="B1426" s="14">
        <f>YEAR(Barcelona_Idealista4[[#This Row],[Fecha]])</f>
        <v>2018</v>
      </c>
      <c r="C1426" t="s">
        <v>1547</v>
      </c>
      <c r="D1426" t="s">
        <v>11</v>
      </c>
      <c r="E1426" t="s">
        <v>19</v>
      </c>
      <c r="F1426" t="s">
        <v>20</v>
      </c>
      <c r="G1426" t="s">
        <v>119</v>
      </c>
      <c r="H1426" t="s">
        <v>15</v>
      </c>
      <c r="I1426">
        <v>2</v>
      </c>
      <c r="J1426">
        <v>95</v>
      </c>
      <c r="K1426" t="s">
        <v>16</v>
      </c>
      <c r="L1426" t="s">
        <v>17</v>
      </c>
      <c r="M1426" t="s">
        <v>40</v>
      </c>
      <c r="N1426" s="18">
        <f>VLOOKUP(Barcelona_Idealista4[[#This Row],[lift]],Tabla5[],2,0)</f>
        <v>0</v>
      </c>
      <c r="O1426" s="25">
        <v>820000</v>
      </c>
      <c r="P1426" s="25">
        <f>Barcelona_Idealista4[[#This Row],[prices]]/Barcelona_Idealista4[[#This Row],[area_m2]]</f>
        <v>8631.5789473684217</v>
      </c>
      <c r="Q1426" t="str">
        <f>_xlfn.TEXTJOIN("-",0,Barcelona_Idealista4[[#This Row],[condition]],Barcelona_Idealista4[[#This Row],[prices]])</f>
        <v>new-820000</v>
      </c>
      <c r="R1426" s="11" t="str" cm="1">
        <f t="array" ref="R14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7" spans="1:18" x14ac:dyDescent="0.2">
      <c r="A1427" s="1">
        <v>43461</v>
      </c>
      <c r="B1427" s="14">
        <f>YEAR(Barcelona_Idealista4[[#This Row],[Fecha]])</f>
        <v>2018</v>
      </c>
      <c r="C1427" t="s">
        <v>1548</v>
      </c>
      <c r="D1427" t="s">
        <v>11</v>
      </c>
      <c r="E1427" t="s">
        <v>19</v>
      </c>
      <c r="F1427" t="s">
        <v>20</v>
      </c>
      <c r="G1427" t="s">
        <v>119</v>
      </c>
      <c r="H1427" t="s">
        <v>15</v>
      </c>
      <c r="I1427">
        <v>3</v>
      </c>
      <c r="J1427">
        <v>91</v>
      </c>
      <c r="K1427" t="s">
        <v>16</v>
      </c>
      <c r="L1427" t="s">
        <v>17</v>
      </c>
      <c r="M1427" t="s">
        <v>18</v>
      </c>
      <c r="N1427" s="18">
        <f>VLOOKUP(Barcelona_Idealista4[[#This Row],[lift]],Tabla5[],2,0)</f>
        <v>0</v>
      </c>
      <c r="O1427" s="25">
        <v>749000</v>
      </c>
      <c r="P1427" s="25">
        <f>Barcelona_Idealista4[[#This Row],[prices]]/Barcelona_Idealista4[[#This Row],[area_m2]]</f>
        <v>8230.7692307692305</v>
      </c>
      <c r="Q1427" t="str">
        <f>_xlfn.TEXTJOIN("-",0,Barcelona_Idealista4[[#This Row],[condition]],Barcelona_Idealista4[[#This Row],[prices]])</f>
        <v>new-749000</v>
      </c>
      <c r="R1427" s="11" t="str" cm="1">
        <f t="array" ref="R14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8" spans="1:18" x14ac:dyDescent="0.2">
      <c r="A1428" s="1">
        <v>43462</v>
      </c>
      <c r="B1428" s="14">
        <f>YEAR(Barcelona_Idealista4[[#This Row],[Fecha]])</f>
        <v>2018</v>
      </c>
      <c r="C1428" t="s">
        <v>1549</v>
      </c>
      <c r="D1428" t="s">
        <v>11</v>
      </c>
      <c r="E1428" t="s">
        <v>50</v>
      </c>
      <c r="F1428" t="s">
        <v>84</v>
      </c>
      <c r="G1428" t="s">
        <v>119</v>
      </c>
      <c r="H1428" t="s">
        <v>15</v>
      </c>
      <c r="I1428">
        <v>3</v>
      </c>
      <c r="J1428">
        <v>94</v>
      </c>
      <c r="K1428" t="s">
        <v>16</v>
      </c>
      <c r="L1428" t="s">
        <v>17</v>
      </c>
      <c r="M1428" t="s">
        <v>40</v>
      </c>
      <c r="N1428" s="18">
        <f>VLOOKUP(Barcelona_Idealista4[[#This Row],[lift]],Tabla5[],2,0)</f>
        <v>0</v>
      </c>
      <c r="O1428" s="25">
        <v>595000</v>
      </c>
      <c r="P1428" s="25">
        <f>Barcelona_Idealista4[[#This Row],[prices]]/Barcelona_Idealista4[[#This Row],[area_m2]]</f>
        <v>6329.7872340425529</v>
      </c>
      <c r="Q1428" t="str">
        <f>_xlfn.TEXTJOIN("-",0,Barcelona_Idealista4[[#This Row],[condition]],Barcelona_Idealista4[[#This Row],[prices]])</f>
        <v>new-595000</v>
      </c>
      <c r="R1428" s="11" t="str" cm="1">
        <f t="array" ref="R1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29" spans="1:18" x14ac:dyDescent="0.2">
      <c r="A1429" s="1">
        <v>43463</v>
      </c>
      <c r="B1429" s="14">
        <f>YEAR(Barcelona_Idealista4[[#This Row],[Fecha]])</f>
        <v>2018</v>
      </c>
      <c r="C1429" t="s">
        <v>1550</v>
      </c>
      <c r="D1429" t="s">
        <v>11</v>
      </c>
      <c r="E1429" t="s">
        <v>50</v>
      </c>
      <c r="F1429" t="s">
        <v>84</v>
      </c>
      <c r="G1429" t="s">
        <v>119</v>
      </c>
      <c r="H1429" t="s">
        <v>15</v>
      </c>
      <c r="I1429">
        <v>1</v>
      </c>
      <c r="J1429">
        <v>53</v>
      </c>
      <c r="K1429" t="s">
        <v>16</v>
      </c>
      <c r="L1429" t="s">
        <v>17</v>
      </c>
      <c r="M1429" t="s">
        <v>18</v>
      </c>
      <c r="N1429" s="18">
        <f>VLOOKUP(Barcelona_Idealista4[[#This Row],[lift]],Tabla5[],2,0)</f>
        <v>0</v>
      </c>
      <c r="O1429" s="25">
        <v>309000</v>
      </c>
      <c r="P1429" s="25">
        <f>Barcelona_Idealista4[[#This Row],[prices]]/Barcelona_Idealista4[[#This Row],[area_m2]]</f>
        <v>5830.1886792452833</v>
      </c>
      <c r="Q1429" t="str">
        <f>_xlfn.TEXTJOIN("-",0,Barcelona_Idealista4[[#This Row],[condition]],Barcelona_Idealista4[[#This Row],[prices]])</f>
        <v>new-309000</v>
      </c>
      <c r="R1429" s="11" t="str" cm="1">
        <f t="array" ref="R14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0" spans="1:18" x14ac:dyDescent="0.2">
      <c r="A1430" s="1">
        <v>43464</v>
      </c>
      <c r="B1430" s="14">
        <f>YEAR(Barcelona_Idealista4[[#This Row],[Fecha]])</f>
        <v>2018</v>
      </c>
      <c r="C1430" t="s">
        <v>1551</v>
      </c>
      <c r="D1430" t="s">
        <v>11</v>
      </c>
      <c r="E1430" t="s">
        <v>50</v>
      </c>
      <c r="F1430" t="s">
        <v>84</v>
      </c>
      <c r="G1430" t="s">
        <v>119</v>
      </c>
      <c r="H1430" t="s">
        <v>15</v>
      </c>
      <c r="I1430">
        <v>2</v>
      </c>
      <c r="J1430">
        <v>72</v>
      </c>
      <c r="K1430" t="s">
        <v>16</v>
      </c>
      <c r="L1430" t="s">
        <v>17</v>
      </c>
      <c r="M1430" t="s">
        <v>40</v>
      </c>
      <c r="N1430" s="18">
        <f>VLOOKUP(Barcelona_Idealista4[[#This Row],[lift]],Tabla5[],2,0)</f>
        <v>0</v>
      </c>
      <c r="O1430" s="25">
        <v>470000</v>
      </c>
      <c r="P1430" s="25">
        <f>Barcelona_Idealista4[[#This Row],[prices]]/Barcelona_Idealista4[[#This Row],[area_m2]]</f>
        <v>6527.7777777777774</v>
      </c>
      <c r="Q1430" t="str">
        <f>_xlfn.TEXTJOIN("-",0,Barcelona_Idealista4[[#This Row],[condition]],Barcelona_Idealista4[[#This Row],[prices]])</f>
        <v>new-470000</v>
      </c>
      <c r="R1430" s="11" t="str" cm="1">
        <f t="array" ref="R1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1" spans="1:18" x14ac:dyDescent="0.2">
      <c r="A1431" s="1">
        <v>43465</v>
      </c>
      <c r="B1431" s="14">
        <f>YEAR(Barcelona_Idealista4[[#This Row],[Fecha]])</f>
        <v>2018</v>
      </c>
      <c r="C1431" t="s">
        <v>1552</v>
      </c>
      <c r="D1431" t="s">
        <v>11</v>
      </c>
      <c r="E1431" t="s">
        <v>12</v>
      </c>
      <c r="F1431" t="s">
        <v>41</v>
      </c>
      <c r="G1431" t="s">
        <v>119</v>
      </c>
      <c r="H1431" t="s">
        <v>15</v>
      </c>
      <c r="I1431">
        <v>1</v>
      </c>
      <c r="J1431">
        <v>55</v>
      </c>
      <c r="K1431" t="s">
        <v>16</v>
      </c>
      <c r="L1431" t="s">
        <v>17</v>
      </c>
      <c r="M1431" t="s">
        <v>21</v>
      </c>
      <c r="N1431" s="18">
        <f>VLOOKUP(Barcelona_Idealista4[[#This Row],[lift]],Tabla5[],2,0)</f>
        <v>0</v>
      </c>
      <c r="O1431" s="25">
        <v>367200</v>
      </c>
      <c r="P1431" s="25">
        <f>Barcelona_Idealista4[[#This Row],[prices]]/Barcelona_Idealista4[[#This Row],[area_m2]]</f>
        <v>6676.363636363636</v>
      </c>
      <c r="Q1431" t="str">
        <f>_xlfn.TEXTJOIN("-",0,Barcelona_Idealista4[[#This Row],[condition]],Barcelona_Idealista4[[#This Row],[prices]])</f>
        <v>new-367200</v>
      </c>
      <c r="R1431" s="11" t="str" cm="1">
        <f t="array" ref="R1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2" spans="1:18" x14ac:dyDescent="0.2">
      <c r="A1432" s="1">
        <v>43466</v>
      </c>
      <c r="B1432" s="14">
        <f>YEAR(Barcelona_Idealista4[[#This Row],[Fecha]])</f>
        <v>2019</v>
      </c>
      <c r="C1432" t="s">
        <v>1553</v>
      </c>
      <c r="D1432" t="s">
        <v>11</v>
      </c>
      <c r="E1432" t="s">
        <v>12</v>
      </c>
      <c r="F1432" t="s">
        <v>41</v>
      </c>
      <c r="G1432" t="s">
        <v>119</v>
      </c>
      <c r="H1432" t="s">
        <v>15</v>
      </c>
      <c r="I1432">
        <v>1</v>
      </c>
      <c r="J1432">
        <v>55</v>
      </c>
      <c r="K1432" t="s">
        <v>16</v>
      </c>
      <c r="L1432" t="s">
        <v>17</v>
      </c>
      <c r="M1432" t="s">
        <v>18</v>
      </c>
      <c r="N1432" s="18">
        <f>VLOOKUP(Barcelona_Idealista4[[#This Row],[lift]],Tabla5[],2,0)</f>
        <v>0</v>
      </c>
      <c r="O1432" s="25">
        <v>345600</v>
      </c>
      <c r="P1432" s="25">
        <f>Barcelona_Idealista4[[#This Row],[prices]]/Barcelona_Idealista4[[#This Row],[area_m2]]</f>
        <v>6283.636363636364</v>
      </c>
      <c r="Q1432" t="str">
        <f>_xlfn.TEXTJOIN("-",0,Barcelona_Idealista4[[#This Row],[condition]],Barcelona_Idealista4[[#This Row],[prices]])</f>
        <v>new-345600</v>
      </c>
      <c r="R1432" s="11" t="str" cm="1">
        <f t="array" ref="R1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3" spans="1:18" x14ac:dyDescent="0.2">
      <c r="A1433" s="1">
        <v>43467</v>
      </c>
      <c r="B1433" s="14">
        <f>YEAR(Barcelona_Idealista4[[#This Row],[Fecha]])</f>
        <v>2019</v>
      </c>
      <c r="C1433" t="s">
        <v>1554</v>
      </c>
      <c r="D1433" t="s">
        <v>11</v>
      </c>
      <c r="E1433" t="s">
        <v>12</v>
      </c>
      <c r="F1433" t="s">
        <v>41</v>
      </c>
      <c r="G1433" t="s">
        <v>119</v>
      </c>
      <c r="H1433" t="s">
        <v>15</v>
      </c>
      <c r="I1433">
        <v>1</v>
      </c>
      <c r="J1433">
        <v>55</v>
      </c>
      <c r="K1433" t="s">
        <v>16</v>
      </c>
      <c r="L1433" t="s">
        <v>17</v>
      </c>
      <c r="M1433" t="s">
        <v>40</v>
      </c>
      <c r="N1433" s="18">
        <f>VLOOKUP(Barcelona_Idealista4[[#This Row],[lift]],Tabla5[],2,0)</f>
        <v>0</v>
      </c>
      <c r="O1433" s="25">
        <v>356400</v>
      </c>
      <c r="P1433" s="25">
        <f>Barcelona_Idealista4[[#This Row],[prices]]/Barcelona_Idealista4[[#This Row],[area_m2]]</f>
        <v>6480</v>
      </c>
      <c r="Q1433" t="str">
        <f>_xlfn.TEXTJOIN("-",0,Barcelona_Idealista4[[#This Row],[condition]],Barcelona_Idealista4[[#This Row],[prices]])</f>
        <v>new-356400</v>
      </c>
      <c r="R1433" s="11" t="str" cm="1">
        <f t="array" ref="R1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4" spans="1:18" x14ac:dyDescent="0.2">
      <c r="A1434" s="1">
        <v>43468</v>
      </c>
      <c r="B1434" s="14">
        <f>YEAR(Barcelona_Idealista4[[#This Row],[Fecha]])</f>
        <v>2019</v>
      </c>
      <c r="C1434" t="s">
        <v>1555</v>
      </c>
      <c r="D1434" t="s">
        <v>11</v>
      </c>
      <c r="E1434" t="s">
        <v>12</v>
      </c>
      <c r="F1434" t="s">
        <v>22</v>
      </c>
      <c r="G1434" t="s">
        <v>119</v>
      </c>
      <c r="H1434" t="s">
        <v>15</v>
      </c>
      <c r="I1434">
        <v>3</v>
      </c>
      <c r="J1434">
        <v>89</v>
      </c>
      <c r="K1434" t="s">
        <v>16</v>
      </c>
      <c r="L1434" t="s">
        <v>17</v>
      </c>
      <c r="M1434" t="s">
        <v>21</v>
      </c>
      <c r="N1434" s="18">
        <f>VLOOKUP(Barcelona_Idealista4[[#This Row],[lift]],Tabla5[],2,0)</f>
        <v>0</v>
      </c>
      <c r="O1434" s="25">
        <v>540000</v>
      </c>
      <c r="P1434" s="25">
        <f>Barcelona_Idealista4[[#This Row],[prices]]/Barcelona_Idealista4[[#This Row],[area_m2]]</f>
        <v>6067.4157303370785</v>
      </c>
      <c r="Q1434" t="str">
        <f>_xlfn.TEXTJOIN("-",0,Barcelona_Idealista4[[#This Row],[condition]],Barcelona_Idealista4[[#This Row],[prices]])</f>
        <v>new-540000</v>
      </c>
      <c r="R1434" s="11" t="str" cm="1">
        <f t="array" ref="R14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5" spans="1:18" x14ac:dyDescent="0.2">
      <c r="A1435" s="1">
        <v>43469</v>
      </c>
      <c r="B1435" s="14">
        <f>YEAR(Barcelona_Idealista4[[#This Row],[Fecha]])</f>
        <v>2019</v>
      </c>
      <c r="C1435" t="s">
        <v>1556</v>
      </c>
      <c r="D1435" t="s">
        <v>11</v>
      </c>
      <c r="E1435" t="s">
        <v>12</v>
      </c>
      <c r="F1435" t="s">
        <v>22</v>
      </c>
      <c r="G1435" t="s">
        <v>119</v>
      </c>
      <c r="H1435" t="s">
        <v>15</v>
      </c>
      <c r="I1435">
        <v>3</v>
      </c>
      <c r="J1435">
        <v>89</v>
      </c>
      <c r="K1435" t="s">
        <v>16</v>
      </c>
      <c r="L1435" t="s">
        <v>17</v>
      </c>
      <c r="M1435" t="s">
        <v>40</v>
      </c>
      <c r="N1435" s="18">
        <f>VLOOKUP(Barcelona_Idealista4[[#This Row],[lift]],Tabla5[],2,0)</f>
        <v>0</v>
      </c>
      <c r="O1435" s="25">
        <v>530000</v>
      </c>
      <c r="P1435" s="25">
        <f>Barcelona_Idealista4[[#This Row],[prices]]/Barcelona_Idealista4[[#This Row],[area_m2]]</f>
        <v>5955.0561797752807</v>
      </c>
      <c r="Q1435" t="str">
        <f>_xlfn.TEXTJOIN("-",0,Barcelona_Idealista4[[#This Row],[condition]],Barcelona_Idealista4[[#This Row],[prices]])</f>
        <v>new-530000</v>
      </c>
      <c r="R1435" s="11" t="str" cm="1">
        <f t="array" ref="R1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6" spans="1:18" x14ac:dyDescent="0.2">
      <c r="A1436" s="1">
        <v>43470</v>
      </c>
      <c r="B1436" s="14">
        <f>YEAR(Barcelona_Idealista4[[#This Row],[Fecha]])</f>
        <v>2019</v>
      </c>
      <c r="C1436" t="s">
        <v>1557</v>
      </c>
      <c r="D1436" t="s">
        <v>11</v>
      </c>
      <c r="E1436" t="s">
        <v>12</v>
      </c>
      <c r="F1436" t="s">
        <v>22</v>
      </c>
      <c r="G1436" t="s">
        <v>119</v>
      </c>
      <c r="H1436" t="s">
        <v>15</v>
      </c>
      <c r="I1436">
        <v>2</v>
      </c>
      <c r="J1436">
        <v>72</v>
      </c>
      <c r="K1436" t="s">
        <v>16</v>
      </c>
      <c r="L1436" t="s">
        <v>17</v>
      </c>
      <c r="M1436" t="s">
        <v>18</v>
      </c>
      <c r="N1436" s="18">
        <f>VLOOKUP(Barcelona_Idealista4[[#This Row],[lift]],Tabla5[],2,0)</f>
        <v>0</v>
      </c>
      <c r="O1436" s="25">
        <v>580000</v>
      </c>
      <c r="P1436" s="25">
        <f>Barcelona_Idealista4[[#This Row],[prices]]/Barcelona_Idealista4[[#This Row],[area_m2]]</f>
        <v>8055.5555555555557</v>
      </c>
      <c r="Q1436" t="str">
        <f>_xlfn.TEXTJOIN("-",0,Barcelona_Idealista4[[#This Row],[condition]],Barcelona_Idealista4[[#This Row],[prices]])</f>
        <v>new-580000</v>
      </c>
      <c r="R1436" s="11" t="str" cm="1">
        <f t="array" ref="R1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7" spans="1:18" x14ac:dyDescent="0.2">
      <c r="A1437" s="1">
        <v>43471</v>
      </c>
      <c r="B1437" s="14">
        <f>YEAR(Barcelona_Idealista4[[#This Row],[Fecha]])</f>
        <v>2019</v>
      </c>
      <c r="C1437" t="s">
        <v>1558</v>
      </c>
      <c r="D1437" t="s">
        <v>11</v>
      </c>
      <c r="E1437" t="s">
        <v>12</v>
      </c>
      <c r="F1437" t="s">
        <v>41</v>
      </c>
      <c r="G1437" t="s">
        <v>119</v>
      </c>
      <c r="H1437" t="s">
        <v>15</v>
      </c>
      <c r="I1437">
        <v>3</v>
      </c>
      <c r="J1437">
        <v>111</v>
      </c>
      <c r="K1437" t="s">
        <v>16</v>
      </c>
      <c r="L1437" t="s">
        <v>17</v>
      </c>
      <c r="M1437" t="s">
        <v>52</v>
      </c>
      <c r="N1437" s="18">
        <f>VLOOKUP(Barcelona_Idealista4[[#This Row],[lift]],Tabla5[],2,0)</f>
        <v>0</v>
      </c>
      <c r="O1437" s="25">
        <v>1095000</v>
      </c>
      <c r="P1437" s="25">
        <f>Barcelona_Idealista4[[#This Row],[prices]]/Barcelona_Idealista4[[#This Row],[area_m2]]</f>
        <v>9864.864864864865</v>
      </c>
      <c r="Q1437" t="str">
        <f>_xlfn.TEXTJOIN("-",0,Barcelona_Idealista4[[#This Row],[condition]],Barcelona_Idealista4[[#This Row],[prices]])</f>
        <v>new-1095000</v>
      </c>
      <c r="R1437" s="11" t="str" cm="1">
        <f t="array" ref="R14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8" spans="1:18" x14ac:dyDescent="0.2">
      <c r="A1438" s="1">
        <v>43472</v>
      </c>
      <c r="B1438" s="14">
        <f>YEAR(Barcelona_Idealista4[[#This Row],[Fecha]])</f>
        <v>2019</v>
      </c>
      <c r="C1438" t="s">
        <v>1559</v>
      </c>
      <c r="D1438" t="s">
        <v>11</v>
      </c>
      <c r="E1438" t="s">
        <v>12</v>
      </c>
      <c r="F1438" t="s">
        <v>41</v>
      </c>
      <c r="G1438" t="s">
        <v>119</v>
      </c>
      <c r="H1438" t="s">
        <v>23</v>
      </c>
      <c r="I1438">
        <v>3</v>
      </c>
      <c r="J1438">
        <v>105</v>
      </c>
      <c r="K1438" t="s">
        <v>16</v>
      </c>
      <c r="L1438" t="s">
        <v>17</v>
      </c>
      <c r="M1438" t="s">
        <v>36</v>
      </c>
      <c r="N1438" s="18">
        <f>VLOOKUP(Barcelona_Idealista4[[#This Row],[lift]],Tabla5[],2,0)</f>
        <v>0</v>
      </c>
      <c r="O1438" s="25">
        <v>1475000</v>
      </c>
      <c r="P1438" s="25">
        <f>Barcelona_Idealista4[[#This Row],[prices]]/Barcelona_Idealista4[[#This Row],[area_m2]]</f>
        <v>14047.619047619048</v>
      </c>
      <c r="Q1438" t="str">
        <f>_xlfn.TEXTJOIN("-",0,Barcelona_Idealista4[[#This Row],[condition]],Barcelona_Idealista4[[#This Row],[prices]])</f>
        <v>new-1475000</v>
      </c>
      <c r="R1438" s="11" t="str" cm="1">
        <f t="array" ref="R14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39" spans="1:18" x14ac:dyDescent="0.2">
      <c r="A1439" s="1">
        <v>43473</v>
      </c>
      <c r="B1439" s="14">
        <f>YEAR(Barcelona_Idealista4[[#This Row],[Fecha]])</f>
        <v>2019</v>
      </c>
      <c r="C1439" t="s">
        <v>1560</v>
      </c>
      <c r="D1439" t="s">
        <v>11</v>
      </c>
      <c r="E1439" t="s">
        <v>54</v>
      </c>
      <c r="F1439" t="s">
        <v>54</v>
      </c>
      <c r="G1439" t="s">
        <v>119</v>
      </c>
      <c r="H1439" t="s">
        <v>15</v>
      </c>
      <c r="I1439">
        <v>4</v>
      </c>
      <c r="J1439">
        <v>102</v>
      </c>
      <c r="K1439" t="s">
        <v>16</v>
      </c>
      <c r="L1439" t="s">
        <v>17</v>
      </c>
      <c r="M1439" t="s">
        <v>52</v>
      </c>
      <c r="N1439" s="18">
        <f>VLOOKUP(Barcelona_Idealista4[[#This Row],[lift]],Tabla5[],2,0)</f>
        <v>0</v>
      </c>
      <c r="O1439" s="25">
        <v>430000</v>
      </c>
      <c r="P1439" s="25">
        <f>Barcelona_Idealista4[[#This Row],[prices]]/Barcelona_Idealista4[[#This Row],[area_m2]]</f>
        <v>4215.6862745098042</v>
      </c>
      <c r="Q1439" t="str">
        <f>_xlfn.TEXTJOIN("-",0,Barcelona_Idealista4[[#This Row],[condition]],Barcelona_Idealista4[[#This Row],[prices]])</f>
        <v>new-430000</v>
      </c>
      <c r="R1439" s="11" t="str" cm="1">
        <f t="array" ref="R14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0" spans="1:18" x14ac:dyDescent="0.2">
      <c r="A1440" s="1">
        <v>43474</v>
      </c>
      <c r="B1440" s="14">
        <f>YEAR(Barcelona_Idealista4[[#This Row],[Fecha]])</f>
        <v>2019</v>
      </c>
      <c r="C1440" t="s">
        <v>1561</v>
      </c>
      <c r="D1440" t="s">
        <v>11</v>
      </c>
      <c r="E1440" t="s">
        <v>42</v>
      </c>
      <c r="F1440" t="s">
        <v>43</v>
      </c>
      <c r="G1440" t="s">
        <v>119</v>
      </c>
      <c r="H1440" t="s">
        <v>15</v>
      </c>
      <c r="I1440">
        <v>1</v>
      </c>
      <c r="J1440">
        <v>67</v>
      </c>
      <c r="K1440" t="s">
        <v>16</v>
      </c>
      <c r="L1440" t="s">
        <v>17</v>
      </c>
      <c r="M1440" t="s">
        <v>40</v>
      </c>
      <c r="N1440" s="18">
        <f>VLOOKUP(Barcelona_Idealista4[[#This Row],[lift]],Tabla5[],2,0)</f>
        <v>0</v>
      </c>
      <c r="O1440" s="25">
        <v>359000</v>
      </c>
      <c r="P1440" s="25">
        <f>Barcelona_Idealista4[[#This Row],[prices]]/Barcelona_Idealista4[[#This Row],[area_m2]]</f>
        <v>5358.2089552238804</v>
      </c>
      <c r="Q1440" t="str">
        <f>_xlfn.TEXTJOIN("-",0,Barcelona_Idealista4[[#This Row],[condition]],Barcelona_Idealista4[[#This Row],[prices]])</f>
        <v>new-359000</v>
      </c>
      <c r="R1440" s="11" t="str" cm="1">
        <f t="array" ref="R1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1" spans="1:18" x14ac:dyDescent="0.2">
      <c r="A1441" s="1">
        <v>43475</v>
      </c>
      <c r="B1441" s="14">
        <f>YEAR(Barcelona_Idealista4[[#This Row],[Fecha]])</f>
        <v>2019</v>
      </c>
      <c r="C1441" t="s">
        <v>1562</v>
      </c>
      <c r="D1441" t="s">
        <v>11</v>
      </c>
      <c r="E1441" t="s">
        <v>19</v>
      </c>
      <c r="F1441" t="s">
        <v>20</v>
      </c>
      <c r="G1441" t="s">
        <v>119</v>
      </c>
      <c r="H1441" t="s">
        <v>15</v>
      </c>
      <c r="I1441">
        <v>2</v>
      </c>
      <c r="J1441">
        <v>69</v>
      </c>
      <c r="K1441" t="s">
        <v>16</v>
      </c>
      <c r="L1441" t="s">
        <v>17</v>
      </c>
      <c r="M1441" t="s">
        <v>58</v>
      </c>
      <c r="N1441" s="18">
        <f>VLOOKUP(Barcelona_Idealista4[[#This Row],[lift]],Tabla5[],2,0)</f>
        <v>0</v>
      </c>
      <c r="O1441" s="25">
        <v>608000</v>
      </c>
      <c r="P1441" s="25">
        <f>Barcelona_Idealista4[[#This Row],[prices]]/Barcelona_Idealista4[[#This Row],[area_m2]]</f>
        <v>8811.5942028985501</v>
      </c>
      <c r="Q1441" t="str">
        <f>_xlfn.TEXTJOIN("-",0,Barcelona_Idealista4[[#This Row],[condition]],Barcelona_Idealista4[[#This Row],[prices]])</f>
        <v>new-608000</v>
      </c>
      <c r="R1441" s="11" t="str" cm="1">
        <f t="array" ref="R1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2" spans="1:18" x14ac:dyDescent="0.2">
      <c r="A1442" s="1">
        <v>43476</v>
      </c>
      <c r="B1442" s="14">
        <f>YEAR(Barcelona_Idealista4[[#This Row],[Fecha]])</f>
        <v>2019</v>
      </c>
      <c r="C1442" t="s">
        <v>1563</v>
      </c>
      <c r="D1442" t="s">
        <v>11</v>
      </c>
      <c r="E1442" t="s">
        <v>19</v>
      </c>
      <c r="F1442" t="s">
        <v>20</v>
      </c>
      <c r="G1442" t="s">
        <v>119</v>
      </c>
      <c r="H1442" t="s">
        <v>15</v>
      </c>
      <c r="I1442">
        <v>2</v>
      </c>
      <c r="J1442">
        <v>70</v>
      </c>
      <c r="K1442" t="s">
        <v>16</v>
      </c>
      <c r="L1442" t="s">
        <v>17</v>
      </c>
      <c r="M1442" t="s">
        <v>18</v>
      </c>
      <c r="N1442" s="18">
        <f>VLOOKUP(Barcelona_Idealista4[[#This Row],[lift]],Tabla5[],2,0)</f>
        <v>0</v>
      </c>
      <c r="O1442" s="25">
        <v>599000</v>
      </c>
      <c r="P1442" s="25">
        <f>Barcelona_Idealista4[[#This Row],[prices]]/Barcelona_Idealista4[[#This Row],[area_m2]]</f>
        <v>8557.1428571428569</v>
      </c>
      <c r="Q1442" t="str">
        <f>_xlfn.TEXTJOIN("-",0,Barcelona_Idealista4[[#This Row],[condition]],Barcelona_Idealista4[[#This Row],[prices]])</f>
        <v>new-599000</v>
      </c>
      <c r="R1442" s="11" t="str" cm="1">
        <f t="array" ref="R1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3" spans="1:18" x14ac:dyDescent="0.2">
      <c r="A1443" s="1">
        <v>43477</v>
      </c>
      <c r="B1443" s="14">
        <f>YEAR(Barcelona_Idealista4[[#This Row],[Fecha]])</f>
        <v>2019</v>
      </c>
      <c r="C1443" t="s">
        <v>1564</v>
      </c>
      <c r="D1443" t="s">
        <v>11</v>
      </c>
      <c r="E1443" t="s">
        <v>19</v>
      </c>
      <c r="F1443" t="s">
        <v>20</v>
      </c>
      <c r="G1443" t="s">
        <v>119</v>
      </c>
      <c r="H1443" t="s">
        <v>15</v>
      </c>
      <c r="I1443">
        <v>2</v>
      </c>
      <c r="J1443">
        <v>69</v>
      </c>
      <c r="K1443" t="s">
        <v>16</v>
      </c>
      <c r="L1443" t="s">
        <v>17</v>
      </c>
      <c r="M1443" t="s">
        <v>18</v>
      </c>
      <c r="N1443" s="18">
        <f>VLOOKUP(Barcelona_Idealista4[[#This Row],[lift]],Tabla5[],2,0)</f>
        <v>0</v>
      </c>
      <c r="O1443" s="25">
        <v>583000</v>
      </c>
      <c r="P1443" s="25">
        <f>Barcelona_Idealista4[[#This Row],[prices]]/Barcelona_Idealista4[[#This Row],[area_m2]]</f>
        <v>8449.2753623188401</v>
      </c>
      <c r="Q1443" t="str">
        <f>_xlfn.TEXTJOIN("-",0,Barcelona_Idealista4[[#This Row],[condition]],Barcelona_Idealista4[[#This Row],[prices]])</f>
        <v>new-583000</v>
      </c>
      <c r="R1443" s="11" t="str" cm="1">
        <f t="array" ref="R14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4" spans="1:18" x14ac:dyDescent="0.2">
      <c r="A1444" s="1">
        <v>43478</v>
      </c>
      <c r="B1444" s="14">
        <f>YEAR(Barcelona_Idealista4[[#This Row],[Fecha]])</f>
        <v>2019</v>
      </c>
      <c r="C1444" t="s">
        <v>1565</v>
      </c>
      <c r="D1444" t="s">
        <v>11</v>
      </c>
      <c r="E1444" t="s">
        <v>25</v>
      </c>
      <c r="F1444" t="s">
        <v>99</v>
      </c>
      <c r="G1444" t="s">
        <v>119</v>
      </c>
      <c r="H1444" t="s">
        <v>15</v>
      </c>
      <c r="I1444">
        <v>3</v>
      </c>
      <c r="J1444">
        <v>91</v>
      </c>
      <c r="K1444" t="s">
        <v>16</v>
      </c>
      <c r="L1444" t="s">
        <v>17</v>
      </c>
      <c r="M1444" t="s">
        <v>40</v>
      </c>
      <c r="N1444" s="18">
        <f>VLOOKUP(Barcelona_Idealista4[[#This Row],[lift]],Tabla5[],2,0)</f>
        <v>0</v>
      </c>
      <c r="O1444" s="25">
        <v>425000</v>
      </c>
      <c r="P1444" s="25">
        <f>Barcelona_Idealista4[[#This Row],[prices]]/Barcelona_Idealista4[[#This Row],[area_m2]]</f>
        <v>4670.3296703296701</v>
      </c>
      <c r="Q1444" t="str">
        <f>_xlfn.TEXTJOIN("-",0,Barcelona_Idealista4[[#This Row],[condition]],Barcelona_Idealista4[[#This Row],[prices]])</f>
        <v>new-425000</v>
      </c>
      <c r="R1444" s="11" t="str" cm="1">
        <f t="array" ref="R14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5" spans="1:18" x14ac:dyDescent="0.2">
      <c r="A1445" s="1">
        <v>43479</v>
      </c>
      <c r="B1445" s="14">
        <f>YEAR(Barcelona_Idealista4[[#This Row],[Fecha]])</f>
        <v>2019</v>
      </c>
      <c r="C1445" t="s">
        <v>1566</v>
      </c>
      <c r="D1445" t="s">
        <v>11</v>
      </c>
      <c r="E1445" t="s">
        <v>25</v>
      </c>
      <c r="F1445" t="s">
        <v>99</v>
      </c>
      <c r="G1445" t="s">
        <v>119</v>
      </c>
      <c r="H1445" t="s">
        <v>15</v>
      </c>
      <c r="I1445">
        <v>3</v>
      </c>
      <c r="J1445">
        <v>91</v>
      </c>
      <c r="K1445" t="s">
        <v>16</v>
      </c>
      <c r="L1445" t="s">
        <v>17</v>
      </c>
      <c r="M1445" t="s">
        <v>18</v>
      </c>
      <c r="N1445" s="18">
        <f>VLOOKUP(Barcelona_Idealista4[[#This Row],[lift]],Tabla5[],2,0)</f>
        <v>0</v>
      </c>
      <c r="O1445" s="25">
        <v>415000</v>
      </c>
      <c r="P1445" s="25">
        <f>Barcelona_Idealista4[[#This Row],[prices]]/Barcelona_Idealista4[[#This Row],[area_m2]]</f>
        <v>4560.4395604395604</v>
      </c>
      <c r="Q1445" t="str">
        <f>_xlfn.TEXTJOIN("-",0,Barcelona_Idealista4[[#This Row],[condition]],Barcelona_Idealista4[[#This Row],[prices]])</f>
        <v>new-415000</v>
      </c>
      <c r="R1445" s="11" t="str" cm="1">
        <f t="array" ref="R14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6" spans="1:18" x14ac:dyDescent="0.2">
      <c r="A1446" s="1">
        <v>43480</v>
      </c>
      <c r="B1446" s="14">
        <f>YEAR(Barcelona_Idealista4[[#This Row],[Fecha]])</f>
        <v>2019</v>
      </c>
      <c r="C1446" t="s">
        <v>1567</v>
      </c>
      <c r="D1446" t="s">
        <v>11</v>
      </c>
      <c r="E1446" t="s">
        <v>42</v>
      </c>
      <c r="F1446" t="s">
        <v>43</v>
      </c>
      <c r="G1446" t="s">
        <v>119</v>
      </c>
      <c r="H1446" t="s">
        <v>15</v>
      </c>
      <c r="I1446">
        <v>2</v>
      </c>
      <c r="J1446">
        <v>86</v>
      </c>
      <c r="K1446" t="s">
        <v>16</v>
      </c>
      <c r="L1446" t="s">
        <v>17</v>
      </c>
      <c r="M1446" t="s">
        <v>40</v>
      </c>
      <c r="N1446" s="18">
        <f>VLOOKUP(Barcelona_Idealista4[[#This Row],[lift]],Tabla5[],2,0)</f>
        <v>0</v>
      </c>
      <c r="O1446" s="25">
        <v>469000</v>
      </c>
      <c r="P1446" s="25">
        <f>Barcelona_Idealista4[[#This Row],[prices]]/Barcelona_Idealista4[[#This Row],[area_m2]]</f>
        <v>5453.4883720930229</v>
      </c>
      <c r="Q1446" t="str">
        <f>_xlfn.TEXTJOIN("-",0,Barcelona_Idealista4[[#This Row],[condition]],Barcelona_Idealista4[[#This Row],[prices]])</f>
        <v>new-469000</v>
      </c>
      <c r="R1446" s="11" t="str" cm="1">
        <f t="array" ref="R1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7" spans="1:18" x14ac:dyDescent="0.2">
      <c r="A1447" s="1">
        <v>43481</v>
      </c>
      <c r="B1447" s="14">
        <f>YEAR(Barcelona_Idealista4[[#This Row],[Fecha]])</f>
        <v>2019</v>
      </c>
      <c r="C1447" t="s">
        <v>1568</v>
      </c>
      <c r="D1447" t="s">
        <v>11</v>
      </c>
      <c r="E1447" t="s">
        <v>25</v>
      </c>
      <c r="F1447" t="s">
        <v>79</v>
      </c>
      <c r="G1447" t="s">
        <v>119</v>
      </c>
      <c r="H1447" t="s">
        <v>15</v>
      </c>
      <c r="I1447">
        <v>3</v>
      </c>
      <c r="J1447">
        <v>114</v>
      </c>
      <c r="K1447" t="s">
        <v>16</v>
      </c>
      <c r="L1447" t="s">
        <v>17</v>
      </c>
      <c r="M1447" t="s">
        <v>18</v>
      </c>
      <c r="N1447" s="18">
        <f>VLOOKUP(Barcelona_Idealista4[[#This Row],[lift]],Tabla5[],2,0)</f>
        <v>0</v>
      </c>
      <c r="O1447" s="25">
        <v>430000</v>
      </c>
      <c r="P1447" s="25">
        <f>Barcelona_Idealista4[[#This Row],[prices]]/Barcelona_Idealista4[[#This Row],[area_m2]]</f>
        <v>3771.9298245614036</v>
      </c>
      <c r="Q1447" t="str">
        <f>_xlfn.TEXTJOIN("-",0,Barcelona_Idealista4[[#This Row],[condition]],Barcelona_Idealista4[[#This Row],[prices]])</f>
        <v>new-430000</v>
      </c>
      <c r="R1447" s="11" t="str" cm="1">
        <f t="array" ref="R1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8" spans="1:18" x14ac:dyDescent="0.2">
      <c r="A1448" s="1">
        <v>43482</v>
      </c>
      <c r="B1448" s="14">
        <f>YEAR(Barcelona_Idealista4[[#This Row],[Fecha]])</f>
        <v>2019</v>
      </c>
      <c r="C1448" t="s">
        <v>1569</v>
      </c>
      <c r="D1448" t="s">
        <v>11</v>
      </c>
      <c r="E1448" t="s">
        <v>25</v>
      </c>
      <c r="F1448" t="s">
        <v>79</v>
      </c>
      <c r="G1448" t="s">
        <v>119</v>
      </c>
      <c r="H1448" t="s">
        <v>15</v>
      </c>
      <c r="I1448">
        <v>3</v>
      </c>
      <c r="J1448">
        <v>116</v>
      </c>
      <c r="K1448" t="s">
        <v>16</v>
      </c>
      <c r="L1448" t="s">
        <v>17</v>
      </c>
      <c r="M1448" t="s">
        <v>18</v>
      </c>
      <c r="N1448" s="18">
        <f>VLOOKUP(Barcelona_Idealista4[[#This Row],[lift]],Tabla5[],2,0)</f>
        <v>0</v>
      </c>
      <c r="O1448" s="25">
        <v>415000</v>
      </c>
      <c r="P1448" s="25">
        <f>Barcelona_Idealista4[[#This Row],[prices]]/Barcelona_Idealista4[[#This Row],[area_m2]]</f>
        <v>3577.5862068965516</v>
      </c>
      <c r="Q1448" t="str">
        <f>_xlfn.TEXTJOIN("-",0,Barcelona_Idealista4[[#This Row],[condition]],Barcelona_Idealista4[[#This Row],[prices]])</f>
        <v>new-415000</v>
      </c>
      <c r="R1448" s="11" t="str" cm="1">
        <f t="array" ref="R14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49" spans="1:18" x14ac:dyDescent="0.2">
      <c r="A1449" s="1">
        <v>43483</v>
      </c>
      <c r="B1449" s="14">
        <f>YEAR(Barcelona_Idealista4[[#This Row],[Fecha]])</f>
        <v>2019</v>
      </c>
      <c r="C1449" t="s">
        <v>1570</v>
      </c>
      <c r="D1449" t="s">
        <v>11</v>
      </c>
      <c r="E1449" t="s">
        <v>47</v>
      </c>
      <c r="F1449" t="s">
        <v>96</v>
      </c>
      <c r="G1449" t="s">
        <v>119</v>
      </c>
      <c r="H1449" t="s">
        <v>15</v>
      </c>
      <c r="I1449">
        <v>2</v>
      </c>
      <c r="J1449">
        <v>68</v>
      </c>
      <c r="K1449" t="s">
        <v>16</v>
      </c>
      <c r="L1449" t="s">
        <v>17</v>
      </c>
      <c r="M1449" t="s">
        <v>58</v>
      </c>
      <c r="N1449" s="18">
        <f>VLOOKUP(Barcelona_Idealista4[[#This Row],[lift]],Tabla5[],2,0)</f>
        <v>0</v>
      </c>
      <c r="O1449" s="25">
        <v>242400</v>
      </c>
      <c r="P1449" s="25">
        <f>Barcelona_Idealista4[[#This Row],[prices]]/Barcelona_Idealista4[[#This Row],[area_m2]]</f>
        <v>3564.705882352941</v>
      </c>
      <c r="Q1449" t="str">
        <f>_xlfn.TEXTJOIN("-",0,Barcelona_Idealista4[[#This Row],[condition]],Barcelona_Idealista4[[#This Row],[prices]])</f>
        <v>new-242400</v>
      </c>
      <c r="R1449" s="11" t="str" cm="1">
        <f t="array" ref="R1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0" spans="1:18" x14ac:dyDescent="0.2">
      <c r="A1450" s="1">
        <v>43484</v>
      </c>
      <c r="B1450" s="14">
        <f>YEAR(Barcelona_Idealista4[[#This Row],[Fecha]])</f>
        <v>2019</v>
      </c>
      <c r="C1450" t="s">
        <v>1571</v>
      </c>
      <c r="D1450" t="s">
        <v>11</v>
      </c>
      <c r="E1450" t="s">
        <v>47</v>
      </c>
      <c r="F1450" t="s">
        <v>96</v>
      </c>
      <c r="G1450" t="s">
        <v>119</v>
      </c>
      <c r="H1450" t="s">
        <v>15</v>
      </c>
      <c r="I1450">
        <v>1</v>
      </c>
      <c r="J1450">
        <v>50</v>
      </c>
      <c r="K1450" t="s">
        <v>16</v>
      </c>
      <c r="L1450" t="s">
        <v>17</v>
      </c>
      <c r="M1450" t="s">
        <v>36</v>
      </c>
      <c r="N1450" s="18">
        <f>VLOOKUP(Barcelona_Idealista4[[#This Row],[lift]],Tabla5[],2,0)</f>
        <v>0</v>
      </c>
      <c r="O1450" s="25">
        <v>180610</v>
      </c>
      <c r="P1450" s="25">
        <f>Barcelona_Idealista4[[#This Row],[prices]]/Barcelona_Idealista4[[#This Row],[area_m2]]</f>
        <v>3612.2</v>
      </c>
      <c r="Q1450" t="str">
        <f>_xlfn.TEXTJOIN("-",0,Barcelona_Idealista4[[#This Row],[condition]],Barcelona_Idealista4[[#This Row],[prices]])</f>
        <v>new-180610</v>
      </c>
      <c r="R1450" s="11" t="str" cm="1">
        <f t="array" ref="R14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1" spans="1:18" x14ac:dyDescent="0.2">
      <c r="A1451" s="1">
        <v>43485</v>
      </c>
      <c r="B1451" s="14">
        <f>YEAR(Barcelona_Idealista4[[#This Row],[Fecha]])</f>
        <v>2019</v>
      </c>
      <c r="C1451" t="s">
        <v>1572</v>
      </c>
      <c r="D1451" t="s">
        <v>11</v>
      </c>
      <c r="E1451" t="s">
        <v>47</v>
      </c>
      <c r="F1451" t="s">
        <v>96</v>
      </c>
      <c r="G1451" t="s">
        <v>119</v>
      </c>
      <c r="H1451" t="s">
        <v>15</v>
      </c>
      <c r="I1451">
        <v>3</v>
      </c>
      <c r="J1451">
        <v>84</v>
      </c>
      <c r="K1451" t="s">
        <v>16</v>
      </c>
      <c r="L1451" t="s">
        <v>17</v>
      </c>
      <c r="M1451" t="s">
        <v>40</v>
      </c>
      <c r="N1451" s="18">
        <f>VLOOKUP(Barcelona_Idealista4[[#This Row],[lift]],Tabla5[],2,0)</f>
        <v>0</v>
      </c>
      <c r="O1451" s="25">
        <v>291700</v>
      </c>
      <c r="P1451" s="25">
        <f>Barcelona_Idealista4[[#This Row],[prices]]/Barcelona_Idealista4[[#This Row],[area_m2]]</f>
        <v>3472.6190476190477</v>
      </c>
      <c r="Q1451" t="str">
        <f>_xlfn.TEXTJOIN("-",0,Barcelona_Idealista4[[#This Row],[condition]],Barcelona_Idealista4[[#This Row],[prices]])</f>
        <v>new-291700</v>
      </c>
      <c r="R1451" s="11" t="str" cm="1">
        <f t="array" ref="R1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2" spans="1:18" x14ac:dyDescent="0.2">
      <c r="A1452" s="1">
        <v>43486</v>
      </c>
      <c r="B1452" s="14">
        <f>YEAR(Barcelona_Idealista4[[#This Row],[Fecha]])</f>
        <v>2019</v>
      </c>
      <c r="C1452" t="s">
        <v>1573</v>
      </c>
      <c r="D1452" t="s">
        <v>11</v>
      </c>
      <c r="E1452" t="s">
        <v>47</v>
      </c>
      <c r="F1452" t="s">
        <v>102</v>
      </c>
      <c r="G1452" t="s">
        <v>119</v>
      </c>
      <c r="H1452" t="s">
        <v>15</v>
      </c>
      <c r="I1452">
        <v>2</v>
      </c>
      <c r="J1452">
        <v>72</v>
      </c>
      <c r="K1452" t="s">
        <v>16</v>
      </c>
      <c r="L1452" t="s">
        <v>17</v>
      </c>
      <c r="M1452" t="s">
        <v>18</v>
      </c>
      <c r="N1452" s="18">
        <f>VLOOKUP(Barcelona_Idealista4[[#This Row],[lift]],Tabla5[],2,0)</f>
        <v>0</v>
      </c>
      <c r="O1452" s="25">
        <v>335000</v>
      </c>
      <c r="P1452" s="25">
        <f>Barcelona_Idealista4[[#This Row],[prices]]/Barcelona_Idealista4[[#This Row],[area_m2]]</f>
        <v>4652.7777777777774</v>
      </c>
      <c r="Q1452" t="str">
        <f>_xlfn.TEXTJOIN("-",0,Barcelona_Idealista4[[#This Row],[condition]],Barcelona_Idealista4[[#This Row],[prices]])</f>
        <v>new-335000</v>
      </c>
      <c r="R1452" s="11" t="str" cm="1">
        <f t="array" ref="R14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3" spans="1:18" x14ac:dyDescent="0.2">
      <c r="A1453" s="1">
        <v>43487</v>
      </c>
      <c r="B1453" s="14">
        <f>YEAR(Barcelona_Idealista4[[#This Row],[Fecha]])</f>
        <v>2019</v>
      </c>
      <c r="C1453" t="s">
        <v>1574</v>
      </c>
      <c r="D1453" t="s">
        <v>11</v>
      </c>
      <c r="E1453" t="s">
        <v>54</v>
      </c>
      <c r="F1453" t="s">
        <v>97</v>
      </c>
      <c r="G1453" t="s">
        <v>119</v>
      </c>
      <c r="H1453" t="s">
        <v>15</v>
      </c>
      <c r="I1453">
        <v>2</v>
      </c>
      <c r="J1453">
        <v>56</v>
      </c>
      <c r="K1453" t="s">
        <v>16</v>
      </c>
      <c r="L1453" t="s">
        <v>17</v>
      </c>
      <c r="M1453" t="s">
        <v>40</v>
      </c>
      <c r="N1453" s="18">
        <f>VLOOKUP(Barcelona_Idealista4[[#This Row],[lift]],Tabla5[],2,0)</f>
        <v>0</v>
      </c>
      <c r="O1453" s="25">
        <v>258000</v>
      </c>
      <c r="P1453" s="25">
        <f>Barcelona_Idealista4[[#This Row],[prices]]/Barcelona_Idealista4[[#This Row],[area_m2]]</f>
        <v>4607.1428571428569</v>
      </c>
      <c r="Q1453" t="str">
        <f>_xlfn.TEXTJOIN("-",0,Barcelona_Idealista4[[#This Row],[condition]],Barcelona_Idealista4[[#This Row],[prices]])</f>
        <v>new-258000</v>
      </c>
      <c r="R1453" s="11" t="str" cm="1">
        <f t="array" ref="R1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4" spans="1:18" x14ac:dyDescent="0.2">
      <c r="A1454" s="1">
        <v>43488</v>
      </c>
      <c r="B1454" s="14">
        <f>YEAR(Barcelona_Idealista4[[#This Row],[Fecha]])</f>
        <v>2019</v>
      </c>
      <c r="C1454" t="s">
        <v>1575</v>
      </c>
      <c r="D1454" t="s">
        <v>11</v>
      </c>
      <c r="E1454" t="s">
        <v>54</v>
      </c>
      <c r="F1454" t="s">
        <v>97</v>
      </c>
      <c r="G1454" t="s">
        <v>119</v>
      </c>
      <c r="H1454" t="s">
        <v>15</v>
      </c>
      <c r="I1454">
        <v>2</v>
      </c>
      <c r="J1454">
        <v>56</v>
      </c>
      <c r="K1454" t="s">
        <v>16</v>
      </c>
      <c r="L1454" t="s">
        <v>17</v>
      </c>
      <c r="M1454" t="s">
        <v>40</v>
      </c>
      <c r="N1454" s="18">
        <f>VLOOKUP(Barcelona_Idealista4[[#This Row],[lift]],Tabla5[],2,0)</f>
        <v>0</v>
      </c>
      <c r="O1454" s="25">
        <v>262000</v>
      </c>
      <c r="P1454" s="25">
        <f>Barcelona_Idealista4[[#This Row],[prices]]/Barcelona_Idealista4[[#This Row],[area_m2]]</f>
        <v>4678.5714285714284</v>
      </c>
      <c r="Q1454" t="str">
        <f>_xlfn.TEXTJOIN("-",0,Barcelona_Idealista4[[#This Row],[condition]],Barcelona_Idealista4[[#This Row],[prices]])</f>
        <v>new-262000</v>
      </c>
      <c r="R1454" s="11" t="str" cm="1">
        <f t="array" ref="R14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5" spans="1:18" x14ac:dyDescent="0.2">
      <c r="A1455" s="1">
        <v>43489</v>
      </c>
      <c r="B1455" s="14">
        <f>YEAR(Barcelona_Idealista4[[#This Row],[Fecha]])</f>
        <v>2019</v>
      </c>
      <c r="C1455" t="s">
        <v>1576</v>
      </c>
      <c r="D1455" t="s">
        <v>11</v>
      </c>
      <c r="E1455" t="s">
        <v>50</v>
      </c>
      <c r="F1455" t="s">
        <v>114</v>
      </c>
      <c r="G1455" t="s">
        <v>119</v>
      </c>
      <c r="H1455" t="s">
        <v>32</v>
      </c>
      <c r="I1455">
        <v>4</v>
      </c>
      <c r="J1455">
        <v>99</v>
      </c>
      <c r="K1455" t="s">
        <v>16</v>
      </c>
      <c r="L1455" t="s">
        <v>17</v>
      </c>
      <c r="M1455" t="s">
        <v>52</v>
      </c>
      <c r="N1455" s="18">
        <f>VLOOKUP(Barcelona_Idealista4[[#This Row],[lift]],Tabla5[],2,0)</f>
        <v>0</v>
      </c>
      <c r="O1455" s="25">
        <v>395000</v>
      </c>
      <c r="P1455" s="25">
        <f>Barcelona_Idealista4[[#This Row],[prices]]/Barcelona_Idealista4[[#This Row],[area_m2]]</f>
        <v>3989.8989898989898</v>
      </c>
      <c r="Q1455" t="str">
        <f>_xlfn.TEXTJOIN("-",0,Barcelona_Idealista4[[#This Row],[condition]],Barcelona_Idealista4[[#This Row],[prices]])</f>
        <v>new-395000</v>
      </c>
      <c r="R1455" s="11" t="str" cm="1">
        <f t="array" ref="R14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6" spans="1:18" x14ac:dyDescent="0.2">
      <c r="A1456" s="1">
        <v>43490</v>
      </c>
      <c r="B1456" s="14">
        <f>YEAR(Barcelona_Idealista4[[#This Row],[Fecha]])</f>
        <v>2019</v>
      </c>
      <c r="C1456" t="s">
        <v>1577</v>
      </c>
      <c r="D1456" t="s">
        <v>11</v>
      </c>
      <c r="E1456" t="s">
        <v>50</v>
      </c>
      <c r="F1456" t="s">
        <v>114</v>
      </c>
      <c r="G1456" t="s">
        <v>119</v>
      </c>
      <c r="H1456" t="s">
        <v>32</v>
      </c>
      <c r="I1456">
        <v>3</v>
      </c>
      <c r="J1456">
        <v>86</v>
      </c>
      <c r="K1456" t="s">
        <v>16</v>
      </c>
      <c r="L1456" t="s">
        <v>17</v>
      </c>
      <c r="M1456" t="s">
        <v>52</v>
      </c>
      <c r="N1456" s="18">
        <f>VLOOKUP(Barcelona_Idealista4[[#This Row],[lift]],Tabla5[],2,0)</f>
        <v>0</v>
      </c>
      <c r="O1456" s="25">
        <v>355000</v>
      </c>
      <c r="P1456" s="25">
        <f>Barcelona_Idealista4[[#This Row],[prices]]/Barcelona_Idealista4[[#This Row],[area_m2]]</f>
        <v>4127.9069767441861</v>
      </c>
      <c r="Q1456" t="str">
        <f>_xlfn.TEXTJOIN("-",0,Barcelona_Idealista4[[#This Row],[condition]],Barcelona_Idealista4[[#This Row],[prices]])</f>
        <v>new-355000</v>
      </c>
      <c r="R1456" s="11" t="str" cm="1">
        <f t="array" ref="R14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7" spans="1:18" x14ac:dyDescent="0.2">
      <c r="A1457" s="1">
        <v>43491</v>
      </c>
      <c r="B1457" s="14">
        <f>YEAR(Barcelona_Idealista4[[#This Row],[Fecha]])</f>
        <v>2019</v>
      </c>
      <c r="C1457" t="s">
        <v>1578</v>
      </c>
      <c r="D1457" t="s">
        <v>11</v>
      </c>
      <c r="E1457" t="s">
        <v>50</v>
      </c>
      <c r="F1457" t="s">
        <v>114</v>
      </c>
      <c r="G1457" t="s">
        <v>119</v>
      </c>
      <c r="H1457" t="s">
        <v>23</v>
      </c>
      <c r="I1457">
        <v>1</v>
      </c>
      <c r="J1457">
        <v>50</v>
      </c>
      <c r="K1457" t="s">
        <v>16</v>
      </c>
      <c r="L1457" t="s">
        <v>17</v>
      </c>
      <c r="M1457" t="s">
        <v>40</v>
      </c>
      <c r="N1457" s="18">
        <f>VLOOKUP(Barcelona_Idealista4[[#This Row],[lift]],Tabla5[],2,0)</f>
        <v>0</v>
      </c>
      <c r="O1457" s="25">
        <v>250000</v>
      </c>
      <c r="P1457" s="25">
        <f>Barcelona_Idealista4[[#This Row],[prices]]/Barcelona_Idealista4[[#This Row],[area_m2]]</f>
        <v>5000</v>
      </c>
      <c r="Q1457" t="str">
        <f>_xlfn.TEXTJOIN("-",0,Barcelona_Idealista4[[#This Row],[condition]],Barcelona_Idealista4[[#This Row],[prices]])</f>
        <v>new-250000</v>
      </c>
      <c r="R1457" s="11" t="str" cm="1">
        <f t="array" ref="R14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8" spans="1:18" x14ac:dyDescent="0.2">
      <c r="A1458" s="1">
        <v>43492</v>
      </c>
      <c r="B1458" s="14">
        <f>YEAR(Barcelona_Idealista4[[#This Row],[Fecha]])</f>
        <v>2019</v>
      </c>
      <c r="C1458" t="s">
        <v>1579</v>
      </c>
      <c r="D1458" t="s">
        <v>11</v>
      </c>
      <c r="E1458" t="s">
        <v>89</v>
      </c>
      <c r="F1458" t="s">
        <v>93</v>
      </c>
      <c r="G1458" t="s">
        <v>119</v>
      </c>
      <c r="H1458" t="s">
        <v>15</v>
      </c>
      <c r="I1458">
        <v>2</v>
      </c>
      <c r="J1458">
        <v>55</v>
      </c>
      <c r="K1458" t="s">
        <v>16</v>
      </c>
      <c r="L1458" t="s">
        <v>17</v>
      </c>
      <c r="M1458" t="s">
        <v>18</v>
      </c>
      <c r="N1458" s="18">
        <f>VLOOKUP(Barcelona_Idealista4[[#This Row],[lift]],Tabla5[],2,0)</f>
        <v>0</v>
      </c>
      <c r="O1458" s="25">
        <v>234000</v>
      </c>
      <c r="P1458" s="25">
        <f>Barcelona_Idealista4[[#This Row],[prices]]/Barcelona_Idealista4[[#This Row],[area_m2]]</f>
        <v>4254.545454545455</v>
      </c>
      <c r="Q1458" t="str">
        <f>_xlfn.TEXTJOIN("-",0,Barcelona_Idealista4[[#This Row],[condition]],Barcelona_Idealista4[[#This Row],[prices]])</f>
        <v>new-234000</v>
      </c>
      <c r="R1458" s="11" t="str" cm="1">
        <f t="array" ref="R14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59" spans="1:18" x14ac:dyDescent="0.2">
      <c r="A1459" s="1">
        <v>43493</v>
      </c>
      <c r="B1459" s="14">
        <f>YEAR(Barcelona_Idealista4[[#This Row],[Fecha]])</f>
        <v>2019</v>
      </c>
      <c r="C1459" t="s">
        <v>1580</v>
      </c>
      <c r="D1459" t="s">
        <v>11</v>
      </c>
      <c r="E1459" t="s">
        <v>89</v>
      </c>
      <c r="F1459" t="s">
        <v>93</v>
      </c>
      <c r="G1459" t="s">
        <v>119</v>
      </c>
      <c r="H1459" t="s">
        <v>15</v>
      </c>
      <c r="I1459">
        <v>2</v>
      </c>
      <c r="J1459">
        <v>62</v>
      </c>
      <c r="K1459" t="s">
        <v>16</v>
      </c>
      <c r="L1459" t="s">
        <v>17</v>
      </c>
      <c r="M1459" t="s">
        <v>18</v>
      </c>
      <c r="N1459" s="18">
        <f>VLOOKUP(Barcelona_Idealista4[[#This Row],[lift]],Tabla5[],2,0)</f>
        <v>0</v>
      </c>
      <c r="O1459" s="25">
        <v>253000</v>
      </c>
      <c r="P1459" s="25">
        <f>Barcelona_Idealista4[[#This Row],[prices]]/Barcelona_Idealista4[[#This Row],[area_m2]]</f>
        <v>4080.6451612903224</v>
      </c>
      <c r="Q1459" t="str">
        <f>_xlfn.TEXTJOIN("-",0,Barcelona_Idealista4[[#This Row],[condition]],Barcelona_Idealista4[[#This Row],[prices]])</f>
        <v>new-253000</v>
      </c>
      <c r="R1459" s="11" t="str" cm="1">
        <f t="array" ref="R1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0" spans="1:18" x14ac:dyDescent="0.2">
      <c r="A1460" s="1">
        <v>43494</v>
      </c>
      <c r="B1460" s="14">
        <f>YEAR(Barcelona_Idealista4[[#This Row],[Fecha]])</f>
        <v>2019</v>
      </c>
      <c r="C1460" t="s">
        <v>1581</v>
      </c>
      <c r="D1460" t="s">
        <v>11</v>
      </c>
      <c r="E1460" t="s">
        <v>89</v>
      </c>
      <c r="F1460" t="s">
        <v>93</v>
      </c>
      <c r="G1460" t="s">
        <v>119</v>
      </c>
      <c r="H1460" t="s">
        <v>15</v>
      </c>
      <c r="I1460">
        <v>1</v>
      </c>
      <c r="J1460">
        <v>47</v>
      </c>
      <c r="K1460" t="s">
        <v>16</v>
      </c>
      <c r="L1460" t="s">
        <v>17</v>
      </c>
      <c r="M1460" t="s">
        <v>18</v>
      </c>
      <c r="N1460" s="18">
        <f>VLOOKUP(Barcelona_Idealista4[[#This Row],[lift]],Tabla5[],2,0)</f>
        <v>0</v>
      </c>
      <c r="O1460" s="25">
        <v>199000</v>
      </c>
      <c r="P1460" s="25">
        <f>Barcelona_Idealista4[[#This Row],[prices]]/Barcelona_Idealista4[[#This Row],[area_m2]]</f>
        <v>4234.0425531914898</v>
      </c>
      <c r="Q1460" t="str">
        <f>_xlfn.TEXTJOIN("-",0,Barcelona_Idealista4[[#This Row],[condition]],Barcelona_Idealista4[[#This Row],[prices]])</f>
        <v>new-199000</v>
      </c>
      <c r="R1460" s="11" t="str" cm="1">
        <f t="array" ref="R1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1" spans="1:18" x14ac:dyDescent="0.2">
      <c r="A1461" s="1">
        <v>43495</v>
      </c>
      <c r="B1461" s="14">
        <f>YEAR(Barcelona_Idealista4[[#This Row],[Fecha]])</f>
        <v>2019</v>
      </c>
      <c r="C1461" t="s">
        <v>1582</v>
      </c>
      <c r="D1461" t="s">
        <v>11</v>
      </c>
      <c r="E1461" t="s">
        <v>42</v>
      </c>
      <c r="F1461" t="s">
        <v>43</v>
      </c>
      <c r="G1461" t="s">
        <v>119</v>
      </c>
      <c r="H1461" t="s">
        <v>23</v>
      </c>
      <c r="I1461">
        <v>3</v>
      </c>
      <c r="J1461">
        <v>96</v>
      </c>
      <c r="K1461" t="s">
        <v>16</v>
      </c>
      <c r="L1461" t="s">
        <v>17</v>
      </c>
      <c r="M1461" t="s">
        <v>36</v>
      </c>
      <c r="N1461" s="18">
        <f>VLOOKUP(Barcelona_Idealista4[[#This Row],[lift]],Tabla5[],2,0)</f>
        <v>0</v>
      </c>
      <c r="O1461" s="25">
        <v>610000</v>
      </c>
      <c r="P1461" s="25">
        <f>Barcelona_Idealista4[[#This Row],[prices]]/Barcelona_Idealista4[[#This Row],[area_m2]]</f>
        <v>6354.166666666667</v>
      </c>
      <c r="Q1461" t="str">
        <f>_xlfn.TEXTJOIN("-",0,Barcelona_Idealista4[[#This Row],[condition]],Barcelona_Idealista4[[#This Row],[prices]])</f>
        <v>new-610000</v>
      </c>
      <c r="R1461" s="11" t="str" cm="1">
        <f t="array" ref="R14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2" spans="1:18" x14ac:dyDescent="0.2">
      <c r="A1462" s="1">
        <v>43496</v>
      </c>
      <c r="B1462" s="14">
        <f>YEAR(Barcelona_Idealista4[[#This Row],[Fecha]])</f>
        <v>2019</v>
      </c>
      <c r="C1462" t="s">
        <v>1583</v>
      </c>
      <c r="D1462" t="s">
        <v>11</v>
      </c>
      <c r="E1462" t="s">
        <v>25</v>
      </c>
      <c r="F1462" t="s">
        <v>79</v>
      </c>
      <c r="G1462" t="s">
        <v>119</v>
      </c>
      <c r="H1462" t="s">
        <v>15</v>
      </c>
      <c r="I1462">
        <v>3</v>
      </c>
      <c r="J1462">
        <v>83</v>
      </c>
      <c r="K1462" t="s">
        <v>16</v>
      </c>
      <c r="L1462" t="s">
        <v>17</v>
      </c>
      <c r="M1462" t="s">
        <v>18</v>
      </c>
      <c r="N1462" s="18">
        <f>VLOOKUP(Barcelona_Idealista4[[#This Row],[lift]],Tabla5[],2,0)</f>
        <v>0</v>
      </c>
      <c r="O1462" s="25">
        <v>455000</v>
      </c>
      <c r="P1462" s="25">
        <f>Barcelona_Idealista4[[#This Row],[prices]]/Barcelona_Idealista4[[#This Row],[area_m2]]</f>
        <v>5481.9277108433735</v>
      </c>
      <c r="Q1462" t="str">
        <f>_xlfn.TEXTJOIN("-",0,Barcelona_Idealista4[[#This Row],[condition]],Barcelona_Idealista4[[#This Row],[prices]])</f>
        <v>new-455000</v>
      </c>
      <c r="R1462" s="11" t="str" cm="1">
        <f t="array" ref="R1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3" spans="1:18" x14ac:dyDescent="0.2">
      <c r="A1463" s="1">
        <v>43497</v>
      </c>
      <c r="B1463" s="14">
        <f>YEAR(Barcelona_Idealista4[[#This Row],[Fecha]])</f>
        <v>2019</v>
      </c>
      <c r="C1463" t="s">
        <v>1584</v>
      </c>
      <c r="D1463" t="s">
        <v>11</v>
      </c>
      <c r="E1463" t="s">
        <v>25</v>
      </c>
      <c r="F1463" t="s">
        <v>79</v>
      </c>
      <c r="G1463" t="s">
        <v>119</v>
      </c>
      <c r="H1463" t="s">
        <v>15</v>
      </c>
      <c r="I1463">
        <v>3</v>
      </c>
      <c r="J1463">
        <v>81</v>
      </c>
      <c r="K1463" t="s">
        <v>16</v>
      </c>
      <c r="L1463" t="s">
        <v>17</v>
      </c>
      <c r="M1463" t="s">
        <v>18</v>
      </c>
      <c r="N1463" s="18">
        <f>VLOOKUP(Barcelona_Idealista4[[#This Row],[lift]],Tabla5[],2,0)</f>
        <v>0</v>
      </c>
      <c r="O1463" s="25">
        <v>430000</v>
      </c>
      <c r="P1463" s="25">
        <f>Barcelona_Idealista4[[#This Row],[prices]]/Barcelona_Idealista4[[#This Row],[area_m2]]</f>
        <v>5308.641975308642</v>
      </c>
      <c r="Q1463" t="str">
        <f>_xlfn.TEXTJOIN("-",0,Barcelona_Idealista4[[#This Row],[condition]],Barcelona_Idealista4[[#This Row],[prices]])</f>
        <v>new-430000</v>
      </c>
      <c r="R1463" s="11" t="str" cm="1">
        <f t="array" ref="R1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4" spans="1:18" x14ac:dyDescent="0.2">
      <c r="A1464" s="1">
        <v>43498</v>
      </c>
      <c r="B1464" s="14">
        <f>YEAR(Barcelona_Idealista4[[#This Row],[Fecha]])</f>
        <v>2019</v>
      </c>
      <c r="C1464" t="s">
        <v>1585</v>
      </c>
      <c r="D1464" t="s">
        <v>11</v>
      </c>
      <c r="E1464" t="s">
        <v>47</v>
      </c>
      <c r="F1464" t="s">
        <v>98</v>
      </c>
      <c r="G1464" t="s">
        <v>119</v>
      </c>
      <c r="H1464" t="s">
        <v>15</v>
      </c>
      <c r="I1464">
        <v>2</v>
      </c>
      <c r="J1464">
        <v>87</v>
      </c>
      <c r="K1464" t="s">
        <v>16</v>
      </c>
      <c r="L1464" t="s">
        <v>17</v>
      </c>
      <c r="M1464" t="s">
        <v>52</v>
      </c>
      <c r="N1464" s="18">
        <f>VLOOKUP(Barcelona_Idealista4[[#This Row],[lift]],Tabla5[],2,0)</f>
        <v>0</v>
      </c>
      <c r="O1464" s="25">
        <v>420000</v>
      </c>
      <c r="P1464" s="25">
        <f>Barcelona_Idealista4[[#This Row],[prices]]/Barcelona_Idealista4[[#This Row],[area_m2]]</f>
        <v>4827.5862068965516</v>
      </c>
      <c r="Q1464" t="str">
        <f>_xlfn.TEXTJOIN("-",0,Barcelona_Idealista4[[#This Row],[condition]],Barcelona_Idealista4[[#This Row],[prices]])</f>
        <v>new-420000</v>
      </c>
      <c r="R1464" s="11" t="str" cm="1">
        <f t="array" ref="R14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5" spans="1:18" x14ac:dyDescent="0.2">
      <c r="A1465" s="1">
        <v>43499</v>
      </c>
      <c r="B1465" s="14">
        <f>YEAR(Barcelona_Idealista4[[#This Row],[Fecha]])</f>
        <v>2019</v>
      </c>
      <c r="C1465" t="s">
        <v>1586</v>
      </c>
      <c r="D1465" t="s">
        <v>11</v>
      </c>
      <c r="E1465" t="s">
        <v>47</v>
      </c>
      <c r="F1465" t="s">
        <v>98</v>
      </c>
      <c r="G1465" t="s">
        <v>119</v>
      </c>
      <c r="H1465" t="s">
        <v>15</v>
      </c>
      <c r="I1465">
        <v>2</v>
      </c>
      <c r="J1465">
        <v>69</v>
      </c>
      <c r="K1465" t="s">
        <v>16</v>
      </c>
      <c r="L1465" t="s">
        <v>17</v>
      </c>
      <c r="M1465" t="s">
        <v>40</v>
      </c>
      <c r="N1465" s="18">
        <f>VLOOKUP(Barcelona_Idealista4[[#This Row],[lift]],Tabla5[],2,0)</f>
        <v>0</v>
      </c>
      <c r="O1465" s="25">
        <v>335000</v>
      </c>
      <c r="P1465" s="25">
        <f>Barcelona_Idealista4[[#This Row],[prices]]/Barcelona_Idealista4[[#This Row],[area_m2]]</f>
        <v>4855.072463768116</v>
      </c>
      <c r="Q1465" t="str">
        <f>_xlfn.TEXTJOIN("-",0,Barcelona_Idealista4[[#This Row],[condition]],Barcelona_Idealista4[[#This Row],[prices]])</f>
        <v>new-335000</v>
      </c>
      <c r="R1465" s="11" t="str" cm="1">
        <f t="array" ref="R1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6" spans="1:18" x14ac:dyDescent="0.2">
      <c r="A1466" s="1">
        <v>43500</v>
      </c>
      <c r="B1466" s="14">
        <f>YEAR(Barcelona_Idealista4[[#This Row],[Fecha]])</f>
        <v>2019</v>
      </c>
      <c r="C1466" t="s">
        <v>1587</v>
      </c>
      <c r="D1466" t="s">
        <v>11</v>
      </c>
      <c r="E1466" t="s">
        <v>47</v>
      </c>
      <c r="F1466" t="s">
        <v>98</v>
      </c>
      <c r="G1466" t="s">
        <v>119</v>
      </c>
      <c r="H1466" t="s">
        <v>15</v>
      </c>
      <c r="I1466">
        <v>2</v>
      </c>
      <c r="J1466">
        <v>82</v>
      </c>
      <c r="K1466" t="s">
        <v>16</v>
      </c>
      <c r="L1466" t="s">
        <v>17</v>
      </c>
      <c r="M1466" t="s">
        <v>18</v>
      </c>
      <c r="N1466" s="18">
        <f>VLOOKUP(Barcelona_Idealista4[[#This Row],[lift]],Tabla5[],2,0)</f>
        <v>0</v>
      </c>
      <c r="O1466" s="25">
        <v>400000</v>
      </c>
      <c r="P1466" s="25">
        <f>Barcelona_Idealista4[[#This Row],[prices]]/Barcelona_Idealista4[[#This Row],[area_m2]]</f>
        <v>4878.0487804878048</v>
      </c>
      <c r="Q1466" t="str">
        <f>_xlfn.TEXTJOIN("-",0,Barcelona_Idealista4[[#This Row],[condition]],Barcelona_Idealista4[[#This Row],[prices]])</f>
        <v>new-400000</v>
      </c>
      <c r="R1466" s="11" t="str" cm="1">
        <f t="array" ref="R1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7" spans="1:18" x14ac:dyDescent="0.2">
      <c r="A1467" s="1">
        <v>43501</v>
      </c>
      <c r="B1467" s="14">
        <f>YEAR(Barcelona_Idealista4[[#This Row],[Fecha]])</f>
        <v>2019</v>
      </c>
      <c r="C1467" t="s">
        <v>1588</v>
      </c>
      <c r="D1467" t="s">
        <v>11</v>
      </c>
      <c r="E1467" t="s">
        <v>50</v>
      </c>
      <c r="F1467" t="s">
        <v>66</v>
      </c>
      <c r="G1467" t="s">
        <v>119</v>
      </c>
      <c r="H1467" t="s">
        <v>15</v>
      </c>
      <c r="I1467">
        <v>2</v>
      </c>
      <c r="J1467">
        <v>74</v>
      </c>
      <c r="K1467" t="s">
        <v>16</v>
      </c>
      <c r="L1467" t="s">
        <v>17</v>
      </c>
      <c r="M1467" t="s">
        <v>40</v>
      </c>
      <c r="N1467" s="18">
        <f>VLOOKUP(Barcelona_Idealista4[[#This Row],[lift]],Tabla5[],2,0)</f>
        <v>0</v>
      </c>
      <c r="O1467" s="25">
        <v>420000</v>
      </c>
      <c r="P1467" s="25">
        <f>Barcelona_Idealista4[[#This Row],[prices]]/Barcelona_Idealista4[[#This Row],[area_m2]]</f>
        <v>5675.6756756756758</v>
      </c>
      <c r="Q1467" t="str">
        <f>_xlfn.TEXTJOIN("-",0,Barcelona_Idealista4[[#This Row],[condition]],Barcelona_Idealista4[[#This Row],[prices]])</f>
        <v>new-420000</v>
      </c>
      <c r="R1467" s="11" t="str" cm="1">
        <f t="array" ref="R1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8" spans="1:18" x14ac:dyDescent="0.2">
      <c r="A1468" s="1">
        <v>43502</v>
      </c>
      <c r="B1468" s="14">
        <f>YEAR(Barcelona_Idealista4[[#This Row],[Fecha]])</f>
        <v>2019</v>
      </c>
      <c r="C1468" t="s">
        <v>1589</v>
      </c>
      <c r="D1468" t="s">
        <v>11</v>
      </c>
      <c r="E1468" t="s">
        <v>50</v>
      </c>
      <c r="F1468" t="s">
        <v>66</v>
      </c>
      <c r="G1468" t="s">
        <v>119</v>
      </c>
      <c r="H1468" t="s">
        <v>15</v>
      </c>
      <c r="I1468">
        <v>3</v>
      </c>
      <c r="J1468">
        <v>68</v>
      </c>
      <c r="K1468" t="s">
        <v>16</v>
      </c>
      <c r="L1468" t="s">
        <v>17</v>
      </c>
      <c r="M1468" t="s">
        <v>21</v>
      </c>
      <c r="N1468" s="18">
        <f>VLOOKUP(Barcelona_Idealista4[[#This Row],[lift]],Tabla5[],2,0)</f>
        <v>0</v>
      </c>
      <c r="O1468" s="25">
        <v>410000</v>
      </c>
      <c r="P1468" s="25">
        <f>Barcelona_Idealista4[[#This Row],[prices]]/Barcelona_Idealista4[[#This Row],[area_m2]]</f>
        <v>6029.411764705882</v>
      </c>
      <c r="Q1468" t="str">
        <f>_xlfn.TEXTJOIN("-",0,Barcelona_Idealista4[[#This Row],[condition]],Barcelona_Idealista4[[#This Row],[prices]])</f>
        <v>new-410000</v>
      </c>
      <c r="R1468" s="11" t="str" cm="1">
        <f t="array" ref="R14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69" spans="1:18" x14ac:dyDescent="0.2">
      <c r="A1469" s="1">
        <v>43503</v>
      </c>
      <c r="B1469" s="14">
        <f>YEAR(Barcelona_Idealista4[[#This Row],[Fecha]])</f>
        <v>2019</v>
      </c>
      <c r="C1469" t="s">
        <v>1590</v>
      </c>
      <c r="D1469" t="s">
        <v>11</v>
      </c>
      <c r="E1469" t="s">
        <v>50</v>
      </c>
      <c r="F1469" t="s">
        <v>66</v>
      </c>
      <c r="G1469" t="s">
        <v>119</v>
      </c>
      <c r="H1469" t="s">
        <v>15</v>
      </c>
      <c r="I1469">
        <v>2</v>
      </c>
      <c r="J1469">
        <v>75</v>
      </c>
      <c r="K1469" t="s">
        <v>16</v>
      </c>
      <c r="L1469" t="s">
        <v>17</v>
      </c>
      <c r="M1469" t="s">
        <v>18</v>
      </c>
      <c r="N1469" s="18">
        <f>VLOOKUP(Barcelona_Idealista4[[#This Row],[lift]],Tabla5[],2,0)</f>
        <v>0</v>
      </c>
      <c r="O1469" s="25">
        <v>415000</v>
      </c>
      <c r="P1469" s="25">
        <f>Barcelona_Idealista4[[#This Row],[prices]]/Barcelona_Idealista4[[#This Row],[area_m2]]</f>
        <v>5533.333333333333</v>
      </c>
      <c r="Q1469" t="str">
        <f>_xlfn.TEXTJOIN("-",0,Barcelona_Idealista4[[#This Row],[condition]],Barcelona_Idealista4[[#This Row],[prices]])</f>
        <v>new-415000</v>
      </c>
      <c r="R1469" s="11" t="str" cm="1">
        <f t="array" ref="R1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0" spans="1:18" x14ac:dyDescent="0.2">
      <c r="A1470" s="1">
        <v>43504</v>
      </c>
      <c r="B1470" s="14">
        <f>YEAR(Barcelona_Idealista4[[#This Row],[Fecha]])</f>
        <v>2019</v>
      </c>
      <c r="C1470" t="s">
        <v>1591</v>
      </c>
      <c r="D1470" t="s">
        <v>11</v>
      </c>
      <c r="E1470" t="s">
        <v>54</v>
      </c>
      <c r="F1470" t="s">
        <v>54</v>
      </c>
      <c r="G1470" t="s">
        <v>119</v>
      </c>
      <c r="H1470" t="s">
        <v>15</v>
      </c>
      <c r="I1470">
        <v>3</v>
      </c>
      <c r="J1470">
        <v>85</v>
      </c>
      <c r="K1470" t="s">
        <v>16</v>
      </c>
      <c r="L1470" t="s">
        <v>17</v>
      </c>
      <c r="M1470" t="s">
        <v>52</v>
      </c>
      <c r="N1470" s="18">
        <f>VLOOKUP(Barcelona_Idealista4[[#This Row],[lift]],Tabla5[],2,0)</f>
        <v>0</v>
      </c>
      <c r="O1470" s="25">
        <v>355000</v>
      </c>
      <c r="P1470" s="25">
        <f>Barcelona_Idealista4[[#This Row],[prices]]/Barcelona_Idealista4[[#This Row],[area_m2]]</f>
        <v>4176.4705882352937</v>
      </c>
      <c r="Q1470" t="str">
        <f>_xlfn.TEXTJOIN("-",0,Barcelona_Idealista4[[#This Row],[condition]],Barcelona_Idealista4[[#This Row],[prices]])</f>
        <v>new-355000</v>
      </c>
      <c r="R1470" s="11" t="str" cm="1">
        <f t="array" ref="R14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1" spans="1:18" x14ac:dyDescent="0.2">
      <c r="A1471" s="1">
        <v>43505</v>
      </c>
      <c r="B1471" s="14">
        <f>YEAR(Barcelona_Idealista4[[#This Row],[Fecha]])</f>
        <v>2019</v>
      </c>
      <c r="C1471" t="s">
        <v>1592</v>
      </c>
      <c r="D1471" t="s">
        <v>11</v>
      </c>
      <c r="E1471" t="s">
        <v>54</v>
      </c>
      <c r="F1471" t="s">
        <v>54</v>
      </c>
      <c r="G1471" t="s">
        <v>119</v>
      </c>
      <c r="H1471" t="s">
        <v>15</v>
      </c>
      <c r="I1471">
        <v>3</v>
      </c>
      <c r="J1471">
        <v>102</v>
      </c>
      <c r="K1471" t="s">
        <v>16</v>
      </c>
      <c r="L1471" t="s">
        <v>17</v>
      </c>
      <c r="M1471" t="s">
        <v>52</v>
      </c>
      <c r="N1471" s="18">
        <f>VLOOKUP(Barcelona_Idealista4[[#This Row],[lift]],Tabla5[],2,0)</f>
        <v>0</v>
      </c>
      <c r="O1471" s="25">
        <v>430000</v>
      </c>
      <c r="P1471" s="25">
        <f>Barcelona_Idealista4[[#This Row],[prices]]/Barcelona_Idealista4[[#This Row],[area_m2]]</f>
        <v>4215.6862745098042</v>
      </c>
      <c r="Q1471" t="str">
        <f>_xlfn.TEXTJOIN("-",0,Barcelona_Idealista4[[#This Row],[condition]],Barcelona_Idealista4[[#This Row],[prices]])</f>
        <v>new-430000</v>
      </c>
      <c r="R1471" s="11" t="str" cm="1">
        <f t="array" ref="R1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2" spans="1:18" x14ac:dyDescent="0.2">
      <c r="A1472" s="1">
        <v>43506</v>
      </c>
      <c r="B1472" s="14">
        <f>YEAR(Barcelona_Idealista4[[#This Row],[Fecha]])</f>
        <v>2019</v>
      </c>
      <c r="C1472" t="s">
        <v>1593</v>
      </c>
      <c r="D1472" t="s">
        <v>11</v>
      </c>
      <c r="E1472" t="s">
        <v>89</v>
      </c>
      <c r="F1472" t="s">
        <v>103</v>
      </c>
      <c r="G1472" t="s">
        <v>119</v>
      </c>
      <c r="H1472" t="s">
        <v>32</v>
      </c>
      <c r="I1472">
        <v>4</v>
      </c>
      <c r="J1472">
        <v>101</v>
      </c>
      <c r="K1472" t="s">
        <v>16</v>
      </c>
      <c r="L1472" t="s">
        <v>17</v>
      </c>
      <c r="M1472" t="s">
        <v>52</v>
      </c>
      <c r="N1472" s="18">
        <f>VLOOKUP(Barcelona_Idealista4[[#This Row],[lift]],Tabla5[],2,0)</f>
        <v>0</v>
      </c>
      <c r="O1472" s="25">
        <v>350000</v>
      </c>
      <c r="P1472" s="25">
        <f>Barcelona_Idealista4[[#This Row],[prices]]/Barcelona_Idealista4[[#This Row],[area_m2]]</f>
        <v>3465.3465346534654</v>
      </c>
      <c r="Q1472" t="str">
        <f>_xlfn.TEXTJOIN("-",0,Barcelona_Idealista4[[#This Row],[condition]],Barcelona_Idealista4[[#This Row],[prices]])</f>
        <v>new-350000</v>
      </c>
      <c r="R1472" s="11" t="str" cm="1">
        <f t="array" ref="R1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3" spans="1:18" x14ac:dyDescent="0.2">
      <c r="A1473" s="1">
        <v>43507</v>
      </c>
      <c r="B1473" s="14">
        <f>YEAR(Barcelona_Idealista4[[#This Row],[Fecha]])</f>
        <v>2019</v>
      </c>
      <c r="C1473" t="s">
        <v>1594</v>
      </c>
      <c r="D1473" t="s">
        <v>11</v>
      </c>
      <c r="E1473" t="s">
        <v>89</v>
      </c>
      <c r="F1473" t="s">
        <v>103</v>
      </c>
      <c r="G1473" t="s">
        <v>119</v>
      </c>
      <c r="H1473" t="s">
        <v>32</v>
      </c>
      <c r="I1473">
        <v>4</v>
      </c>
      <c r="J1473">
        <v>107</v>
      </c>
      <c r="K1473" t="s">
        <v>16</v>
      </c>
      <c r="L1473" t="s">
        <v>17</v>
      </c>
      <c r="M1473" t="s">
        <v>40</v>
      </c>
      <c r="N1473" s="18">
        <f>VLOOKUP(Barcelona_Idealista4[[#This Row],[lift]],Tabla5[],2,0)</f>
        <v>0</v>
      </c>
      <c r="O1473" s="25">
        <v>450000</v>
      </c>
      <c r="P1473" s="25">
        <f>Barcelona_Idealista4[[#This Row],[prices]]/Barcelona_Idealista4[[#This Row],[area_m2]]</f>
        <v>4205.6074766355141</v>
      </c>
      <c r="Q1473" t="str">
        <f>_xlfn.TEXTJOIN("-",0,Barcelona_Idealista4[[#This Row],[condition]],Barcelona_Idealista4[[#This Row],[prices]])</f>
        <v>new-450000</v>
      </c>
      <c r="R1473" s="11" t="str" cm="1">
        <f t="array" ref="R14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4" spans="1:18" x14ac:dyDescent="0.2">
      <c r="A1474" s="1">
        <v>43508</v>
      </c>
      <c r="B1474" s="14">
        <f>YEAR(Barcelona_Idealista4[[#This Row],[Fecha]])</f>
        <v>2019</v>
      </c>
      <c r="C1474" t="s">
        <v>1595</v>
      </c>
      <c r="D1474" t="s">
        <v>11</v>
      </c>
      <c r="E1474" t="s">
        <v>89</v>
      </c>
      <c r="F1474" t="s">
        <v>103</v>
      </c>
      <c r="G1474" t="s">
        <v>119</v>
      </c>
      <c r="H1474" t="s">
        <v>15</v>
      </c>
      <c r="I1474">
        <v>2</v>
      </c>
      <c r="J1474">
        <v>52</v>
      </c>
      <c r="K1474" t="s">
        <v>16</v>
      </c>
      <c r="L1474" t="s">
        <v>17</v>
      </c>
      <c r="M1474" t="s">
        <v>40</v>
      </c>
      <c r="N1474" s="18">
        <f>VLOOKUP(Barcelona_Idealista4[[#This Row],[lift]],Tabla5[],2,0)</f>
        <v>0</v>
      </c>
      <c r="O1474" s="25">
        <v>270000</v>
      </c>
      <c r="P1474" s="25">
        <f>Barcelona_Idealista4[[#This Row],[prices]]/Barcelona_Idealista4[[#This Row],[area_m2]]</f>
        <v>5192.3076923076924</v>
      </c>
      <c r="Q1474" t="str">
        <f>_xlfn.TEXTJOIN("-",0,Barcelona_Idealista4[[#This Row],[condition]],Barcelona_Idealista4[[#This Row],[prices]])</f>
        <v>new-270000</v>
      </c>
      <c r="R1474" s="11" t="str" cm="1">
        <f t="array" ref="R14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5" spans="1:18" x14ac:dyDescent="0.2">
      <c r="A1475" s="1">
        <v>43509</v>
      </c>
      <c r="B1475" s="14">
        <f>YEAR(Barcelona_Idealista4[[#This Row],[Fecha]])</f>
        <v>2019</v>
      </c>
      <c r="C1475" t="s">
        <v>1596</v>
      </c>
      <c r="D1475" t="s">
        <v>11</v>
      </c>
      <c r="E1475" t="s">
        <v>25</v>
      </c>
      <c r="F1475" t="s">
        <v>79</v>
      </c>
      <c r="G1475" t="s">
        <v>119</v>
      </c>
      <c r="H1475" t="s">
        <v>15</v>
      </c>
      <c r="I1475">
        <v>2</v>
      </c>
      <c r="J1475">
        <v>64</v>
      </c>
      <c r="K1475" t="s">
        <v>16</v>
      </c>
      <c r="L1475" t="s">
        <v>17</v>
      </c>
      <c r="M1475" t="s">
        <v>52</v>
      </c>
      <c r="N1475" s="18">
        <f>VLOOKUP(Barcelona_Idealista4[[#This Row],[lift]],Tabla5[],2,0)</f>
        <v>0</v>
      </c>
      <c r="O1475" s="25">
        <v>375000</v>
      </c>
      <c r="P1475" s="25">
        <f>Barcelona_Idealista4[[#This Row],[prices]]/Barcelona_Idealista4[[#This Row],[area_m2]]</f>
        <v>5859.375</v>
      </c>
      <c r="Q1475" t="str">
        <f>_xlfn.TEXTJOIN("-",0,Barcelona_Idealista4[[#This Row],[condition]],Barcelona_Idealista4[[#This Row],[prices]])</f>
        <v>new-375000</v>
      </c>
      <c r="R1475" s="11" t="str" cm="1">
        <f t="array" ref="R14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6" spans="1:18" x14ac:dyDescent="0.2">
      <c r="A1476" s="1">
        <v>43510</v>
      </c>
      <c r="B1476" s="14">
        <f>YEAR(Barcelona_Idealista4[[#This Row],[Fecha]])</f>
        <v>2019</v>
      </c>
      <c r="C1476" t="s">
        <v>1597</v>
      </c>
      <c r="D1476" t="s">
        <v>11</v>
      </c>
      <c r="E1476" t="s">
        <v>12</v>
      </c>
      <c r="F1476" t="s">
        <v>41</v>
      </c>
      <c r="G1476" t="s">
        <v>119</v>
      </c>
      <c r="H1476" t="s">
        <v>23</v>
      </c>
      <c r="I1476">
        <v>4</v>
      </c>
      <c r="J1476">
        <v>204</v>
      </c>
      <c r="K1476" t="s">
        <v>16</v>
      </c>
      <c r="L1476" t="s">
        <v>17</v>
      </c>
      <c r="M1476" t="s">
        <v>36</v>
      </c>
      <c r="N1476" s="18">
        <f>VLOOKUP(Barcelona_Idealista4[[#This Row],[lift]],Tabla5[],2,0)</f>
        <v>0</v>
      </c>
      <c r="O1476" s="25">
        <v>2975000</v>
      </c>
      <c r="P1476" s="25">
        <f>Barcelona_Idealista4[[#This Row],[prices]]/Barcelona_Idealista4[[#This Row],[area_m2]]</f>
        <v>14583.333333333334</v>
      </c>
      <c r="Q1476" t="str">
        <f>_xlfn.TEXTJOIN("-",0,Barcelona_Idealista4[[#This Row],[condition]],Barcelona_Idealista4[[#This Row],[prices]])</f>
        <v>new-2975000</v>
      </c>
      <c r="R1476" s="11" t="str" cm="1">
        <f t="array" ref="R14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7" spans="1:18" x14ac:dyDescent="0.2">
      <c r="A1477" s="1">
        <v>43511</v>
      </c>
      <c r="B1477" s="14">
        <f>YEAR(Barcelona_Idealista4[[#This Row],[Fecha]])</f>
        <v>2019</v>
      </c>
      <c r="C1477" t="s">
        <v>1598</v>
      </c>
      <c r="D1477" t="s">
        <v>11</v>
      </c>
      <c r="E1477" t="s">
        <v>12</v>
      </c>
      <c r="F1477" t="s">
        <v>41</v>
      </c>
      <c r="G1477" t="s">
        <v>119</v>
      </c>
      <c r="H1477" t="s">
        <v>23</v>
      </c>
      <c r="I1477">
        <v>4</v>
      </c>
      <c r="J1477">
        <v>144</v>
      </c>
      <c r="K1477" t="s">
        <v>16</v>
      </c>
      <c r="L1477" t="s">
        <v>17</v>
      </c>
      <c r="M1477" t="s">
        <v>36</v>
      </c>
      <c r="N1477" s="18">
        <f>VLOOKUP(Barcelona_Idealista4[[#This Row],[lift]],Tabla5[],2,0)</f>
        <v>0</v>
      </c>
      <c r="O1477" s="25">
        <v>1980000</v>
      </c>
      <c r="P1477" s="25">
        <f>Barcelona_Idealista4[[#This Row],[prices]]/Barcelona_Idealista4[[#This Row],[area_m2]]</f>
        <v>13750</v>
      </c>
      <c r="Q1477" t="str">
        <f>_xlfn.TEXTJOIN("-",0,Barcelona_Idealista4[[#This Row],[condition]],Barcelona_Idealista4[[#This Row],[prices]])</f>
        <v>new-1980000</v>
      </c>
      <c r="R1477" s="11" t="str" cm="1">
        <f t="array" ref="R1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8" spans="1:18" x14ac:dyDescent="0.2">
      <c r="A1478" s="1">
        <v>43512</v>
      </c>
      <c r="B1478" s="14">
        <f>YEAR(Barcelona_Idealista4[[#This Row],[Fecha]])</f>
        <v>2019</v>
      </c>
      <c r="C1478" t="s">
        <v>1599</v>
      </c>
      <c r="D1478" t="s">
        <v>11</v>
      </c>
      <c r="E1478" t="s">
        <v>25</v>
      </c>
      <c r="F1478" t="s">
        <v>91</v>
      </c>
      <c r="G1478" t="s">
        <v>119</v>
      </c>
      <c r="H1478" t="s">
        <v>15</v>
      </c>
      <c r="I1478">
        <v>2</v>
      </c>
      <c r="J1478">
        <v>100</v>
      </c>
      <c r="K1478" t="s">
        <v>16</v>
      </c>
      <c r="L1478" t="s">
        <v>17</v>
      </c>
      <c r="M1478" t="s">
        <v>58</v>
      </c>
      <c r="N1478" s="18">
        <f>VLOOKUP(Barcelona_Idealista4[[#This Row],[lift]],Tabla5[],2,0)</f>
        <v>0</v>
      </c>
      <c r="O1478" s="25">
        <v>570000</v>
      </c>
      <c r="P1478" s="25">
        <f>Barcelona_Idealista4[[#This Row],[prices]]/Barcelona_Idealista4[[#This Row],[area_m2]]</f>
        <v>5700</v>
      </c>
      <c r="Q1478" t="str">
        <f>_xlfn.TEXTJOIN("-",0,Barcelona_Idealista4[[#This Row],[condition]],Barcelona_Idealista4[[#This Row],[prices]])</f>
        <v>new-570000</v>
      </c>
      <c r="R1478" s="11" t="str" cm="1">
        <f t="array" ref="R14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79" spans="1:18" x14ac:dyDescent="0.2">
      <c r="A1479" s="1">
        <v>43513</v>
      </c>
      <c r="B1479" s="14">
        <f>YEAR(Barcelona_Idealista4[[#This Row],[Fecha]])</f>
        <v>2019</v>
      </c>
      <c r="C1479" t="s">
        <v>1600</v>
      </c>
      <c r="D1479" t="s">
        <v>11</v>
      </c>
      <c r="E1479" t="s">
        <v>25</v>
      </c>
      <c r="F1479" t="s">
        <v>91</v>
      </c>
      <c r="G1479" t="s">
        <v>119</v>
      </c>
      <c r="H1479" t="s">
        <v>15</v>
      </c>
      <c r="I1479">
        <v>4</v>
      </c>
      <c r="J1479">
        <v>121</v>
      </c>
      <c r="K1479" t="s">
        <v>16</v>
      </c>
      <c r="L1479" t="s">
        <v>17</v>
      </c>
      <c r="M1479" t="s">
        <v>21</v>
      </c>
      <c r="N1479" s="18">
        <f>VLOOKUP(Barcelona_Idealista4[[#This Row],[lift]],Tabla5[],2,0)</f>
        <v>0</v>
      </c>
      <c r="O1479" s="25">
        <v>625000</v>
      </c>
      <c r="P1479" s="25">
        <f>Barcelona_Idealista4[[#This Row],[prices]]/Barcelona_Idealista4[[#This Row],[area_m2]]</f>
        <v>5165.2892561983472</v>
      </c>
      <c r="Q1479" t="str">
        <f>_xlfn.TEXTJOIN("-",0,Barcelona_Idealista4[[#This Row],[condition]],Barcelona_Idealista4[[#This Row],[prices]])</f>
        <v>new-625000</v>
      </c>
      <c r="R1479" s="11" t="str" cm="1">
        <f t="array" ref="R14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0" spans="1:18" x14ac:dyDescent="0.2">
      <c r="A1480" s="1">
        <v>43514</v>
      </c>
      <c r="B1480" s="14">
        <f>YEAR(Barcelona_Idealista4[[#This Row],[Fecha]])</f>
        <v>2019</v>
      </c>
      <c r="C1480" t="s">
        <v>1601</v>
      </c>
      <c r="D1480" t="s">
        <v>11</v>
      </c>
      <c r="E1480" t="s">
        <v>25</v>
      </c>
      <c r="F1480" t="s">
        <v>91</v>
      </c>
      <c r="G1480" t="s">
        <v>119</v>
      </c>
      <c r="H1480" t="s">
        <v>15</v>
      </c>
      <c r="I1480">
        <v>4</v>
      </c>
      <c r="J1480">
        <v>121</v>
      </c>
      <c r="K1480" t="s">
        <v>16</v>
      </c>
      <c r="L1480" t="s">
        <v>17</v>
      </c>
      <c r="M1480" t="s">
        <v>58</v>
      </c>
      <c r="N1480" s="18">
        <f>VLOOKUP(Barcelona_Idealista4[[#This Row],[lift]],Tabla5[],2,0)</f>
        <v>0</v>
      </c>
      <c r="O1480" s="25">
        <v>660000</v>
      </c>
      <c r="P1480" s="25">
        <f>Barcelona_Idealista4[[#This Row],[prices]]/Barcelona_Idealista4[[#This Row],[area_m2]]</f>
        <v>5454.545454545455</v>
      </c>
      <c r="Q1480" t="str">
        <f>_xlfn.TEXTJOIN("-",0,Barcelona_Idealista4[[#This Row],[condition]],Barcelona_Idealista4[[#This Row],[prices]])</f>
        <v>new-660000</v>
      </c>
      <c r="R1480" s="11" t="str" cm="1">
        <f t="array" ref="R1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1" spans="1:18" x14ac:dyDescent="0.2">
      <c r="A1481" s="1">
        <v>43515</v>
      </c>
      <c r="B1481" s="14">
        <f>YEAR(Barcelona_Idealista4[[#This Row],[Fecha]])</f>
        <v>2019</v>
      </c>
      <c r="C1481" t="s">
        <v>1602</v>
      </c>
      <c r="D1481" t="s">
        <v>11</v>
      </c>
      <c r="E1481" t="s">
        <v>25</v>
      </c>
      <c r="F1481" t="s">
        <v>91</v>
      </c>
      <c r="G1481" t="s">
        <v>119</v>
      </c>
      <c r="H1481" t="s">
        <v>32</v>
      </c>
      <c r="I1481">
        <v>3</v>
      </c>
      <c r="J1481">
        <v>113</v>
      </c>
      <c r="K1481" t="s">
        <v>16</v>
      </c>
      <c r="L1481" t="s">
        <v>17</v>
      </c>
      <c r="M1481" t="s">
        <v>21</v>
      </c>
      <c r="N1481" s="18">
        <f>VLOOKUP(Barcelona_Idealista4[[#This Row],[lift]],Tabla5[],2,0)</f>
        <v>0</v>
      </c>
      <c r="O1481" s="25">
        <v>600000</v>
      </c>
      <c r="P1481" s="25">
        <f>Barcelona_Idealista4[[#This Row],[prices]]/Barcelona_Idealista4[[#This Row],[area_m2]]</f>
        <v>5309.7345132743367</v>
      </c>
      <c r="Q1481" t="str">
        <f>_xlfn.TEXTJOIN("-",0,Barcelona_Idealista4[[#This Row],[condition]],Barcelona_Idealista4[[#This Row],[prices]])</f>
        <v>new-600000</v>
      </c>
      <c r="R1481" s="11" t="str" cm="1">
        <f t="array" ref="R14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2" spans="1:18" x14ac:dyDescent="0.2">
      <c r="A1482" s="1">
        <v>43516</v>
      </c>
      <c r="B1482" s="14">
        <f>YEAR(Barcelona_Idealista4[[#This Row],[Fecha]])</f>
        <v>2019</v>
      </c>
      <c r="C1482" t="s">
        <v>1603</v>
      </c>
      <c r="D1482" t="s">
        <v>11</v>
      </c>
      <c r="E1482" t="s">
        <v>89</v>
      </c>
      <c r="F1482" t="s">
        <v>93</v>
      </c>
      <c r="G1482" t="s">
        <v>119</v>
      </c>
      <c r="H1482" t="s">
        <v>15</v>
      </c>
      <c r="I1482">
        <v>2</v>
      </c>
      <c r="J1482">
        <v>68</v>
      </c>
      <c r="K1482" t="s">
        <v>16</v>
      </c>
      <c r="L1482" t="s">
        <v>17</v>
      </c>
      <c r="M1482" t="s">
        <v>21</v>
      </c>
      <c r="N1482" s="18">
        <f>VLOOKUP(Barcelona_Idealista4[[#This Row],[lift]],Tabla5[],2,0)</f>
        <v>0</v>
      </c>
      <c r="O1482" s="25">
        <v>382500</v>
      </c>
      <c r="P1482" s="25">
        <f>Barcelona_Idealista4[[#This Row],[prices]]/Barcelona_Idealista4[[#This Row],[area_m2]]</f>
        <v>5625</v>
      </c>
      <c r="Q1482" t="str">
        <f>_xlfn.TEXTJOIN("-",0,Barcelona_Idealista4[[#This Row],[condition]],Barcelona_Idealista4[[#This Row],[prices]])</f>
        <v>new-382500</v>
      </c>
      <c r="R1482" s="11" t="str" cm="1">
        <f t="array" ref="R14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3" spans="1:18" x14ac:dyDescent="0.2">
      <c r="A1483" s="1">
        <v>43517</v>
      </c>
      <c r="B1483" s="14">
        <f>YEAR(Barcelona_Idealista4[[#This Row],[Fecha]])</f>
        <v>2019</v>
      </c>
      <c r="C1483" t="s">
        <v>1604</v>
      </c>
      <c r="D1483" t="s">
        <v>11</v>
      </c>
      <c r="E1483" t="s">
        <v>89</v>
      </c>
      <c r="F1483" t="s">
        <v>93</v>
      </c>
      <c r="G1483" t="s">
        <v>119</v>
      </c>
      <c r="H1483" t="s">
        <v>15</v>
      </c>
      <c r="I1483">
        <v>3</v>
      </c>
      <c r="J1483">
        <v>81</v>
      </c>
      <c r="K1483" t="s">
        <v>16</v>
      </c>
      <c r="L1483" t="s">
        <v>17</v>
      </c>
      <c r="M1483" t="s">
        <v>58</v>
      </c>
      <c r="N1483" s="18">
        <f>VLOOKUP(Barcelona_Idealista4[[#This Row],[lift]],Tabla5[],2,0)</f>
        <v>0</v>
      </c>
      <c r="O1483" s="25">
        <v>433500</v>
      </c>
      <c r="P1483" s="25">
        <f>Barcelona_Idealista4[[#This Row],[prices]]/Barcelona_Idealista4[[#This Row],[area_m2]]</f>
        <v>5351.8518518518522</v>
      </c>
      <c r="Q1483" t="str">
        <f>_xlfn.TEXTJOIN("-",0,Barcelona_Idealista4[[#This Row],[condition]],Barcelona_Idealista4[[#This Row],[prices]])</f>
        <v>new-433500</v>
      </c>
      <c r="R1483" s="11" t="str" cm="1">
        <f t="array" ref="R14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4" spans="1:18" x14ac:dyDescent="0.2">
      <c r="A1484" s="1">
        <v>43518</v>
      </c>
      <c r="B1484" s="14">
        <f>YEAR(Barcelona_Idealista4[[#This Row],[Fecha]])</f>
        <v>2019</v>
      </c>
      <c r="C1484" t="s">
        <v>1605</v>
      </c>
      <c r="D1484" t="s">
        <v>11</v>
      </c>
      <c r="E1484" t="s">
        <v>25</v>
      </c>
      <c r="F1484" t="s">
        <v>91</v>
      </c>
      <c r="G1484" t="s">
        <v>119</v>
      </c>
      <c r="H1484" t="s">
        <v>15</v>
      </c>
      <c r="I1484">
        <v>2</v>
      </c>
      <c r="J1484">
        <v>100</v>
      </c>
      <c r="K1484" t="s">
        <v>16</v>
      </c>
      <c r="L1484" t="s">
        <v>17</v>
      </c>
      <c r="M1484" t="s">
        <v>18</v>
      </c>
      <c r="N1484" s="18">
        <f>VLOOKUP(Barcelona_Idealista4[[#This Row],[lift]],Tabla5[],2,0)</f>
        <v>0</v>
      </c>
      <c r="O1484" s="25">
        <v>475000</v>
      </c>
      <c r="P1484" s="25">
        <f>Barcelona_Idealista4[[#This Row],[prices]]/Barcelona_Idealista4[[#This Row],[area_m2]]</f>
        <v>4750</v>
      </c>
      <c r="Q1484" t="str">
        <f>_xlfn.TEXTJOIN("-",0,Barcelona_Idealista4[[#This Row],[condition]],Barcelona_Idealista4[[#This Row],[prices]])</f>
        <v>new-475000</v>
      </c>
      <c r="R1484" s="11" t="str" cm="1">
        <f t="array" ref="R1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5" spans="1:18" x14ac:dyDescent="0.2">
      <c r="A1485" s="1">
        <v>43519</v>
      </c>
      <c r="B1485" s="14">
        <f>YEAR(Barcelona_Idealista4[[#This Row],[Fecha]])</f>
        <v>2019</v>
      </c>
      <c r="C1485" t="s">
        <v>1606</v>
      </c>
      <c r="D1485" t="s">
        <v>11</v>
      </c>
      <c r="E1485" t="s">
        <v>25</v>
      </c>
      <c r="F1485" t="s">
        <v>91</v>
      </c>
      <c r="G1485" t="s">
        <v>119</v>
      </c>
      <c r="H1485" t="s">
        <v>15</v>
      </c>
      <c r="I1485">
        <v>2</v>
      </c>
      <c r="J1485">
        <v>100</v>
      </c>
      <c r="K1485" t="s">
        <v>16</v>
      </c>
      <c r="L1485" t="s">
        <v>17</v>
      </c>
      <c r="M1485" t="s">
        <v>21</v>
      </c>
      <c r="N1485" s="18">
        <f>VLOOKUP(Barcelona_Idealista4[[#This Row],[lift]],Tabla5[],2,0)</f>
        <v>0</v>
      </c>
      <c r="O1485" s="25">
        <v>515000</v>
      </c>
      <c r="P1485" s="25">
        <f>Barcelona_Idealista4[[#This Row],[prices]]/Barcelona_Idealista4[[#This Row],[area_m2]]</f>
        <v>5150</v>
      </c>
      <c r="Q1485" t="str">
        <f>_xlfn.TEXTJOIN("-",0,Barcelona_Idealista4[[#This Row],[condition]],Barcelona_Idealista4[[#This Row],[prices]])</f>
        <v>new-515000</v>
      </c>
      <c r="R1485" s="11" t="str" cm="1">
        <f t="array" ref="R1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6" spans="1:18" x14ac:dyDescent="0.2">
      <c r="A1486" s="1">
        <v>43520</v>
      </c>
      <c r="B1486" s="14">
        <f>YEAR(Barcelona_Idealista4[[#This Row],[Fecha]])</f>
        <v>2019</v>
      </c>
      <c r="C1486" t="s">
        <v>1607</v>
      </c>
      <c r="D1486" t="s">
        <v>11</v>
      </c>
      <c r="E1486" t="s">
        <v>25</v>
      </c>
      <c r="F1486" t="s">
        <v>91</v>
      </c>
      <c r="G1486" t="s">
        <v>119</v>
      </c>
      <c r="H1486" t="s">
        <v>32</v>
      </c>
      <c r="I1486">
        <v>3</v>
      </c>
      <c r="J1486">
        <v>113</v>
      </c>
      <c r="K1486" t="s">
        <v>16</v>
      </c>
      <c r="L1486" t="s">
        <v>17</v>
      </c>
      <c r="M1486" t="s">
        <v>18</v>
      </c>
      <c r="N1486" s="18">
        <f>VLOOKUP(Barcelona_Idealista4[[#This Row],[lift]],Tabla5[],2,0)</f>
        <v>0</v>
      </c>
      <c r="O1486" s="25">
        <v>515000</v>
      </c>
      <c r="P1486" s="25">
        <f>Barcelona_Idealista4[[#This Row],[prices]]/Barcelona_Idealista4[[#This Row],[area_m2]]</f>
        <v>4557.5221238938057</v>
      </c>
      <c r="Q1486" t="str">
        <f>_xlfn.TEXTJOIN("-",0,Barcelona_Idealista4[[#This Row],[condition]],Barcelona_Idealista4[[#This Row],[prices]])</f>
        <v>new-515000</v>
      </c>
      <c r="R1486" s="11" t="str" cm="1">
        <f t="array" ref="R1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7" spans="1:18" x14ac:dyDescent="0.2">
      <c r="A1487" s="1">
        <v>43521</v>
      </c>
      <c r="B1487" s="14">
        <f>YEAR(Barcelona_Idealista4[[#This Row],[Fecha]])</f>
        <v>2019</v>
      </c>
      <c r="C1487" t="s">
        <v>1608</v>
      </c>
      <c r="D1487" t="s">
        <v>11</v>
      </c>
      <c r="E1487" t="s">
        <v>25</v>
      </c>
      <c r="F1487" t="s">
        <v>91</v>
      </c>
      <c r="G1487" t="s">
        <v>119</v>
      </c>
      <c r="H1487" t="s">
        <v>15</v>
      </c>
      <c r="I1487">
        <v>4</v>
      </c>
      <c r="J1487">
        <v>121</v>
      </c>
      <c r="K1487" t="s">
        <v>16</v>
      </c>
      <c r="L1487" t="s">
        <v>17</v>
      </c>
      <c r="M1487" t="s">
        <v>18</v>
      </c>
      <c r="N1487" s="18">
        <f>VLOOKUP(Barcelona_Idealista4[[#This Row],[lift]],Tabla5[],2,0)</f>
        <v>0</v>
      </c>
      <c r="O1487" s="25">
        <v>595000</v>
      </c>
      <c r="P1487" s="25">
        <f>Barcelona_Idealista4[[#This Row],[prices]]/Barcelona_Idealista4[[#This Row],[area_m2]]</f>
        <v>4917.3553719008269</v>
      </c>
      <c r="Q1487" t="str">
        <f>_xlfn.TEXTJOIN("-",0,Barcelona_Idealista4[[#This Row],[condition]],Barcelona_Idealista4[[#This Row],[prices]])</f>
        <v>new-595000</v>
      </c>
      <c r="R1487" s="11" t="str" cm="1">
        <f t="array" ref="R1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8" spans="1:18" x14ac:dyDescent="0.2">
      <c r="A1488" s="1">
        <v>43522</v>
      </c>
      <c r="B1488" s="14">
        <f>YEAR(Barcelona_Idealista4[[#This Row],[Fecha]])</f>
        <v>2019</v>
      </c>
      <c r="C1488" t="s">
        <v>1609</v>
      </c>
      <c r="D1488" t="s">
        <v>11</v>
      </c>
      <c r="E1488" t="s">
        <v>19</v>
      </c>
      <c r="F1488" t="s">
        <v>20</v>
      </c>
      <c r="G1488" t="s">
        <v>119</v>
      </c>
      <c r="H1488" t="s">
        <v>32</v>
      </c>
      <c r="I1488">
        <v>2</v>
      </c>
      <c r="J1488">
        <v>132</v>
      </c>
      <c r="K1488" t="s">
        <v>16</v>
      </c>
      <c r="L1488" t="s">
        <v>17</v>
      </c>
      <c r="M1488" t="s">
        <v>52</v>
      </c>
      <c r="N1488" s="18">
        <f>VLOOKUP(Barcelona_Idealista4[[#This Row],[lift]],Tabla5[],2,0)</f>
        <v>0</v>
      </c>
      <c r="O1488" s="25">
        <v>865000</v>
      </c>
      <c r="P1488" s="25">
        <f>Barcelona_Idealista4[[#This Row],[prices]]/Barcelona_Idealista4[[#This Row],[area_m2]]</f>
        <v>6553.030303030303</v>
      </c>
      <c r="Q1488" t="str">
        <f>_xlfn.TEXTJOIN("-",0,Barcelona_Idealista4[[#This Row],[condition]],Barcelona_Idealista4[[#This Row],[prices]])</f>
        <v>new-865000</v>
      </c>
      <c r="R1488" s="11" t="str" cm="1">
        <f t="array" ref="R1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89" spans="1:18" x14ac:dyDescent="0.2">
      <c r="A1489" s="1">
        <v>43523</v>
      </c>
      <c r="B1489" s="14">
        <f>YEAR(Barcelona_Idealista4[[#This Row],[Fecha]])</f>
        <v>2019</v>
      </c>
      <c r="C1489" t="s">
        <v>1610</v>
      </c>
      <c r="D1489" t="s">
        <v>11</v>
      </c>
      <c r="E1489" t="s">
        <v>34</v>
      </c>
      <c r="F1489" t="s">
        <v>44</v>
      </c>
      <c r="G1489" t="s">
        <v>119</v>
      </c>
      <c r="H1489" t="s">
        <v>15</v>
      </c>
      <c r="I1489">
        <v>2</v>
      </c>
      <c r="J1489">
        <v>100</v>
      </c>
      <c r="K1489" t="s">
        <v>16</v>
      </c>
      <c r="L1489" t="s">
        <v>17</v>
      </c>
      <c r="M1489" t="s">
        <v>40</v>
      </c>
      <c r="N1489" s="18">
        <f>VLOOKUP(Barcelona_Idealista4[[#This Row],[lift]],Tabla5[],2,0)</f>
        <v>0</v>
      </c>
      <c r="O1489" s="25">
        <v>695000</v>
      </c>
      <c r="P1489" s="25">
        <f>Barcelona_Idealista4[[#This Row],[prices]]/Barcelona_Idealista4[[#This Row],[area_m2]]</f>
        <v>6950</v>
      </c>
      <c r="Q1489" t="str">
        <f>_xlfn.TEXTJOIN("-",0,Barcelona_Idealista4[[#This Row],[condition]],Barcelona_Idealista4[[#This Row],[prices]])</f>
        <v>new-695000</v>
      </c>
      <c r="R1489" s="11" t="str" cm="1">
        <f t="array" ref="R1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0" spans="1:18" x14ac:dyDescent="0.2">
      <c r="A1490" s="1">
        <v>43524</v>
      </c>
      <c r="B1490" s="14">
        <f>YEAR(Barcelona_Idealista4[[#This Row],[Fecha]])</f>
        <v>2019</v>
      </c>
      <c r="C1490" t="s">
        <v>1611</v>
      </c>
      <c r="D1490" t="s">
        <v>11</v>
      </c>
      <c r="E1490" t="s">
        <v>54</v>
      </c>
      <c r="F1490" t="s">
        <v>55</v>
      </c>
      <c r="G1490" t="s">
        <v>119</v>
      </c>
      <c r="H1490" t="s">
        <v>15</v>
      </c>
      <c r="I1490">
        <v>2</v>
      </c>
      <c r="J1490">
        <v>73</v>
      </c>
      <c r="K1490" t="s">
        <v>16</v>
      </c>
      <c r="L1490" t="s">
        <v>17</v>
      </c>
      <c r="M1490" t="s">
        <v>40</v>
      </c>
      <c r="N1490" s="18">
        <f>VLOOKUP(Barcelona_Idealista4[[#This Row],[lift]],Tabla5[],2,0)</f>
        <v>0</v>
      </c>
      <c r="O1490" s="25">
        <v>328000</v>
      </c>
      <c r="P1490" s="25">
        <f>Barcelona_Idealista4[[#This Row],[prices]]/Barcelona_Idealista4[[#This Row],[area_m2]]</f>
        <v>4493.1506849315065</v>
      </c>
      <c r="Q1490" t="str">
        <f>_xlfn.TEXTJOIN("-",0,Barcelona_Idealista4[[#This Row],[condition]],Barcelona_Idealista4[[#This Row],[prices]])</f>
        <v>new-328000</v>
      </c>
      <c r="R1490" s="11" t="str" cm="1">
        <f t="array" ref="R14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1" spans="1:18" x14ac:dyDescent="0.2">
      <c r="A1491" s="1">
        <v>43525</v>
      </c>
      <c r="B1491" s="14">
        <f>YEAR(Barcelona_Idealista4[[#This Row],[Fecha]])</f>
        <v>2019</v>
      </c>
      <c r="C1491" t="s">
        <v>1612</v>
      </c>
      <c r="D1491" t="s">
        <v>11</v>
      </c>
      <c r="E1491" t="s">
        <v>54</v>
      </c>
      <c r="F1491" t="s">
        <v>55</v>
      </c>
      <c r="G1491" t="s">
        <v>119</v>
      </c>
      <c r="H1491" t="s">
        <v>15</v>
      </c>
      <c r="I1491">
        <v>2</v>
      </c>
      <c r="J1491">
        <v>65</v>
      </c>
      <c r="K1491" t="s">
        <v>16</v>
      </c>
      <c r="L1491" t="s">
        <v>17</v>
      </c>
      <c r="M1491" t="s">
        <v>18</v>
      </c>
      <c r="N1491" s="18">
        <f>VLOOKUP(Barcelona_Idealista4[[#This Row],[lift]],Tabla5[],2,0)</f>
        <v>0</v>
      </c>
      <c r="O1491" s="25">
        <v>324000</v>
      </c>
      <c r="P1491" s="25">
        <f>Barcelona_Idealista4[[#This Row],[prices]]/Barcelona_Idealista4[[#This Row],[area_m2]]</f>
        <v>4984.6153846153848</v>
      </c>
      <c r="Q1491" t="str">
        <f>_xlfn.TEXTJOIN("-",0,Barcelona_Idealista4[[#This Row],[condition]],Barcelona_Idealista4[[#This Row],[prices]])</f>
        <v>new-324000</v>
      </c>
      <c r="R1491" s="11" t="str" cm="1">
        <f t="array" ref="R1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2" spans="1:18" x14ac:dyDescent="0.2">
      <c r="A1492" s="1">
        <v>43526</v>
      </c>
      <c r="B1492" s="14">
        <f>YEAR(Barcelona_Idealista4[[#This Row],[Fecha]])</f>
        <v>2019</v>
      </c>
      <c r="C1492" t="s">
        <v>1613</v>
      </c>
      <c r="D1492" t="s">
        <v>11</v>
      </c>
      <c r="E1492" t="s">
        <v>54</v>
      </c>
      <c r="F1492" t="s">
        <v>55</v>
      </c>
      <c r="G1492" t="s">
        <v>119</v>
      </c>
      <c r="H1492" t="s">
        <v>15</v>
      </c>
      <c r="I1492">
        <v>1</v>
      </c>
      <c r="J1492">
        <v>63</v>
      </c>
      <c r="K1492" t="s">
        <v>16</v>
      </c>
      <c r="L1492" t="s">
        <v>17</v>
      </c>
      <c r="M1492" t="s">
        <v>52</v>
      </c>
      <c r="N1492" s="18">
        <f>VLOOKUP(Barcelona_Idealista4[[#This Row],[lift]],Tabla5[],2,0)</f>
        <v>0</v>
      </c>
      <c r="O1492" s="25">
        <v>369000</v>
      </c>
      <c r="P1492" s="25">
        <f>Barcelona_Idealista4[[#This Row],[prices]]/Barcelona_Idealista4[[#This Row],[area_m2]]</f>
        <v>5857.1428571428569</v>
      </c>
      <c r="Q1492" t="str">
        <f>_xlfn.TEXTJOIN("-",0,Barcelona_Idealista4[[#This Row],[condition]],Barcelona_Idealista4[[#This Row],[prices]])</f>
        <v>new-369000</v>
      </c>
      <c r="R1492" s="11" t="str" cm="1">
        <f t="array" ref="R14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3" spans="1:18" x14ac:dyDescent="0.2">
      <c r="A1493" s="1">
        <v>43527</v>
      </c>
      <c r="B1493" s="14">
        <f>YEAR(Barcelona_Idealista4[[#This Row],[Fecha]])</f>
        <v>2019</v>
      </c>
      <c r="C1493" t="s">
        <v>1614</v>
      </c>
      <c r="D1493" t="s">
        <v>11</v>
      </c>
      <c r="E1493" t="s">
        <v>42</v>
      </c>
      <c r="F1493" t="s">
        <v>61</v>
      </c>
      <c r="G1493" t="s">
        <v>119</v>
      </c>
      <c r="H1493" t="s">
        <v>15</v>
      </c>
      <c r="I1493">
        <v>2</v>
      </c>
      <c r="J1493">
        <v>84</v>
      </c>
      <c r="K1493" t="s">
        <v>16</v>
      </c>
      <c r="L1493" t="s">
        <v>17</v>
      </c>
      <c r="M1493" t="s">
        <v>60</v>
      </c>
      <c r="N1493" s="18">
        <f>VLOOKUP(Barcelona_Idealista4[[#This Row],[lift]],Tabla5[],2,0)</f>
        <v>0</v>
      </c>
      <c r="O1493" s="25">
        <v>425000</v>
      </c>
      <c r="P1493" s="25">
        <f>Barcelona_Idealista4[[#This Row],[prices]]/Barcelona_Idealista4[[#This Row],[area_m2]]</f>
        <v>5059.5238095238092</v>
      </c>
      <c r="Q1493" t="str">
        <f>_xlfn.TEXTJOIN("-",0,Barcelona_Idealista4[[#This Row],[condition]],Barcelona_Idealista4[[#This Row],[prices]])</f>
        <v>new-425000</v>
      </c>
      <c r="R1493" s="11" t="str" cm="1">
        <f t="array" ref="R1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4" spans="1:18" x14ac:dyDescent="0.2">
      <c r="A1494" s="1">
        <v>43528</v>
      </c>
      <c r="B1494" s="14">
        <f>YEAR(Barcelona_Idealista4[[#This Row],[Fecha]])</f>
        <v>2019</v>
      </c>
      <c r="C1494" t="s">
        <v>1615</v>
      </c>
      <c r="D1494" t="s">
        <v>11</v>
      </c>
      <c r="E1494" t="s">
        <v>42</v>
      </c>
      <c r="F1494" t="s">
        <v>61</v>
      </c>
      <c r="G1494" t="s">
        <v>119</v>
      </c>
      <c r="H1494" t="s">
        <v>15</v>
      </c>
      <c r="I1494">
        <v>3</v>
      </c>
      <c r="J1494">
        <v>104</v>
      </c>
      <c r="K1494" t="s">
        <v>16</v>
      </c>
      <c r="L1494" t="s">
        <v>17</v>
      </c>
      <c r="M1494" t="s">
        <v>57</v>
      </c>
      <c r="N1494" s="18">
        <f>VLOOKUP(Barcelona_Idealista4[[#This Row],[lift]],Tabla5[],2,0)</f>
        <v>0</v>
      </c>
      <c r="O1494" s="25">
        <v>376000</v>
      </c>
      <c r="P1494" s="25">
        <f>Barcelona_Idealista4[[#This Row],[prices]]/Barcelona_Idealista4[[#This Row],[area_m2]]</f>
        <v>3615.3846153846152</v>
      </c>
      <c r="Q1494" t="str">
        <f>_xlfn.TEXTJOIN("-",0,Barcelona_Idealista4[[#This Row],[condition]],Barcelona_Idealista4[[#This Row],[prices]])</f>
        <v>new-376000</v>
      </c>
      <c r="R1494" s="11" t="str" cm="1">
        <f t="array" ref="R14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5" spans="1:18" x14ac:dyDescent="0.2">
      <c r="A1495" s="1">
        <v>43529</v>
      </c>
      <c r="B1495" s="14">
        <f>YEAR(Barcelona_Idealista4[[#This Row],[Fecha]])</f>
        <v>2019</v>
      </c>
      <c r="C1495" t="s">
        <v>1616</v>
      </c>
      <c r="D1495" t="s">
        <v>11</v>
      </c>
      <c r="E1495" t="s">
        <v>42</v>
      </c>
      <c r="F1495" t="s">
        <v>61</v>
      </c>
      <c r="G1495" t="s">
        <v>119</v>
      </c>
      <c r="H1495" t="s">
        <v>15</v>
      </c>
      <c r="I1495">
        <v>3</v>
      </c>
      <c r="J1495">
        <v>99</v>
      </c>
      <c r="K1495" t="s">
        <v>16</v>
      </c>
      <c r="L1495" t="s">
        <v>17</v>
      </c>
      <c r="M1495" t="s">
        <v>58</v>
      </c>
      <c r="N1495" s="18">
        <f>VLOOKUP(Barcelona_Idealista4[[#This Row],[lift]],Tabla5[],2,0)</f>
        <v>0</v>
      </c>
      <c r="O1495" s="25">
        <v>480000</v>
      </c>
      <c r="P1495" s="25">
        <f>Barcelona_Idealista4[[#This Row],[prices]]/Barcelona_Idealista4[[#This Row],[area_m2]]</f>
        <v>4848.484848484848</v>
      </c>
      <c r="Q1495" t="str">
        <f>_xlfn.TEXTJOIN("-",0,Barcelona_Idealista4[[#This Row],[condition]],Barcelona_Idealista4[[#This Row],[prices]])</f>
        <v>new-480000</v>
      </c>
      <c r="R1495" s="11" t="str" cm="1">
        <f t="array" ref="R1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6" spans="1:18" x14ac:dyDescent="0.2">
      <c r="A1496" s="1">
        <v>43530</v>
      </c>
      <c r="B1496" s="14">
        <f>YEAR(Barcelona_Idealista4[[#This Row],[Fecha]])</f>
        <v>2019</v>
      </c>
      <c r="C1496" t="s">
        <v>1617</v>
      </c>
      <c r="D1496" t="s">
        <v>11</v>
      </c>
      <c r="E1496" t="s">
        <v>42</v>
      </c>
      <c r="F1496" t="s">
        <v>61</v>
      </c>
      <c r="G1496" t="s">
        <v>119</v>
      </c>
      <c r="H1496" t="s">
        <v>32</v>
      </c>
      <c r="I1496">
        <v>3</v>
      </c>
      <c r="J1496">
        <v>190</v>
      </c>
      <c r="K1496" t="s">
        <v>16</v>
      </c>
      <c r="L1496" t="s">
        <v>17</v>
      </c>
      <c r="M1496" t="s">
        <v>52</v>
      </c>
      <c r="N1496" s="18">
        <f>VLOOKUP(Barcelona_Idealista4[[#This Row],[lift]],Tabla5[],2,0)</f>
        <v>0</v>
      </c>
      <c r="O1496" s="25">
        <v>597000</v>
      </c>
      <c r="P1496" s="25">
        <f>Barcelona_Idealista4[[#This Row],[prices]]/Barcelona_Idealista4[[#This Row],[area_m2]]</f>
        <v>3142.1052631578946</v>
      </c>
      <c r="Q1496" t="str">
        <f>_xlfn.TEXTJOIN("-",0,Barcelona_Idealista4[[#This Row],[condition]],Barcelona_Idealista4[[#This Row],[prices]])</f>
        <v>new-597000</v>
      </c>
      <c r="R1496" s="11" t="str" cm="1">
        <f t="array" ref="R1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7" spans="1:18" x14ac:dyDescent="0.2">
      <c r="A1497" s="1">
        <v>43531</v>
      </c>
      <c r="B1497" s="14">
        <f>YEAR(Barcelona_Idealista4[[#This Row],[Fecha]])</f>
        <v>2019</v>
      </c>
      <c r="C1497" t="s">
        <v>1618</v>
      </c>
      <c r="D1497" t="s">
        <v>11</v>
      </c>
      <c r="E1497" t="s">
        <v>34</v>
      </c>
      <c r="F1497" t="s">
        <v>44</v>
      </c>
      <c r="G1497" t="s">
        <v>119</v>
      </c>
      <c r="H1497" t="s">
        <v>15</v>
      </c>
      <c r="I1497">
        <v>2</v>
      </c>
      <c r="J1497">
        <v>89</v>
      </c>
      <c r="K1497" t="s">
        <v>16</v>
      </c>
      <c r="L1497" t="s">
        <v>17</v>
      </c>
      <c r="M1497" t="s">
        <v>36</v>
      </c>
      <c r="N1497" s="18">
        <f>VLOOKUP(Barcelona_Idealista4[[#This Row],[lift]],Tabla5[],2,0)</f>
        <v>0</v>
      </c>
      <c r="O1497" s="25">
        <v>692000</v>
      </c>
      <c r="P1497" s="25">
        <f>Barcelona_Idealista4[[#This Row],[prices]]/Barcelona_Idealista4[[#This Row],[area_m2]]</f>
        <v>7775.2808988764045</v>
      </c>
      <c r="Q1497" t="str">
        <f>_xlfn.TEXTJOIN("-",0,Barcelona_Idealista4[[#This Row],[condition]],Barcelona_Idealista4[[#This Row],[prices]])</f>
        <v>new-692000</v>
      </c>
      <c r="R1497" s="11" t="str" cm="1">
        <f t="array" ref="R1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8" spans="1:18" x14ac:dyDescent="0.2">
      <c r="A1498" s="1">
        <v>43532</v>
      </c>
      <c r="B1498" s="14">
        <f>YEAR(Barcelona_Idealista4[[#This Row],[Fecha]])</f>
        <v>2019</v>
      </c>
      <c r="C1498" t="s">
        <v>1619</v>
      </c>
      <c r="D1498" t="s">
        <v>11</v>
      </c>
      <c r="E1498" t="s">
        <v>34</v>
      </c>
      <c r="F1498" t="s">
        <v>44</v>
      </c>
      <c r="G1498" t="s">
        <v>119</v>
      </c>
      <c r="H1498" t="s">
        <v>15</v>
      </c>
      <c r="I1498">
        <v>2</v>
      </c>
      <c r="J1498">
        <v>134</v>
      </c>
      <c r="K1498" t="s">
        <v>16</v>
      </c>
      <c r="L1498" t="s">
        <v>17</v>
      </c>
      <c r="M1498" t="s">
        <v>18</v>
      </c>
      <c r="N1498" s="18">
        <f>VLOOKUP(Barcelona_Idealista4[[#This Row],[lift]],Tabla5[],2,0)</f>
        <v>0</v>
      </c>
      <c r="O1498" s="25">
        <v>670000</v>
      </c>
      <c r="P1498" s="25">
        <f>Barcelona_Idealista4[[#This Row],[prices]]/Barcelona_Idealista4[[#This Row],[area_m2]]</f>
        <v>5000</v>
      </c>
      <c r="Q1498" t="str">
        <f>_xlfn.TEXTJOIN("-",0,Barcelona_Idealista4[[#This Row],[condition]],Barcelona_Idealista4[[#This Row],[prices]])</f>
        <v>new-670000</v>
      </c>
      <c r="R1498" s="11" t="str" cm="1">
        <f t="array" ref="R14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499" spans="1:18" x14ac:dyDescent="0.2">
      <c r="A1499" s="1">
        <v>43533</v>
      </c>
      <c r="B1499" s="14">
        <f>YEAR(Barcelona_Idealista4[[#This Row],[Fecha]])</f>
        <v>2019</v>
      </c>
      <c r="C1499" t="s">
        <v>1620</v>
      </c>
      <c r="D1499" t="s">
        <v>11</v>
      </c>
      <c r="E1499" t="s">
        <v>89</v>
      </c>
      <c r="F1499" t="s">
        <v>93</v>
      </c>
      <c r="G1499" t="s">
        <v>119</v>
      </c>
      <c r="H1499" t="s">
        <v>15</v>
      </c>
      <c r="I1499">
        <v>2</v>
      </c>
      <c r="J1499">
        <v>66</v>
      </c>
      <c r="K1499" t="s">
        <v>16</v>
      </c>
      <c r="L1499" t="s">
        <v>17</v>
      </c>
      <c r="M1499" t="s">
        <v>40</v>
      </c>
      <c r="N1499" s="18">
        <f>VLOOKUP(Barcelona_Idealista4[[#This Row],[lift]],Tabla5[],2,0)</f>
        <v>0</v>
      </c>
      <c r="O1499" s="25">
        <v>336600</v>
      </c>
      <c r="P1499" s="25">
        <f>Barcelona_Idealista4[[#This Row],[prices]]/Barcelona_Idealista4[[#This Row],[area_m2]]</f>
        <v>5100</v>
      </c>
      <c r="Q1499" t="str">
        <f>_xlfn.TEXTJOIN("-",0,Barcelona_Idealista4[[#This Row],[condition]],Barcelona_Idealista4[[#This Row],[prices]])</f>
        <v>new-336600</v>
      </c>
      <c r="R1499" s="11" t="str" cm="1">
        <f t="array" ref="R14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0" spans="1:18" x14ac:dyDescent="0.2">
      <c r="A1500" s="1">
        <v>43534</v>
      </c>
      <c r="B1500" s="14">
        <f>YEAR(Barcelona_Idealista4[[#This Row],[Fecha]])</f>
        <v>2019</v>
      </c>
      <c r="C1500" t="s">
        <v>1621</v>
      </c>
      <c r="D1500" t="s">
        <v>11</v>
      </c>
      <c r="E1500" t="s">
        <v>89</v>
      </c>
      <c r="F1500" t="s">
        <v>93</v>
      </c>
      <c r="G1500" t="s">
        <v>119</v>
      </c>
      <c r="H1500" t="s">
        <v>15</v>
      </c>
      <c r="I1500">
        <v>2</v>
      </c>
      <c r="J1500">
        <v>56</v>
      </c>
      <c r="K1500" t="s">
        <v>16</v>
      </c>
      <c r="L1500" t="s">
        <v>17</v>
      </c>
      <c r="M1500" t="s">
        <v>40</v>
      </c>
      <c r="N1500" s="18">
        <f>VLOOKUP(Barcelona_Idealista4[[#This Row],[lift]],Tabla5[],2,0)</f>
        <v>0</v>
      </c>
      <c r="O1500" s="25">
        <v>331500</v>
      </c>
      <c r="P1500" s="25">
        <f>Barcelona_Idealista4[[#This Row],[prices]]/Barcelona_Idealista4[[#This Row],[area_m2]]</f>
        <v>5919.6428571428569</v>
      </c>
      <c r="Q1500" t="str">
        <f>_xlfn.TEXTJOIN("-",0,Barcelona_Idealista4[[#This Row],[condition]],Barcelona_Idealista4[[#This Row],[prices]])</f>
        <v>new-331500</v>
      </c>
      <c r="R1500" s="11" t="str" cm="1">
        <f t="array" ref="R15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1" spans="1:18" x14ac:dyDescent="0.2">
      <c r="A1501" s="1">
        <v>43535</v>
      </c>
      <c r="B1501" s="14">
        <f>YEAR(Barcelona_Idealista4[[#This Row],[Fecha]])</f>
        <v>2019</v>
      </c>
      <c r="C1501" t="s">
        <v>1622</v>
      </c>
      <c r="D1501" t="s">
        <v>11</v>
      </c>
      <c r="E1501" t="s">
        <v>12</v>
      </c>
      <c r="F1501" t="s">
        <v>31</v>
      </c>
      <c r="G1501" t="s">
        <v>119</v>
      </c>
      <c r="H1501" t="s">
        <v>32</v>
      </c>
      <c r="I1501">
        <v>1</v>
      </c>
      <c r="J1501">
        <v>134</v>
      </c>
      <c r="K1501" t="s">
        <v>16</v>
      </c>
      <c r="L1501" t="s">
        <v>17</v>
      </c>
      <c r="M1501" t="s">
        <v>52</v>
      </c>
      <c r="N1501" s="18">
        <f>VLOOKUP(Barcelona_Idealista4[[#This Row],[lift]],Tabla5[],2,0)</f>
        <v>0</v>
      </c>
      <c r="O1501" s="25">
        <v>495000</v>
      </c>
      <c r="P1501" s="25">
        <f>Barcelona_Idealista4[[#This Row],[prices]]/Barcelona_Idealista4[[#This Row],[area_m2]]</f>
        <v>3694.0298507462685</v>
      </c>
      <c r="Q1501" t="str">
        <f>_xlfn.TEXTJOIN("-",0,Barcelona_Idealista4[[#This Row],[condition]],Barcelona_Idealista4[[#This Row],[prices]])</f>
        <v>new-495000</v>
      </c>
      <c r="R1501" s="11" t="str" cm="1">
        <f t="array" ref="R15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2" spans="1:18" x14ac:dyDescent="0.2">
      <c r="A1502" s="1">
        <v>43536</v>
      </c>
      <c r="B1502" s="14">
        <f>YEAR(Barcelona_Idealista4[[#This Row],[Fecha]])</f>
        <v>2019</v>
      </c>
      <c r="C1502" t="s">
        <v>1623</v>
      </c>
      <c r="D1502" t="s">
        <v>11</v>
      </c>
      <c r="E1502" t="s">
        <v>12</v>
      </c>
      <c r="F1502" t="s">
        <v>31</v>
      </c>
      <c r="G1502" t="s">
        <v>119</v>
      </c>
      <c r="H1502" t="s">
        <v>23</v>
      </c>
      <c r="I1502">
        <v>3</v>
      </c>
      <c r="J1502">
        <v>138</v>
      </c>
      <c r="K1502" t="s">
        <v>16</v>
      </c>
      <c r="L1502" t="s">
        <v>17</v>
      </c>
      <c r="M1502" t="s">
        <v>36</v>
      </c>
      <c r="N1502" s="18">
        <f>VLOOKUP(Barcelona_Idealista4[[#This Row],[lift]],Tabla5[],2,0)</f>
        <v>0</v>
      </c>
      <c r="O1502" s="25">
        <v>795000</v>
      </c>
      <c r="P1502" s="25">
        <f>Barcelona_Idealista4[[#This Row],[prices]]/Barcelona_Idealista4[[#This Row],[area_m2]]</f>
        <v>5760.869565217391</v>
      </c>
      <c r="Q1502" t="str">
        <f>_xlfn.TEXTJOIN("-",0,Barcelona_Idealista4[[#This Row],[condition]],Barcelona_Idealista4[[#This Row],[prices]])</f>
        <v>new-795000</v>
      </c>
      <c r="R1502" s="11" t="str" cm="1">
        <f t="array" ref="R1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3" spans="1:18" x14ac:dyDescent="0.2">
      <c r="A1503" s="1">
        <v>43537</v>
      </c>
      <c r="B1503" s="14">
        <f>YEAR(Barcelona_Idealista4[[#This Row],[Fecha]])</f>
        <v>2019</v>
      </c>
      <c r="C1503" t="s">
        <v>1624</v>
      </c>
      <c r="D1503" t="s">
        <v>11</v>
      </c>
      <c r="E1503" t="s">
        <v>12</v>
      </c>
      <c r="F1503" t="s">
        <v>31</v>
      </c>
      <c r="G1503" t="s">
        <v>119</v>
      </c>
      <c r="H1503" t="s">
        <v>23</v>
      </c>
      <c r="I1503">
        <v>3</v>
      </c>
      <c r="J1503">
        <v>189</v>
      </c>
      <c r="K1503" t="s">
        <v>16</v>
      </c>
      <c r="L1503" t="s">
        <v>17</v>
      </c>
      <c r="M1503" t="s">
        <v>36</v>
      </c>
      <c r="N1503" s="18">
        <f>VLOOKUP(Barcelona_Idealista4[[#This Row],[lift]],Tabla5[],2,0)</f>
        <v>0</v>
      </c>
      <c r="O1503" s="25">
        <v>1090000</v>
      </c>
      <c r="P1503" s="25">
        <f>Barcelona_Idealista4[[#This Row],[prices]]/Barcelona_Idealista4[[#This Row],[area_m2]]</f>
        <v>5767.1957671957671</v>
      </c>
      <c r="Q1503" t="str">
        <f>_xlfn.TEXTJOIN("-",0,Barcelona_Idealista4[[#This Row],[condition]],Barcelona_Idealista4[[#This Row],[prices]])</f>
        <v>new-1090000</v>
      </c>
      <c r="R1503" s="11" t="str" cm="1">
        <f t="array" ref="R1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4" spans="1:18" x14ac:dyDescent="0.2">
      <c r="A1504" s="1">
        <v>43538</v>
      </c>
      <c r="B1504" s="14">
        <f>YEAR(Barcelona_Idealista4[[#This Row],[Fecha]])</f>
        <v>2019</v>
      </c>
      <c r="C1504" t="s">
        <v>1625</v>
      </c>
      <c r="D1504" t="s">
        <v>11</v>
      </c>
      <c r="E1504" t="s">
        <v>19</v>
      </c>
      <c r="F1504" t="s">
        <v>73</v>
      </c>
      <c r="G1504" t="s">
        <v>119</v>
      </c>
      <c r="H1504" t="s">
        <v>15</v>
      </c>
      <c r="I1504">
        <v>2</v>
      </c>
      <c r="J1504">
        <v>158</v>
      </c>
      <c r="K1504" t="s">
        <v>16</v>
      </c>
      <c r="L1504" t="s">
        <v>17</v>
      </c>
      <c r="M1504" t="s">
        <v>52</v>
      </c>
      <c r="N1504" s="18">
        <f>VLOOKUP(Barcelona_Idealista4[[#This Row],[lift]],Tabla5[],2,0)</f>
        <v>0</v>
      </c>
      <c r="O1504" s="25">
        <v>900000</v>
      </c>
      <c r="P1504" s="25">
        <f>Barcelona_Idealista4[[#This Row],[prices]]/Barcelona_Idealista4[[#This Row],[area_m2]]</f>
        <v>5696.2025316455693</v>
      </c>
      <c r="Q1504" t="str">
        <f>_xlfn.TEXTJOIN("-",0,Barcelona_Idealista4[[#This Row],[condition]],Barcelona_Idealista4[[#This Row],[prices]])</f>
        <v>new-900000</v>
      </c>
      <c r="R1504" s="11" t="str" cm="1">
        <f t="array" ref="R15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5" spans="1:18" x14ac:dyDescent="0.2">
      <c r="A1505" s="1">
        <v>43539</v>
      </c>
      <c r="B1505" s="14">
        <f>YEAR(Barcelona_Idealista4[[#This Row],[Fecha]])</f>
        <v>2019</v>
      </c>
      <c r="C1505" t="s">
        <v>1626</v>
      </c>
      <c r="D1505" t="s">
        <v>11</v>
      </c>
      <c r="E1505" t="s">
        <v>19</v>
      </c>
      <c r="F1505" t="s">
        <v>73</v>
      </c>
      <c r="G1505" t="s">
        <v>119</v>
      </c>
      <c r="H1505" t="s">
        <v>15</v>
      </c>
      <c r="I1505">
        <v>2</v>
      </c>
      <c r="J1505">
        <v>160</v>
      </c>
      <c r="K1505" t="s">
        <v>16</v>
      </c>
      <c r="L1505" t="s">
        <v>17</v>
      </c>
      <c r="M1505" t="s">
        <v>52</v>
      </c>
      <c r="N1505" s="18">
        <f>VLOOKUP(Barcelona_Idealista4[[#This Row],[lift]],Tabla5[],2,0)</f>
        <v>0</v>
      </c>
      <c r="O1505" s="25">
        <v>910000</v>
      </c>
      <c r="P1505" s="25">
        <f>Barcelona_Idealista4[[#This Row],[prices]]/Barcelona_Idealista4[[#This Row],[area_m2]]</f>
        <v>5687.5</v>
      </c>
      <c r="Q1505" t="str">
        <f>_xlfn.TEXTJOIN("-",0,Barcelona_Idealista4[[#This Row],[condition]],Barcelona_Idealista4[[#This Row],[prices]])</f>
        <v>new-910000</v>
      </c>
      <c r="R1505" s="11" t="str" cm="1">
        <f t="array" ref="R15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6" spans="1:18" x14ac:dyDescent="0.2">
      <c r="A1506" s="1">
        <v>43540</v>
      </c>
      <c r="B1506" s="14">
        <f>YEAR(Barcelona_Idealista4[[#This Row],[Fecha]])</f>
        <v>2019</v>
      </c>
      <c r="C1506" t="s">
        <v>1627</v>
      </c>
      <c r="D1506" t="s">
        <v>11</v>
      </c>
      <c r="E1506" t="s">
        <v>12</v>
      </c>
      <c r="F1506" t="s">
        <v>31</v>
      </c>
      <c r="G1506" t="s">
        <v>119</v>
      </c>
      <c r="H1506" t="s">
        <v>23</v>
      </c>
      <c r="I1506">
        <v>1</v>
      </c>
      <c r="J1506">
        <v>128</v>
      </c>
      <c r="K1506" t="s">
        <v>16</v>
      </c>
      <c r="L1506" t="s">
        <v>17</v>
      </c>
      <c r="M1506" t="s">
        <v>24</v>
      </c>
      <c r="N1506" s="18">
        <f>VLOOKUP(Barcelona_Idealista4[[#This Row],[lift]],Tabla5[],2,0)</f>
        <v>0</v>
      </c>
      <c r="O1506" s="25">
        <v>780000</v>
      </c>
      <c r="P1506" s="25">
        <f>Barcelona_Idealista4[[#This Row],[prices]]/Barcelona_Idealista4[[#This Row],[area_m2]]</f>
        <v>6093.75</v>
      </c>
      <c r="Q1506" t="str">
        <f>_xlfn.TEXTJOIN("-",0,Barcelona_Idealista4[[#This Row],[condition]],Barcelona_Idealista4[[#This Row],[prices]])</f>
        <v>new-780000</v>
      </c>
      <c r="R1506" s="11" t="str" cm="1">
        <f t="array" ref="R1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7" spans="1:18" x14ac:dyDescent="0.2">
      <c r="A1507" s="1">
        <v>43541</v>
      </c>
      <c r="B1507" s="14">
        <f>YEAR(Barcelona_Idealista4[[#This Row],[Fecha]])</f>
        <v>2019</v>
      </c>
      <c r="C1507" t="s">
        <v>1628</v>
      </c>
      <c r="D1507" t="s">
        <v>11</v>
      </c>
      <c r="E1507" t="s">
        <v>12</v>
      </c>
      <c r="F1507" t="s">
        <v>31</v>
      </c>
      <c r="G1507" t="s">
        <v>119</v>
      </c>
      <c r="H1507" t="s">
        <v>23</v>
      </c>
      <c r="I1507">
        <v>2</v>
      </c>
      <c r="J1507">
        <v>160</v>
      </c>
      <c r="K1507" t="s">
        <v>16</v>
      </c>
      <c r="L1507" t="s">
        <v>17</v>
      </c>
      <c r="M1507" t="s">
        <v>24</v>
      </c>
      <c r="N1507" s="18">
        <f>VLOOKUP(Barcelona_Idealista4[[#This Row],[lift]],Tabla5[],2,0)</f>
        <v>0</v>
      </c>
      <c r="O1507" s="25">
        <v>970000</v>
      </c>
      <c r="P1507" s="25">
        <f>Barcelona_Idealista4[[#This Row],[prices]]/Barcelona_Idealista4[[#This Row],[area_m2]]</f>
        <v>6062.5</v>
      </c>
      <c r="Q1507" t="str">
        <f>_xlfn.TEXTJOIN("-",0,Barcelona_Idealista4[[#This Row],[condition]],Barcelona_Idealista4[[#This Row],[prices]])</f>
        <v>new-970000</v>
      </c>
      <c r="R1507" s="11" t="str" cm="1">
        <f t="array" ref="R1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8" spans="1:18" x14ac:dyDescent="0.2">
      <c r="A1508" s="1">
        <v>43542</v>
      </c>
      <c r="B1508" s="14">
        <f>YEAR(Barcelona_Idealista4[[#This Row],[Fecha]])</f>
        <v>2019</v>
      </c>
      <c r="C1508" t="s">
        <v>1629</v>
      </c>
      <c r="D1508" t="s">
        <v>11</v>
      </c>
      <c r="E1508" t="s">
        <v>12</v>
      </c>
      <c r="F1508" t="s">
        <v>13</v>
      </c>
      <c r="G1508" t="s">
        <v>119</v>
      </c>
      <c r="H1508" t="s">
        <v>15</v>
      </c>
      <c r="I1508">
        <v>2</v>
      </c>
      <c r="J1508">
        <v>195</v>
      </c>
      <c r="K1508" t="s">
        <v>16</v>
      </c>
      <c r="L1508" t="s">
        <v>17</v>
      </c>
      <c r="M1508" t="s">
        <v>52</v>
      </c>
      <c r="N1508" s="18">
        <f>VLOOKUP(Barcelona_Idealista4[[#This Row],[lift]],Tabla5[],2,0)</f>
        <v>0</v>
      </c>
      <c r="O1508" s="25">
        <v>2158000</v>
      </c>
      <c r="P1508" s="25">
        <f>Barcelona_Idealista4[[#This Row],[prices]]/Barcelona_Idealista4[[#This Row],[area_m2]]</f>
        <v>11066.666666666666</v>
      </c>
      <c r="Q1508" t="str">
        <f>_xlfn.TEXTJOIN("-",0,Barcelona_Idealista4[[#This Row],[condition]],Barcelona_Idealista4[[#This Row],[prices]])</f>
        <v>new-2158000</v>
      </c>
      <c r="R1508" s="11" t="str" cm="1">
        <f t="array" ref="R1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09" spans="1:18" x14ac:dyDescent="0.2">
      <c r="A1509" s="1">
        <v>43543</v>
      </c>
      <c r="B1509" s="14">
        <f>YEAR(Barcelona_Idealista4[[#This Row],[Fecha]])</f>
        <v>2019</v>
      </c>
      <c r="C1509" t="s">
        <v>1630</v>
      </c>
      <c r="D1509" t="s">
        <v>11</v>
      </c>
      <c r="E1509" t="s">
        <v>12</v>
      </c>
      <c r="F1509" t="s">
        <v>13</v>
      </c>
      <c r="G1509" t="s">
        <v>119</v>
      </c>
      <c r="H1509" t="s">
        <v>23</v>
      </c>
      <c r="I1509">
        <v>2</v>
      </c>
      <c r="J1509">
        <v>145</v>
      </c>
      <c r="K1509" t="s">
        <v>16</v>
      </c>
      <c r="L1509" t="s">
        <v>17</v>
      </c>
      <c r="M1509" t="s">
        <v>58</v>
      </c>
      <c r="N1509" s="18">
        <f>VLOOKUP(Barcelona_Idealista4[[#This Row],[lift]],Tabla5[],2,0)</f>
        <v>0</v>
      </c>
      <c r="O1509" s="25">
        <v>2188000</v>
      </c>
      <c r="P1509" s="25">
        <f>Barcelona_Idealista4[[#This Row],[prices]]/Barcelona_Idealista4[[#This Row],[area_m2]]</f>
        <v>15089.655172413793</v>
      </c>
      <c r="Q1509" t="str">
        <f>_xlfn.TEXTJOIN("-",0,Barcelona_Idealista4[[#This Row],[condition]],Barcelona_Idealista4[[#This Row],[prices]])</f>
        <v>new-2188000</v>
      </c>
      <c r="R1509" s="11" t="str" cm="1">
        <f t="array" ref="R15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0" spans="1:18" x14ac:dyDescent="0.2">
      <c r="A1510" s="1">
        <v>43544</v>
      </c>
      <c r="B1510" s="14">
        <f>YEAR(Barcelona_Idealista4[[#This Row],[Fecha]])</f>
        <v>2019</v>
      </c>
      <c r="C1510" t="s">
        <v>1631</v>
      </c>
      <c r="D1510" t="s">
        <v>11</v>
      </c>
      <c r="E1510" t="s">
        <v>12</v>
      </c>
      <c r="F1510" t="s">
        <v>13</v>
      </c>
      <c r="G1510" t="s">
        <v>119</v>
      </c>
      <c r="H1510" t="s">
        <v>15</v>
      </c>
      <c r="I1510">
        <v>3</v>
      </c>
      <c r="J1510">
        <v>158</v>
      </c>
      <c r="K1510" t="s">
        <v>16</v>
      </c>
      <c r="L1510" t="s">
        <v>17</v>
      </c>
      <c r="M1510" t="s">
        <v>18</v>
      </c>
      <c r="N1510" s="18">
        <f>VLOOKUP(Barcelona_Idealista4[[#This Row],[lift]],Tabla5[],2,0)</f>
        <v>0</v>
      </c>
      <c r="O1510" s="25">
        <v>1368000</v>
      </c>
      <c r="P1510" s="25">
        <f>Barcelona_Idealista4[[#This Row],[prices]]/Barcelona_Idealista4[[#This Row],[area_m2]]</f>
        <v>8658.2278481012654</v>
      </c>
      <c r="Q1510" t="str">
        <f>_xlfn.TEXTJOIN("-",0,Barcelona_Idealista4[[#This Row],[condition]],Barcelona_Idealista4[[#This Row],[prices]])</f>
        <v>new-1368000</v>
      </c>
      <c r="R1510" s="11" t="str" cm="1">
        <f t="array" ref="R1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1" spans="1:18" x14ac:dyDescent="0.2">
      <c r="A1511" s="1">
        <v>43545</v>
      </c>
      <c r="B1511" s="14">
        <f>YEAR(Barcelona_Idealista4[[#This Row],[Fecha]])</f>
        <v>2019</v>
      </c>
      <c r="C1511" t="s">
        <v>1632</v>
      </c>
      <c r="D1511" t="s">
        <v>11</v>
      </c>
      <c r="E1511" t="s">
        <v>19</v>
      </c>
      <c r="F1511" t="s">
        <v>20</v>
      </c>
      <c r="G1511" t="s">
        <v>119</v>
      </c>
      <c r="H1511" t="s">
        <v>15</v>
      </c>
      <c r="I1511">
        <v>3</v>
      </c>
      <c r="J1511">
        <v>134</v>
      </c>
      <c r="K1511" t="s">
        <v>16</v>
      </c>
      <c r="L1511" t="s">
        <v>17</v>
      </c>
      <c r="M1511" t="s">
        <v>40</v>
      </c>
      <c r="N1511" s="18">
        <f>VLOOKUP(Barcelona_Idealista4[[#This Row],[lift]],Tabla5[],2,0)</f>
        <v>0</v>
      </c>
      <c r="O1511" s="25">
        <v>1395000</v>
      </c>
      <c r="P1511" s="25">
        <f>Barcelona_Idealista4[[#This Row],[prices]]/Barcelona_Idealista4[[#This Row],[area_m2]]</f>
        <v>10410.447761194029</v>
      </c>
      <c r="Q1511" t="str">
        <f>_xlfn.TEXTJOIN("-",0,Barcelona_Idealista4[[#This Row],[condition]],Barcelona_Idealista4[[#This Row],[prices]])</f>
        <v>new-1395000</v>
      </c>
      <c r="R1511" s="11" t="str" cm="1">
        <f t="array" ref="R1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2" spans="1:18" x14ac:dyDescent="0.2">
      <c r="A1512" s="1">
        <v>43546</v>
      </c>
      <c r="B1512" s="14">
        <f>YEAR(Barcelona_Idealista4[[#This Row],[Fecha]])</f>
        <v>2019</v>
      </c>
      <c r="C1512" t="s">
        <v>1633</v>
      </c>
      <c r="D1512" t="s">
        <v>11</v>
      </c>
      <c r="E1512" t="s">
        <v>19</v>
      </c>
      <c r="F1512" t="s">
        <v>20</v>
      </c>
      <c r="G1512" t="s">
        <v>119</v>
      </c>
      <c r="H1512" t="s">
        <v>15</v>
      </c>
      <c r="I1512">
        <v>3</v>
      </c>
      <c r="J1512">
        <v>138</v>
      </c>
      <c r="K1512" t="s">
        <v>16</v>
      </c>
      <c r="L1512" t="s">
        <v>17</v>
      </c>
      <c r="M1512" t="s">
        <v>18</v>
      </c>
      <c r="N1512" s="18">
        <f>VLOOKUP(Barcelona_Idealista4[[#This Row],[lift]],Tabla5[],2,0)</f>
        <v>0</v>
      </c>
      <c r="O1512" s="25">
        <v>1370000</v>
      </c>
      <c r="P1512" s="25">
        <f>Barcelona_Idealista4[[#This Row],[prices]]/Barcelona_Idealista4[[#This Row],[area_m2]]</f>
        <v>9927.536231884058</v>
      </c>
      <c r="Q1512" t="str">
        <f>_xlfn.TEXTJOIN("-",0,Barcelona_Idealista4[[#This Row],[condition]],Barcelona_Idealista4[[#This Row],[prices]])</f>
        <v>new-1370000</v>
      </c>
      <c r="R1512" s="11" t="str" cm="1">
        <f t="array" ref="R15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3" spans="1:18" x14ac:dyDescent="0.2">
      <c r="A1513" s="1">
        <v>43547</v>
      </c>
      <c r="B1513" s="14">
        <f>YEAR(Barcelona_Idealista4[[#This Row],[Fecha]])</f>
        <v>2019</v>
      </c>
      <c r="C1513" t="s">
        <v>1634</v>
      </c>
      <c r="D1513" t="s">
        <v>11</v>
      </c>
      <c r="E1513" t="s">
        <v>19</v>
      </c>
      <c r="F1513" t="s">
        <v>20</v>
      </c>
      <c r="G1513" t="s">
        <v>119</v>
      </c>
      <c r="H1513" t="s">
        <v>32</v>
      </c>
      <c r="I1513">
        <v>2</v>
      </c>
      <c r="J1513">
        <v>115</v>
      </c>
      <c r="K1513" t="s">
        <v>16</v>
      </c>
      <c r="L1513" t="s">
        <v>17</v>
      </c>
      <c r="M1513" t="s">
        <v>52</v>
      </c>
      <c r="N1513" s="18">
        <f>VLOOKUP(Barcelona_Idealista4[[#This Row],[lift]],Tabla5[],2,0)</f>
        <v>0</v>
      </c>
      <c r="O1513" s="25">
        <v>1130000</v>
      </c>
      <c r="P1513" s="25">
        <f>Barcelona_Idealista4[[#This Row],[prices]]/Barcelona_Idealista4[[#This Row],[area_m2]]</f>
        <v>9826.0869565217399</v>
      </c>
      <c r="Q1513" t="str">
        <f>_xlfn.TEXTJOIN("-",0,Barcelona_Idealista4[[#This Row],[condition]],Barcelona_Idealista4[[#This Row],[prices]])</f>
        <v>new-1130000</v>
      </c>
      <c r="R1513" s="11" t="str" cm="1">
        <f t="array" ref="R15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4" spans="1:18" x14ac:dyDescent="0.2">
      <c r="A1514" s="1">
        <v>43548</v>
      </c>
      <c r="B1514" s="14">
        <f>YEAR(Barcelona_Idealista4[[#This Row],[Fecha]])</f>
        <v>2019</v>
      </c>
      <c r="C1514" t="s">
        <v>1635</v>
      </c>
      <c r="D1514" t="s">
        <v>11</v>
      </c>
      <c r="E1514" t="s">
        <v>54</v>
      </c>
      <c r="F1514" t="s">
        <v>108</v>
      </c>
      <c r="G1514" t="s">
        <v>119</v>
      </c>
      <c r="H1514" t="s">
        <v>15</v>
      </c>
      <c r="I1514">
        <v>3</v>
      </c>
      <c r="J1514">
        <v>105</v>
      </c>
      <c r="K1514" t="s">
        <v>16</v>
      </c>
      <c r="L1514" t="s">
        <v>17</v>
      </c>
      <c r="M1514" t="s">
        <v>18</v>
      </c>
      <c r="N1514" s="18">
        <f>VLOOKUP(Barcelona_Idealista4[[#This Row],[lift]],Tabla5[],2,0)</f>
        <v>0</v>
      </c>
      <c r="O1514" s="25">
        <v>462000</v>
      </c>
      <c r="P1514" s="25">
        <f>Barcelona_Idealista4[[#This Row],[prices]]/Barcelona_Idealista4[[#This Row],[area_m2]]</f>
        <v>4400</v>
      </c>
      <c r="Q1514" t="str">
        <f>_xlfn.TEXTJOIN("-",0,Barcelona_Idealista4[[#This Row],[condition]],Barcelona_Idealista4[[#This Row],[prices]])</f>
        <v>new-462000</v>
      </c>
      <c r="R1514" s="11" t="str" cm="1">
        <f t="array" ref="R1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5" spans="1:18" x14ac:dyDescent="0.2">
      <c r="A1515" s="1">
        <v>43549</v>
      </c>
      <c r="B1515" s="14">
        <f>YEAR(Barcelona_Idealista4[[#This Row],[Fecha]])</f>
        <v>2019</v>
      </c>
      <c r="C1515" t="s">
        <v>1636</v>
      </c>
      <c r="D1515" t="s">
        <v>11</v>
      </c>
      <c r="E1515" t="s">
        <v>54</v>
      </c>
      <c r="F1515" t="s">
        <v>108</v>
      </c>
      <c r="G1515" t="s">
        <v>119</v>
      </c>
      <c r="H1515" t="s">
        <v>15</v>
      </c>
      <c r="I1515">
        <v>3</v>
      </c>
      <c r="J1515">
        <v>104</v>
      </c>
      <c r="K1515" t="s">
        <v>16</v>
      </c>
      <c r="L1515" t="s">
        <v>17</v>
      </c>
      <c r="M1515" t="s">
        <v>18</v>
      </c>
      <c r="N1515" s="18">
        <f>VLOOKUP(Barcelona_Idealista4[[#This Row],[lift]],Tabla5[],2,0)</f>
        <v>0</v>
      </c>
      <c r="O1515" s="25">
        <v>457000</v>
      </c>
      <c r="P1515" s="25">
        <f>Barcelona_Idealista4[[#This Row],[prices]]/Barcelona_Idealista4[[#This Row],[area_m2]]</f>
        <v>4394.2307692307695</v>
      </c>
      <c r="Q1515" t="str">
        <f>_xlfn.TEXTJOIN("-",0,Barcelona_Idealista4[[#This Row],[condition]],Barcelona_Idealista4[[#This Row],[prices]])</f>
        <v>new-457000</v>
      </c>
      <c r="R1515" s="11" t="str" cm="1">
        <f t="array" ref="R1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6" spans="1:18" x14ac:dyDescent="0.2">
      <c r="A1516" s="1">
        <v>43550</v>
      </c>
      <c r="B1516" s="14">
        <f>YEAR(Barcelona_Idealista4[[#This Row],[Fecha]])</f>
        <v>2019</v>
      </c>
      <c r="C1516" t="s">
        <v>1637</v>
      </c>
      <c r="D1516" t="s">
        <v>11</v>
      </c>
      <c r="E1516" t="s">
        <v>54</v>
      </c>
      <c r="F1516" t="s">
        <v>108</v>
      </c>
      <c r="G1516" t="s">
        <v>119</v>
      </c>
      <c r="H1516" t="s">
        <v>15</v>
      </c>
      <c r="I1516">
        <v>3</v>
      </c>
      <c r="J1516">
        <v>104</v>
      </c>
      <c r="K1516" t="s">
        <v>16</v>
      </c>
      <c r="L1516" t="s">
        <v>17</v>
      </c>
      <c r="M1516" t="s">
        <v>52</v>
      </c>
      <c r="N1516" s="18">
        <f>VLOOKUP(Barcelona_Idealista4[[#This Row],[lift]],Tabla5[],2,0)</f>
        <v>0</v>
      </c>
      <c r="O1516" s="25">
        <v>523000</v>
      </c>
      <c r="P1516" s="25">
        <f>Barcelona_Idealista4[[#This Row],[prices]]/Barcelona_Idealista4[[#This Row],[area_m2]]</f>
        <v>5028.8461538461543</v>
      </c>
      <c r="Q1516" t="str">
        <f>_xlfn.TEXTJOIN("-",0,Barcelona_Idealista4[[#This Row],[condition]],Barcelona_Idealista4[[#This Row],[prices]])</f>
        <v>new-523000</v>
      </c>
      <c r="R1516" s="11" t="str" cm="1">
        <f t="array" ref="R1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7" spans="1:18" x14ac:dyDescent="0.2">
      <c r="A1517" s="1">
        <v>43551</v>
      </c>
      <c r="B1517" s="14">
        <f>YEAR(Barcelona_Idealista4[[#This Row],[Fecha]])</f>
        <v>2019</v>
      </c>
      <c r="C1517" t="s">
        <v>1638</v>
      </c>
      <c r="D1517" t="s">
        <v>11</v>
      </c>
      <c r="E1517" t="s">
        <v>54</v>
      </c>
      <c r="F1517" t="s">
        <v>108</v>
      </c>
      <c r="G1517" t="s">
        <v>119</v>
      </c>
      <c r="H1517" t="s">
        <v>15</v>
      </c>
      <c r="I1517">
        <v>2</v>
      </c>
      <c r="J1517">
        <v>56</v>
      </c>
      <c r="K1517" t="s">
        <v>16</v>
      </c>
      <c r="L1517" t="s">
        <v>17</v>
      </c>
      <c r="M1517" t="s">
        <v>52</v>
      </c>
      <c r="N1517" s="18">
        <f>VLOOKUP(Barcelona_Idealista4[[#This Row],[lift]],Tabla5[],2,0)</f>
        <v>0</v>
      </c>
      <c r="O1517" s="25">
        <v>242000</v>
      </c>
      <c r="P1517" s="25">
        <f>Barcelona_Idealista4[[#This Row],[prices]]/Barcelona_Idealista4[[#This Row],[area_m2]]</f>
        <v>4321.4285714285716</v>
      </c>
      <c r="Q1517" t="str">
        <f>_xlfn.TEXTJOIN("-",0,Barcelona_Idealista4[[#This Row],[condition]],Barcelona_Idealista4[[#This Row],[prices]])</f>
        <v>new-242000</v>
      </c>
      <c r="R1517" s="11" t="str" cm="1">
        <f t="array" ref="R1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8" spans="1:18" x14ac:dyDescent="0.2">
      <c r="A1518" s="1">
        <v>43552</v>
      </c>
      <c r="B1518" s="14">
        <f>YEAR(Barcelona_Idealista4[[#This Row],[Fecha]])</f>
        <v>2019</v>
      </c>
      <c r="C1518" t="s">
        <v>1639</v>
      </c>
      <c r="D1518" t="s">
        <v>11</v>
      </c>
      <c r="E1518" t="s">
        <v>47</v>
      </c>
      <c r="F1518" t="s">
        <v>98</v>
      </c>
      <c r="G1518" t="s">
        <v>119</v>
      </c>
      <c r="H1518" t="s">
        <v>15</v>
      </c>
      <c r="I1518">
        <v>3</v>
      </c>
      <c r="J1518">
        <v>109</v>
      </c>
      <c r="K1518" t="s">
        <v>16</v>
      </c>
      <c r="L1518" t="s">
        <v>17</v>
      </c>
      <c r="M1518" t="s">
        <v>52</v>
      </c>
      <c r="N1518" s="18">
        <f>VLOOKUP(Barcelona_Idealista4[[#This Row],[lift]],Tabla5[],2,0)</f>
        <v>0</v>
      </c>
      <c r="O1518" s="25">
        <v>467000</v>
      </c>
      <c r="P1518" s="25">
        <f>Barcelona_Idealista4[[#This Row],[prices]]/Barcelona_Idealista4[[#This Row],[area_m2]]</f>
        <v>4284.4036697247702</v>
      </c>
      <c r="Q1518" t="str">
        <f>_xlfn.TEXTJOIN("-",0,Barcelona_Idealista4[[#This Row],[condition]],Barcelona_Idealista4[[#This Row],[prices]])</f>
        <v>new-467000</v>
      </c>
      <c r="R1518" s="11" t="str" cm="1">
        <f t="array" ref="R1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19" spans="1:18" x14ac:dyDescent="0.2">
      <c r="A1519" s="1">
        <v>43553</v>
      </c>
      <c r="B1519" s="14">
        <f>YEAR(Barcelona_Idealista4[[#This Row],[Fecha]])</f>
        <v>2019</v>
      </c>
      <c r="C1519" t="s">
        <v>1640</v>
      </c>
      <c r="D1519" t="s">
        <v>11</v>
      </c>
      <c r="E1519" t="s">
        <v>42</v>
      </c>
      <c r="F1519" t="s">
        <v>78</v>
      </c>
      <c r="G1519" t="s">
        <v>119</v>
      </c>
      <c r="H1519" t="s">
        <v>15</v>
      </c>
      <c r="I1519">
        <v>4</v>
      </c>
      <c r="J1519">
        <v>151</v>
      </c>
      <c r="K1519" t="s">
        <v>16</v>
      </c>
      <c r="L1519" t="s">
        <v>17</v>
      </c>
      <c r="M1519" t="s">
        <v>40</v>
      </c>
      <c r="N1519" s="18">
        <f>VLOOKUP(Barcelona_Idealista4[[#This Row],[lift]],Tabla5[],2,0)</f>
        <v>0</v>
      </c>
      <c r="O1519" s="25">
        <v>833900</v>
      </c>
      <c r="P1519" s="25">
        <f>Barcelona_Idealista4[[#This Row],[prices]]/Barcelona_Idealista4[[#This Row],[area_m2]]</f>
        <v>5522.5165562913908</v>
      </c>
      <c r="Q1519" t="str">
        <f>_xlfn.TEXTJOIN("-",0,Barcelona_Idealista4[[#This Row],[condition]],Barcelona_Idealista4[[#This Row],[prices]])</f>
        <v>new-833900</v>
      </c>
      <c r="R1519" s="11" t="str" cm="1">
        <f t="array" ref="R1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0" spans="1:18" x14ac:dyDescent="0.2">
      <c r="A1520" s="1">
        <v>43554</v>
      </c>
      <c r="B1520" s="14">
        <f>YEAR(Barcelona_Idealista4[[#This Row],[Fecha]])</f>
        <v>2019</v>
      </c>
      <c r="C1520" t="s">
        <v>1641</v>
      </c>
      <c r="D1520" t="s">
        <v>11</v>
      </c>
      <c r="E1520" t="s">
        <v>37</v>
      </c>
      <c r="F1520" t="s">
        <v>74</v>
      </c>
      <c r="G1520" t="s">
        <v>119</v>
      </c>
      <c r="H1520" t="s">
        <v>32</v>
      </c>
      <c r="I1520">
        <v>2</v>
      </c>
      <c r="J1520">
        <v>128</v>
      </c>
      <c r="K1520" t="s">
        <v>16</v>
      </c>
      <c r="L1520" t="s">
        <v>17</v>
      </c>
      <c r="M1520" t="s">
        <v>36</v>
      </c>
      <c r="N1520" s="18">
        <f>VLOOKUP(Barcelona_Idealista4[[#This Row],[lift]],Tabla5[],2,0)</f>
        <v>0</v>
      </c>
      <c r="O1520" s="25">
        <v>595000</v>
      </c>
      <c r="P1520" s="25">
        <f>Barcelona_Idealista4[[#This Row],[prices]]/Barcelona_Idealista4[[#This Row],[area_m2]]</f>
        <v>4648.4375</v>
      </c>
      <c r="Q1520" t="str">
        <f>_xlfn.TEXTJOIN("-",0,Barcelona_Idealista4[[#This Row],[condition]],Barcelona_Idealista4[[#This Row],[prices]])</f>
        <v>new-595000</v>
      </c>
      <c r="R1520" s="11" t="str" cm="1">
        <f t="array" ref="R15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1" spans="1:18" x14ac:dyDescent="0.2">
      <c r="A1521" s="1">
        <v>43555</v>
      </c>
      <c r="B1521" s="14">
        <f>YEAR(Barcelona_Idealista4[[#This Row],[Fecha]])</f>
        <v>2019</v>
      </c>
      <c r="C1521" t="s">
        <v>1642</v>
      </c>
      <c r="D1521" t="s">
        <v>11</v>
      </c>
      <c r="E1521" t="s">
        <v>89</v>
      </c>
      <c r="F1521" t="s">
        <v>93</v>
      </c>
      <c r="G1521" t="s">
        <v>119</v>
      </c>
      <c r="H1521" t="s">
        <v>15</v>
      </c>
      <c r="I1521">
        <v>2</v>
      </c>
      <c r="J1521">
        <v>70</v>
      </c>
      <c r="K1521" t="s">
        <v>16</v>
      </c>
      <c r="L1521" t="s">
        <v>17</v>
      </c>
      <c r="M1521" t="s">
        <v>58</v>
      </c>
      <c r="N1521" s="18">
        <f>VLOOKUP(Barcelona_Idealista4[[#This Row],[lift]],Tabla5[],2,0)</f>
        <v>0</v>
      </c>
      <c r="O1521" s="25">
        <v>377400</v>
      </c>
      <c r="P1521" s="25">
        <f>Barcelona_Idealista4[[#This Row],[prices]]/Barcelona_Idealista4[[#This Row],[area_m2]]</f>
        <v>5391.4285714285716</v>
      </c>
      <c r="Q1521" t="str">
        <f>_xlfn.TEXTJOIN("-",0,Barcelona_Idealista4[[#This Row],[condition]],Barcelona_Idealista4[[#This Row],[prices]])</f>
        <v>new-377400</v>
      </c>
      <c r="R1521" s="11" t="str" cm="1">
        <f t="array" ref="R1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2" spans="1:18" x14ac:dyDescent="0.2">
      <c r="A1522" s="1">
        <v>43556</v>
      </c>
      <c r="B1522" s="14">
        <f>YEAR(Barcelona_Idealista4[[#This Row],[Fecha]])</f>
        <v>2019</v>
      </c>
      <c r="C1522" t="s">
        <v>1643</v>
      </c>
      <c r="D1522" t="s">
        <v>11</v>
      </c>
      <c r="E1522" t="s">
        <v>25</v>
      </c>
      <c r="F1522" t="s">
        <v>79</v>
      </c>
      <c r="G1522" t="s">
        <v>119</v>
      </c>
      <c r="H1522" t="s">
        <v>15</v>
      </c>
      <c r="I1522">
        <v>3</v>
      </c>
      <c r="J1522">
        <v>113</v>
      </c>
      <c r="K1522" t="s">
        <v>16</v>
      </c>
      <c r="L1522" t="s">
        <v>17</v>
      </c>
      <c r="M1522" t="s">
        <v>52</v>
      </c>
      <c r="N1522" s="18">
        <f>VLOOKUP(Barcelona_Idealista4[[#This Row],[lift]],Tabla5[],2,0)</f>
        <v>0</v>
      </c>
      <c r="O1522" s="25">
        <v>474000</v>
      </c>
      <c r="P1522" s="25">
        <f>Barcelona_Idealista4[[#This Row],[prices]]/Barcelona_Idealista4[[#This Row],[area_m2]]</f>
        <v>4194.6902654867254</v>
      </c>
      <c r="Q1522" t="str">
        <f>_xlfn.TEXTJOIN("-",0,Barcelona_Idealista4[[#This Row],[condition]],Barcelona_Idealista4[[#This Row],[prices]])</f>
        <v>new-474000</v>
      </c>
      <c r="R1522" s="11" t="str" cm="1">
        <f t="array" ref="R1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3" spans="1:18" x14ac:dyDescent="0.2">
      <c r="A1523" s="1">
        <v>43557</v>
      </c>
      <c r="B1523" s="14">
        <f>YEAR(Barcelona_Idealista4[[#This Row],[Fecha]])</f>
        <v>2019</v>
      </c>
      <c r="C1523" t="s">
        <v>1644</v>
      </c>
      <c r="D1523" t="s">
        <v>11</v>
      </c>
      <c r="E1523" t="s">
        <v>25</v>
      </c>
      <c r="F1523" t="s">
        <v>79</v>
      </c>
      <c r="G1523" t="s">
        <v>119</v>
      </c>
      <c r="H1523" t="s">
        <v>15</v>
      </c>
      <c r="I1523">
        <v>3</v>
      </c>
      <c r="J1523">
        <v>121</v>
      </c>
      <c r="K1523" t="s">
        <v>16</v>
      </c>
      <c r="L1523" t="s">
        <v>17</v>
      </c>
      <c r="M1523" t="s">
        <v>18</v>
      </c>
      <c r="N1523" s="18">
        <f>VLOOKUP(Barcelona_Idealista4[[#This Row],[lift]],Tabla5[],2,0)</f>
        <v>0</v>
      </c>
      <c r="O1523" s="25">
        <v>445000</v>
      </c>
      <c r="P1523" s="25">
        <f>Barcelona_Idealista4[[#This Row],[prices]]/Barcelona_Idealista4[[#This Row],[area_m2]]</f>
        <v>3677.6859504132231</v>
      </c>
      <c r="Q1523" t="str">
        <f>_xlfn.TEXTJOIN("-",0,Barcelona_Idealista4[[#This Row],[condition]],Barcelona_Idealista4[[#This Row],[prices]])</f>
        <v>new-445000</v>
      </c>
      <c r="R1523" s="11" t="str" cm="1">
        <f t="array" ref="R1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4" spans="1:18" x14ac:dyDescent="0.2">
      <c r="A1524" s="1">
        <v>43558</v>
      </c>
      <c r="B1524" s="14">
        <f>YEAR(Barcelona_Idealista4[[#This Row],[Fecha]])</f>
        <v>2019</v>
      </c>
      <c r="C1524" t="s">
        <v>1645</v>
      </c>
      <c r="D1524" t="s">
        <v>11</v>
      </c>
      <c r="E1524" t="s">
        <v>42</v>
      </c>
      <c r="F1524" t="s">
        <v>83</v>
      </c>
      <c r="G1524" t="s">
        <v>119</v>
      </c>
      <c r="H1524" t="s">
        <v>15</v>
      </c>
      <c r="I1524">
        <v>4</v>
      </c>
      <c r="J1524">
        <v>100</v>
      </c>
      <c r="K1524" t="s">
        <v>16</v>
      </c>
      <c r="L1524" t="s">
        <v>17</v>
      </c>
      <c r="M1524" t="s">
        <v>60</v>
      </c>
      <c r="N1524" s="18">
        <f>VLOOKUP(Barcelona_Idealista4[[#This Row],[lift]],Tabla5[],2,0)</f>
        <v>0</v>
      </c>
      <c r="O1524" s="25">
        <v>533000</v>
      </c>
      <c r="P1524" s="25">
        <f>Barcelona_Idealista4[[#This Row],[prices]]/Barcelona_Idealista4[[#This Row],[area_m2]]</f>
        <v>5330</v>
      </c>
      <c r="Q1524" t="str">
        <f>_xlfn.TEXTJOIN("-",0,Barcelona_Idealista4[[#This Row],[condition]],Barcelona_Idealista4[[#This Row],[prices]])</f>
        <v>new-533000</v>
      </c>
      <c r="R1524" s="11" t="str" cm="1">
        <f t="array" ref="R15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5" spans="1:18" x14ac:dyDescent="0.2">
      <c r="A1525" s="1">
        <v>43559</v>
      </c>
      <c r="B1525" s="14">
        <f>YEAR(Barcelona_Idealista4[[#This Row],[Fecha]])</f>
        <v>2019</v>
      </c>
      <c r="C1525" t="s">
        <v>1646</v>
      </c>
      <c r="D1525" t="s">
        <v>11</v>
      </c>
      <c r="E1525" t="s">
        <v>37</v>
      </c>
      <c r="F1525" t="s">
        <v>74</v>
      </c>
      <c r="G1525" t="s">
        <v>119</v>
      </c>
      <c r="H1525" t="s">
        <v>15</v>
      </c>
      <c r="I1525">
        <v>2</v>
      </c>
      <c r="J1525">
        <v>80</v>
      </c>
      <c r="K1525" t="s">
        <v>16</v>
      </c>
      <c r="L1525" t="s">
        <v>17</v>
      </c>
      <c r="M1525" t="s">
        <v>18</v>
      </c>
      <c r="N1525" s="18">
        <f>VLOOKUP(Barcelona_Idealista4[[#This Row],[lift]],Tabla5[],2,0)</f>
        <v>0</v>
      </c>
      <c r="O1525" s="25">
        <v>475000</v>
      </c>
      <c r="P1525" s="25">
        <f>Barcelona_Idealista4[[#This Row],[prices]]/Barcelona_Idealista4[[#This Row],[area_m2]]</f>
        <v>5937.5</v>
      </c>
      <c r="Q1525" t="str">
        <f>_xlfn.TEXTJOIN("-",0,Barcelona_Idealista4[[#This Row],[condition]],Barcelona_Idealista4[[#This Row],[prices]])</f>
        <v>new-475000</v>
      </c>
      <c r="R1525" s="11" t="str" cm="1">
        <f t="array" ref="R15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6" spans="1:18" x14ac:dyDescent="0.2">
      <c r="A1526" s="1">
        <v>43560</v>
      </c>
      <c r="B1526" s="14">
        <f>YEAR(Barcelona_Idealista4[[#This Row],[Fecha]])</f>
        <v>2019</v>
      </c>
      <c r="C1526" t="s">
        <v>1647</v>
      </c>
      <c r="D1526" t="s">
        <v>11</v>
      </c>
      <c r="E1526" t="s">
        <v>25</v>
      </c>
      <c r="F1526" t="s">
        <v>39</v>
      </c>
      <c r="G1526" t="s">
        <v>119</v>
      </c>
      <c r="H1526" t="s">
        <v>32</v>
      </c>
      <c r="I1526">
        <v>3</v>
      </c>
      <c r="J1526">
        <v>110</v>
      </c>
      <c r="K1526" t="s">
        <v>16</v>
      </c>
      <c r="L1526" t="s">
        <v>17</v>
      </c>
      <c r="M1526" t="s">
        <v>52</v>
      </c>
      <c r="N1526" s="18">
        <f>VLOOKUP(Barcelona_Idealista4[[#This Row],[lift]],Tabla5[],2,0)</f>
        <v>0</v>
      </c>
      <c r="O1526" s="25">
        <v>395000</v>
      </c>
      <c r="P1526" s="25">
        <f>Barcelona_Idealista4[[#This Row],[prices]]/Barcelona_Idealista4[[#This Row],[area_m2]]</f>
        <v>3590.909090909091</v>
      </c>
      <c r="Q1526" t="str">
        <f>_xlfn.TEXTJOIN("-",0,Barcelona_Idealista4[[#This Row],[condition]],Barcelona_Idealista4[[#This Row],[prices]])</f>
        <v>new-395000</v>
      </c>
      <c r="R1526" s="11" t="str" cm="1">
        <f t="array" ref="R15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7" spans="1:18" x14ac:dyDescent="0.2">
      <c r="A1527" s="1">
        <v>43561</v>
      </c>
      <c r="B1527" s="14">
        <f>YEAR(Barcelona_Idealista4[[#This Row],[Fecha]])</f>
        <v>2019</v>
      </c>
      <c r="C1527" t="s">
        <v>1648</v>
      </c>
      <c r="D1527" t="s">
        <v>11</v>
      </c>
      <c r="E1527" t="s">
        <v>37</v>
      </c>
      <c r="F1527" t="s">
        <v>74</v>
      </c>
      <c r="G1527" t="s">
        <v>119</v>
      </c>
      <c r="H1527" t="s">
        <v>15</v>
      </c>
      <c r="I1527">
        <v>2</v>
      </c>
      <c r="J1527">
        <v>71</v>
      </c>
      <c r="K1527" t="s">
        <v>16</v>
      </c>
      <c r="L1527" t="s">
        <v>17</v>
      </c>
      <c r="M1527" t="s">
        <v>58</v>
      </c>
      <c r="N1527" s="18">
        <f>VLOOKUP(Barcelona_Idealista4[[#This Row],[lift]],Tabla5[],2,0)</f>
        <v>0</v>
      </c>
      <c r="O1527" s="25">
        <v>485000</v>
      </c>
      <c r="P1527" s="25">
        <f>Barcelona_Idealista4[[#This Row],[prices]]/Barcelona_Idealista4[[#This Row],[area_m2]]</f>
        <v>6830.9859154929582</v>
      </c>
      <c r="Q1527" t="str">
        <f>_xlfn.TEXTJOIN("-",0,Barcelona_Idealista4[[#This Row],[condition]],Barcelona_Idealista4[[#This Row],[prices]])</f>
        <v>new-485000</v>
      </c>
      <c r="R1527" s="11" t="str" cm="1">
        <f t="array" ref="R1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8" spans="1:18" x14ac:dyDescent="0.2">
      <c r="A1528" s="1">
        <v>43562</v>
      </c>
      <c r="B1528" s="14">
        <f>YEAR(Barcelona_Idealista4[[#This Row],[Fecha]])</f>
        <v>2019</v>
      </c>
      <c r="C1528" t="s">
        <v>1649</v>
      </c>
      <c r="D1528" t="s">
        <v>11</v>
      </c>
      <c r="E1528" t="s">
        <v>37</v>
      </c>
      <c r="F1528" t="s">
        <v>74</v>
      </c>
      <c r="G1528" t="s">
        <v>119</v>
      </c>
      <c r="H1528" t="s">
        <v>15</v>
      </c>
      <c r="I1528">
        <v>2</v>
      </c>
      <c r="J1528">
        <v>71</v>
      </c>
      <c r="K1528" t="s">
        <v>16</v>
      </c>
      <c r="L1528" t="s">
        <v>17</v>
      </c>
      <c r="M1528" t="s">
        <v>21</v>
      </c>
      <c r="N1528" s="18">
        <f>VLOOKUP(Barcelona_Idealista4[[#This Row],[lift]],Tabla5[],2,0)</f>
        <v>0</v>
      </c>
      <c r="O1528" s="25">
        <v>475000</v>
      </c>
      <c r="P1528" s="25">
        <f>Barcelona_Idealista4[[#This Row],[prices]]/Barcelona_Idealista4[[#This Row],[area_m2]]</f>
        <v>6690.140845070423</v>
      </c>
      <c r="Q1528" t="str">
        <f>_xlfn.TEXTJOIN("-",0,Barcelona_Idealista4[[#This Row],[condition]],Barcelona_Idealista4[[#This Row],[prices]])</f>
        <v>new-475000</v>
      </c>
      <c r="R1528" s="11" t="str" cm="1">
        <f t="array" ref="R1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29" spans="1:18" x14ac:dyDescent="0.2">
      <c r="A1529" s="1">
        <v>43563</v>
      </c>
      <c r="B1529" s="14">
        <f>YEAR(Barcelona_Idealista4[[#This Row],[Fecha]])</f>
        <v>2019</v>
      </c>
      <c r="C1529" t="s">
        <v>1650</v>
      </c>
      <c r="D1529" t="s">
        <v>11</v>
      </c>
      <c r="E1529" t="s">
        <v>37</v>
      </c>
      <c r="F1529" t="s">
        <v>74</v>
      </c>
      <c r="G1529" t="s">
        <v>119</v>
      </c>
      <c r="H1529" t="s">
        <v>15</v>
      </c>
      <c r="I1529">
        <v>2</v>
      </c>
      <c r="J1529">
        <v>150</v>
      </c>
      <c r="K1529" t="s">
        <v>16</v>
      </c>
      <c r="L1529" t="s">
        <v>17</v>
      </c>
      <c r="M1529" t="s">
        <v>52</v>
      </c>
      <c r="N1529" s="18">
        <f>VLOOKUP(Barcelona_Idealista4[[#This Row],[lift]],Tabla5[],2,0)</f>
        <v>0</v>
      </c>
      <c r="O1529" s="25">
        <v>565000</v>
      </c>
      <c r="P1529" s="25">
        <f>Barcelona_Idealista4[[#This Row],[prices]]/Barcelona_Idealista4[[#This Row],[area_m2]]</f>
        <v>3766.6666666666665</v>
      </c>
      <c r="Q1529" t="str">
        <f>_xlfn.TEXTJOIN("-",0,Barcelona_Idealista4[[#This Row],[condition]],Barcelona_Idealista4[[#This Row],[prices]])</f>
        <v>new-565000</v>
      </c>
      <c r="R1529" s="11" t="str" cm="1">
        <f t="array" ref="R1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0" spans="1:18" x14ac:dyDescent="0.2">
      <c r="A1530" s="1">
        <v>43564</v>
      </c>
      <c r="B1530" s="14">
        <f>YEAR(Barcelona_Idealista4[[#This Row],[Fecha]])</f>
        <v>2019</v>
      </c>
      <c r="C1530" t="s">
        <v>1651</v>
      </c>
      <c r="D1530" t="s">
        <v>11</v>
      </c>
      <c r="E1530" t="s">
        <v>37</v>
      </c>
      <c r="F1530" t="s">
        <v>74</v>
      </c>
      <c r="G1530" t="s">
        <v>119</v>
      </c>
      <c r="H1530" t="s">
        <v>15</v>
      </c>
      <c r="I1530">
        <v>2</v>
      </c>
      <c r="J1530">
        <v>84</v>
      </c>
      <c r="K1530" t="s">
        <v>16</v>
      </c>
      <c r="L1530" t="s">
        <v>17</v>
      </c>
      <c r="M1530" t="s">
        <v>18</v>
      </c>
      <c r="N1530" s="18">
        <f>VLOOKUP(Barcelona_Idealista4[[#This Row],[lift]],Tabla5[],2,0)</f>
        <v>0</v>
      </c>
      <c r="O1530" s="25">
        <v>465000</v>
      </c>
      <c r="P1530" s="25">
        <f>Barcelona_Idealista4[[#This Row],[prices]]/Barcelona_Idealista4[[#This Row],[area_m2]]</f>
        <v>5535.7142857142853</v>
      </c>
      <c r="Q1530" t="str">
        <f>_xlfn.TEXTJOIN("-",0,Barcelona_Idealista4[[#This Row],[condition]],Barcelona_Idealista4[[#This Row],[prices]])</f>
        <v>new-465000</v>
      </c>
      <c r="R1530" s="11" t="str" cm="1">
        <f t="array" ref="R15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1" spans="1:18" x14ac:dyDescent="0.2">
      <c r="A1531" s="1">
        <v>43565</v>
      </c>
      <c r="B1531" s="14">
        <f>YEAR(Barcelona_Idealista4[[#This Row],[Fecha]])</f>
        <v>2019</v>
      </c>
      <c r="C1531" t="s">
        <v>1652</v>
      </c>
      <c r="D1531" t="s">
        <v>11</v>
      </c>
      <c r="E1531" t="s">
        <v>25</v>
      </c>
      <c r="F1531" t="s">
        <v>99</v>
      </c>
      <c r="G1531" t="s">
        <v>119</v>
      </c>
      <c r="H1531" t="s">
        <v>15</v>
      </c>
      <c r="I1531">
        <v>3</v>
      </c>
      <c r="J1531">
        <v>88</v>
      </c>
      <c r="K1531" t="s">
        <v>16</v>
      </c>
      <c r="L1531" t="s">
        <v>17</v>
      </c>
      <c r="M1531" t="s">
        <v>52</v>
      </c>
      <c r="N1531" s="18">
        <f>VLOOKUP(Barcelona_Idealista4[[#This Row],[lift]],Tabla5[],2,0)</f>
        <v>0</v>
      </c>
      <c r="O1531" s="25">
        <v>432500</v>
      </c>
      <c r="P1531" s="25">
        <f>Barcelona_Idealista4[[#This Row],[prices]]/Barcelona_Idealista4[[#This Row],[area_m2]]</f>
        <v>4914.772727272727</v>
      </c>
      <c r="Q1531" t="str">
        <f>_xlfn.TEXTJOIN("-",0,Barcelona_Idealista4[[#This Row],[condition]],Barcelona_Idealista4[[#This Row],[prices]])</f>
        <v>new-432500</v>
      </c>
      <c r="R1531" s="11" t="str" cm="1">
        <f t="array" ref="R1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2" spans="1:18" x14ac:dyDescent="0.2">
      <c r="A1532" s="1">
        <v>43566</v>
      </c>
      <c r="B1532" s="14">
        <f>YEAR(Barcelona_Idealista4[[#This Row],[Fecha]])</f>
        <v>2019</v>
      </c>
      <c r="C1532" t="s">
        <v>1653</v>
      </c>
      <c r="D1532" t="s">
        <v>11</v>
      </c>
      <c r="E1532" t="s">
        <v>25</v>
      </c>
      <c r="F1532" t="s">
        <v>99</v>
      </c>
      <c r="G1532" t="s">
        <v>119</v>
      </c>
      <c r="H1532" t="s">
        <v>15</v>
      </c>
      <c r="I1532">
        <v>3</v>
      </c>
      <c r="J1532">
        <v>97</v>
      </c>
      <c r="K1532" t="s">
        <v>16</v>
      </c>
      <c r="L1532" t="s">
        <v>17</v>
      </c>
      <c r="M1532" t="s">
        <v>52</v>
      </c>
      <c r="N1532" s="18">
        <f>VLOOKUP(Barcelona_Idealista4[[#This Row],[lift]],Tabla5[],2,0)</f>
        <v>0</v>
      </c>
      <c r="O1532" s="25">
        <v>530000</v>
      </c>
      <c r="P1532" s="25">
        <f>Barcelona_Idealista4[[#This Row],[prices]]/Barcelona_Idealista4[[#This Row],[area_m2]]</f>
        <v>5463.9175257731958</v>
      </c>
      <c r="Q1532" t="str">
        <f>_xlfn.TEXTJOIN("-",0,Barcelona_Idealista4[[#This Row],[condition]],Barcelona_Idealista4[[#This Row],[prices]])</f>
        <v>new-530000</v>
      </c>
      <c r="R1532" s="11" t="str" cm="1">
        <f t="array" ref="R1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3" spans="1:18" x14ac:dyDescent="0.2">
      <c r="A1533" s="1">
        <v>43567</v>
      </c>
      <c r="B1533" s="14">
        <f>YEAR(Barcelona_Idealista4[[#This Row],[Fecha]])</f>
        <v>2019</v>
      </c>
      <c r="C1533" t="s">
        <v>1654</v>
      </c>
      <c r="D1533" t="s">
        <v>11</v>
      </c>
      <c r="E1533" t="s">
        <v>25</v>
      </c>
      <c r="F1533" t="s">
        <v>99</v>
      </c>
      <c r="G1533" t="s">
        <v>119</v>
      </c>
      <c r="H1533" t="s">
        <v>15</v>
      </c>
      <c r="I1533">
        <v>3</v>
      </c>
      <c r="J1533">
        <v>92</v>
      </c>
      <c r="K1533" t="s">
        <v>16</v>
      </c>
      <c r="L1533" t="s">
        <v>17</v>
      </c>
      <c r="M1533" t="s">
        <v>18</v>
      </c>
      <c r="N1533" s="18">
        <f>VLOOKUP(Barcelona_Idealista4[[#This Row],[lift]],Tabla5[],2,0)</f>
        <v>0</v>
      </c>
      <c r="O1533" s="25">
        <v>526500</v>
      </c>
      <c r="P1533" s="25">
        <f>Barcelona_Idealista4[[#This Row],[prices]]/Barcelona_Idealista4[[#This Row],[area_m2]]</f>
        <v>5722.826086956522</v>
      </c>
      <c r="Q1533" t="str">
        <f>_xlfn.TEXTJOIN("-",0,Barcelona_Idealista4[[#This Row],[condition]],Barcelona_Idealista4[[#This Row],[prices]])</f>
        <v>new-526500</v>
      </c>
      <c r="R1533" s="11" t="str" cm="1">
        <f t="array" ref="R1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4" spans="1:18" x14ac:dyDescent="0.2">
      <c r="A1534" s="1">
        <v>43568</v>
      </c>
      <c r="B1534" s="14">
        <f>YEAR(Barcelona_Idealista4[[#This Row],[Fecha]])</f>
        <v>2019</v>
      </c>
      <c r="C1534" t="s">
        <v>1655</v>
      </c>
      <c r="D1534" t="s">
        <v>11</v>
      </c>
      <c r="E1534" t="s">
        <v>25</v>
      </c>
      <c r="F1534" t="s">
        <v>99</v>
      </c>
      <c r="G1534" t="s">
        <v>119</v>
      </c>
      <c r="H1534" t="s">
        <v>15</v>
      </c>
      <c r="I1534">
        <v>3</v>
      </c>
      <c r="J1534">
        <v>88</v>
      </c>
      <c r="K1534" t="s">
        <v>16</v>
      </c>
      <c r="L1534" t="s">
        <v>17</v>
      </c>
      <c r="M1534" t="s">
        <v>18</v>
      </c>
      <c r="N1534" s="18">
        <f>VLOOKUP(Barcelona_Idealista4[[#This Row],[lift]],Tabla5[],2,0)</f>
        <v>0</v>
      </c>
      <c r="O1534" s="25">
        <v>502500</v>
      </c>
      <c r="P1534" s="25">
        <f>Barcelona_Idealista4[[#This Row],[prices]]/Barcelona_Idealista4[[#This Row],[area_m2]]</f>
        <v>5710.227272727273</v>
      </c>
      <c r="Q1534" t="str">
        <f>_xlfn.TEXTJOIN("-",0,Barcelona_Idealista4[[#This Row],[condition]],Barcelona_Idealista4[[#This Row],[prices]])</f>
        <v>new-502500</v>
      </c>
      <c r="R1534" s="11" t="str" cm="1">
        <f t="array" ref="R15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5" spans="1:18" x14ac:dyDescent="0.2">
      <c r="A1535" s="1">
        <v>43569</v>
      </c>
      <c r="B1535" s="14">
        <f>YEAR(Barcelona_Idealista4[[#This Row],[Fecha]])</f>
        <v>2019</v>
      </c>
      <c r="C1535" t="s">
        <v>1656</v>
      </c>
      <c r="D1535" t="s">
        <v>11</v>
      </c>
      <c r="E1535" t="s">
        <v>42</v>
      </c>
      <c r="F1535" t="s">
        <v>43</v>
      </c>
      <c r="G1535" t="s">
        <v>119</v>
      </c>
      <c r="H1535" t="s">
        <v>15</v>
      </c>
      <c r="I1535">
        <v>4</v>
      </c>
      <c r="J1535">
        <v>95</v>
      </c>
      <c r="K1535" t="s">
        <v>16</v>
      </c>
      <c r="L1535" t="s">
        <v>17</v>
      </c>
      <c r="M1535" t="s">
        <v>21</v>
      </c>
      <c r="N1535" s="18">
        <f>VLOOKUP(Barcelona_Idealista4[[#This Row],[lift]],Tabla5[],2,0)</f>
        <v>0</v>
      </c>
      <c r="O1535" s="25">
        <v>499000</v>
      </c>
      <c r="P1535" s="25">
        <f>Barcelona_Idealista4[[#This Row],[prices]]/Barcelona_Idealista4[[#This Row],[area_m2]]</f>
        <v>5252.6315789473683</v>
      </c>
      <c r="Q1535" t="str">
        <f>_xlfn.TEXTJOIN("-",0,Barcelona_Idealista4[[#This Row],[condition]],Barcelona_Idealista4[[#This Row],[prices]])</f>
        <v>new-499000</v>
      </c>
      <c r="R1535" s="11" t="str" cm="1">
        <f t="array" ref="R15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6" spans="1:18" x14ac:dyDescent="0.2">
      <c r="A1536" s="1">
        <v>43570</v>
      </c>
      <c r="B1536" s="14">
        <f>YEAR(Barcelona_Idealista4[[#This Row],[Fecha]])</f>
        <v>2019</v>
      </c>
      <c r="C1536" t="s">
        <v>1657</v>
      </c>
      <c r="D1536" t="s">
        <v>11</v>
      </c>
      <c r="E1536" t="s">
        <v>42</v>
      </c>
      <c r="F1536" t="s">
        <v>43</v>
      </c>
      <c r="G1536" t="s">
        <v>119</v>
      </c>
      <c r="H1536" t="s">
        <v>15</v>
      </c>
      <c r="I1536">
        <v>2</v>
      </c>
      <c r="J1536">
        <v>66</v>
      </c>
      <c r="K1536" t="s">
        <v>16</v>
      </c>
      <c r="L1536" t="s">
        <v>17</v>
      </c>
      <c r="M1536" t="s">
        <v>40</v>
      </c>
      <c r="N1536" s="18">
        <f>VLOOKUP(Barcelona_Idealista4[[#This Row],[lift]],Tabla5[],2,0)</f>
        <v>0</v>
      </c>
      <c r="O1536" s="25">
        <v>340000</v>
      </c>
      <c r="P1536" s="25">
        <f>Barcelona_Idealista4[[#This Row],[prices]]/Barcelona_Idealista4[[#This Row],[area_m2]]</f>
        <v>5151.515151515152</v>
      </c>
      <c r="Q1536" t="str">
        <f>_xlfn.TEXTJOIN("-",0,Barcelona_Idealista4[[#This Row],[condition]],Barcelona_Idealista4[[#This Row],[prices]])</f>
        <v>new-340000</v>
      </c>
      <c r="R1536" s="11" t="str" cm="1">
        <f t="array" ref="R1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7" spans="1:18" x14ac:dyDescent="0.2">
      <c r="A1537" s="1">
        <v>43571</v>
      </c>
      <c r="B1537" s="14">
        <f>YEAR(Barcelona_Idealista4[[#This Row],[Fecha]])</f>
        <v>2019</v>
      </c>
      <c r="C1537" t="s">
        <v>1658</v>
      </c>
      <c r="D1537" t="s">
        <v>11</v>
      </c>
      <c r="E1537" t="s">
        <v>42</v>
      </c>
      <c r="F1537" t="s">
        <v>43</v>
      </c>
      <c r="G1537" t="s">
        <v>119</v>
      </c>
      <c r="H1537" t="s">
        <v>15</v>
      </c>
      <c r="I1537">
        <v>2</v>
      </c>
      <c r="J1537">
        <v>67</v>
      </c>
      <c r="K1537" t="s">
        <v>16</v>
      </c>
      <c r="L1537" t="s">
        <v>17</v>
      </c>
      <c r="M1537" t="s">
        <v>18</v>
      </c>
      <c r="N1537" s="18">
        <f>VLOOKUP(Barcelona_Idealista4[[#This Row],[lift]],Tabla5[],2,0)</f>
        <v>0</v>
      </c>
      <c r="O1537" s="25">
        <v>315000</v>
      </c>
      <c r="P1537" s="25">
        <f>Barcelona_Idealista4[[#This Row],[prices]]/Barcelona_Idealista4[[#This Row],[area_m2]]</f>
        <v>4701.4925373134329</v>
      </c>
      <c r="Q1537" t="str">
        <f>_xlfn.TEXTJOIN("-",0,Barcelona_Idealista4[[#This Row],[condition]],Barcelona_Idealista4[[#This Row],[prices]])</f>
        <v>new-315000</v>
      </c>
      <c r="R1537" s="11" t="str" cm="1">
        <f t="array" ref="R1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8" spans="1:18" x14ac:dyDescent="0.2">
      <c r="A1538" s="1">
        <v>43572</v>
      </c>
      <c r="B1538" s="14">
        <f>YEAR(Barcelona_Idealista4[[#This Row],[Fecha]])</f>
        <v>2019</v>
      </c>
      <c r="C1538" t="s">
        <v>1659</v>
      </c>
      <c r="D1538" t="s">
        <v>11</v>
      </c>
      <c r="E1538" t="s">
        <v>54</v>
      </c>
      <c r="F1538" t="s">
        <v>55</v>
      </c>
      <c r="G1538" t="s">
        <v>119</v>
      </c>
      <c r="H1538" t="s">
        <v>15</v>
      </c>
      <c r="I1538">
        <v>1</v>
      </c>
      <c r="J1538">
        <v>51</v>
      </c>
      <c r="K1538" t="s">
        <v>16</v>
      </c>
      <c r="L1538" t="s">
        <v>17</v>
      </c>
      <c r="M1538" t="s">
        <v>36</v>
      </c>
      <c r="N1538" s="18">
        <f>VLOOKUP(Barcelona_Idealista4[[#This Row],[lift]],Tabla5[],2,0)</f>
        <v>0</v>
      </c>
      <c r="O1538" s="25">
        <v>279000</v>
      </c>
      <c r="P1538" s="25">
        <f>Barcelona_Idealista4[[#This Row],[prices]]/Barcelona_Idealista4[[#This Row],[area_m2]]</f>
        <v>5470.588235294118</v>
      </c>
      <c r="Q1538" t="str">
        <f>_xlfn.TEXTJOIN("-",0,Barcelona_Idealista4[[#This Row],[condition]],Barcelona_Idealista4[[#This Row],[prices]])</f>
        <v>new-279000</v>
      </c>
      <c r="R1538" s="11" t="str" cm="1">
        <f t="array" ref="R1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39" spans="1:18" x14ac:dyDescent="0.2">
      <c r="A1539" s="1">
        <v>43573</v>
      </c>
      <c r="B1539" s="14">
        <f>YEAR(Barcelona_Idealista4[[#This Row],[Fecha]])</f>
        <v>2019</v>
      </c>
      <c r="C1539" t="s">
        <v>1660</v>
      </c>
      <c r="D1539" t="s">
        <v>11</v>
      </c>
      <c r="E1539" t="s">
        <v>37</v>
      </c>
      <c r="F1539" t="s">
        <v>74</v>
      </c>
      <c r="G1539" t="s">
        <v>119</v>
      </c>
      <c r="H1539" t="s">
        <v>15</v>
      </c>
      <c r="I1539">
        <v>2</v>
      </c>
      <c r="J1539">
        <v>95</v>
      </c>
      <c r="K1539" t="s">
        <v>16</v>
      </c>
      <c r="L1539" t="s">
        <v>17</v>
      </c>
      <c r="M1539" t="s">
        <v>40</v>
      </c>
      <c r="N1539" s="18">
        <f>VLOOKUP(Barcelona_Idealista4[[#This Row],[lift]],Tabla5[],2,0)</f>
        <v>0</v>
      </c>
      <c r="O1539" s="25">
        <v>592000</v>
      </c>
      <c r="P1539" s="25">
        <f>Barcelona_Idealista4[[#This Row],[prices]]/Barcelona_Idealista4[[#This Row],[area_m2]]</f>
        <v>6231.5789473684208</v>
      </c>
      <c r="Q1539" t="str">
        <f>_xlfn.TEXTJOIN("-",0,Barcelona_Idealista4[[#This Row],[condition]],Barcelona_Idealista4[[#This Row],[prices]])</f>
        <v>new-592000</v>
      </c>
      <c r="R1539" s="11" t="str" cm="1">
        <f t="array" ref="R15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0" spans="1:18" x14ac:dyDescent="0.2">
      <c r="A1540" s="1">
        <v>43574</v>
      </c>
      <c r="B1540" s="14">
        <f>YEAR(Barcelona_Idealista4[[#This Row],[Fecha]])</f>
        <v>2019</v>
      </c>
      <c r="C1540" t="s">
        <v>1661</v>
      </c>
      <c r="D1540" t="s">
        <v>11</v>
      </c>
      <c r="E1540" t="s">
        <v>37</v>
      </c>
      <c r="F1540" t="s">
        <v>74</v>
      </c>
      <c r="G1540" t="s">
        <v>119</v>
      </c>
      <c r="H1540" t="s">
        <v>15</v>
      </c>
      <c r="I1540">
        <v>2</v>
      </c>
      <c r="J1540">
        <v>95</v>
      </c>
      <c r="K1540" t="s">
        <v>16</v>
      </c>
      <c r="L1540" t="s">
        <v>17</v>
      </c>
      <c r="M1540" t="s">
        <v>40</v>
      </c>
      <c r="N1540" s="18">
        <f>VLOOKUP(Barcelona_Idealista4[[#This Row],[lift]],Tabla5[],2,0)</f>
        <v>0</v>
      </c>
      <c r="O1540" s="25">
        <v>591000</v>
      </c>
      <c r="P1540" s="25">
        <f>Barcelona_Idealista4[[#This Row],[prices]]/Barcelona_Idealista4[[#This Row],[area_m2]]</f>
        <v>6221.0526315789475</v>
      </c>
      <c r="Q1540" t="str">
        <f>_xlfn.TEXTJOIN("-",0,Barcelona_Idealista4[[#This Row],[condition]],Barcelona_Idealista4[[#This Row],[prices]])</f>
        <v>new-591000</v>
      </c>
      <c r="R1540" s="11" t="str" cm="1">
        <f t="array" ref="R1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1" spans="1:18" x14ac:dyDescent="0.2">
      <c r="A1541" s="1">
        <v>43575</v>
      </c>
      <c r="B1541" s="14">
        <f>YEAR(Barcelona_Idealista4[[#This Row],[Fecha]])</f>
        <v>2019</v>
      </c>
      <c r="C1541" t="s">
        <v>1662</v>
      </c>
      <c r="D1541" t="s">
        <v>11</v>
      </c>
      <c r="E1541" t="s">
        <v>37</v>
      </c>
      <c r="F1541" t="s">
        <v>74</v>
      </c>
      <c r="G1541" t="s">
        <v>119</v>
      </c>
      <c r="H1541" t="s">
        <v>15</v>
      </c>
      <c r="I1541">
        <v>2</v>
      </c>
      <c r="J1541">
        <v>80</v>
      </c>
      <c r="K1541" t="s">
        <v>16</v>
      </c>
      <c r="L1541" t="s">
        <v>17</v>
      </c>
      <c r="M1541" t="s">
        <v>40</v>
      </c>
      <c r="N1541" s="18">
        <f>VLOOKUP(Barcelona_Idealista4[[#This Row],[lift]],Tabla5[],2,0)</f>
        <v>0</v>
      </c>
      <c r="O1541" s="25">
        <v>498000</v>
      </c>
      <c r="P1541" s="25">
        <f>Barcelona_Idealista4[[#This Row],[prices]]/Barcelona_Idealista4[[#This Row],[area_m2]]</f>
        <v>6225</v>
      </c>
      <c r="Q1541" t="str">
        <f>_xlfn.TEXTJOIN("-",0,Barcelona_Idealista4[[#This Row],[condition]],Barcelona_Idealista4[[#This Row],[prices]])</f>
        <v>new-498000</v>
      </c>
      <c r="R1541" s="11" t="str" cm="1">
        <f t="array" ref="R1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2" spans="1:18" x14ac:dyDescent="0.2">
      <c r="A1542" s="1">
        <v>43576</v>
      </c>
      <c r="B1542" s="14">
        <f>YEAR(Barcelona_Idealista4[[#This Row],[Fecha]])</f>
        <v>2019</v>
      </c>
      <c r="C1542" t="s">
        <v>1663</v>
      </c>
      <c r="D1542" t="s">
        <v>11</v>
      </c>
      <c r="E1542" t="s">
        <v>37</v>
      </c>
      <c r="F1542" t="s">
        <v>74</v>
      </c>
      <c r="G1542" t="s">
        <v>119</v>
      </c>
      <c r="H1542" t="s">
        <v>15</v>
      </c>
      <c r="I1542">
        <v>2</v>
      </c>
      <c r="J1542">
        <v>92</v>
      </c>
      <c r="K1542" t="s">
        <v>16</v>
      </c>
      <c r="L1542" t="s">
        <v>17</v>
      </c>
      <c r="M1542" t="s">
        <v>40</v>
      </c>
      <c r="N1542" s="18">
        <f>VLOOKUP(Barcelona_Idealista4[[#This Row],[lift]],Tabla5[],2,0)</f>
        <v>0</v>
      </c>
      <c r="O1542" s="25">
        <v>474000</v>
      </c>
      <c r="P1542" s="25">
        <f>Barcelona_Idealista4[[#This Row],[prices]]/Barcelona_Idealista4[[#This Row],[area_m2]]</f>
        <v>5152.173913043478</v>
      </c>
      <c r="Q1542" t="str">
        <f>_xlfn.TEXTJOIN("-",0,Barcelona_Idealista4[[#This Row],[condition]],Barcelona_Idealista4[[#This Row],[prices]])</f>
        <v>new-474000</v>
      </c>
      <c r="R1542" s="11" t="str" cm="1">
        <f t="array" ref="R15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3" spans="1:18" x14ac:dyDescent="0.2">
      <c r="A1543" s="1">
        <v>43577</v>
      </c>
      <c r="B1543" s="14">
        <f>YEAR(Barcelona_Idealista4[[#This Row],[Fecha]])</f>
        <v>2019</v>
      </c>
      <c r="C1543" t="s">
        <v>1664</v>
      </c>
      <c r="D1543" t="s">
        <v>11</v>
      </c>
      <c r="E1543" t="s">
        <v>37</v>
      </c>
      <c r="F1543" t="s">
        <v>74</v>
      </c>
      <c r="G1543" t="s">
        <v>119</v>
      </c>
      <c r="H1543" t="s">
        <v>15</v>
      </c>
      <c r="I1543">
        <v>1</v>
      </c>
      <c r="J1543">
        <v>53</v>
      </c>
      <c r="K1543" t="s">
        <v>16</v>
      </c>
      <c r="L1543" t="s">
        <v>17</v>
      </c>
      <c r="M1543" t="s">
        <v>40</v>
      </c>
      <c r="N1543" s="18">
        <f>VLOOKUP(Barcelona_Idealista4[[#This Row],[lift]],Tabla5[],2,0)</f>
        <v>0</v>
      </c>
      <c r="O1543" s="25">
        <v>339000</v>
      </c>
      <c r="P1543" s="25">
        <f>Barcelona_Idealista4[[#This Row],[prices]]/Barcelona_Idealista4[[#This Row],[area_m2]]</f>
        <v>6396.2264150943392</v>
      </c>
      <c r="Q1543" t="str">
        <f>_xlfn.TEXTJOIN("-",0,Barcelona_Idealista4[[#This Row],[condition]],Barcelona_Idealista4[[#This Row],[prices]])</f>
        <v>new-339000</v>
      </c>
      <c r="R1543" s="11" t="str" cm="1">
        <f t="array" ref="R15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4" spans="1:18" x14ac:dyDescent="0.2">
      <c r="A1544" s="1">
        <v>43578</v>
      </c>
      <c r="B1544" s="14">
        <f>YEAR(Barcelona_Idealista4[[#This Row],[Fecha]])</f>
        <v>2019</v>
      </c>
      <c r="C1544" t="s">
        <v>1665</v>
      </c>
      <c r="D1544" t="s">
        <v>11</v>
      </c>
      <c r="E1544" t="s">
        <v>37</v>
      </c>
      <c r="F1544" t="s">
        <v>74</v>
      </c>
      <c r="G1544" t="s">
        <v>119</v>
      </c>
      <c r="H1544" t="s">
        <v>15</v>
      </c>
      <c r="I1544">
        <v>3</v>
      </c>
      <c r="J1544">
        <v>77</v>
      </c>
      <c r="K1544" t="s">
        <v>16</v>
      </c>
      <c r="L1544" t="s">
        <v>17</v>
      </c>
      <c r="M1544" t="s">
        <v>18</v>
      </c>
      <c r="N1544" s="18">
        <f>VLOOKUP(Barcelona_Idealista4[[#This Row],[lift]],Tabla5[],2,0)</f>
        <v>0</v>
      </c>
      <c r="O1544" s="25">
        <v>416000</v>
      </c>
      <c r="P1544" s="25">
        <f>Barcelona_Idealista4[[#This Row],[prices]]/Barcelona_Idealista4[[#This Row],[area_m2]]</f>
        <v>5402.5974025974028</v>
      </c>
      <c r="Q1544" t="str">
        <f>_xlfn.TEXTJOIN("-",0,Barcelona_Idealista4[[#This Row],[condition]],Barcelona_Idealista4[[#This Row],[prices]])</f>
        <v>new-416000</v>
      </c>
      <c r="R1544" s="11" t="str" cm="1">
        <f t="array" ref="R15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5" spans="1:18" x14ac:dyDescent="0.2">
      <c r="A1545" s="1">
        <v>43579</v>
      </c>
      <c r="B1545" s="14">
        <f>YEAR(Barcelona_Idealista4[[#This Row],[Fecha]])</f>
        <v>2019</v>
      </c>
      <c r="C1545" t="s">
        <v>1666</v>
      </c>
      <c r="D1545" t="s">
        <v>11</v>
      </c>
      <c r="E1545" t="s">
        <v>37</v>
      </c>
      <c r="F1545" t="s">
        <v>74</v>
      </c>
      <c r="G1545" t="s">
        <v>119</v>
      </c>
      <c r="H1545" t="s">
        <v>15</v>
      </c>
      <c r="I1545">
        <v>1</v>
      </c>
      <c r="J1545">
        <v>66</v>
      </c>
      <c r="K1545" t="s">
        <v>16</v>
      </c>
      <c r="L1545" t="s">
        <v>17</v>
      </c>
      <c r="M1545" t="s">
        <v>18</v>
      </c>
      <c r="N1545" s="18">
        <f>VLOOKUP(Barcelona_Idealista4[[#This Row],[lift]],Tabla5[],2,0)</f>
        <v>0</v>
      </c>
      <c r="O1545" s="25">
        <v>380000</v>
      </c>
      <c r="P1545" s="25">
        <f>Barcelona_Idealista4[[#This Row],[prices]]/Barcelona_Idealista4[[#This Row],[area_m2]]</f>
        <v>5757.575757575758</v>
      </c>
      <c r="Q1545" t="str">
        <f>_xlfn.TEXTJOIN("-",0,Barcelona_Idealista4[[#This Row],[condition]],Barcelona_Idealista4[[#This Row],[prices]])</f>
        <v>new-380000</v>
      </c>
      <c r="R1545" s="11" t="str" cm="1">
        <f t="array" ref="R1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6" spans="1:18" x14ac:dyDescent="0.2">
      <c r="A1546" s="1">
        <v>43580</v>
      </c>
      <c r="B1546" s="14">
        <f>YEAR(Barcelona_Idealista4[[#This Row],[Fecha]])</f>
        <v>2019</v>
      </c>
      <c r="C1546" t="s">
        <v>1667</v>
      </c>
      <c r="D1546" t="s">
        <v>11</v>
      </c>
      <c r="E1546" t="s">
        <v>37</v>
      </c>
      <c r="F1546" t="s">
        <v>74</v>
      </c>
      <c r="G1546" t="s">
        <v>119</v>
      </c>
      <c r="H1546" t="s">
        <v>15</v>
      </c>
      <c r="I1546">
        <v>1</v>
      </c>
      <c r="J1546">
        <v>51</v>
      </c>
      <c r="K1546" t="s">
        <v>16</v>
      </c>
      <c r="L1546" t="s">
        <v>17</v>
      </c>
      <c r="M1546" t="s">
        <v>18</v>
      </c>
      <c r="N1546" s="18">
        <f>VLOOKUP(Barcelona_Idealista4[[#This Row],[lift]],Tabla5[],2,0)</f>
        <v>0</v>
      </c>
      <c r="O1546" s="25">
        <v>322000</v>
      </c>
      <c r="P1546" s="25">
        <f>Barcelona_Idealista4[[#This Row],[prices]]/Barcelona_Idealista4[[#This Row],[area_m2]]</f>
        <v>6313.7254901960787</v>
      </c>
      <c r="Q1546" t="str">
        <f>_xlfn.TEXTJOIN("-",0,Barcelona_Idealista4[[#This Row],[condition]],Barcelona_Idealista4[[#This Row],[prices]])</f>
        <v>new-322000</v>
      </c>
      <c r="R1546" s="11" t="str" cm="1">
        <f t="array" ref="R15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7" spans="1:18" x14ac:dyDescent="0.2">
      <c r="A1547" s="1">
        <v>43581</v>
      </c>
      <c r="B1547" s="14">
        <f>YEAR(Barcelona_Idealista4[[#This Row],[Fecha]])</f>
        <v>2019</v>
      </c>
      <c r="C1547" t="s">
        <v>1668</v>
      </c>
      <c r="D1547" t="s">
        <v>11</v>
      </c>
      <c r="E1547" t="s">
        <v>37</v>
      </c>
      <c r="F1547" t="s">
        <v>74</v>
      </c>
      <c r="G1547" t="s">
        <v>119</v>
      </c>
      <c r="H1547" t="s">
        <v>15</v>
      </c>
      <c r="I1547">
        <v>2</v>
      </c>
      <c r="J1547">
        <v>100</v>
      </c>
      <c r="K1547" t="s">
        <v>16</v>
      </c>
      <c r="L1547" t="s">
        <v>17</v>
      </c>
      <c r="M1547" t="s">
        <v>52</v>
      </c>
      <c r="N1547" s="18">
        <f>VLOOKUP(Barcelona_Idealista4[[#This Row],[lift]],Tabla5[],2,0)</f>
        <v>0</v>
      </c>
      <c r="O1547" s="25">
        <v>481000</v>
      </c>
      <c r="P1547" s="25">
        <f>Barcelona_Idealista4[[#This Row],[prices]]/Barcelona_Idealista4[[#This Row],[area_m2]]</f>
        <v>4810</v>
      </c>
      <c r="Q1547" t="str">
        <f>_xlfn.TEXTJOIN("-",0,Barcelona_Idealista4[[#This Row],[condition]],Barcelona_Idealista4[[#This Row],[prices]])</f>
        <v>new-481000</v>
      </c>
      <c r="R1547" s="11" t="str" cm="1">
        <f t="array" ref="R15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8" spans="1:18" x14ac:dyDescent="0.2">
      <c r="A1548" s="1">
        <v>43582</v>
      </c>
      <c r="B1548" s="14">
        <f>YEAR(Barcelona_Idealista4[[#This Row],[Fecha]])</f>
        <v>2019</v>
      </c>
      <c r="C1548" t="s">
        <v>1669</v>
      </c>
      <c r="D1548" t="s">
        <v>11</v>
      </c>
      <c r="E1548" t="s">
        <v>42</v>
      </c>
      <c r="F1548" t="s">
        <v>81</v>
      </c>
      <c r="G1548" t="s">
        <v>119</v>
      </c>
      <c r="H1548" t="s">
        <v>32</v>
      </c>
      <c r="I1548">
        <v>2</v>
      </c>
      <c r="J1548">
        <v>148</v>
      </c>
      <c r="K1548" t="s">
        <v>16</v>
      </c>
      <c r="L1548" t="s">
        <v>17</v>
      </c>
      <c r="M1548" t="s">
        <v>52</v>
      </c>
      <c r="N1548" s="18">
        <f>VLOOKUP(Barcelona_Idealista4[[#This Row],[lift]],Tabla5[],2,0)</f>
        <v>0</v>
      </c>
      <c r="O1548" s="25">
        <v>698000</v>
      </c>
      <c r="P1548" s="25">
        <f>Barcelona_Idealista4[[#This Row],[prices]]/Barcelona_Idealista4[[#This Row],[area_m2]]</f>
        <v>4716.2162162162158</v>
      </c>
      <c r="Q1548" t="str">
        <f>_xlfn.TEXTJOIN("-",0,Barcelona_Idealista4[[#This Row],[condition]],Barcelona_Idealista4[[#This Row],[prices]])</f>
        <v>new-698000</v>
      </c>
      <c r="R1548" s="11" t="str" cm="1">
        <f t="array" ref="R1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49" spans="1:18" x14ac:dyDescent="0.2">
      <c r="A1549" s="1">
        <v>43583</v>
      </c>
      <c r="B1549" s="14">
        <f>YEAR(Barcelona_Idealista4[[#This Row],[Fecha]])</f>
        <v>2019</v>
      </c>
      <c r="C1549" t="s">
        <v>1670</v>
      </c>
      <c r="D1549" t="s">
        <v>11</v>
      </c>
      <c r="E1549" t="s">
        <v>42</v>
      </c>
      <c r="F1549" t="s">
        <v>56</v>
      </c>
      <c r="G1549" t="s">
        <v>119</v>
      </c>
      <c r="H1549" t="s">
        <v>15</v>
      </c>
      <c r="I1549">
        <v>2</v>
      </c>
      <c r="J1549">
        <v>85</v>
      </c>
      <c r="K1549" t="s">
        <v>16</v>
      </c>
      <c r="L1549" t="s">
        <v>17</v>
      </c>
      <c r="M1549" t="s">
        <v>36</v>
      </c>
      <c r="N1549" s="18">
        <f>VLOOKUP(Barcelona_Idealista4[[#This Row],[lift]],Tabla5[],2,0)</f>
        <v>0</v>
      </c>
      <c r="O1549" s="25">
        <v>565000</v>
      </c>
      <c r="P1549" s="25">
        <f>Barcelona_Idealista4[[#This Row],[prices]]/Barcelona_Idealista4[[#This Row],[area_m2]]</f>
        <v>6647.0588235294117</v>
      </c>
      <c r="Q1549" t="str">
        <f>_xlfn.TEXTJOIN("-",0,Barcelona_Idealista4[[#This Row],[condition]],Barcelona_Idealista4[[#This Row],[prices]])</f>
        <v>new-565000</v>
      </c>
      <c r="R1549" s="11" t="str" cm="1">
        <f t="array" ref="R15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0" spans="1:18" x14ac:dyDescent="0.2">
      <c r="A1550" s="1">
        <v>43584</v>
      </c>
      <c r="B1550" s="14">
        <f>YEAR(Barcelona_Idealista4[[#This Row],[Fecha]])</f>
        <v>2019</v>
      </c>
      <c r="C1550" t="s">
        <v>1671</v>
      </c>
      <c r="D1550" t="s">
        <v>11</v>
      </c>
      <c r="E1550" t="s">
        <v>42</v>
      </c>
      <c r="F1550" t="s">
        <v>56</v>
      </c>
      <c r="G1550" t="s">
        <v>119</v>
      </c>
      <c r="H1550" t="s">
        <v>15</v>
      </c>
      <c r="I1550">
        <v>2</v>
      </c>
      <c r="J1550">
        <v>85</v>
      </c>
      <c r="K1550" t="s">
        <v>16</v>
      </c>
      <c r="L1550" t="s">
        <v>17</v>
      </c>
      <c r="M1550" t="s">
        <v>40</v>
      </c>
      <c r="N1550" s="18">
        <f>VLOOKUP(Barcelona_Idealista4[[#This Row],[lift]],Tabla5[],2,0)</f>
        <v>0</v>
      </c>
      <c r="O1550" s="25">
        <v>535000</v>
      </c>
      <c r="P1550" s="25">
        <f>Barcelona_Idealista4[[#This Row],[prices]]/Barcelona_Idealista4[[#This Row],[area_m2]]</f>
        <v>6294.1176470588234</v>
      </c>
      <c r="Q1550" t="str">
        <f>_xlfn.TEXTJOIN("-",0,Barcelona_Idealista4[[#This Row],[condition]],Barcelona_Idealista4[[#This Row],[prices]])</f>
        <v>new-535000</v>
      </c>
      <c r="R1550" s="11" t="str" cm="1">
        <f t="array" ref="R1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1" spans="1:18" x14ac:dyDescent="0.2">
      <c r="A1551" s="1">
        <v>43585</v>
      </c>
      <c r="B1551" s="14">
        <f>YEAR(Barcelona_Idealista4[[#This Row],[Fecha]])</f>
        <v>2019</v>
      </c>
      <c r="C1551" t="s">
        <v>1672</v>
      </c>
      <c r="D1551" t="s">
        <v>11</v>
      </c>
      <c r="E1551" t="s">
        <v>42</v>
      </c>
      <c r="F1551" t="s">
        <v>56</v>
      </c>
      <c r="G1551" t="s">
        <v>119</v>
      </c>
      <c r="H1551" t="s">
        <v>15</v>
      </c>
      <c r="I1551">
        <v>2</v>
      </c>
      <c r="J1551">
        <v>110</v>
      </c>
      <c r="K1551" t="s">
        <v>16</v>
      </c>
      <c r="L1551" t="s">
        <v>17</v>
      </c>
      <c r="M1551" t="s">
        <v>21</v>
      </c>
      <c r="N1551" s="18">
        <f>VLOOKUP(Barcelona_Idealista4[[#This Row],[lift]],Tabla5[],2,0)</f>
        <v>0</v>
      </c>
      <c r="O1551" s="25">
        <v>634000</v>
      </c>
      <c r="P1551" s="25">
        <f>Barcelona_Idealista4[[#This Row],[prices]]/Barcelona_Idealista4[[#This Row],[area_m2]]</f>
        <v>5763.636363636364</v>
      </c>
      <c r="Q1551" t="str">
        <f>_xlfn.TEXTJOIN("-",0,Barcelona_Idealista4[[#This Row],[condition]],Barcelona_Idealista4[[#This Row],[prices]])</f>
        <v>new-634000</v>
      </c>
      <c r="R1551" s="11" t="str" cm="1">
        <f t="array" ref="R1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2" spans="1:18" x14ac:dyDescent="0.2">
      <c r="A1552" s="1">
        <v>43586</v>
      </c>
      <c r="B1552" s="14">
        <f>YEAR(Barcelona_Idealista4[[#This Row],[Fecha]])</f>
        <v>2019</v>
      </c>
      <c r="C1552" t="s">
        <v>1673</v>
      </c>
      <c r="D1552" t="s">
        <v>11</v>
      </c>
      <c r="E1552" t="s">
        <v>42</v>
      </c>
      <c r="F1552" t="s">
        <v>56</v>
      </c>
      <c r="G1552" t="s">
        <v>119</v>
      </c>
      <c r="H1552" t="s">
        <v>15</v>
      </c>
      <c r="I1552">
        <v>2</v>
      </c>
      <c r="J1552">
        <v>110</v>
      </c>
      <c r="K1552" t="s">
        <v>16</v>
      </c>
      <c r="L1552" t="s">
        <v>17</v>
      </c>
      <c r="M1552" t="s">
        <v>58</v>
      </c>
      <c r="N1552" s="18">
        <f>VLOOKUP(Barcelona_Idealista4[[#This Row],[lift]],Tabla5[],2,0)</f>
        <v>0</v>
      </c>
      <c r="O1552" s="25">
        <v>644000</v>
      </c>
      <c r="P1552" s="25">
        <f>Barcelona_Idealista4[[#This Row],[prices]]/Barcelona_Idealista4[[#This Row],[area_m2]]</f>
        <v>5854.545454545455</v>
      </c>
      <c r="Q1552" t="str">
        <f>_xlfn.TEXTJOIN("-",0,Barcelona_Idealista4[[#This Row],[condition]],Barcelona_Idealista4[[#This Row],[prices]])</f>
        <v>new-644000</v>
      </c>
      <c r="R1552" s="11" t="str" cm="1">
        <f t="array" ref="R15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3" spans="1:18" x14ac:dyDescent="0.2">
      <c r="A1553" s="1">
        <v>43587</v>
      </c>
      <c r="B1553" s="14">
        <f>YEAR(Barcelona_Idealista4[[#This Row],[Fecha]])</f>
        <v>2019</v>
      </c>
      <c r="C1553" t="s">
        <v>1674</v>
      </c>
      <c r="D1553" t="s">
        <v>11</v>
      </c>
      <c r="E1553" t="s">
        <v>42</v>
      </c>
      <c r="F1553" t="s">
        <v>56</v>
      </c>
      <c r="G1553" t="s">
        <v>119</v>
      </c>
      <c r="H1553" t="s">
        <v>15</v>
      </c>
      <c r="I1553">
        <v>2</v>
      </c>
      <c r="J1553">
        <v>87</v>
      </c>
      <c r="K1553" t="s">
        <v>16</v>
      </c>
      <c r="L1553" t="s">
        <v>17</v>
      </c>
      <c r="M1553" t="s">
        <v>18</v>
      </c>
      <c r="N1553" s="18">
        <f>VLOOKUP(Barcelona_Idealista4[[#This Row],[lift]],Tabla5[],2,0)</f>
        <v>0</v>
      </c>
      <c r="O1553" s="25">
        <v>520000</v>
      </c>
      <c r="P1553" s="25">
        <f>Barcelona_Idealista4[[#This Row],[prices]]/Barcelona_Idealista4[[#This Row],[area_m2]]</f>
        <v>5977.0114942528735</v>
      </c>
      <c r="Q1553" t="str">
        <f>_xlfn.TEXTJOIN("-",0,Barcelona_Idealista4[[#This Row],[condition]],Barcelona_Idealista4[[#This Row],[prices]])</f>
        <v>new-520000</v>
      </c>
      <c r="R1553" s="11" t="str" cm="1">
        <f t="array" ref="R1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4" spans="1:18" x14ac:dyDescent="0.2">
      <c r="A1554" s="1">
        <v>43588</v>
      </c>
      <c r="B1554" s="14">
        <f>YEAR(Barcelona_Idealista4[[#This Row],[Fecha]])</f>
        <v>2019</v>
      </c>
      <c r="C1554" t="s">
        <v>1675</v>
      </c>
      <c r="D1554" t="s">
        <v>11</v>
      </c>
      <c r="E1554" t="s">
        <v>42</v>
      </c>
      <c r="F1554" t="s">
        <v>56</v>
      </c>
      <c r="G1554" t="s">
        <v>119</v>
      </c>
      <c r="H1554" t="s">
        <v>15</v>
      </c>
      <c r="I1554">
        <v>2</v>
      </c>
      <c r="J1554">
        <v>85</v>
      </c>
      <c r="K1554" t="s">
        <v>16</v>
      </c>
      <c r="L1554" t="s">
        <v>17</v>
      </c>
      <c r="M1554" t="s">
        <v>58</v>
      </c>
      <c r="N1554" s="18">
        <f>VLOOKUP(Barcelona_Idealista4[[#This Row],[lift]],Tabla5[],2,0)</f>
        <v>0</v>
      </c>
      <c r="O1554" s="25">
        <v>555000</v>
      </c>
      <c r="P1554" s="25">
        <f>Barcelona_Idealista4[[#This Row],[prices]]/Barcelona_Idealista4[[#This Row],[area_m2]]</f>
        <v>6529.411764705882</v>
      </c>
      <c r="Q1554" t="str">
        <f>_xlfn.TEXTJOIN("-",0,Barcelona_Idealista4[[#This Row],[condition]],Barcelona_Idealista4[[#This Row],[prices]])</f>
        <v>new-555000</v>
      </c>
      <c r="R1554" s="11" t="str" cm="1">
        <f t="array" ref="R15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5" spans="1:18" x14ac:dyDescent="0.2">
      <c r="A1555" s="1">
        <v>43589</v>
      </c>
      <c r="B1555" s="14">
        <f>YEAR(Barcelona_Idealista4[[#This Row],[Fecha]])</f>
        <v>2019</v>
      </c>
      <c r="C1555" t="s">
        <v>1676</v>
      </c>
      <c r="D1555" t="s">
        <v>11</v>
      </c>
      <c r="E1555" t="s">
        <v>47</v>
      </c>
      <c r="F1555" t="s">
        <v>102</v>
      </c>
      <c r="G1555" t="s">
        <v>119</v>
      </c>
      <c r="H1555" t="s">
        <v>15</v>
      </c>
      <c r="I1555">
        <v>2</v>
      </c>
      <c r="J1555">
        <v>69</v>
      </c>
      <c r="K1555" t="s">
        <v>16</v>
      </c>
      <c r="L1555" t="s">
        <v>17</v>
      </c>
      <c r="M1555" t="s">
        <v>21</v>
      </c>
      <c r="N1555" s="18">
        <f>VLOOKUP(Barcelona_Idealista4[[#This Row],[lift]],Tabla5[],2,0)</f>
        <v>0</v>
      </c>
      <c r="O1555" s="25">
        <v>343000</v>
      </c>
      <c r="P1555" s="25">
        <f>Barcelona_Idealista4[[#This Row],[prices]]/Barcelona_Idealista4[[#This Row],[area_m2]]</f>
        <v>4971.014492753623</v>
      </c>
      <c r="Q1555" t="str">
        <f>_xlfn.TEXTJOIN("-",0,Barcelona_Idealista4[[#This Row],[condition]],Barcelona_Idealista4[[#This Row],[prices]])</f>
        <v>new-343000</v>
      </c>
      <c r="R1555" s="11" t="str" cm="1">
        <f t="array" ref="R1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6" spans="1:18" x14ac:dyDescent="0.2">
      <c r="A1556" s="1">
        <v>43590</v>
      </c>
      <c r="B1556" s="14">
        <f>YEAR(Barcelona_Idealista4[[#This Row],[Fecha]])</f>
        <v>2019</v>
      </c>
      <c r="C1556" t="s">
        <v>1677</v>
      </c>
      <c r="D1556" t="s">
        <v>11</v>
      </c>
      <c r="E1556" t="s">
        <v>47</v>
      </c>
      <c r="F1556" t="s">
        <v>102</v>
      </c>
      <c r="G1556" t="s">
        <v>119</v>
      </c>
      <c r="H1556" t="s">
        <v>15</v>
      </c>
      <c r="I1556">
        <v>2</v>
      </c>
      <c r="J1556">
        <v>88</v>
      </c>
      <c r="K1556" t="s">
        <v>16</v>
      </c>
      <c r="L1556" t="s">
        <v>17</v>
      </c>
      <c r="M1556" t="s">
        <v>40</v>
      </c>
      <c r="N1556" s="18">
        <f>VLOOKUP(Barcelona_Idealista4[[#This Row],[lift]],Tabla5[],2,0)</f>
        <v>0</v>
      </c>
      <c r="O1556" s="25">
        <v>399000</v>
      </c>
      <c r="P1556" s="25">
        <f>Barcelona_Idealista4[[#This Row],[prices]]/Barcelona_Idealista4[[#This Row],[area_m2]]</f>
        <v>4534.090909090909</v>
      </c>
      <c r="Q1556" t="str">
        <f>_xlfn.TEXTJOIN("-",0,Barcelona_Idealista4[[#This Row],[condition]],Barcelona_Idealista4[[#This Row],[prices]])</f>
        <v>new-399000</v>
      </c>
      <c r="R1556" s="11" t="str" cm="1">
        <f t="array" ref="R15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7" spans="1:18" x14ac:dyDescent="0.2">
      <c r="A1557" s="1">
        <v>43591</v>
      </c>
      <c r="B1557" s="14">
        <f>YEAR(Barcelona_Idealista4[[#This Row],[Fecha]])</f>
        <v>2019</v>
      </c>
      <c r="C1557" t="s">
        <v>1678</v>
      </c>
      <c r="D1557" t="s">
        <v>11</v>
      </c>
      <c r="E1557" t="s">
        <v>47</v>
      </c>
      <c r="F1557" t="s">
        <v>102</v>
      </c>
      <c r="G1557" t="s">
        <v>119</v>
      </c>
      <c r="H1557" t="s">
        <v>32</v>
      </c>
      <c r="I1557">
        <v>3</v>
      </c>
      <c r="J1557">
        <v>115</v>
      </c>
      <c r="K1557" t="s">
        <v>16</v>
      </c>
      <c r="L1557" t="s">
        <v>17</v>
      </c>
      <c r="M1557" t="s">
        <v>52</v>
      </c>
      <c r="N1557" s="18">
        <f>VLOOKUP(Barcelona_Idealista4[[#This Row],[lift]],Tabla5[],2,0)</f>
        <v>0</v>
      </c>
      <c r="O1557" s="25">
        <v>489000</v>
      </c>
      <c r="P1557" s="25">
        <f>Barcelona_Idealista4[[#This Row],[prices]]/Barcelona_Idealista4[[#This Row],[area_m2]]</f>
        <v>4252.173913043478</v>
      </c>
      <c r="Q1557" t="str">
        <f>_xlfn.TEXTJOIN("-",0,Barcelona_Idealista4[[#This Row],[condition]],Barcelona_Idealista4[[#This Row],[prices]])</f>
        <v>new-489000</v>
      </c>
      <c r="R1557" s="11" t="str" cm="1">
        <f t="array" ref="R15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8" spans="1:18" x14ac:dyDescent="0.2">
      <c r="A1558" s="1">
        <v>43592</v>
      </c>
      <c r="B1558" s="14">
        <f>YEAR(Barcelona_Idealista4[[#This Row],[Fecha]])</f>
        <v>2019</v>
      </c>
      <c r="C1558" t="s">
        <v>1679</v>
      </c>
      <c r="D1558" t="s">
        <v>11</v>
      </c>
      <c r="E1558" t="s">
        <v>47</v>
      </c>
      <c r="F1558" t="s">
        <v>102</v>
      </c>
      <c r="G1558" t="s">
        <v>119</v>
      </c>
      <c r="H1558" t="s">
        <v>15</v>
      </c>
      <c r="I1558">
        <v>2</v>
      </c>
      <c r="J1558">
        <v>81</v>
      </c>
      <c r="K1558" t="s">
        <v>16</v>
      </c>
      <c r="L1558" t="s">
        <v>17</v>
      </c>
      <c r="M1558" t="s">
        <v>18</v>
      </c>
      <c r="N1558" s="18">
        <f>VLOOKUP(Barcelona_Idealista4[[#This Row],[lift]],Tabla5[],2,0)</f>
        <v>0</v>
      </c>
      <c r="O1558" s="25">
        <v>375000</v>
      </c>
      <c r="P1558" s="25">
        <f>Barcelona_Idealista4[[#This Row],[prices]]/Barcelona_Idealista4[[#This Row],[area_m2]]</f>
        <v>4629.6296296296296</v>
      </c>
      <c r="Q1558" t="str">
        <f>_xlfn.TEXTJOIN("-",0,Barcelona_Idealista4[[#This Row],[condition]],Barcelona_Idealista4[[#This Row],[prices]])</f>
        <v>new-375000</v>
      </c>
      <c r="R1558" s="11" t="str" cm="1">
        <f t="array" ref="R1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59" spans="1:18" x14ac:dyDescent="0.2">
      <c r="A1559" s="1">
        <v>43593</v>
      </c>
      <c r="B1559" s="14">
        <f>YEAR(Barcelona_Idealista4[[#This Row],[Fecha]])</f>
        <v>2019</v>
      </c>
      <c r="C1559" t="s">
        <v>1680</v>
      </c>
      <c r="D1559" t="s">
        <v>11</v>
      </c>
      <c r="E1559" t="s">
        <v>47</v>
      </c>
      <c r="F1559" t="s">
        <v>102</v>
      </c>
      <c r="G1559" t="s">
        <v>119</v>
      </c>
      <c r="H1559" t="s">
        <v>15</v>
      </c>
      <c r="I1559">
        <v>2</v>
      </c>
      <c r="J1559">
        <v>81</v>
      </c>
      <c r="K1559" t="s">
        <v>16</v>
      </c>
      <c r="L1559" t="s">
        <v>17</v>
      </c>
      <c r="M1559" t="s">
        <v>21</v>
      </c>
      <c r="N1559" s="18">
        <f>VLOOKUP(Barcelona_Idealista4[[#This Row],[lift]],Tabla5[],2,0)</f>
        <v>0</v>
      </c>
      <c r="O1559" s="25">
        <v>389000</v>
      </c>
      <c r="P1559" s="25">
        <f>Barcelona_Idealista4[[#This Row],[prices]]/Barcelona_Idealista4[[#This Row],[area_m2]]</f>
        <v>4802.4691358024693</v>
      </c>
      <c r="Q1559" t="str">
        <f>_xlfn.TEXTJOIN("-",0,Barcelona_Idealista4[[#This Row],[condition]],Barcelona_Idealista4[[#This Row],[prices]])</f>
        <v>new-389000</v>
      </c>
      <c r="R1559" s="11" t="str" cm="1">
        <f t="array" ref="R1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0" spans="1:18" x14ac:dyDescent="0.2">
      <c r="A1560" s="1">
        <v>43594</v>
      </c>
      <c r="B1560" s="14">
        <f>YEAR(Barcelona_Idealista4[[#This Row],[Fecha]])</f>
        <v>2019</v>
      </c>
      <c r="C1560" t="s">
        <v>1681</v>
      </c>
      <c r="D1560" t="s">
        <v>11</v>
      </c>
      <c r="E1560" t="s">
        <v>47</v>
      </c>
      <c r="F1560" t="s">
        <v>102</v>
      </c>
      <c r="G1560" t="s">
        <v>119</v>
      </c>
      <c r="H1560" t="s">
        <v>32</v>
      </c>
      <c r="I1560">
        <v>4</v>
      </c>
      <c r="J1560">
        <v>128</v>
      </c>
      <c r="K1560" t="s">
        <v>16</v>
      </c>
      <c r="L1560" t="s">
        <v>17</v>
      </c>
      <c r="M1560" t="s">
        <v>52</v>
      </c>
      <c r="N1560" s="18">
        <f>VLOOKUP(Barcelona_Idealista4[[#This Row],[lift]],Tabla5[],2,0)</f>
        <v>0</v>
      </c>
      <c r="O1560" s="25">
        <v>545000</v>
      </c>
      <c r="P1560" s="25">
        <f>Barcelona_Idealista4[[#This Row],[prices]]/Barcelona_Idealista4[[#This Row],[area_m2]]</f>
        <v>4257.8125</v>
      </c>
      <c r="Q1560" t="str">
        <f>_xlfn.TEXTJOIN("-",0,Barcelona_Idealista4[[#This Row],[condition]],Barcelona_Idealista4[[#This Row],[prices]])</f>
        <v>new-545000</v>
      </c>
      <c r="R1560" s="11" t="str" cm="1">
        <f t="array" ref="R1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1" spans="1:18" x14ac:dyDescent="0.2">
      <c r="A1561" s="1">
        <v>43595</v>
      </c>
      <c r="B1561" s="14">
        <f>YEAR(Barcelona_Idealista4[[#This Row],[Fecha]])</f>
        <v>2019</v>
      </c>
      <c r="C1561" t="s">
        <v>1682</v>
      </c>
      <c r="D1561" t="s">
        <v>11</v>
      </c>
      <c r="E1561" t="s">
        <v>47</v>
      </c>
      <c r="F1561" t="s">
        <v>102</v>
      </c>
      <c r="G1561" t="s">
        <v>119</v>
      </c>
      <c r="H1561" t="s">
        <v>15</v>
      </c>
      <c r="I1561">
        <v>2</v>
      </c>
      <c r="J1561">
        <v>81</v>
      </c>
      <c r="K1561" t="s">
        <v>16</v>
      </c>
      <c r="L1561" t="s">
        <v>17</v>
      </c>
      <c r="M1561" t="s">
        <v>40</v>
      </c>
      <c r="N1561" s="18">
        <f>VLOOKUP(Barcelona_Idealista4[[#This Row],[lift]],Tabla5[],2,0)</f>
        <v>0</v>
      </c>
      <c r="O1561" s="25">
        <v>382000</v>
      </c>
      <c r="P1561" s="25">
        <f>Barcelona_Idealista4[[#This Row],[prices]]/Barcelona_Idealista4[[#This Row],[area_m2]]</f>
        <v>4716.049382716049</v>
      </c>
      <c r="Q1561" t="str">
        <f>_xlfn.TEXTJOIN("-",0,Barcelona_Idealista4[[#This Row],[condition]],Barcelona_Idealista4[[#This Row],[prices]])</f>
        <v>new-382000</v>
      </c>
      <c r="R1561" s="11" t="str" cm="1">
        <f t="array" ref="R15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2" spans="1:18" x14ac:dyDescent="0.2">
      <c r="A1562" s="1">
        <v>43596</v>
      </c>
      <c r="B1562" s="14">
        <f>YEAR(Barcelona_Idealista4[[#This Row],[Fecha]])</f>
        <v>2019</v>
      </c>
      <c r="C1562" t="s">
        <v>1683</v>
      </c>
      <c r="D1562" t="s">
        <v>11</v>
      </c>
      <c r="E1562" t="s">
        <v>12</v>
      </c>
      <c r="F1562" t="s">
        <v>13</v>
      </c>
      <c r="G1562" t="s">
        <v>119</v>
      </c>
      <c r="H1562" t="s">
        <v>15</v>
      </c>
      <c r="I1562">
        <v>2</v>
      </c>
      <c r="J1562">
        <v>75</v>
      </c>
      <c r="K1562" t="s">
        <v>16</v>
      </c>
      <c r="L1562" t="s">
        <v>17</v>
      </c>
      <c r="M1562" t="s">
        <v>58</v>
      </c>
      <c r="N1562" s="18">
        <f>VLOOKUP(Barcelona_Idealista4[[#This Row],[lift]],Tabla5[],2,0)</f>
        <v>0</v>
      </c>
      <c r="O1562" s="25">
        <v>510000</v>
      </c>
      <c r="P1562" s="25">
        <f>Barcelona_Idealista4[[#This Row],[prices]]/Barcelona_Idealista4[[#This Row],[area_m2]]</f>
        <v>6800</v>
      </c>
      <c r="Q1562" t="str">
        <f>_xlfn.TEXTJOIN("-",0,Barcelona_Idealista4[[#This Row],[condition]],Barcelona_Idealista4[[#This Row],[prices]])</f>
        <v>new-510000</v>
      </c>
      <c r="R1562" s="11" t="str" cm="1">
        <f t="array" ref="R1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3" spans="1:18" x14ac:dyDescent="0.2">
      <c r="A1563" s="1">
        <v>43597</v>
      </c>
      <c r="B1563" s="14">
        <f>YEAR(Barcelona_Idealista4[[#This Row],[Fecha]])</f>
        <v>2019</v>
      </c>
      <c r="C1563" t="s">
        <v>1684</v>
      </c>
      <c r="D1563" t="s">
        <v>11</v>
      </c>
      <c r="E1563" t="s">
        <v>12</v>
      </c>
      <c r="F1563" t="s">
        <v>13</v>
      </c>
      <c r="G1563" t="s">
        <v>119</v>
      </c>
      <c r="H1563" t="s">
        <v>23</v>
      </c>
      <c r="I1563">
        <v>2</v>
      </c>
      <c r="J1563">
        <v>75</v>
      </c>
      <c r="K1563" t="s">
        <v>16</v>
      </c>
      <c r="L1563" t="s">
        <v>17</v>
      </c>
      <c r="M1563" t="s">
        <v>36</v>
      </c>
      <c r="N1563" s="18">
        <f>VLOOKUP(Barcelona_Idealista4[[#This Row],[lift]],Tabla5[],2,0)</f>
        <v>0</v>
      </c>
      <c r="O1563" s="25">
        <v>655000</v>
      </c>
      <c r="P1563" s="25">
        <f>Barcelona_Idealista4[[#This Row],[prices]]/Barcelona_Idealista4[[#This Row],[area_m2]]</f>
        <v>8733.3333333333339</v>
      </c>
      <c r="Q1563" t="str">
        <f>_xlfn.TEXTJOIN("-",0,Barcelona_Idealista4[[#This Row],[condition]],Barcelona_Idealista4[[#This Row],[prices]])</f>
        <v>new-655000</v>
      </c>
      <c r="R1563" s="11" t="str" cm="1">
        <f t="array" ref="R1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4" spans="1:18" x14ac:dyDescent="0.2">
      <c r="A1564" s="1">
        <v>43598</v>
      </c>
      <c r="B1564" s="14">
        <f>YEAR(Barcelona_Idealista4[[#This Row],[Fecha]])</f>
        <v>2019</v>
      </c>
      <c r="C1564" t="s">
        <v>1685</v>
      </c>
      <c r="D1564" t="s">
        <v>11</v>
      </c>
      <c r="E1564" t="s">
        <v>12</v>
      </c>
      <c r="F1564" t="s">
        <v>13</v>
      </c>
      <c r="G1564" t="s">
        <v>119</v>
      </c>
      <c r="H1564" t="s">
        <v>23</v>
      </c>
      <c r="I1564">
        <v>2</v>
      </c>
      <c r="J1564">
        <v>75</v>
      </c>
      <c r="K1564" t="s">
        <v>16</v>
      </c>
      <c r="L1564" t="s">
        <v>17</v>
      </c>
      <c r="M1564" t="s">
        <v>36</v>
      </c>
      <c r="N1564" s="18">
        <f>VLOOKUP(Barcelona_Idealista4[[#This Row],[lift]],Tabla5[],2,0)</f>
        <v>0</v>
      </c>
      <c r="O1564" s="25">
        <v>650000</v>
      </c>
      <c r="P1564" s="25">
        <f>Barcelona_Idealista4[[#This Row],[prices]]/Barcelona_Idealista4[[#This Row],[area_m2]]</f>
        <v>8666.6666666666661</v>
      </c>
      <c r="Q1564" t="str">
        <f>_xlfn.TEXTJOIN("-",0,Barcelona_Idealista4[[#This Row],[condition]],Barcelona_Idealista4[[#This Row],[prices]])</f>
        <v>new-650000</v>
      </c>
      <c r="R1564" s="11" t="str" cm="1">
        <f t="array" ref="R15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5" spans="1:18" x14ac:dyDescent="0.2">
      <c r="A1565" s="1">
        <v>43599</v>
      </c>
      <c r="B1565" s="14">
        <f>YEAR(Barcelona_Idealista4[[#This Row],[Fecha]])</f>
        <v>2019</v>
      </c>
      <c r="C1565" t="s">
        <v>1686</v>
      </c>
      <c r="D1565" t="s">
        <v>11</v>
      </c>
      <c r="E1565" t="s">
        <v>12</v>
      </c>
      <c r="F1565" t="s">
        <v>31</v>
      </c>
      <c r="G1565" t="s">
        <v>119</v>
      </c>
      <c r="H1565" t="s">
        <v>15</v>
      </c>
      <c r="I1565">
        <v>3</v>
      </c>
      <c r="J1565">
        <v>97</v>
      </c>
      <c r="K1565" t="s">
        <v>16</v>
      </c>
      <c r="L1565" t="s">
        <v>17</v>
      </c>
      <c r="M1565" t="s">
        <v>21</v>
      </c>
      <c r="N1565" s="18">
        <f>VLOOKUP(Barcelona_Idealista4[[#This Row],[lift]],Tabla5[],2,0)</f>
        <v>0</v>
      </c>
      <c r="O1565" s="25">
        <v>550000</v>
      </c>
      <c r="P1565" s="25">
        <f>Barcelona_Idealista4[[#This Row],[prices]]/Barcelona_Idealista4[[#This Row],[area_m2]]</f>
        <v>5670.1030927835054</v>
      </c>
      <c r="Q1565" t="str">
        <f>_xlfn.TEXTJOIN("-",0,Barcelona_Idealista4[[#This Row],[condition]],Barcelona_Idealista4[[#This Row],[prices]])</f>
        <v>new-550000</v>
      </c>
      <c r="R1565" s="11" t="str" cm="1">
        <f t="array" ref="R15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6" spans="1:18" x14ac:dyDescent="0.2">
      <c r="A1566" s="1">
        <v>43600</v>
      </c>
      <c r="B1566" s="14">
        <f>YEAR(Barcelona_Idealista4[[#This Row],[Fecha]])</f>
        <v>2019</v>
      </c>
      <c r="C1566" t="s">
        <v>1687</v>
      </c>
      <c r="D1566" t="s">
        <v>11</v>
      </c>
      <c r="E1566" t="s">
        <v>12</v>
      </c>
      <c r="F1566" t="s">
        <v>31</v>
      </c>
      <c r="G1566" t="s">
        <v>119</v>
      </c>
      <c r="H1566" t="s">
        <v>15</v>
      </c>
      <c r="I1566">
        <v>3</v>
      </c>
      <c r="J1566">
        <v>97</v>
      </c>
      <c r="K1566" t="s">
        <v>16</v>
      </c>
      <c r="L1566" t="s">
        <v>17</v>
      </c>
      <c r="M1566" t="s">
        <v>40</v>
      </c>
      <c r="N1566" s="18">
        <f>VLOOKUP(Barcelona_Idealista4[[#This Row],[lift]],Tabla5[],2,0)</f>
        <v>0</v>
      </c>
      <c r="O1566" s="25">
        <v>540000</v>
      </c>
      <c r="P1566" s="25">
        <f>Barcelona_Idealista4[[#This Row],[prices]]/Barcelona_Idealista4[[#This Row],[area_m2]]</f>
        <v>5567.0103092783502</v>
      </c>
      <c r="Q1566" t="str">
        <f>_xlfn.TEXTJOIN("-",0,Barcelona_Idealista4[[#This Row],[condition]],Barcelona_Idealista4[[#This Row],[prices]])</f>
        <v>new-540000</v>
      </c>
      <c r="R1566" s="11" t="str" cm="1">
        <f t="array" ref="R1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7" spans="1:18" x14ac:dyDescent="0.2">
      <c r="A1567" s="1">
        <v>43601</v>
      </c>
      <c r="B1567" s="14">
        <f>YEAR(Barcelona_Idealista4[[#This Row],[Fecha]])</f>
        <v>2019</v>
      </c>
      <c r="C1567" t="s">
        <v>1688</v>
      </c>
      <c r="D1567" t="s">
        <v>11</v>
      </c>
      <c r="E1567" t="s">
        <v>12</v>
      </c>
      <c r="F1567" t="s">
        <v>31</v>
      </c>
      <c r="G1567" t="s">
        <v>119</v>
      </c>
      <c r="H1567" t="s">
        <v>15</v>
      </c>
      <c r="I1567">
        <v>2</v>
      </c>
      <c r="J1567">
        <v>68</v>
      </c>
      <c r="K1567" t="s">
        <v>16</v>
      </c>
      <c r="L1567" t="s">
        <v>17</v>
      </c>
      <c r="M1567" t="s">
        <v>18</v>
      </c>
      <c r="N1567" s="18">
        <f>VLOOKUP(Barcelona_Idealista4[[#This Row],[lift]],Tabla5[],2,0)</f>
        <v>0</v>
      </c>
      <c r="O1567" s="25">
        <v>380000</v>
      </c>
      <c r="P1567" s="25">
        <f>Barcelona_Idealista4[[#This Row],[prices]]/Barcelona_Idealista4[[#This Row],[area_m2]]</f>
        <v>5588.2352941176468</v>
      </c>
      <c r="Q1567" t="str">
        <f>_xlfn.TEXTJOIN("-",0,Barcelona_Idealista4[[#This Row],[condition]],Barcelona_Idealista4[[#This Row],[prices]])</f>
        <v>new-380000</v>
      </c>
      <c r="R1567" s="11" t="str" cm="1">
        <f t="array" ref="R1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8" spans="1:18" x14ac:dyDescent="0.2">
      <c r="A1568" s="1">
        <v>43602</v>
      </c>
      <c r="B1568" s="14">
        <f>YEAR(Barcelona_Idealista4[[#This Row],[Fecha]])</f>
        <v>2019</v>
      </c>
      <c r="C1568" t="s">
        <v>1689</v>
      </c>
      <c r="D1568" t="s">
        <v>11</v>
      </c>
      <c r="E1568" t="s">
        <v>25</v>
      </c>
      <c r="F1568" t="s">
        <v>70</v>
      </c>
      <c r="G1568" t="s">
        <v>119</v>
      </c>
      <c r="H1568" t="s">
        <v>15</v>
      </c>
      <c r="I1568">
        <v>3</v>
      </c>
      <c r="J1568">
        <v>81</v>
      </c>
      <c r="K1568" t="s">
        <v>16</v>
      </c>
      <c r="L1568" t="s">
        <v>17</v>
      </c>
      <c r="M1568" t="s">
        <v>18</v>
      </c>
      <c r="N1568" s="18">
        <f>VLOOKUP(Barcelona_Idealista4[[#This Row],[lift]],Tabla5[],2,0)</f>
        <v>0</v>
      </c>
      <c r="O1568" s="25">
        <v>310000</v>
      </c>
      <c r="P1568" s="25">
        <f>Barcelona_Idealista4[[#This Row],[prices]]/Barcelona_Idealista4[[#This Row],[area_m2]]</f>
        <v>3827.1604938271603</v>
      </c>
      <c r="Q1568" t="str">
        <f>_xlfn.TEXTJOIN("-",0,Barcelona_Idealista4[[#This Row],[condition]],Barcelona_Idealista4[[#This Row],[prices]])</f>
        <v>new-310000</v>
      </c>
      <c r="R1568" s="11" t="str" cm="1">
        <f t="array" ref="R1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69" spans="1:18" x14ac:dyDescent="0.2">
      <c r="A1569" s="1">
        <v>43603</v>
      </c>
      <c r="B1569" s="14">
        <f>YEAR(Barcelona_Idealista4[[#This Row],[Fecha]])</f>
        <v>2019</v>
      </c>
      <c r="C1569" t="s">
        <v>1690</v>
      </c>
      <c r="D1569" t="s">
        <v>11</v>
      </c>
      <c r="E1569" t="s">
        <v>37</v>
      </c>
      <c r="F1569" t="s">
        <v>49</v>
      </c>
      <c r="G1569" t="s">
        <v>119</v>
      </c>
      <c r="H1569" t="s">
        <v>23</v>
      </c>
      <c r="I1569">
        <v>4</v>
      </c>
      <c r="J1569">
        <v>215</v>
      </c>
      <c r="K1569" t="s">
        <v>16</v>
      </c>
      <c r="L1569" t="s">
        <v>17</v>
      </c>
      <c r="M1569" t="s">
        <v>58</v>
      </c>
      <c r="N1569" s="18">
        <f>VLOOKUP(Barcelona_Idealista4[[#This Row],[lift]],Tabla5[],2,0)</f>
        <v>0</v>
      </c>
      <c r="O1569" s="25">
        <v>1690000</v>
      </c>
      <c r="P1569" s="25">
        <f>Barcelona_Idealista4[[#This Row],[prices]]/Barcelona_Idealista4[[#This Row],[area_m2]]</f>
        <v>7860.4651162790697</v>
      </c>
      <c r="Q1569" t="str">
        <f>_xlfn.TEXTJOIN("-",0,Barcelona_Idealista4[[#This Row],[condition]],Barcelona_Idealista4[[#This Row],[prices]])</f>
        <v>new-1690000</v>
      </c>
      <c r="R1569" s="11" t="str" cm="1">
        <f t="array" ref="R15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0" spans="1:18" x14ac:dyDescent="0.2">
      <c r="A1570" s="1">
        <v>43604</v>
      </c>
      <c r="B1570" s="14">
        <f>YEAR(Barcelona_Idealista4[[#This Row],[Fecha]])</f>
        <v>2019</v>
      </c>
      <c r="C1570" t="s">
        <v>1691</v>
      </c>
      <c r="D1570" t="s">
        <v>11</v>
      </c>
      <c r="E1570" t="s">
        <v>37</v>
      </c>
      <c r="F1570" t="s">
        <v>49</v>
      </c>
      <c r="G1570" t="s">
        <v>119</v>
      </c>
      <c r="H1570" t="s">
        <v>15</v>
      </c>
      <c r="I1570">
        <v>2</v>
      </c>
      <c r="J1570">
        <v>106</v>
      </c>
      <c r="K1570" t="s">
        <v>16</v>
      </c>
      <c r="L1570" t="s">
        <v>17</v>
      </c>
      <c r="M1570" t="s">
        <v>40</v>
      </c>
      <c r="N1570" s="18">
        <f>VLOOKUP(Barcelona_Idealista4[[#This Row],[lift]],Tabla5[],2,0)</f>
        <v>0</v>
      </c>
      <c r="O1570" s="25">
        <v>790000</v>
      </c>
      <c r="P1570" s="25">
        <f>Barcelona_Idealista4[[#This Row],[prices]]/Barcelona_Idealista4[[#This Row],[area_m2]]</f>
        <v>7452.8301886792451</v>
      </c>
      <c r="Q1570" t="str">
        <f>_xlfn.TEXTJOIN("-",0,Barcelona_Idealista4[[#This Row],[condition]],Barcelona_Idealista4[[#This Row],[prices]])</f>
        <v>new-790000</v>
      </c>
      <c r="R1570" s="11" t="str" cm="1">
        <f t="array" ref="R15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1" spans="1:18" x14ac:dyDescent="0.2">
      <c r="A1571" s="1">
        <v>43605</v>
      </c>
      <c r="B1571" s="14">
        <f>YEAR(Barcelona_Idealista4[[#This Row],[Fecha]])</f>
        <v>2019</v>
      </c>
      <c r="C1571" t="s">
        <v>1692</v>
      </c>
      <c r="D1571" t="s">
        <v>11</v>
      </c>
      <c r="E1571" t="s">
        <v>34</v>
      </c>
      <c r="F1571" t="s">
        <v>44</v>
      </c>
      <c r="G1571" t="s">
        <v>119</v>
      </c>
      <c r="H1571" t="s">
        <v>15</v>
      </c>
      <c r="I1571">
        <v>2</v>
      </c>
      <c r="J1571">
        <v>95</v>
      </c>
      <c r="K1571" t="s">
        <v>16</v>
      </c>
      <c r="L1571" t="s">
        <v>17</v>
      </c>
      <c r="M1571" t="s">
        <v>40</v>
      </c>
      <c r="N1571" s="18">
        <f>VLOOKUP(Barcelona_Idealista4[[#This Row],[lift]],Tabla5[],2,0)</f>
        <v>0</v>
      </c>
      <c r="O1571" s="25">
        <v>550000</v>
      </c>
      <c r="P1571" s="25">
        <f>Barcelona_Idealista4[[#This Row],[prices]]/Barcelona_Idealista4[[#This Row],[area_m2]]</f>
        <v>5789.4736842105267</v>
      </c>
      <c r="Q1571" t="str">
        <f>_xlfn.TEXTJOIN("-",0,Barcelona_Idealista4[[#This Row],[condition]],Barcelona_Idealista4[[#This Row],[prices]])</f>
        <v>new-550000</v>
      </c>
      <c r="R1571" s="11" t="str" cm="1">
        <f t="array" ref="R15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2" spans="1:18" x14ac:dyDescent="0.2">
      <c r="A1572" s="1">
        <v>43606</v>
      </c>
      <c r="B1572" s="14">
        <f>YEAR(Barcelona_Idealista4[[#This Row],[Fecha]])</f>
        <v>2019</v>
      </c>
      <c r="C1572" t="s">
        <v>1693</v>
      </c>
      <c r="D1572" t="s">
        <v>11</v>
      </c>
      <c r="E1572" t="s">
        <v>47</v>
      </c>
      <c r="F1572" t="s">
        <v>86</v>
      </c>
      <c r="G1572" t="s">
        <v>119</v>
      </c>
      <c r="H1572" t="s">
        <v>15</v>
      </c>
      <c r="I1572">
        <v>2</v>
      </c>
      <c r="J1572">
        <v>60</v>
      </c>
      <c r="K1572" t="s">
        <v>16</v>
      </c>
      <c r="L1572" t="s">
        <v>17</v>
      </c>
      <c r="M1572" t="s">
        <v>58</v>
      </c>
      <c r="N1572" s="18">
        <f>VLOOKUP(Barcelona_Idealista4[[#This Row],[lift]],Tabla5[],2,0)</f>
        <v>0</v>
      </c>
      <c r="O1572" s="25">
        <v>375000</v>
      </c>
      <c r="P1572" s="25">
        <f>Barcelona_Idealista4[[#This Row],[prices]]/Barcelona_Idealista4[[#This Row],[area_m2]]</f>
        <v>6250</v>
      </c>
      <c r="Q1572" t="str">
        <f>_xlfn.TEXTJOIN("-",0,Barcelona_Idealista4[[#This Row],[condition]],Barcelona_Idealista4[[#This Row],[prices]])</f>
        <v>new-375000</v>
      </c>
      <c r="R1572" s="11" t="str" cm="1">
        <f t="array" ref="R15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3" spans="1:18" x14ac:dyDescent="0.2">
      <c r="A1573" s="1">
        <v>43607</v>
      </c>
      <c r="B1573" s="14">
        <f>YEAR(Barcelona_Idealista4[[#This Row],[Fecha]])</f>
        <v>2019</v>
      </c>
      <c r="C1573" t="s">
        <v>1694</v>
      </c>
      <c r="D1573" t="s">
        <v>11</v>
      </c>
      <c r="E1573" t="s">
        <v>19</v>
      </c>
      <c r="F1573" t="s">
        <v>20</v>
      </c>
      <c r="G1573" t="s">
        <v>119</v>
      </c>
      <c r="H1573" t="s">
        <v>23</v>
      </c>
      <c r="I1573">
        <v>4</v>
      </c>
      <c r="J1573">
        <v>150</v>
      </c>
      <c r="K1573" t="s">
        <v>16</v>
      </c>
      <c r="L1573" t="s">
        <v>17</v>
      </c>
      <c r="M1573" t="s">
        <v>40</v>
      </c>
      <c r="N1573" s="18">
        <f>VLOOKUP(Barcelona_Idealista4[[#This Row],[lift]],Tabla5[],2,0)</f>
        <v>0</v>
      </c>
      <c r="O1573" s="25">
        <v>1150000</v>
      </c>
      <c r="P1573" s="25">
        <f>Barcelona_Idealista4[[#This Row],[prices]]/Barcelona_Idealista4[[#This Row],[area_m2]]</f>
        <v>7666.666666666667</v>
      </c>
      <c r="Q1573" t="str">
        <f>_xlfn.TEXTJOIN("-",0,Barcelona_Idealista4[[#This Row],[condition]],Barcelona_Idealista4[[#This Row],[prices]])</f>
        <v>new-1150000</v>
      </c>
      <c r="R1573" s="11" t="str" cm="1">
        <f t="array" ref="R15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4" spans="1:18" x14ac:dyDescent="0.2">
      <c r="A1574" s="1">
        <v>43608</v>
      </c>
      <c r="B1574" s="14">
        <f>YEAR(Barcelona_Idealista4[[#This Row],[Fecha]])</f>
        <v>2019</v>
      </c>
      <c r="C1574" t="s">
        <v>1695</v>
      </c>
      <c r="D1574" t="s">
        <v>11</v>
      </c>
      <c r="E1574" t="s">
        <v>12</v>
      </c>
      <c r="F1574" t="s">
        <v>31</v>
      </c>
      <c r="G1574" t="s">
        <v>119</v>
      </c>
      <c r="H1574" t="s">
        <v>15</v>
      </c>
      <c r="I1574">
        <v>2</v>
      </c>
      <c r="J1574">
        <v>60</v>
      </c>
      <c r="K1574" t="s">
        <v>16</v>
      </c>
      <c r="L1574" t="s">
        <v>17</v>
      </c>
      <c r="M1574" t="s">
        <v>21</v>
      </c>
      <c r="N1574" s="18">
        <f>VLOOKUP(Barcelona_Idealista4[[#This Row],[lift]],Tabla5[],2,0)</f>
        <v>0</v>
      </c>
      <c r="O1574" s="25">
        <v>400000</v>
      </c>
      <c r="P1574" s="25">
        <f>Barcelona_Idealista4[[#This Row],[prices]]/Barcelona_Idealista4[[#This Row],[area_m2]]</f>
        <v>6666.666666666667</v>
      </c>
      <c r="Q1574" t="str">
        <f>_xlfn.TEXTJOIN("-",0,Barcelona_Idealista4[[#This Row],[condition]],Barcelona_Idealista4[[#This Row],[prices]])</f>
        <v>new-400000</v>
      </c>
      <c r="R1574" s="11" t="str" cm="1">
        <f t="array" ref="R15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5" spans="1:18" x14ac:dyDescent="0.2">
      <c r="A1575" s="1">
        <v>43609</v>
      </c>
      <c r="B1575" s="14">
        <f>YEAR(Barcelona_Idealista4[[#This Row],[Fecha]])</f>
        <v>2019</v>
      </c>
      <c r="C1575" t="s">
        <v>1696</v>
      </c>
      <c r="D1575" t="s">
        <v>11</v>
      </c>
      <c r="E1575" t="s">
        <v>19</v>
      </c>
      <c r="F1575" t="s">
        <v>73</v>
      </c>
      <c r="G1575" t="s">
        <v>119</v>
      </c>
      <c r="H1575" t="s">
        <v>15</v>
      </c>
      <c r="I1575">
        <v>1</v>
      </c>
      <c r="J1575">
        <v>58</v>
      </c>
      <c r="K1575" t="s">
        <v>16</v>
      </c>
      <c r="L1575" t="s">
        <v>17</v>
      </c>
      <c r="M1575" t="s">
        <v>18</v>
      </c>
      <c r="N1575" s="18">
        <f>VLOOKUP(Barcelona_Idealista4[[#This Row],[lift]],Tabla5[],2,0)</f>
        <v>0</v>
      </c>
      <c r="O1575" s="25">
        <v>385000</v>
      </c>
      <c r="P1575" s="25">
        <f>Barcelona_Idealista4[[#This Row],[prices]]/Barcelona_Idealista4[[#This Row],[area_m2]]</f>
        <v>6637.9310344827591</v>
      </c>
      <c r="Q1575" t="str">
        <f>_xlfn.TEXTJOIN("-",0,Barcelona_Idealista4[[#This Row],[condition]],Barcelona_Idealista4[[#This Row],[prices]])</f>
        <v>new-385000</v>
      </c>
      <c r="R1575" s="11" t="str" cm="1">
        <f t="array" ref="R15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6" spans="1:18" x14ac:dyDescent="0.2">
      <c r="A1576" s="1">
        <v>43610</v>
      </c>
      <c r="B1576" s="14">
        <f>YEAR(Barcelona_Idealista4[[#This Row],[Fecha]])</f>
        <v>2019</v>
      </c>
      <c r="C1576" t="s">
        <v>1697</v>
      </c>
      <c r="D1576" t="s">
        <v>11</v>
      </c>
      <c r="E1576" t="s">
        <v>47</v>
      </c>
      <c r="F1576" t="s">
        <v>86</v>
      </c>
      <c r="G1576" t="s">
        <v>119</v>
      </c>
      <c r="H1576" t="s">
        <v>15</v>
      </c>
      <c r="I1576">
        <v>3</v>
      </c>
      <c r="J1576">
        <v>83</v>
      </c>
      <c r="K1576" t="s">
        <v>16</v>
      </c>
      <c r="L1576" t="s">
        <v>17</v>
      </c>
      <c r="M1576" t="s">
        <v>18</v>
      </c>
      <c r="N1576" s="18">
        <f>VLOOKUP(Barcelona_Idealista4[[#This Row],[lift]],Tabla5[],2,0)</f>
        <v>0</v>
      </c>
      <c r="O1576" s="25">
        <v>437000</v>
      </c>
      <c r="P1576" s="25">
        <f>Barcelona_Idealista4[[#This Row],[prices]]/Barcelona_Idealista4[[#This Row],[area_m2]]</f>
        <v>5265.060240963855</v>
      </c>
      <c r="Q1576" t="str">
        <f>_xlfn.TEXTJOIN("-",0,Barcelona_Idealista4[[#This Row],[condition]],Barcelona_Idealista4[[#This Row],[prices]])</f>
        <v>new-437000</v>
      </c>
      <c r="R1576" s="11" t="str" cm="1">
        <f t="array" ref="R15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7" spans="1:18" x14ac:dyDescent="0.2">
      <c r="A1577" s="1">
        <v>43611</v>
      </c>
      <c r="B1577" s="14">
        <f>YEAR(Barcelona_Idealista4[[#This Row],[Fecha]])</f>
        <v>2019</v>
      </c>
      <c r="C1577" t="s">
        <v>1698</v>
      </c>
      <c r="D1577" t="s">
        <v>11</v>
      </c>
      <c r="E1577" t="s">
        <v>47</v>
      </c>
      <c r="F1577" t="s">
        <v>86</v>
      </c>
      <c r="G1577" t="s">
        <v>119</v>
      </c>
      <c r="H1577" t="s">
        <v>15</v>
      </c>
      <c r="I1577">
        <v>2</v>
      </c>
      <c r="J1577">
        <v>60</v>
      </c>
      <c r="K1577" t="s">
        <v>16</v>
      </c>
      <c r="L1577" t="s">
        <v>17</v>
      </c>
      <c r="M1577" t="s">
        <v>18</v>
      </c>
      <c r="N1577" s="18">
        <f>VLOOKUP(Barcelona_Idealista4[[#This Row],[lift]],Tabla5[],2,0)</f>
        <v>0</v>
      </c>
      <c r="O1577" s="25">
        <v>325000</v>
      </c>
      <c r="P1577" s="25">
        <f>Barcelona_Idealista4[[#This Row],[prices]]/Barcelona_Idealista4[[#This Row],[area_m2]]</f>
        <v>5416.666666666667</v>
      </c>
      <c r="Q1577" t="str">
        <f>_xlfn.TEXTJOIN("-",0,Barcelona_Idealista4[[#This Row],[condition]],Barcelona_Idealista4[[#This Row],[prices]])</f>
        <v>new-325000</v>
      </c>
      <c r="R1577" s="11" t="str" cm="1">
        <f t="array" ref="R15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8" spans="1:18" x14ac:dyDescent="0.2">
      <c r="A1578" s="1">
        <v>43612</v>
      </c>
      <c r="B1578" s="14">
        <f>YEAR(Barcelona_Idealista4[[#This Row],[Fecha]])</f>
        <v>2019</v>
      </c>
      <c r="C1578" t="s">
        <v>1699</v>
      </c>
      <c r="D1578" t="s">
        <v>11</v>
      </c>
      <c r="E1578" t="s">
        <v>47</v>
      </c>
      <c r="F1578" t="s">
        <v>86</v>
      </c>
      <c r="G1578" t="s">
        <v>119</v>
      </c>
      <c r="H1578" t="s">
        <v>15</v>
      </c>
      <c r="I1578">
        <v>3</v>
      </c>
      <c r="J1578">
        <v>78</v>
      </c>
      <c r="K1578" t="s">
        <v>16</v>
      </c>
      <c r="L1578" t="s">
        <v>17</v>
      </c>
      <c r="M1578" t="s">
        <v>52</v>
      </c>
      <c r="N1578" s="18">
        <f>VLOOKUP(Barcelona_Idealista4[[#This Row],[lift]],Tabla5[],2,0)</f>
        <v>0</v>
      </c>
      <c r="O1578" s="25">
        <v>360000</v>
      </c>
      <c r="P1578" s="25">
        <f>Barcelona_Idealista4[[#This Row],[prices]]/Barcelona_Idealista4[[#This Row],[area_m2]]</f>
        <v>4615.3846153846152</v>
      </c>
      <c r="Q1578" t="str">
        <f>_xlfn.TEXTJOIN("-",0,Barcelona_Idealista4[[#This Row],[condition]],Barcelona_Idealista4[[#This Row],[prices]])</f>
        <v>new-360000</v>
      </c>
      <c r="R1578" s="11" t="str" cm="1">
        <f t="array" ref="R15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79" spans="1:18" x14ac:dyDescent="0.2">
      <c r="A1579" s="1">
        <v>43613</v>
      </c>
      <c r="B1579" s="14">
        <f>YEAR(Barcelona_Idealista4[[#This Row],[Fecha]])</f>
        <v>2019</v>
      </c>
      <c r="C1579" t="s">
        <v>1700</v>
      </c>
      <c r="D1579" t="s">
        <v>11</v>
      </c>
      <c r="E1579" t="s">
        <v>47</v>
      </c>
      <c r="F1579" t="s">
        <v>86</v>
      </c>
      <c r="G1579" t="s">
        <v>119</v>
      </c>
      <c r="H1579" t="s">
        <v>15</v>
      </c>
      <c r="I1579">
        <v>2</v>
      </c>
      <c r="J1579">
        <v>60</v>
      </c>
      <c r="K1579" t="s">
        <v>16</v>
      </c>
      <c r="L1579" t="s">
        <v>17</v>
      </c>
      <c r="M1579" t="s">
        <v>40</v>
      </c>
      <c r="N1579" s="18">
        <f>VLOOKUP(Barcelona_Idealista4[[#This Row],[lift]],Tabla5[],2,0)</f>
        <v>0</v>
      </c>
      <c r="O1579" s="25">
        <v>337000</v>
      </c>
      <c r="P1579" s="25">
        <f>Barcelona_Idealista4[[#This Row],[prices]]/Barcelona_Idealista4[[#This Row],[area_m2]]</f>
        <v>5616.666666666667</v>
      </c>
      <c r="Q1579" t="str">
        <f>_xlfn.TEXTJOIN("-",0,Barcelona_Idealista4[[#This Row],[condition]],Barcelona_Idealista4[[#This Row],[prices]])</f>
        <v>new-337000</v>
      </c>
      <c r="R1579" s="11" t="str" cm="1">
        <f t="array" ref="R1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0" spans="1:18" x14ac:dyDescent="0.2">
      <c r="A1580" s="1">
        <v>43614</v>
      </c>
      <c r="B1580" s="14">
        <f>YEAR(Barcelona_Idealista4[[#This Row],[Fecha]])</f>
        <v>2019</v>
      </c>
      <c r="C1580" t="s">
        <v>1701</v>
      </c>
      <c r="D1580" t="s">
        <v>11</v>
      </c>
      <c r="E1580" t="s">
        <v>12</v>
      </c>
      <c r="F1580" t="s">
        <v>13</v>
      </c>
      <c r="G1580" t="s">
        <v>119</v>
      </c>
      <c r="H1580" t="s">
        <v>15</v>
      </c>
      <c r="I1580">
        <v>2</v>
      </c>
      <c r="J1580">
        <v>100</v>
      </c>
      <c r="K1580" t="s">
        <v>16</v>
      </c>
      <c r="L1580" t="s">
        <v>17</v>
      </c>
      <c r="M1580" t="s">
        <v>36</v>
      </c>
      <c r="N1580" s="18">
        <f>VLOOKUP(Barcelona_Idealista4[[#This Row],[lift]],Tabla5[],2,0)</f>
        <v>0</v>
      </c>
      <c r="O1580" s="25">
        <v>720000</v>
      </c>
      <c r="P1580" s="25">
        <f>Barcelona_Idealista4[[#This Row],[prices]]/Barcelona_Idealista4[[#This Row],[area_m2]]</f>
        <v>7200</v>
      </c>
      <c r="Q1580" t="str">
        <f>_xlfn.TEXTJOIN("-",0,Barcelona_Idealista4[[#This Row],[condition]],Barcelona_Idealista4[[#This Row],[prices]])</f>
        <v>new-720000</v>
      </c>
      <c r="R1580" s="11" t="str" cm="1">
        <f t="array" ref="R1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1" spans="1:18" x14ac:dyDescent="0.2">
      <c r="A1581" s="1">
        <v>43615</v>
      </c>
      <c r="B1581" s="14">
        <f>YEAR(Barcelona_Idealista4[[#This Row],[Fecha]])</f>
        <v>2019</v>
      </c>
      <c r="C1581" t="s">
        <v>1702</v>
      </c>
      <c r="D1581" t="s">
        <v>11</v>
      </c>
      <c r="E1581" t="s">
        <v>12</v>
      </c>
      <c r="F1581" t="s">
        <v>13</v>
      </c>
      <c r="G1581" t="s">
        <v>119</v>
      </c>
      <c r="H1581" t="s">
        <v>15</v>
      </c>
      <c r="I1581">
        <v>1</v>
      </c>
      <c r="J1581">
        <v>70</v>
      </c>
      <c r="K1581" t="s">
        <v>16</v>
      </c>
      <c r="L1581" t="s">
        <v>17</v>
      </c>
      <c r="M1581" t="s">
        <v>40</v>
      </c>
      <c r="N1581" s="18">
        <f>VLOOKUP(Barcelona_Idealista4[[#This Row],[lift]],Tabla5[],2,0)</f>
        <v>0</v>
      </c>
      <c r="O1581" s="25">
        <v>465000</v>
      </c>
      <c r="P1581" s="25">
        <f>Barcelona_Idealista4[[#This Row],[prices]]/Barcelona_Idealista4[[#This Row],[area_m2]]</f>
        <v>6642.8571428571431</v>
      </c>
      <c r="Q1581" t="str">
        <f>_xlfn.TEXTJOIN("-",0,Barcelona_Idealista4[[#This Row],[condition]],Barcelona_Idealista4[[#This Row],[prices]])</f>
        <v>new-465000</v>
      </c>
      <c r="R1581" s="11" t="str" cm="1">
        <f t="array" ref="R1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2" spans="1:18" x14ac:dyDescent="0.2">
      <c r="A1582" s="1">
        <v>43616</v>
      </c>
      <c r="B1582" s="14">
        <f>YEAR(Barcelona_Idealista4[[#This Row],[Fecha]])</f>
        <v>2019</v>
      </c>
      <c r="C1582" t="s">
        <v>1703</v>
      </c>
      <c r="D1582" t="s">
        <v>11</v>
      </c>
      <c r="E1582" t="s">
        <v>12</v>
      </c>
      <c r="F1582" t="s">
        <v>13</v>
      </c>
      <c r="G1582" t="s">
        <v>119</v>
      </c>
      <c r="H1582" t="s">
        <v>15</v>
      </c>
      <c r="I1582">
        <v>1</v>
      </c>
      <c r="J1582">
        <v>64</v>
      </c>
      <c r="K1582" t="s">
        <v>16</v>
      </c>
      <c r="L1582" t="s">
        <v>17</v>
      </c>
      <c r="M1582" t="s">
        <v>40</v>
      </c>
      <c r="N1582" s="18">
        <f>VLOOKUP(Barcelona_Idealista4[[#This Row],[lift]],Tabla5[],2,0)</f>
        <v>0</v>
      </c>
      <c r="O1582" s="25">
        <v>425000</v>
      </c>
      <c r="P1582" s="25">
        <f>Barcelona_Idealista4[[#This Row],[prices]]/Barcelona_Idealista4[[#This Row],[area_m2]]</f>
        <v>6640.625</v>
      </c>
      <c r="Q1582" t="str">
        <f>_xlfn.TEXTJOIN("-",0,Barcelona_Idealista4[[#This Row],[condition]],Barcelona_Idealista4[[#This Row],[prices]])</f>
        <v>new-425000</v>
      </c>
      <c r="R1582" s="11" t="str" cm="1">
        <f t="array" ref="R1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3" spans="1:18" x14ac:dyDescent="0.2">
      <c r="A1583" s="1">
        <v>43617</v>
      </c>
      <c r="B1583" s="14">
        <f>YEAR(Barcelona_Idealista4[[#This Row],[Fecha]])</f>
        <v>2019</v>
      </c>
      <c r="C1583" t="s">
        <v>1704</v>
      </c>
      <c r="D1583" t="s">
        <v>11</v>
      </c>
      <c r="E1583" t="s">
        <v>12</v>
      </c>
      <c r="F1583" t="s">
        <v>13</v>
      </c>
      <c r="G1583" t="s">
        <v>119</v>
      </c>
      <c r="H1583" t="s">
        <v>15</v>
      </c>
      <c r="I1583">
        <v>1</v>
      </c>
      <c r="J1583">
        <v>66</v>
      </c>
      <c r="K1583" t="s">
        <v>16</v>
      </c>
      <c r="L1583" t="s">
        <v>17</v>
      </c>
      <c r="M1583" t="s">
        <v>18</v>
      </c>
      <c r="N1583" s="18">
        <f>VLOOKUP(Barcelona_Idealista4[[#This Row],[lift]],Tabla5[],2,0)</f>
        <v>0</v>
      </c>
      <c r="O1583" s="25">
        <v>430000</v>
      </c>
      <c r="P1583" s="25">
        <f>Barcelona_Idealista4[[#This Row],[prices]]/Barcelona_Idealista4[[#This Row],[area_m2]]</f>
        <v>6515.151515151515</v>
      </c>
      <c r="Q1583" t="str">
        <f>_xlfn.TEXTJOIN("-",0,Barcelona_Idealista4[[#This Row],[condition]],Barcelona_Idealista4[[#This Row],[prices]])</f>
        <v>new-430000</v>
      </c>
      <c r="R1583" s="11" t="str" cm="1">
        <f t="array" ref="R15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4" spans="1:18" x14ac:dyDescent="0.2">
      <c r="A1584" s="1">
        <v>43618</v>
      </c>
      <c r="B1584" s="14">
        <f>YEAR(Barcelona_Idealista4[[#This Row],[Fecha]])</f>
        <v>2019</v>
      </c>
      <c r="C1584" t="s">
        <v>1705</v>
      </c>
      <c r="D1584" t="s">
        <v>11</v>
      </c>
      <c r="E1584" t="s">
        <v>12</v>
      </c>
      <c r="F1584" t="s">
        <v>13</v>
      </c>
      <c r="G1584" t="s">
        <v>119</v>
      </c>
      <c r="H1584" t="s">
        <v>15</v>
      </c>
      <c r="I1584">
        <v>1</v>
      </c>
      <c r="J1584">
        <v>59</v>
      </c>
      <c r="K1584" t="s">
        <v>16</v>
      </c>
      <c r="L1584" t="s">
        <v>17</v>
      </c>
      <c r="M1584" t="s">
        <v>18</v>
      </c>
      <c r="N1584" s="18">
        <f>VLOOKUP(Barcelona_Idealista4[[#This Row],[lift]],Tabla5[],2,0)</f>
        <v>0</v>
      </c>
      <c r="O1584" s="25">
        <v>385000</v>
      </c>
      <c r="P1584" s="25">
        <f>Barcelona_Idealista4[[#This Row],[prices]]/Barcelona_Idealista4[[#This Row],[area_m2]]</f>
        <v>6525.4237288135591</v>
      </c>
      <c r="Q1584" t="str">
        <f>_xlfn.TEXTJOIN("-",0,Barcelona_Idealista4[[#This Row],[condition]],Barcelona_Idealista4[[#This Row],[prices]])</f>
        <v>new-385000</v>
      </c>
      <c r="R1584" s="11" t="str" cm="1">
        <f t="array" ref="R15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5" spans="1:18" x14ac:dyDescent="0.2">
      <c r="A1585" s="1">
        <v>43619</v>
      </c>
      <c r="B1585" s="14">
        <f>YEAR(Barcelona_Idealista4[[#This Row],[Fecha]])</f>
        <v>2019</v>
      </c>
      <c r="C1585" t="s">
        <v>1706</v>
      </c>
      <c r="D1585" t="s">
        <v>11</v>
      </c>
      <c r="E1585" t="s">
        <v>12</v>
      </c>
      <c r="F1585" t="s">
        <v>13</v>
      </c>
      <c r="G1585" t="s">
        <v>119</v>
      </c>
      <c r="H1585" t="s">
        <v>15</v>
      </c>
      <c r="I1585">
        <v>1</v>
      </c>
      <c r="J1585">
        <v>94</v>
      </c>
      <c r="K1585" t="s">
        <v>16</v>
      </c>
      <c r="L1585" t="s">
        <v>17</v>
      </c>
      <c r="M1585" t="s">
        <v>57</v>
      </c>
      <c r="N1585" s="18">
        <f>VLOOKUP(Barcelona_Idealista4[[#This Row],[lift]],Tabla5[],2,0)</f>
        <v>0</v>
      </c>
      <c r="O1585" s="25">
        <v>600000</v>
      </c>
      <c r="P1585" s="25">
        <f>Barcelona_Idealista4[[#This Row],[prices]]/Barcelona_Idealista4[[#This Row],[area_m2]]</f>
        <v>6382.9787234042551</v>
      </c>
      <c r="Q1585" t="str">
        <f>_xlfn.TEXTJOIN("-",0,Barcelona_Idealista4[[#This Row],[condition]],Barcelona_Idealista4[[#This Row],[prices]])</f>
        <v>new-600000</v>
      </c>
      <c r="R1585" s="11" t="str" cm="1">
        <f t="array" ref="R15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6" spans="1:18" x14ac:dyDescent="0.2">
      <c r="A1586" s="1">
        <v>43620</v>
      </c>
      <c r="B1586" s="14">
        <f>YEAR(Barcelona_Idealista4[[#This Row],[Fecha]])</f>
        <v>2019</v>
      </c>
      <c r="C1586" t="s">
        <v>1707</v>
      </c>
      <c r="D1586" t="s">
        <v>11</v>
      </c>
      <c r="E1586" t="s">
        <v>12</v>
      </c>
      <c r="F1586" t="s">
        <v>13</v>
      </c>
      <c r="G1586" t="s">
        <v>119</v>
      </c>
      <c r="H1586" t="s">
        <v>15</v>
      </c>
      <c r="I1586">
        <v>1</v>
      </c>
      <c r="J1586">
        <v>86</v>
      </c>
      <c r="K1586" t="s">
        <v>16</v>
      </c>
      <c r="L1586" t="s">
        <v>17</v>
      </c>
      <c r="M1586" t="s">
        <v>57</v>
      </c>
      <c r="N1586" s="18">
        <f>VLOOKUP(Barcelona_Idealista4[[#This Row],[lift]],Tabla5[],2,0)</f>
        <v>0</v>
      </c>
      <c r="O1586" s="25">
        <v>545000</v>
      </c>
      <c r="P1586" s="25">
        <f>Barcelona_Idealista4[[#This Row],[prices]]/Barcelona_Idealista4[[#This Row],[area_m2]]</f>
        <v>6337.2093023255811</v>
      </c>
      <c r="Q1586" t="str">
        <f>_xlfn.TEXTJOIN("-",0,Barcelona_Idealista4[[#This Row],[condition]],Barcelona_Idealista4[[#This Row],[prices]])</f>
        <v>new-545000</v>
      </c>
      <c r="R1586" s="11" t="str" cm="1">
        <f t="array" ref="R1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7" spans="1:18" x14ac:dyDescent="0.2">
      <c r="A1587" s="1">
        <v>43621</v>
      </c>
      <c r="B1587" s="14">
        <f>YEAR(Barcelona_Idealista4[[#This Row],[Fecha]])</f>
        <v>2019</v>
      </c>
      <c r="C1587" t="s">
        <v>1708</v>
      </c>
      <c r="D1587" t="s">
        <v>11</v>
      </c>
      <c r="E1587" t="s">
        <v>12</v>
      </c>
      <c r="F1587" t="s">
        <v>33</v>
      </c>
      <c r="G1587" t="s">
        <v>119</v>
      </c>
      <c r="H1587" t="s">
        <v>15</v>
      </c>
      <c r="I1587">
        <v>3</v>
      </c>
      <c r="J1587">
        <v>95</v>
      </c>
      <c r="K1587" t="s">
        <v>16</v>
      </c>
      <c r="L1587" t="s">
        <v>17</v>
      </c>
      <c r="M1587" t="s">
        <v>58</v>
      </c>
      <c r="N1587" s="18">
        <f>VLOOKUP(Barcelona_Idealista4[[#This Row],[lift]],Tabla5[],2,0)</f>
        <v>0</v>
      </c>
      <c r="O1587" s="25">
        <v>565000</v>
      </c>
      <c r="P1587" s="25">
        <f>Barcelona_Idealista4[[#This Row],[prices]]/Barcelona_Idealista4[[#This Row],[area_m2]]</f>
        <v>5947.3684210526317</v>
      </c>
      <c r="Q1587" t="str">
        <f>_xlfn.TEXTJOIN("-",0,Barcelona_Idealista4[[#This Row],[condition]],Barcelona_Idealista4[[#This Row],[prices]])</f>
        <v>new-565000</v>
      </c>
      <c r="R1587" s="11" t="str" cm="1">
        <f t="array" ref="R15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8" spans="1:18" x14ac:dyDescent="0.2">
      <c r="A1588" s="1">
        <v>43622</v>
      </c>
      <c r="B1588" s="14">
        <f>YEAR(Barcelona_Idealista4[[#This Row],[Fecha]])</f>
        <v>2019</v>
      </c>
      <c r="C1588" t="s">
        <v>1709</v>
      </c>
      <c r="D1588" t="s">
        <v>11</v>
      </c>
      <c r="E1588" t="s">
        <v>12</v>
      </c>
      <c r="F1588" t="s">
        <v>33</v>
      </c>
      <c r="G1588" t="s">
        <v>119</v>
      </c>
      <c r="H1588" t="s">
        <v>15</v>
      </c>
      <c r="I1588">
        <v>2</v>
      </c>
      <c r="J1588">
        <v>81</v>
      </c>
      <c r="K1588" t="s">
        <v>16</v>
      </c>
      <c r="L1588" t="s">
        <v>17</v>
      </c>
      <c r="M1588" t="s">
        <v>18</v>
      </c>
      <c r="N1588" s="18">
        <f>VLOOKUP(Barcelona_Idealista4[[#This Row],[lift]],Tabla5[],2,0)</f>
        <v>0</v>
      </c>
      <c r="O1588" s="25">
        <v>595000</v>
      </c>
      <c r="P1588" s="25">
        <f>Barcelona_Idealista4[[#This Row],[prices]]/Barcelona_Idealista4[[#This Row],[area_m2]]</f>
        <v>7345.6790123456794</v>
      </c>
      <c r="Q1588" t="str">
        <f>_xlfn.TEXTJOIN("-",0,Barcelona_Idealista4[[#This Row],[condition]],Barcelona_Idealista4[[#This Row],[prices]])</f>
        <v>new-595000</v>
      </c>
      <c r="R1588" s="11" t="str" cm="1">
        <f t="array" ref="R15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89" spans="1:18" x14ac:dyDescent="0.2">
      <c r="A1589" s="1">
        <v>43623</v>
      </c>
      <c r="B1589" s="14">
        <f>YEAR(Barcelona_Idealista4[[#This Row],[Fecha]])</f>
        <v>2019</v>
      </c>
      <c r="C1589" t="s">
        <v>1710</v>
      </c>
      <c r="D1589" t="s">
        <v>11</v>
      </c>
      <c r="E1589" t="s">
        <v>12</v>
      </c>
      <c r="F1589" t="s">
        <v>33</v>
      </c>
      <c r="G1589" t="s">
        <v>119</v>
      </c>
      <c r="H1589" t="s">
        <v>15</v>
      </c>
      <c r="I1589">
        <v>3</v>
      </c>
      <c r="J1589">
        <v>89</v>
      </c>
      <c r="K1589" t="s">
        <v>16</v>
      </c>
      <c r="L1589" t="s">
        <v>17</v>
      </c>
      <c r="M1589" t="s">
        <v>40</v>
      </c>
      <c r="N1589" s="18">
        <f>VLOOKUP(Barcelona_Idealista4[[#This Row],[lift]],Tabla5[],2,0)</f>
        <v>0</v>
      </c>
      <c r="O1589" s="25">
        <v>530000</v>
      </c>
      <c r="P1589" s="25">
        <f>Barcelona_Idealista4[[#This Row],[prices]]/Barcelona_Idealista4[[#This Row],[area_m2]]</f>
        <v>5955.0561797752807</v>
      </c>
      <c r="Q1589" t="str">
        <f>_xlfn.TEXTJOIN("-",0,Barcelona_Idealista4[[#This Row],[condition]],Barcelona_Idealista4[[#This Row],[prices]])</f>
        <v>new-530000</v>
      </c>
      <c r="R1589" s="11" t="str" cm="1">
        <f t="array" ref="R1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0" spans="1:18" x14ac:dyDescent="0.2">
      <c r="A1590" s="1">
        <v>43624</v>
      </c>
      <c r="B1590" s="14">
        <f>YEAR(Barcelona_Idealista4[[#This Row],[Fecha]])</f>
        <v>2019</v>
      </c>
      <c r="C1590" t="s">
        <v>1711</v>
      </c>
      <c r="D1590" t="s">
        <v>11</v>
      </c>
      <c r="E1590" t="s">
        <v>12</v>
      </c>
      <c r="F1590" t="s">
        <v>33</v>
      </c>
      <c r="G1590" t="s">
        <v>119</v>
      </c>
      <c r="H1590" t="s">
        <v>15</v>
      </c>
      <c r="I1590">
        <v>3</v>
      </c>
      <c r="J1590">
        <v>89</v>
      </c>
      <c r="K1590" t="s">
        <v>16</v>
      </c>
      <c r="L1590" t="s">
        <v>17</v>
      </c>
      <c r="M1590" t="s">
        <v>21</v>
      </c>
      <c r="N1590" s="18">
        <f>VLOOKUP(Barcelona_Idealista4[[#This Row],[lift]],Tabla5[],2,0)</f>
        <v>0</v>
      </c>
      <c r="O1590" s="25">
        <v>540000</v>
      </c>
      <c r="P1590" s="25">
        <f>Barcelona_Idealista4[[#This Row],[prices]]/Barcelona_Idealista4[[#This Row],[area_m2]]</f>
        <v>6067.4157303370785</v>
      </c>
      <c r="Q1590" t="str">
        <f>_xlfn.TEXTJOIN("-",0,Barcelona_Idealista4[[#This Row],[condition]],Barcelona_Idealista4[[#This Row],[prices]])</f>
        <v>new-540000</v>
      </c>
      <c r="R1590" s="11" t="str" cm="1">
        <f t="array" ref="R15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1" spans="1:18" x14ac:dyDescent="0.2">
      <c r="A1591" s="1">
        <v>43625</v>
      </c>
      <c r="B1591" s="14">
        <f>YEAR(Barcelona_Idealista4[[#This Row],[Fecha]])</f>
        <v>2019</v>
      </c>
      <c r="C1591" t="s">
        <v>1712</v>
      </c>
      <c r="D1591" t="s">
        <v>11</v>
      </c>
      <c r="E1591" t="s">
        <v>12</v>
      </c>
      <c r="F1591" t="s">
        <v>33</v>
      </c>
      <c r="G1591" t="s">
        <v>119</v>
      </c>
      <c r="H1591" t="s">
        <v>15</v>
      </c>
      <c r="I1591">
        <v>2</v>
      </c>
      <c r="J1591">
        <v>72</v>
      </c>
      <c r="K1591" t="s">
        <v>16</v>
      </c>
      <c r="L1591" t="s">
        <v>17</v>
      </c>
      <c r="M1591" t="s">
        <v>18</v>
      </c>
      <c r="N1591" s="18">
        <f>VLOOKUP(Barcelona_Idealista4[[#This Row],[lift]],Tabla5[],2,0)</f>
        <v>0</v>
      </c>
      <c r="O1591" s="25">
        <v>580000</v>
      </c>
      <c r="P1591" s="25">
        <f>Barcelona_Idealista4[[#This Row],[prices]]/Barcelona_Idealista4[[#This Row],[area_m2]]</f>
        <v>8055.5555555555557</v>
      </c>
      <c r="Q1591" t="str">
        <f>_xlfn.TEXTJOIN("-",0,Barcelona_Idealista4[[#This Row],[condition]],Barcelona_Idealista4[[#This Row],[prices]])</f>
        <v>new-580000</v>
      </c>
      <c r="R1591" s="11" t="str" cm="1">
        <f t="array" ref="R1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2" spans="1:18" x14ac:dyDescent="0.2">
      <c r="A1592" s="1">
        <v>43626</v>
      </c>
      <c r="B1592" s="14">
        <f>YEAR(Barcelona_Idealista4[[#This Row],[Fecha]])</f>
        <v>2019</v>
      </c>
      <c r="C1592" t="s">
        <v>1713</v>
      </c>
      <c r="D1592" t="s">
        <v>11</v>
      </c>
      <c r="E1592" t="s">
        <v>42</v>
      </c>
      <c r="F1592" t="s">
        <v>61</v>
      </c>
      <c r="G1592" t="s">
        <v>119</v>
      </c>
      <c r="H1592" t="s">
        <v>15</v>
      </c>
      <c r="I1592">
        <v>2</v>
      </c>
      <c r="J1592">
        <v>65</v>
      </c>
      <c r="K1592" t="s">
        <v>16</v>
      </c>
      <c r="L1592" t="s">
        <v>17</v>
      </c>
      <c r="M1592" t="s">
        <v>21</v>
      </c>
      <c r="N1592" s="18">
        <f>VLOOKUP(Barcelona_Idealista4[[#This Row],[lift]],Tabla5[],2,0)</f>
        <v>0</v>
      </c>
      <c r="O1592" s="25">
        <v>415000</v>
      </c>
      <c r="P1592" s="25">
        <f>Barcelona_Idealista4[[#This Row],[prices]]/Barcelona_Idealista4[[#This Row],[area_m2]]</f>
        <v>6384.6153846153848</v>
      </c>
      <c r="Q1592" t="str">
        <f>_xlfn.TEXTJOIN("-",0,Barcelona_Idealista4[[#This Row],[condition]],Barcelona_Idealista4[[#This Row],[prices]])</f>
        <v>new-415000</v>
      </c>
      <c r="R1592" s="11" t="str" cm="1">
        <f t="array" ref="R15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3" spans="1:18" x14ac:dyDescent="0.2">
      <c r="A1593" s="1">
        <v>43627</v>
      </c>
      <c r="B1593" s="14">
        <f>YEAR(Barcelona_Idealista4[[#This Row],[Fecha]])</f>
        <v>2019</v>
      </c>
      <c r="C1593" t="s">
        <v>1714</v>
      </c>
      <c r="D1593" t="s">
        <v>11</v>
      </c>
      <c r="E1593" t="s">
        <v>42</v>
      </c>
      <c r="F1593" t="s">
        <v>61</v>
      </c>
      <c r="G1593" t="s">
        <v>119</v>
      </c>
      <c r="H1593" t="s">
        <v>15</v>
      </c>
      <c r="I1593">
        <v>2</v>
      </c>
      <c r="J1593">
        <v>62</v>
      </c>
      <c r="K1593" t="s">
        <v>16</v>
      </c>
      <c r="L1593" t="s">
        <v>17</v>
      </c>
      <c r="M1593" t="s">
        <v>18</v>
      </c>
      <c r="N1593" s="18">
        <f>VLOOKUP(Barcelona_Idealista4[[#This Row],[lift]],Tabla5[],2,0)</f>
        <v>0</v>
      </c>
      <c r="O1593" s="25">
        <v>350000</v>
      </c>
      <c r="P1593" s="25">
        <f>Barcelona_Idealista4[[#This Row],[prices]]/Barcelona_Idealista4[[#This Row],[area_m2]]</f>
        <v>5645.1612903225805</v>
      </c>
      <c r="Q1593" t="str">
        <f>_xlfn.TEXTJOIN("-",0,Barcelona_Idealista4[[#This Row],[condition]],Barcelona_Idealista4[[#This Row],[prices]])</f>
        <v>new-350000</v>
      </c>
      <c r="R1593" s="11" t="str" cm="1">
        <f t="array" ref="R1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4" spans="1:18" x14ac:dyDescent="0.2">
      <c r="A1594" s="1">
        <v>43628</v>
      </c>
      <c r="B1594" s="14">
        <f>YEAR(Barcelona_Idealista4[[#This Row],[Fecha]])</f>
        <v>2019</v>
      </c>
      <c r="C1594" t="s">
        <v>1715</v>
      </c>
      <c r="D1594" t="s">
        <v>11</v>
      </c>
      <c r="E1594" t="s">
        <v>42</v>
      </c>
      <c r="F1594" t="s">
        <v>61</v>
      </c>
      <c r="G1594" t="s">
        <v>119</v>
      </c>
      <c r="H1594" t="s">
        <v>15</v>
      </c>
      <c r="I1594">
        <v>2</v>
      </c>
      <c r="J1594">
        <v>72</v>
      </c>
      <c r="K1594" t="s">
        <v>16</v>
      </c>
      <c r="L1594" t="s">
        <v>17</v>
      </c>
      <c r="M1594" t="s">
        <v>58</v>
      </c>
      <c r="N1594" s="18">
        <f>VLOOKUP(Barcelona_Idealista4[[#This Row],[lift]],Tabla5[],2,0)</f>
        <v>0</v>
      </c>
      <c r="O1594" s="25">
        <v>475000</v>
      </c>
      <c r="P1594" s="25">
        <f>Barcelona_Idealista4[[#This Row],[prices]]/Barcelona_Idealista4[[#This Row],[area_m2]]</f>
        <v>6597.2222222222226</v>
      </c>
      <c r="Q1594" t="str">
        <f>_xlfn.TEXTJOIN("-",0,Barcelona_Idealista4[[#This Row],[condition]],Barcelona_Idealista4[[#This Row],[prices]])</f>
        <v>new-475000</v>
      </c>
      <c r="R1594" s="11" t="str" cm="1">
        <f t="array" ref="R15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5" spans="1:18" x14ac:dyDescent="0.2">
      <c r="A1595" s="1">
        <v>43629</v>
      </c>
      <c r="B1595" s="14">
        <f>YEAR(Barcelona_Idealista4[[#This Row],[Fecha]])</f>
        <v>2019</v>
      </c>
      <c r="C1595" t="s">
        <v>1716</v>
      </c>
      <c r="D1595" t="s">
        <v>11</v>
      </c>
      <c r="E1595" t="s">
        <v>42</v>
      </c>
      <c r="F1595" t="s">
        <v>61</v>
      </c>
      <c r="G1595" t="s">
        <v>119</v>
      </c>
      <c r="H1595" t="s">
        <v>15</v>
      </c>
      <c r="I1595">
        <v>2</v>
      </c>
      <c r="J1595">
        <v>72</v>
      </c>
      <c r="K1595" t="s">
        <v>16</v>
      </c>
      <c r="L1595" t="s">
        <v>17</v>
      </c>
      <c r="M1595" t="s">
        <v>21</v>
      </c>
      <c r="N1595" s="18">
        <f>VLOOKUP(Barcelona_Idealista4[[#This Row],[lift]],Tabla5[],2,0)</f>
        <v>0</v>
      </c>
      <c r="O1595" s="25">
        <v>415000</v>
      </c>
      <c r="P1595" s="25">
        <f>Barcelona_Idealista4[[#This Row],[prices]]/Barcelona_Idealista4[[#This Row],[area_m2]]</f>
        <v>5763.8888888888887</v>
      </c>
      <c r="Q1595" t="str">
        <f>_xlfn.TEXTJOIN("-",0,Barcelona_Idealista4[[#This Row],[condition]],Barcelona_Idealista4[[#This Row],[prices]])</f>
        <v>new-415000</v>
      </c>
      <c r="R1595" s="11" t="str" cm="1">
        <f t="array" ref="R15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6" spans="1:18" x14ac:dyDescent="0.2">
      <c r="A1596" s="1">
        <v>43630</v>
      </c>
      <c r="B1596" s="14">
        <f>YEAR(Barcelona_Idealista4[[#This Row],[Fecha]])</f>
        <v>2019</v>
      </c>
      <c r="C1596" t="s">
        <v>1717</v>
      </c>
      <c r="D1596" t="s">
        <v>11</v>
      </c>
      <c r="E1596" t="s">
        <v>42</v>
      </c>
      <c r="F1596" t="s">
        <v>61</v>
      </c>
      <c r="G1596" t="s">
        <v>119</v>
      </c>
      <c r="H1596" t="s">
        <v>15</v>
      </c>
      <c r="I1596">
        <v>2</v>
      </c>
      <c r="J1596">
        <v>62</v>
      </c>
      <c r="K1596" t="s">
        <v>16</v>
      </c>
      <c r="L1596" t="s">
        <v>17</v>
      </c>
      <c r="M1596" t="s">
        <v>40</v>
      </c>
      <c r="N1596" s="18">
        <f>VLOOKUP(Barcelona_Idealista4[[#This Row],[lift]],Tabla5[],2,0)</f>
        <v>0</v>
      </c>
      <c r="O1596" s="25">
        <v>375000</v>
      </c>
      <c r="P1596" s="25">
        <f>Barcelona_Idealista4[[#This Row],[prices]]/Barcelona_Idealista4[[#This Row],[area_m2]]</f>
        <v>6048.3870967741932</v>
      </c>
      <c r="Q1596" t="str">
        <f>_xlfn.TEXTJOIN("-",0,Barcelona_Idealista4[[#This Row],[condition]],Barcelona_Idealista4[[#This Row],[prices]])</f>
        <v>new-375000</v>
      </c>
      <c r="R1596" s="11" t="str" cm="1">
        <f t="array" ref="R1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7" spans="1:18" x14ac:dyDescent="0.2">
      <c r="A1597" s="1">
        <v>43631</v>
      </c>
      <c r="B1597" s="14">
        <f>YEAR(Barcelona_Idealista4[[#This Row],[Fecha]])</f>
        <v>2019</v>
      </c>
      <c r="C1597" t="s">
        <v>1718</v>
      </c>
      <c r="D1597" t="s">
        <v>11</v>
      </c>
      <c r="E1597" t="s">
        <v>42</v>
      </c>
      <c r="F1597" t="s">
        <v>61</v>
      </c>
      <c r="G1597" t="s">
        <v>119</v>
      </c>
      <c r="H1597" t="s">
        <v>15</v>
      </c>
      <c r="I1597">
        <v>2</v>
      </c>
      <c r="J1597">
        <v>65</v>
      </c>
      <c r="K1597" t="s">
        <v>16</v>
      </c>
      <c r="L1597" t="s">
        <v>17</v>
      </c>
      <c r="M1597" t="s">
        <v>58</v>
      </c>
      <c r="N1597" s="18">
        <f>VLOOKUP(Barcelona_Idealista4[[#This Row],[lift]],Tabla5[],2,0)</f>
        <v>0</v>
      </c>
      <c r="O1597" s="25">
        <v>395000</v>
      </c>
      <c r="P1597" s="25">
        <f>Barcelona_Idealista4[[#This Row],[prices]]/Barcelona_Idealista4[[#This Row],[area_m2]]</f>
        <v>6076.9230769230771</v>
      </c>
      <c r="Q1597" t="str">
        <f>_xlfn.TEXTJOIN("-",0,Barcelona_Idealista4[[#This Row],[condition]],Barcelona_Idealista4[[#This Row],[prices]])</f>
        <v>new-395000</v>
      </c>
      <c r="R1597" s="11" t="str" cm="1">
        <f t="array" ref="R1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8" spans="1:18" x14ac:dyDescent="0.2">
      <c r="A1598" s="1">
        <v>43632</v>
      </c>
      <c r="B1598" s="14">
        <f>YEAR(Barcelona_Idealista4[[#This Row],[Fecha]])</f>
        <v>2019</v>
      </c>
      <c r="C1598" t="s">
        <v>1719</v>
      </c>
      <c r="D1598" t="s">
        <v>11</v>
      </c>
      <c r="E1598" t="s">
        <v>42</v>
      </c>
      <c r="F1598" t="s">
        <v>61</v>
      </c>
      <c r="G1598" t="s">
        <v>119</v>
      </c>
      <c r="H1598" t="s">
        <v>15</v>
      </c>
      <c r="I1598">
        <v>3</v>
      </c>
      <c r="J1598">
        <v>80</v>
      </c>
      <c r="K1598" t="s">
        <v>16</v>
      </c>
      <c r="L1598" t="s">
        <v>17</v>
      </c>
      <c r="M1598" t="s">
        <v>40</v>
      </c>
      <c r="N1598" s="18">
        <f>VLOOKUP(Barcelona_Idealista4[[#This Row],[lift]],Tabla5[],2,0)</f>
        <v>0</v>
      </c>
      <c r="O1598" s="25">
        <v>425000</v>
      </c>
      <c r="P1598" s="25">
        <f>Barcelona_Idealista4[[#This Row],[prices]]/Barcelona_Idealista4[[#This Row],[area_m2]]</f>
        <v>5312.5</v>
      </c>
      <c r="Q1598" t="str">
        <f>_xlfn.TEXTJOIN("-",0,Barcelona_Idealista4[[#This Row],[condition]],Barcelona_Idealista4[[#This Row],[prices]])</f>
        <v>new-425000</v>
      </c>
      <c r="R1598" s="11" t="str" cm="1">
        <f t="array" ref="R1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599" spans="1:18" x14ac:dyDescent="0.2">
      <c r="A1599" s="1">
        <v>43633</v>
      </c>
      <c r="B1599" s="14">
        <f>YEAR(Barcelona_Idealista4[[#This Row],[Fecha]])</f>
        <v>2019</v>
      </c>
      <c r="C1599" t="s">
        <v>1720</v>
      </c>
      <c r="D1599" t="s">
        <v>11</v>
      </c>
      <c r="E1599" t="s">
        <v>42</v>
      </c>
      <c r="F1599" t="s">
        <v>61</v>
      </c>
      <c r="G1599" t="s">
        <v>119</v>
      </c>
      <c r="H1599" t="s">
        <v>15</v>
      </c>
      <c r="I1599">
        <v>3</v>
      </c>
      <c r="J1599">
        <v>103</v>
      </c>
      <c r="K1599" t="s">
        <v>16</v>
      </c>
      <c r="L1599" t="s">
        <v>17</v>
      </c>
      <c r="M1599" t="s">
        <v>18</v>
      </c>
      <c r="N1599" s="18">
        <f>VLOOKUP(Barcelona_Idealista4[[#This Row],[lift]],Tabla5[],2,0)</f>
        <v>0</v>
      </c>
      <c r="O1599" s="25">
        <v>470000</v>
      </c>
      <c r="P1599" s="25">
        <f>Barcelona_Idealista4[[#This Row],[prices]]/Barcelona_Idealista4[[#This Row],[area_m2]]</f>
        <v>4563.1067961165045</v>
      </c>
      <c r="Q1599" t="str">
        <f>_xlfn.TEXTJOIN("-",0,Barcelona_Idealista4[[#This Row],[condition]],Barcelona_Idealista4[[#This Row],[prices]])</f>
        <v>new-470000</v>
      </c>
      <c r="R1599" s="11" t="str" cm="1">
        <f t="array" ref="R15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0" spans="1:18" x14ac:dyDescent="0.2">
      <c r="A1600" s="1">
        <v>43634</v>
      </c>
      <c r="B1600" s="14">
        <f>YEAR(Barcelona_Idealista4[[#This Row],[Fecha]])</f>
        <v>2019</v>
      </c>
      <c r="C1600" t="s">
        <v>1721</v>
      </c>
      <c r="D1600" t="s">
        <v>11</v>
      </c>
      <c r="E1600" t="s">
        <v>42</v>
      </c>
      <c r="F1600" t="s">
        <v>61</v>
      </c>
      <c r="G1600" t="s">
        <v>119</v>
      </c>
      <c r="H1600" t="s">
        <v>15</v>
      </c>
      <c r="I1600">
        <v>3</v>
      </c>
      <c r="J1600">
        <v>104</v>
      </c>
      <c r="K1600" t="s">
        <v>16</v>
      </c>
      <c r="L1600" t="s">
        <v>17</v>
      </c>
      <c r="M1600" t="s">
        <v>40</v>
      </c>
      <c r="N1600" s="18">
        <f>VLOOKUP(Barcelona_Idealista4[[#This Row],[lift]],Tabla5[],2,0)</f>
        <v>0</v>
      </c>
      <c r="O1600" s="25">
        <v>496128</v>
      </c>
      <c r="P1600" s="25">
        <f>Barcelona_Idealista4[[#This Row],[prices]]/Barcelona_Idealista4[[#This Row],[area_m2]]</f>
        <v>4770.4615384615381</v>
      </c>
      <c r="Q1600" t="str">
        <f>_xlfn.TEXTJOIN("-",0,Barcelona_Idealista4[[#This Row],[condition]],Barcelona_Idealista4[[#This Row],[prices]])</f>
        <v>new-496128</v>
      </c>
      <c r="R1600" s="11" t="str" cm="1">
        <f t="array" ref="R1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1" spans="1:18" x14ac:dyDescent="0.2">
      <c r="A1601" s="1">
        <v>43635</v>
      </c>
      <c r="B1601" s="14">
        <f>YEAR(Barcelona_Idealista4[[#This Row],[Fecha]])</f>
        <v>2019</v>
      </c>
      <c r="C1601" t="s">
        <v>1722</v>
      </c>
      <c r="D1601" t="s">
        <v>11</v>
      </c>
      <c r="E1601" t="s">
        <v>42</v>
      </c>
      <c r="F1601" t="s">
        <v>61</v>
      </c>
      <c r="G1601" t="s">
        <v>119</v>
      </c>
      <c r="H1601" t="s">
        <v>32</v>
      </c>
      <c r="I1601">
        <v>2</v>
      </c>
      <c r="J1601">
        <v>81</v>
      </c>
      <c r="K1601" t="s">
        <v>16</v>
      </c>
      <c r="L1601" t="s">
        <v>17</v>
      </c>
      <c r="M1601" t="s">
        <v>40</v>
      </c>
      <c r="N1601" s="18">
        <f>VLOOKUP(Barcelona_Idealista4[[#This Row],[lift]],Tabla5[],2,0)</f>
        <v>0</v>
      </c>
      <c r="O1601" s="25">
        <v>365000</v>
      </c>
      <c r="P1601" s="25">
        <f>Barcelona_Idealista4[[#This Row],[prices]]/Barcelona_Idealista4[[#This Row],[area_m2]]</f>
        <v>4506.1728395061727</v>
      </c>
      <c r="Q1601" t="str">
        <f>_xlfn.TEXTJOIN("-",0,Barcelona_Idealista4[[#This Row],[condition]],Barcelona_Idealista4[[#This Row],[prices]])</f>
        <v>new-365000</v>
      </c>
      <c r="R1601" s="11" t="str" cm="1">
        <f t="array" ref="R1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2" spans="1:18" x14ac:dyDescent="0.2">
      <c r="A1602" s="1">
        <v>43636</v>
      </c>
      <c r="B1602" s="14">
        <f>YEAR(Barcelona_Idealista4[[#This Row],[Fecha]])</f>
        <v>2019</v>
      </c>
      <c r="C1602" t="s">
        <v>1723</v>
      </c>
      <c r="D1602" t="s">
        <v>11</v>
      </c>
      <c r="E1602" t="s">
        <v>42</v>
      </c>
      <c r="F1602" t="s">
        <v>61</v>
      </c>
      <c r="G1602" t="s">
        <v>119</v>
      </c>
      <c r="H1602" t="s">
        <v>15</v>
      </c>
      <c r="I1602">
        <v>4</v>
      </c>
      <c r="J1602">
        <v>112</v>
      </c>
      <c r="K1602" t="s">
        <v>16</v>
      </c>
      <c r="L1602" t="s">
        <v>17</v>
      </c>
      <c r="M1602" t="s">
        <v>21</v>
      </c>
      <c r="N1602" s="18">
        <f>VLOOKUP(Barcelona_Idealista4[[#This Row],[lift]],Tabla5[],2,0)</f>
        <v>0</v>
      </c>
      <c r="O1602" s="25">
        <v>594448</v>
      </c>
      <c r="P1602" s="25">
        <f>Barcelona_Idealista4[[#This Row],[prices]]/Barcelona_Idealista4[[#This Row],[area_m2]]</f>
        <v>5307.5714285714284</v>
      </c>
      <c r="Q1602" t="str">
        <f>_xlfn.TEXTJOIN("-",0,Barcelona_Idealista4[[#This Row],[condition]],Barcelona_Idealista4[[#This Row],[prices]])</f>
        <v>new-594448</v>
      </c>
      <c r="R1602" s="11" t="str" cm="1">
        <f t="array" ref="R16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3" spans="1:18" x14ac:dyDescent="0.2">
      <c r="A1603" s="1">
        <v>43637</v>
      </c>
      <c r="B1603" s="14">
        <f>YEAR(Barcelona_Idealista4[[#This Row],[Fecha]])</f>
        <v>2019</v>
      </c>
      <c r="C1603" t="s">
        <v>1724</v>
      </c>
      <c r="D1603" t="s">
        <v>11</v>
      </c>
      <c r="E1603" t="s">
        <v>42</v>
      </c>
      <c r="F1603" t="s">
        <v>61</v>
      </c>
      <c r="G1603" t="s">
        <v>119</v>
      </c>
      <c r="H1603" t="s">
        <v>32</v>
      </c>
      <c r="I1603">
        <v>2</v>
      </c>
      <c r="J1603">
        <v>76</v>
      </c>
      <c r="K1603" t="s">
        <v>16</v>
      </c>
      <c r="L1603" t="s">
        <v>17</v>
      </c>
      <c r="M1603" t="s">
        <v>40</v>
      </c>
      <c r="N1603" s="18">
        <f>VLOOKUP(Barcelona_Idealista4[[#This Row],[lift]],Tabla5[],2,0)</f>
        <v>0</v>
      </c>
      <c r="O1603" s="25">
        <v>360000</v>
      </c>
      <c r="P1603" s="25">
        <f>Barcelona_Idealista4[[#This Row],[prices]]/Barcelona_Idealista4[[#This Row],[area_m2]]</f>
        <v>4736.8421052631575</v>
      </c>
      <c r="Q1603" t="str">
        <f>_xlfn.TEXTJOIN("-",0,Barcelona_Idealista4[[#This Row],[condition]],Barcelona_Idealista4[[#This Row],[prices]])</f>
        <v>new-360000</v>
      </c>
      <c r="R1603" s="11" t="str" cm="1">
        <f t="array" ref="R1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4" spans="1:18" x14ac:dyDescent="0.2">
      <c r="A1604" s="1">
        <v>43638</v>
      </c>
      <c r="B1604" s="14">
        <f>YEAR(Barcelona_Idealista4[[#This Row],[Fecha]])</f>
        <v>2019</v>
      </c>
      <c r="C1604" t="s">
        <v>1725</v>
      </c>
      <c r="D1604" t="s">
        <v>11</v>
      </c>
      <c r="E1604" t="s">
        <v>42</v>
      </c>
      <c r="F1604" t="s">
        <v>61</v>
      </c>
      <c r="G1604" t="s">
        <v>119</v>
      </c>
      <c r="H1604" t="s">
        <v>15</v>
      </c>
      <c r="I1604">
        <v>1</v>
      </c>
      <c r="J1604">
        <v>70</v>
      </c>
      <c r="K1604" t="s">
        <v>16</v>
      </c>
      <c r="L1604" t="s">
        <v>17</v>
      </c>
      <c r="M1604" t="s">
        <v>52</v>
      </c>
      <c r="N1604" s="18">
        <f>VLOOKUP(Barcelona_Idealista4[[#This Row],[lift]],Tabla5[],2,0)</f>
        <v>0</v>
      </c>
      <c r="O1604" s="25">
        <v>268000</v>
      </c>
      <c r="P1604" s="25">
        <f>Barcelona_Idealista4[[#This Row],[prices]]/Barcelona_Idealista4[[#This Row],[area_m2]]</f>
        <v>3828.5714285714284</v>
      </c>
      <c r="Q1604" t="str">
        <f>_xlfn.TEXTJOIN("-",0,Barcelona_Idealista4[[#This Row],[condition]],Barcelona_Idealista4[[#This Row],[prices]])</f>
        <v>new-268000</v>
      </c>
      <c r="R1604" s="11" t="str" cm="1">
        <f t="array" ref="R1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5" spans="1:18" x14ac:dyDescent="0.2">
      <c r="A1605" s="1">
        <v>43639</v>
      </c>
      <c r="B1605" s="14">
        <f>YEAR(Barcelona_Idealista4[[#This Row],[Fecha]])</f>
        <v>2019</v>
      </c>
      <c r="C1605" t="s">
        <v>1726</v>
      </c>
      <c r="D1605" t="s">
        <v>11</v>
      </c>
      <c r="E1605" t="s">
        <v>12</v>
      </c>
      <c r="F1605" t="s">
        <v>31</v>
      </c>
      <c r="G1605" t="s">
        <v>119</v>
      </c>
      <c r="H1605" t="s">
        <v>15</v>
      </c>
      <c r="I1605">
        <v>2</v>
      </c>
      <c r="J1605">
        <v>101</v>
      </c>
      <c r="K1605" t="s">
        <v>16</v>
      </c>
      <c r="L1605" t="s">
        <v>17</v>
      </c>
      <c r="M1605" t="s">
        <v>40</v>
      </c>
      <c r="N1605" s="18">
        <f>VLOOKUP(Barcelona_Idealista4[[#This Row],[lift]],Tabla5[],2,0)</f>
        <v>0</v>
      </c>
      <c r="O1605" s="25">
        <v>530000</v>
      </c>
      <c r="P1605" s="25">
        <f>Barcelona_Idealista4[[#This Row],[prices]]/Barcelona_Idealista4[[#This Row],[area_m2]]</f>
        <v>5247.5247524752476</v>
      </c>
      <c r="Q1605" t="str">
        <f>_xlfn.TEXTJOIN("-",0,Barcelona_Idealista4[[#This Row],[condition]],Barcelona_Idealista4[[#This Row],[prices]])</f>
        <v>new-530000</v>
      </c>
      <c r="R1605" s="11" t="str" cm="1">
        <f t="array" ref="R1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6" spans="1:18" x14ac:dyDescent="0.2">
      <c r="A1606" s="1">
        <v>43640</v>
      </c>
      <c r="B1606" s="14">
        <f>YEAR(Barcelona_Idealista4[[#This Row],[Fecha]])</f>
        <v>2019</v>
      </c>
      <c r="C1606" t="s">
        <v>1727</v>
      </c>
      <c r="D1606" t="s">
        <v>11</v>
      </c>
      <c r="E1606" t="s">
        <v>34</v>
      </c>
      <c r="F1606" t="s">
        <v>44</v>
      </c>
      <c r="G1606" t="s">
        <v>119</v>
      </c>
      <c r="H1606" t="s">
        <v>32</v>
      </c>
      <c r="I1606">
        <v>2</v>
      </c>
      <c r="J1606">
        <v>100</v>
      </c>
      <c r="K1606" t="s">
        <v>16</v>
      </c>
      <c r="L1606" t="s">
        <v>17</v>
      </c>
      <c r="M1606" t="s">
        <v>18</v>
      </c>
      <c r="N1606" s="18">
        <f>VLOOKUP(Barcelona_Idealista4[[#This Row],[lift]],Tabla5[],2,0)</f>
        <v>0</v>
      </c>
      <c r="O1606" s="25">
        <v>670000</v>
      </c>
      <c r="P1606" s="25">
        <f>Barcelona_Idealista4[[#This Row],[prices]]/Barcelona_Idealista4[[#This Row],[area_m2]]</f>
        <v>6700</v>
      </c>
      <c r="Q1606" t="str">
        <f>_xlfn.TEXTJOIN("-",0,Barcelona_Idealista4[[#This Row],[condition]],Barcelona_Idealista4[[#This Row],[prices]])</f>
        <v>new-670000</v>
      </c>
      <c r="R1606" s="11" t="str" cm="1">
        <f t="array" ref="R1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7" spans="1:18" x14ac:dyDescent="0.2">
      <c r="A1607" s="1">
        <v>43641</v>
      </c>
      <c r="B1607" s="14">
        <f>YEAR(Barcelona_Idealista4[[#This Row],[Fecha]])</f>
        <v>2019</v>
      </c>
      <c r="C1607" t="s">
        <v>1728</v>
      </c>
      <c r="D1607" t="s">
        <v>11</v>
      </c>
      <c r="E1607" t="s">
        <v>34</v>
      </c>
      <c r="F1607" t="s">
        <v>44</v>
      </c>
      <c r="G1607" t="s">
        <v>119</v>
      </c>
      <c r="H1607" t="s">
        <v>32</v>
      </c>
      <c r="I1607">
        <v>2</v>
      </c>
      <c r="J1607">
        <v>76</v>
      </c>
      <c r="K1607" t="s">
        <v>16</v>
      </c>
      <c r="L1607" t="s">
        <v>17</v>
      </c>
      <c r="M1607" t="s">
        <v>18</v>
      </c>
      <c r="N1607" s="18">
        <f>VLOOKUP(Barcelona_Idealista4[[#This Row],[lift]],Tabla5[],2,0)</f>
        <v>0</v>
      </c>
      <c r="O1607" s="25">
        <v>550000</v>
      </c>
      <c r="P1607" s="25">
        <f>Barcelona_Idealista4[[#This Row],[prices]]/Barcelona_Idealista4[[#This Row],[area_m2]]</f>
        <v>7236.8421052631575</v>
      </c>
      <c r="Q1607" t="str">
        <f>_xlfn.TEXTJOIN("-",0,Barcelona_Idealista4[[#This Row],[condition]],Barcelona_Idealista4[[#This Row],[prices]])</f>
        <v>new-550000</v>
      </c>
      <c r="R1607" s="11" t="str" cm="1">
        <f t="array" ref="R1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8" spans="1:18" x14ac:dyDescent="0.2">
      <c r="A1608" s="1">
        <v>43642</v>
      </c>
      <c r="B1608" s="14">
        <f>YEAR(Barcelona_Idealista4[[#This Row],[Fecha]])</f>
        <v>2019</v>
      </c>
      <c r="C1608" t="s">
        <v>1729</v>
      </c>
      <c r="D1608" t="s">
        <v>11</v>
      </c>
      <c r="E1608" t="s">
        <v>34</v>
      </c>
      <c r="F1608" t="s">
        <v>44</v>
      </c>
      <c r="G1608" t="s">
        <v>119</v>
      </c>
      <c r="H1608" t="s">
        <v>32</v>
      </c>
      <c r="I1608">
        <v>2</v>
      </c>
      <c r="J1608">
        <v>73</v>
      </c>
      <c r="K1608" t="s">
        <v>16</v>
      </c>
      <c r="L1608" t="s">
        <v>17</v>
      </c>
      <c r="M1608" t="s">
        <v>36</v>
      </c>
      <c r="N1608" s="18">
        <f>VLOOKUP(Barcelona_Idealista4[[#This Row],[lift]],Tabla5[],2,0)</f>
        <v>0</v>
      </c>
      <c r="O1608" s="25">
        <v>715000</v>
      </c>
      <c r="P1608" s="25">
        <f>Barcelona_Idealista4[[#This Row],[prices]]/Barcelona_Idealista4[[#This Row],[area_m2]]</f>
        <v>9794.5205479452052</v>
      </c>
      <c r="Q1608" t="str">
        <f>_xlfn.TEXTJOIN("-",0,Barcelona_Idealista4[[#This Row],[condition]],Barcelona_Idealista4[[#This Row],[prices]])</f>
        <v>new-715000</v>
      </c>
      <c r="R1608" s="11" t="str" cm="1">
        <f t="array" ref="R16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09" spans="1:18" x14ac:dyDescent="0.2">
      <c r="A1609" s="1">
        <v>43643</v>
      </c>
      <c r="B1609" s="14">
        <f>YEAR(Barcelona_Idealista4[[#This Row],[Fecha]])</f>
        <v>2019</v>
      </c>
      <c r="C1609" t="s">
        <v>1730</v>
      </c>
      <c r="D1609" t="s">
        <v>11</v>
      </c>
      <c r="E1609" t="s">
        <v>34</v>
      </c>
      <c r="F1609" t="s">
        <v>44</v>
      </c>
      <c r="G1609" t="s">
        <v>119</v>
      </c>
      <c r="H1609" t="s">
        <v>32</v>
      </c>
      <c r="I1609">
        <v>2</v>
      </c>
      <c r="J1609">
        <v>71</v>
      </c>
      <c r="K1609" t="s">
        <v>16</v>
      </c>
      <c r="L1609" t="s">
        <v>17</v>
      </c>
      <c r="M1609" t="s">
        <v>18</v>
      </c>
      <c r="N1609" s="18">
        <f>VLOOKUP(Barcelona_Idealista4[[#This Row],[lift]],Tabla5[],2,0)</f>
        <v>0</v>
      </c>
      <c r="O1609" s="25">
        <v>530500</v>
      </c>
      <c r="P1609" s="25">
        <f>Barcelona_Idealista4[[#This Row],[prices]]/Barcelona_Idealista4[[#This Row],[area_m2]]</f>
        <v>7471.8309859154933</v>
      </c>
      <c r="Q1609" t="str">
        <f>_xlfn.TEXTJOIN("-",0,Barcelona_Idealista4[[#This Row],[condition]],Barcelona_Idealista4[[#This Row],[prices]])</f>
        <v>new-530500</v>
      </c>
      <c r="R1609" s="11" t="str" cm="1">
        <f t="array" ref="R1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0" spans="1:18" x14ac:dyDescent="0.2">
      <c r="A1610" s="1">
        <v>43644</v>
      </c>
      <c r="B1610" s="14">
        <f>YEAR(Barcelona_Idealista4[[#This Row],[Fecha]])</f>
        <v>2019</v>
      </c>
      <c r="C1610" t="s">
        <v>1731</v>
      </c>
      <c r="D1610" t="s">
        <v>11</v>
      </c>
      <c r="E1610" t="s">
        <v>34</v>
      </c>
      <c r="F1610" t="s">
        <v>44</v>
      </c>
      <c r="G1610" t="s">
        <v>119</v>
      </c>
      <c r="H1610" t="s">
        <v>15</v>
      </c>
      <c r="I1610">
        <v>2</v>
      </c>
      <c r="J1610">
        <v>65</v>
      </c>
      <c r="K1610" t="s">
        <v>16</v>
      </c>
      <c r="L1610" t="s">
        <v>17</v>
      </c>
      <c r="M1610" t="s">
        <v>36</v>
      </c>
      <c r="N1610" s="18">
        <f>VLOOKUP(Barcelona_Idealista4[[#This Row],[lift]],Tabla5[],2,0)</f>
        <v>0</v>
      </c>
      <c r="O1610" s="25">
        <v>692000</v>
      </c>
      <c r="P1610" s="25">
        <f>Barcelona_Idealista4[[#This Row],[prices]]/Barcelona_Idealista4[[#This Row],[area_m2]]</f>
        <v>10646.153846153846</v>
      </c>
      <c r="Q1610" t="str">
        <f>_xlfn.TEXTJOIN("-",0,Barcelona_Idealista4[[#This Row],[condition]],Barcelona_Idealista4[[#This Row],[prices]])</f>
        <v>new-692000</v>
      </c>
      <c r="R1610" s="11" t="str" cm="1">
        <f t="array" ref="R16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1" spans="1:18" x14ac:dyDescent="0.2">
      <c r="A1611" s="1">
        <v>43645</v>
      </c>
      <c r="B1611" s="14">
        <f>YEAR(Barcelona_Idealista4[[#This Row],[Fecha]])</f>
        <v>2019</v>
      </c>
      <c r="C1611" t="s">
        <v>1732</v>
      </c>
      <c r="D1611" t="s">
        <v>11</v>
      </c>
      <c r="E1611" t="s">
        <v>34</v>
      </c>
      <c r="F1611" t="s">
        <v>44</v>
      </c>
      <c r="G1611" t="s">
        <v>119</v>
      </c>
      <c r="H1611" t="s">
        <v>32</v>
      </c>
      <c r="I1611">
        <v>2</v>
      </c>
      <c r="J1611">
        <v>115</v>
      </c>
      <c r="K1611" t="s">
        <v>16</v>
      </c>
      <c r="L1611" t="s">
        <v>17</v>
      </c>
      <c r="M1611" t="s">
        <v>36</v>
      </c>
      <c r="N1611" s="18">
        <f>VLOOKUP(Barcelona_Idealista4[[#This Row],[lift]],Tabla5[],2,0)</f>
        <v>0</v>
      </c>
      <c r="O1611" s="25">
        <v>1600000</v>
      </c>
      <c r="P1611" s="25">
        <f>Barcelona_Idealista4[[#This Row],[prices]]/Barcelona_Idealista4[[#This Row],[area_m2]]</f>
        <v>13913.04347826087</v>
      </c>
      <c r="Q1611" t="str">
        <f>_xlfn.TEXTJOIN("-",0,Barcelona_Idealista4[[#This Row],[condition]],Barcelona_Idealista4[[#This Row],[prices]])</f>
        <v>new-1600000</v>
      </c>
      <c r="R1611" s="11" t="str" cm="1">
        <f t="array" ref="R16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2" spans="1:18" x14ac:dyDescent="0.2">
      <c r="A1612" s="1">
        <v>43646</v>
      </c>
      <c r="B1612" s="14">
        <f>YEAR(Barcelona_Idealista4[[#This Row],[Fecha]])</f>
        <v>2019</v>
      </c>
      <c r="C1612" t="s">
        <v>1733</v>
      </c>
      <c r="D1612" t="s">
        <v>11</v>
      </c>
      <c r="E1612" t="s">
        <v>34</v>
      </c>
      <c r="F1612" t="s">
        <v>44</v>
      </c>
      <c r="G1612" t="s">
        <v>119</v>
      </c>
      <c r="H1612" t="s">
        <v>15</v>
      </c>
      <c r="I1612">
        <v>2</v>
      </c>
      <c r="J1612">
        <v>71</v>
      </c>
      <c r="K1612" t="s">
        <v>16</v>
      </c>
      <c r="L1612" t="s">
        <v>17</v>
      </c>
      <c r="M1612" t="s">
        <v>40</v>
      </c>
      <c r="N1612" s="18">
        <f>VLOOKUP(Barcelona_Idealista4[[#This Row],[lift]],Tabla5[],2,0)</f>
        <v>0</v>
      </c>
      <c r="O1612" s="25">
        <v>550000</v>
      </c>
      <c r="P1612" s="25">
        <f>Barcelona_Idealista4[[#This Row],[prices]]/Barcelona_Idealista4[[#This Row],[area_m2]]</f>
        <v>7746.4788732394363</v>
      </c>
      <c r="Q1612" t="str">
        <f>_xlfn.TEXTJOIN("-",0,Barcelona_Idealista4[[#This Row],[condition]],Barcelona_Idealista4[[#This Row],[prices]])</f>
        <v>new-550000</v>
      </c>
      <c r="R1612" s="11" t="str" cm="1">
        <f t="array" ref="R1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3" spans="1:18" x14ac:dyDescent="0.2">
      <c r="A1613" s="1">
        <v>43647</v>
      </c>
      <c r="B1613" s="14">
        <f>YEAR(Barcelona_Idealista4[[#This Row],[Fecha]])</f>
        <v>2019</v>
      </c>
      <c r="C1613" t="s">
        <v>1734</v>
      </c>
      <c r="D1613" t="s">
        <v>11</v>
      </c>
      <c r="E1613" t="s">
        <v>34</v>
      </c>
      <c r="F1613" t="s">
        <v>44</v>
      </c>
      <c r="G1613" t="s">
        <v>119</v>
      </c>
      <c r="H1613" t="s">
        <v>15</v>
      </c>
      <c r="I1613">
        <v>2</v>
      </c>
      <c r="J1613">
        <v>102</v>
      </c>
      <c r="K1613" t="s">
        <v>16</v>
      </c>
      <c r="L1613" t="s">
        <v>17</v>
      </c>
      <c r="M1613" t="s">
        <v>18</v>
      </c>
      <c r="N1613" s="18">
        <f>VLOOKUP(Barcelona_Idealista4[[#This Row],[lift]],Tabla5[],2,0)</f>
        <v>0</v>
      </c>
      <c r="O1613" s="25">
        <v>683000</v>
      </c>
      <c r="P1613" s="25">
        <f>Barcelona_Idealista4[[#This Row],[prices]]/Barcelona_Idealista4[[#This Row],[area_m2]]</f>
        <v>6696.0784313725489</v>
      </c>
      <c r="Q1613" t="str">
        <f>_xlfn.TEXTJOIN("-",0,Barcelona_Idealista4[[#This Row],[condition]],Barcelona_Idealista4[[#This Row],[prices]])</f>
        <v>new-683000</v>
      </c>
      <c r="R1613" s="11" t="str" cm="1">
        <f t="array" ref="R1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4" spans="1:18" x14ac:dyDescent="0.2">
      <c r="A1614" s="1">
        <v>43648</v>
      </c>
      <c r="B1614" s="14">
        <f>YEAR(Barcelona_Idealista4[[#This Row],[Fecha]])</f>
        <v>2019</v>
      </c>
      <c r="C1614" t="s">
        <v>1735</v>
      </c>
      <c r="D1614" t="s">
        <v>11</v>
      </c>
      <c r="E1614" t="s">
        <v>12</v>
      </c>
      <c r="F1614" t="s">
        <v>13</v>
      </c>
      <c r="G1614" t="s">
        <v>119</v>
      </c>
      <c r="H1614" t="s">
        <v>15</v>
      </c>
      <c r="I1614">
        <v>2</v>
      </c>
      <c r="J1614">
        <v>109</v>
      </c>
      <c r="K1614" t="s">
        <v>16</v>
      </c>
      <c r="L1614" t="s">
        <v>17</v>
      </c>
      <c r="M1614" t="s">
        <v>57</v>
      </c>
      <c r="N1614" s="18">
        <f>VLOOKUP(Barcelona_Idealista4[[#This Row],[lift]],Tabla5[],2,0)</f>
        <v>0</v>
      </c>
      <c r="O1614" s="25">
        <v>695000</v>
      </c>
      <c r="P1614" s="25">
        <f>Barcelona_Idealista4[[#This Row],[prices]]/Barcelona_Idealista4[[#This Row],[area_m2]]</f>
        <v>6376.1467889908254</v>
      </c>
      <c r="Q1614" t="str">
        <f>_xlfn.TEXTJOIN("-",0,Barcelona_Idealista4[[#This Row],[condition]],Barcelona_Idealista4[[#This Row],[prices]])</f>
        <v>new-695000</v>
      </c>
      <c r="R1614" s="11" t="str" cm="1">
        <f t="array" ref="R1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5" spans="1:18" x14ac:dyDescent="0.2">
      <c r="A1615" s="1">
        <v>43649</v>
      </c>
      <c r="B1615" s="14">
        <f>YEAR(Barcelona_Idealista4[[#This Row],[Fecha]])</f>
        <v>2019</v>
      </c>
      <c r="C1615" t="s">
        <v>1736</v>
      </c>
      <c r="D1615" t="s">
        <v>11</v>
      </c>
      <c r="E1615" t="s">
        <v>12</v>
      </c>
      <c r="F1615" t="s">
        <v>13</v>
      </c>
      <c r="G1615" t="s">
        <v>119</v>
      </c>
      <c r="H1615" t="s">
        <v>15</v>
      </c>
      <c r="I1615">
        <v>2</v>
      </c>
      <c r="J1615">
        <v>101</v>
      </c>
      <c r="K1615" t="s">
        <v>16</v>
      </c>
      <c r="L1615" t="s">
        <v>17</v>
      </c>
      <c r="M1615" t="s">
        <v>21</v>
      </c>
      <c r="N1615" s="18">
        <f>VLOOKUP(Barcelona_Idealista4[[#This Row],[lift]],Tabla5[],2,0)</f>
        <v>0</v>
      </c>
      <c r="O1615" s="25">
        <v>695000</v>
      </c>
      <c r="P1615" s="25">
        <f>Barcelona_Idealista4[[#This Row],[prices]]/Barcelona_Idealista4[[#This Row],[area_m2]]</f>
        <v>6881.1881188118814</v>
      </c>
      <c r="Q1615" t="str">
        <f>_xlfn.TEXTJOIN("-",0,Barcelona_Idealista4[[#This Row],[condition]],Barcelona_Idealista4[[#This Row],[prices]])</f>
        <v>new-695000</v>
      </c>
      <c r="R1615" s="11" t="str" cm="1">
        <f t="array" ref="R1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6" spans="1:18" x14ac:dyDescent="0.2">
      <c r="A1616" s="1">
        <v>43650</v>
      </c>
      <c r="B1616" s="14">
        <f>YEAR(Barcelona_Idealista4[[#This Row],[Fecha]])</f>
        <v>2019</v>
      </c>
      <c r="C1616" t="s">
        <v>1737</v>
      </c>
      <c r="D1616" t="s">
        <v>11</v>
      </c>
      <c r="E1616" t="s">
        <v>12</v>
      </c>
      <c r="F1616" t="s">
        <v>13</v>
      </c>
      <c r="G1616" t="s">
        <v>119</v>
      </c>
      <c r="H1616" t="s">
        <v>15</v>
      </c>
      <c r="I1616">
        <v>1</v>
      </c>
      <c r="J1616">
        <v>71</v>
      </c>
      <c r="K1616" t="s">
        <v>16</v>
      </c>
      <c r="L1616" t="s">
        <v>17</v>
      </c>
      <c r="M1616" t="s">
        <v>58</v>
      </c>
      <c r="N1616" s="18">
        <f>VLOOKUP(Barcelona_Idealista4[[#This Row],[lift]],Tabla5[],2,0)</f>
        <v>0</v>
      </c>
      <c r="O1616" s="25">
        <v>505000</v>
      </c>
      <c r="P1616" s="25">
        <f>Barcelona_Idealista4[[#This Row],[prices]]/Barcelona_Idealista4[[#This Row],[area_m2]]</f>
        <v>7112.6760563380285</v>
      </c>
      <c r="Q1616" t="str">
        <f>_xlfn.TEXTJOIN("-",0,Barcelona_Idealista4[[#This Row],[condition]],Barcelona_Idealista4[[#This Row],[prices]])</f>
        <v>new-505000</v>
      </c>
      <c r="R1616" s="11" t="str" cm="1">
        <f t="array" ref="R16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7" spans="1:18" x14ac:dyDescent="0.2">
      <c r="A1617" s="1">
        <v>43651</v>
      </c>
      <c r="B1617" s="14">
        <f>YEAR(Barcelona_Idealista4[[#This Row],[Fecha]])</f>
        <v>2019</v>
      </c>
      <c r="C1617" t="s">
        <v>1738</v>
      </c>
      <c r="D1617" t="s">
        <v>11</v>
      </c>
      <c r="E1617" t="s">
        <v>12</v>
      </c>
      <c r="F1617" t="s">
        <v>13</v>
      </c>
      <c r="G1617" t="s">
        <v>119</v>
      </c>
      <c r="H1617" t="s">
        <v>15</v>
      </c>
      <c r="I1617">
        <v>2</v>
      </c>
      <c r="J1617">
        <v>100</v>
      </c>
      <c r="K1617" t="s">
        <v>16</v>
      </c>
      <c r="L1617" t="s">
        <v>17</v>
      </c>
      <c r="M1617" t="s">
        <v>18</v>
      </c>
      <c r="N1617" s="18">
        <f>VLOOKUP(Barcelona_Idealista4[[#This Row],[lift]],Tabla5[],2,0)</f>
        <v>0</v>
      </c>
      <c r="O1617" s="25">
        <v>660000</v>
      </c>
      <c r="P1617" s="25">
        <f>Barcelona_Idealista4[[#This Row],[prices]]/Barcelona_Idealista4[[#This Row],[area_m2]]</f>
        <v>6600</v>
      </c>
      <c r="Q1617" t="str">
        <f>_xlfn.TEXTJOIN("-",0,Barcelona_Idealista4[[#This Row],[condition]],Barcelona_Idealista4[[#This Row],[prices]])</f>
        <v>new-660000</v>
      </c>
      <c r="R1617" s="11" t="str" cm="1">
        <f t="array" ref="R1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8" spans="1:18" x14ac:dyDescent="0.2">
      <c r="A1618" s="1">
        <v>43652</v>
      </c>
      <c r="B1618" s="14">
        <f>YEAR(Barcelona_Idealista4[[#This Row],[Fecha]])</f>
        <v>2019</v>
      </c>
      <c r="C1618" t="s">
        <v>1739</v>
      </c>
      <c r="D1618" t="s">
        <v>11</v>
      </c>
      <c r="E1618" t="s">
        <v>12</v>
      </c>
      <c r="F1618" t="s">
        <v>13</v>
      </c>
      <c r="G1618" t="s">
        <v>119</v>
      </c>
      <c r="H1618" t="s">
        <v>15</v>
      </c>
      <c r="I1618">
        <v>1</v>
      </c>
      <c r="J1618">
        <v>71</v>
      </c>
      <c r="K1618" t="s">
        <v>16</v>
      </c>
      <c r="L1618" t="s">
        <v>17</v>
      </c>
      <c r="M1618" t="s">
        <v>36</v>
      </c>
      <c r="N1618" s="18">
        <f>VLOOKUP(Barcelona_Idealista4[[#This Row],[lift]],Tabla5[],2,0)</f>
        <v>0</v>
      </c>
      <c r="O1618" s="25">
        <v>520000</v>
      </c>
      <c r="P1618" s="25">
        <f>Barcelona_Idealista4[[#This Row],[prices]]/Barcelona_Idealista4[[#This Row],[area_m2]]</f>
        <v>7323.9436619718308</v>
      </c>
      <c r="Q1618" t="str">
        <f>_xlfn.TEXTJOIN("-",0,Barcelona_Idealista4[[#This Row],[condition]],Barcelona_Idealista4[[#This Row],[prices]])</f>
        <v>new-520000</v>
      </c>
      <c r="R1618" s="11" t="str" cm="1">
        <f t="array" ref="R1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19" spans="1:18" x14ac:dyDescent="0.2">
      <c r="A1619" s="1">
        <v>43653</v>
      </c>
      <c r="B1619" s="14">
        <f>YEAR(Barcelona_Idealista4[[#This Row],[Fecha]])</f>
        <v>2019</v>
      </c>
      <c r="C1619" t="s">
        <v>1740</v>
      </c>
      <c r="D1619" t="s">
        <v>11</v>
      </c>
      <c r="E1619" t="s">
        <v>12</v>
      </c>
      <c r="F1619" t="s">
        <v>13</v>
      </c>
      <c r="G1619" t="s">
        <v>119</v>
      </c>
      <c r="H1619" t="s">
        <v>15</v>
      </c>
      <c r="I1619">
        <v>2</v>
      </c>
      <c r="J1619">
        <v>101</v>
      </c>
      <c r="K1619" t="s">
        <v>16</v>
      </c>
      <c r="L1619" t="s">
        <v>17</v>
      </c>
      <c r="M1619" t="s">
        <v>58</v>
      </c>
      <c r="N1619" s="18">
        <f>VLOOKUP(Barcelona_Idealista4[[#This Row],[lift]],Tabla5[],2,0)</f>
        <v>0</v>
      </c>
      <c r="O1619" s="25">
        <v>715000</v>
      </c>
      <c r="P1619" s="25">
        <f>Barcelona_Idealista4[[#This Row],[prices]]/Barcelona_Idealista4[[#This Row],[area_m2]]</f>
        <v>7079.2079207920788</v>
      </c>
      <c r="Q1619" t="str">
        <f>_xlfn.TEXTJOIN("-",0,Barcelona_Idealista4[[#This Row],[condition]],Barcelona_Idealista4[[#This Row],[prices]])</f>
        <v>new-715000</v>
      </c>
      <c r="R1619" s="11" t="str" cm="1">
        <f t="array" ref="R16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0" spans="1:18" x14ac:dyDescent="0.2">
      <c r="A1620" s="1">
        <v>43654</v>
      </c>
      <c r="B1620" s="14">
        <f>YEAR(Barcelona_Idealista4[[#This Row],[Fecha]])</f>
        <v>2019</v>
      </c>
      <c r="C1620" t="s">
        <v>1741</v>
      </c>
      <c r="D1620" t="s">
        <v>11</v>
      </c>
      <c r="E1620" t="s">
        <v>12</v>
      </c>
      <c r="F1620" t="s">
        <v>13</v>
      </c>
      <c r="G1620" t="s">
        <v>119</v>
      </c>
      <c r="H1620" t="s">
        <v>15</v>
      </c>
      <c r="I1620">
        <v>1</v>
      </c>
      <c r="J1620">
        <v>71</v>
      </c>
      <c r="K1620" t="s">
        <v>16</v>
      </c>
      <c r="L1620" t="s">
        <v>17</v>
      </c>
      <c r="M1620" t="s">
        <v>21</v>
      </c>
      <c r="N1620" s="18">
        <f>VLOOKUP(Barcelona_Idealista4[[#This Row],[lift]],Tabla5[],2,0)</f>
        <v>0</v>
      </c>
      <c r="O1620" s="25">
        <v>485000</v>
      </c>
      <c r="P1620" s="25">
        <f>Barcelona_Idealista4[[#This Row],[prices]]/Barcelona_Idealista4[[#This Row],[area_m2]]</f>
        <v>6830.9859154929582</v>
      </c>
      <c r="Q1620" t="str">
        <f>_xlfn.TEXTJOIN("-",0,Barcelona_Idealista4[[#This Row],[condition]],Barcelona_Idealista4[[#This Row],[prices]])</f>
        <v>new-485000</v>
      </c>
      <c r="R1620" s="11" t="str" cm="1">
        <f t="array" ref="R16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1" spans="1:18" x14ac:dyDescent="0.2">
      <c r="A1621" s="1">
        <v>43655</v>
      </c>
      <c r="B1621" s="14">
        <f>YEAR(Barcelona_Idealista4[[#This Row],[Fecha]])</f>
        <v>2019</v>
      </c>
      <c r="C1621" t="s">
        <v>1742</v>
      </c>
      <c r="D1621" t="s">
        <v>11</v>
      </c>
      <c r="E1621" t="s">
        <v>50</v>
      </c>
      <c r="F1621" t="s">
        <v>84</v>
      </c>
      <c r="G1621" t="s">
        <v>119</v>
      </c>
      <c r="H1621" t="s">
        <v>32</v>
      </c>
      <c r="I1621">
        <v>2</v>
      </c>
      <c r="J1621">
        <v>97</v>
      </c>
      <c r="K1621" t="s">
        <v>16</v>
      </c>
      <c r="L1621" t="s">
        <v>17</v>
      </c>
      <c r="M1621" t="s">
        <v>52</v>
      </c>
      <c r="N1621" s="18">
        <f>VLOOKUP(Barcelona_Idealista4[[#This Row],[lift]],Tabla5[],2,0)</f>
        <v>0</v>
      </c>
      <c r="O1621" s="25">
        <v>510000</v>
      </c>
      <c r="P1621" s="25">
        <f>Barcelona_Idealista4[[#This Row],[prices]]/Barcelona_Idealista4[[#This Row],[area_m2]]</f>
        <v>5257.7319587628863</v>
      </c>
      <c r="Q1621" t="str">
        <f>_xlfn.TEXTJOIN("-",0,Barcelona_Idealista4[[#This Row],[condition]],Barcelona_Idealista4[[#This Row],[prices]])</f>
        <v>new-510000</v>
      </c>
      <c r="R1621" s="11" t="str" cm="1">
        <f t="array" ref="R16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2" spans="1:18" x14ac:dyDescent="0.2">
      <c r="A1622" s="1">
        <v>43656</v>
      </c>
      <c r="B1622" s="14">
        <f>YEAR(Barcelona_Idealista4[[#This Row],[Fecha]])</f>
        <v>2019</v>
      </c>
      <c r="C1622" t="s">
        <v>1743</v>
      </c>
      <c r="D1622" t="s">
        <v>11</v>
      </c>
      <c r="E1622" t="s">
        <v>50</v>
      </c>
      <c r="F1622" t="s">
        <v>84</v>
      </c>
      <c r="G1622" t="s">
        <v>119</v>
      </c>
      <c r="H1622" t="s">
        <v>32</v>
      </c>
      <c r="I1622">
        <v>1</v>
      </c>
      <c r="J1622">
        <v>75</v>
      </c>
      <c r="K1622" t="s">
        <v>16</v>
      </c>
      <c r="L1622" t="s">
        <v>17</v>
      </c>
      <c r="M1622" t="s">
        <v>52</v>
      </c>
      <c r="N1622" s="18">
        <f>VLOOKUP(Barcelona_Idealista4[[#This Row],[lift]],Tabla5[],2,0)</f>
        <v>0</v>
      </c>
      <c r="O1622" s="25">
        <v>350000</v>
      </c>
      <c r="P1622" s="25">
        <f>Barcelona_Idealista4[[#This Row],[prices]]/Barcelona_Idealista4[[#This Row],[area_m2]]</f>
        <v>4666.666666666667</v>
      </c>
      <c r="Q1622" t="str">
        <f>_xlfn.TEXTJOIN("-",0,Barcelona_Idealista4[[#This Row],[condition]],Barcelona_Idealista4[[#This Row],[prices]])</f>
        <v>new-350000</v>
      </c>
      <c r="R1622" s="11" t="str" cm="1">
        <f t="array" ref="R16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3" spans="1:18" x14ac:dyDescent="0.2">
      <c r="A1623" s="1">
        <v>43657</v>
      </c>
      <c r="B1623" s="14">
        <f>YEAR(Barcelona_Idealista4[[#This Row],[Fecha]])</f>
        <v>2019</v>
      </c>
      <c r="C1623" t="s">
        <v>1744</v>
      </c>
      <c r="D1623" t="s">
        <v>11</v>
      </c>
      <c r="E1623" t="s">
        <v>47</v>
      </c>
      <c r="F1623" t="s">
        <v>102</v>
      </c>
      <c r="G1623" t="s">
        <v>119</v>
      </c>
      <c r="H1623" t="s">
        <v>15</v>
      </c>
      <c r="I1623">
        <v>2</v>
      </c>
      <c r="J1623">
        <v>88</v>
      </c>
      <c r="K1623" t="s">
        <v>16</v>
      </c>
      <c r="L1623" t="s">
        <v>17</v>
      </c>
      <c r="M1623" t="s">
        <v>18</v>
      </c>
      <c r="N1623" s="18">
        <f>VLOOKUP(Barcelona_Idealista4[[#This Row],[lift]],Tabla5[],2,0)</f>
        <v>0</v>
      </c>
      <c r="O1623" s="25">
        <v>394000</v>
      </c>
      <c r="P1623" s="25">
        <f>Barcelona_Idealista4[[#This Row],[prices]]/Barcelona_Idealista4[[#This Row],[area_m2]]</f>
        <v>4477.272727272727</v>
      </c>
      <c r="Q1623" t="str">
        <f>_xlfn.TEXTJOIN("-",0,Barcelona_Idealista4[[#This Row],[condition]],Barcelona_Idealista4[[#This Row],[prices]])</f>
        <v>new-394000</v>
      </c>
      <c r="R1623" s="11" t="str" cm="1">
        <f t="array" ref="R1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4" spans="1:18" x14ac:dyDescent="0.2">
      <c r="A1624" s="1">
        <v>43658</v>
      </c>
      <c r="B1624" s="14">
        <f>YEAR(Barcelona_Idealista4[[#This Row],[Fecha]])</f>
        <v>2019</v>
      </c>
      <c r="C1624" t="s">
        <v>1745</v>
      </c>
      <c r="D1624" t="s">
        <v>11</v>
      </c>
      <c r="E1624" t="s">
        <v>19</v>
      </c>
      <c r="F1624" t="s">
        <v>73</v>
      </c>
      <c r="G1624" t="s">
        <v>119</v>
      </c>
      <c r="H1624" t="s">
        <v>15</v>
      </c>
      <c r="I1624">
        <v>2</v>
      </c>
      <c r="J1624">
        <v>84</v>
      </c>
      <c r="K1624" t="s">
        <v>16</v>
      </c>
      <c r="L1624" t="s">
        <v>17</v>
      </c>
      <c r="M1624" t="s">
        <v>40</v>
      </c>
      <c r="N1624" s="18">
        <f>VLOOKUP(Barcelona_Idealista4[[#This Row],[lift]],Tabla5[],2,0)</f>
        <v>0</v>
      </c>
      <c r="O1624" s="25">
        <v>545000</v>
      </c>
      <c r="P1624" s="25">
        <f>Barcelona_Idealista4[[#This Row],[prices]]/Barcelona_Idealista4[[#This Row],[area_m2]]</f>
        <v>6488.0952380952385</v>
      </c>
      <c r="Q1624" t="str">
        <f>_xlfn.TEXTJOIN("-",0,Barcelona_Idealista4[[#This Row],[condition]],Barcelona_Idealista4[[#This Row],[prices]])</f>
        <v>new-545000</v>
      </c>
      <c r="R1624" s="11" t="str" cm="1">
        <f t="array" ref="R1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5" spans="1:18" x14ac:dyDescent="0.2">
      <c r="A1625" s="1">
        <v>43659</v>
      </c>
      <c r="B1625" s="14">
        <f>YEAR(Barcelona_Idealista4[[#This Row],[Fecha]])</f>
        <v>2019</v>
      </c>
      <c r="C1625" t="s">
        <v>1746</v>
      </c>
      <c r="D1625" t="s">
        <v>11</v>
      </c>
      <c r="E1625" t="s">
        <v>19</v>
      </c>
      <c r="F1625" t="s">
        <v>73</v>
      </c>
      <c r="G1625" t="s">
        <v>119</v>
      </c>
      <c r="H1625" t="s">
        <v>15</v>
      </c>
      <c r="I1625">
        <v>2</v>
      </c>
      <c r="J1625">
        <v>84</v>
      </c>
      <c r="K1625" t="s">
        <v>16</v>
      </c>
      <c r="L1625" t="s">
        <v>17</v>
      </c>
      <c r="M1625" t="s">
        <v>57</v>
      </c>
      <c r="N1625" s="18">
        <f>VLOOKUP(Barcelona_Idealista4[[#This Row],[lift]],Tabla5[],2,0)</f>
        <v>0</v>
      </c>
      <c r="O1625" s="25">
        <v>530000</v>
      </c>
      <c r="P1625" s="25">
        <f>Barcelona_Idealista4[[#This Row],[prices]]/Barcelona_Idealista4[[#This Row],[area_m2]]</f>
        <v>6309.5238095238092</v>
      </c>
      <c r="Q1625" t="str">
        <f>_xlfn.TEXTJOIN("-",0,Barcelona_Idealista4[[#This Row],[condition]],Barcelona_Idealista4[[#This Row],[prices]])</f>
        <v>new-530000</v>
      </c>
      <c r="R1625" s="11" t="str" cm="1">
        <f t="array" ref="R1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6" spans="1:18" x14ac:dyDescent="0.2">
      <c r="A1626" s="1">
        <v>43660</v>
      </c>
      <c r="B1626" s="14">
        <f>YEAR(Barcelona_Idealista4[[#This Row],[Fecha]])</f>
        <v>2019</v>
      </c>
      <c r="C1626" t="s">
        <v>1747</v>
      </c>
      <c r="D1626" t="s">
        <v>11</v>
      </c>
      <c r="E1626" t="s">
        <v>19</v>
      </c>
      <c r="F1626" t="s">
        <v>73</v>
      </c>
      <c r="G1626" t="s">
        <v>119</v>
      </c>
      <c r="H1626" t="s">
        <v>15</v>
      </c>
      <c r="I1626">
        <v>2</v>
      </c>
      <c r="J1626">
        <v>82</v>
      </c>
      <c r="K1626" t="s">
        <v>16</v>
      </c>
      <c r="L1626" t="s">
        <v>17</v>
      </c>
      <c r="M1626" t="s">
        <v>57</v>
      </c>
      <c r="N1626" s="18">
        <f>VLOOKUP(Barcelona_Idealista4[[#This Row],[lift]],Tabla5[],2,0)</f>
        <v>0</v>
      </c>
      <c r="O1626" s="25">
        <v>510000</v>
      </c>
      <c r="P1626" s="25">
        <f>Barcelona_Idealista4[[#This Row],[prices]]/Barcelona_Idealista4[[#This Row],[area_m2]]</f>
        <v>6219.5121951219517</v>
      </c>
      <c r="Q1626" t="str">
        <f>_xlfn.TEXTJOIN("-",0,Barcelona_Idealista4[[#This Row],[condition]],Barcelona_Idealista4[[#This Row],[prices]])</f>
        <v>new-510000</v>
      </c>
      <c r="R1626" s="11" t="str" cm="1">
        <f t="array" ref="R1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7" spans="1:18" x14ac:dyDescent="0.2">
      <c r="A1627" s="1">
        <v>43661</v>
      </c>
      <c r="B1627" s="14">
        <f>YEAR(Barcelona_Idealista4[[#This Row],[Fecha]])</f>
        <v>2019</v>
      </c>
      <c r="C1627" t="s">
        <v>1748</v>
      </c>
      <c r="D1627" t="s">
        <v>11</v>
      </c>
      <c r="E1627" t="s">
        <v>12</v>
      </c>
      <c r="F1627" t="s">
        <v>31</v>
      </c>
      <c r="G1627" t="s">
        <v>119</v>
      </c>
      <c r="H1627" t="s">
        <v>15</v>
      </c>
      <c r="I1627">
        <v>3</v>
      </c>
      <c r="J1627">
        <v>120</v>
      </c>
      <c r="K1627" t="s">
        <v>16</v>
      </c>
      <c r="L1627" t="s">
        <v>17</v>
      </c>
      <c r="M1627" t="s">
        <v>40</v>
      </c>
      <c r="N1627" s="18">
        <f>VLOOKUP(Barcelona_Idealista4[[#This Row],[lift]],Tabla5[],2,0)</f>
        <v>0</v>
      </c>
      <c r="O1627" s="25">
        <v>628000</v>
      </c>
      <c r="P1627" s="25">
        <f>Barcelona_Idealista4[[#This Row],[prices]]/Barcelona_Idealista4[[#This Row],[area_m2]]</f>
        <v>5233.333333333333</v>
      </c>
      <c r="Q1627" t="str">
        <f>_xlfn.TEXTJOIN("-",0,Barcelona_Idealista4[[#This Row],[condition]],Barcelona_Idealista4[[#This Row],[prices]])</f>
        <v>new-628000</v>
      </c>
      <c r="R1627" s="11" t="str" cm="1">
        <f t="array" ref="R1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8" spans="1:18" x14ac:dyDescent="0.2">
      <c r="A1628" s="1">
        <v>43662</v>
      </c>
      <c r="B1628" s="14">
        <f>YEAR(Barcelona_Idealista4[[#This Row],[Fecha]])</f>
        <v>2019</v>
      </c>
      <c r="C1628" t="s">
        <v>1749</v>
      </c>
      <c r="D1628" t="s">
        <v>11</v>
      </c>
      <c r="E1628" t="s">
        <v>12</v>
      </c>
      <c r="F1628" t="s">
        <v>31</v>
      </c>
      <c r="G1628" t="s">
        <v>119</v>
      </c>
      <c r="H1628" t="s">
        <v>15</v>
      </c>
      <c r="I1628">
        <v>3</v>
      </c>
      <c r="J1628">
        <v>120</v>
      </c>
      <c r="K1628" t="s">
        <v>16</v>
      </c>
      <c r="L1628" t="s">
        <v>17</v>
      </c>
      <c r="M1628" t="s">
        <v>36</v>
      </c>
      <c r="N1628" s="18">
        <f>VLOOKUP(Barcelona_Idealista4[[#This Row],[lift]],Tabla5[],2,0)</f>
        <v>0</v>
      </c>
      <c r="O1628" s="25">
        <v>675000</v>
      </c>
      <c r="P1628" s="25">
        <f>Barcelona_Idealista4[[#This Row],[prices]]/Barcelona_Idealista4[[#This Row],[area_m2]]</f>
        <v>5625</v>
      </c>
      <c r="Q1628" t="str">
        <f>_xlfn.TEXTJOIN("-",0,Barcelona_Idealista4[[#This Row],[condition]],Barcelona_Idealista4[[#This Row],[prices]])</f>
        <v>new-675000</v>
      </c>
      <c r="R1628" s="11" t="str" cm="1">
        <f t="array" ref="R1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29" spans="1:18" x14ac:dyDescent="0.2">
      <c r="A1629" s="1">
        <v>43663</v>
      </c>
      <c r="B1629" s="14">
        <f>YEAR(Barcelona_Idealista4[[#This Row],[Fecha]])</f>
        <v>2019</v>
      </c>
      <c r="C1629" t="s">
        <v>1750</v>
      </c>
      <c r="D1629" t="s">
        <v>11</v>
      </c>
      <c r="E1629" t="s">
        <v>12</v>
      </c>
      <c r="F1629" t="s">
        <v>31</v>
      </c>
      <c r="G1629" t="s">
        <v>119</v>
      </c>
      <c r="H1629" t="s">
        <v>15</v>
      </c>
      <c r="I1629">
        <v>3</v>
      </c>
      <c r="J1629">
        <v>120</v>
      </c>
      <c r="K1629" t="s">
        <v>16</v>
      </c>
      <c r="L1629" t="s">
        <v>17</v>
      </c>
      <c r="M1629" t="s">
        <v>58</v>
      </c>
      <c r="N1629" s="18">
        <f>VLOOKUP(Barcelona_Idealista4[[#This Row],[lift]],Tabla5[],2,0)</f>
        <v>0</v>
      </c>
      <c r="O1629" s="25">
        <v>660000</v>
      </c>
      <c r="P1629" s="25">
        <f>Barcelona_Idealista4[[#This Row],[prices]]/Barcelona_Idealista4[[#This Row],[area_m2]]</f>
        <v>5500</v>
      </c>
      <c r="Q1629" t="str">
        <f>_xlfn.TEXTJOIN("-",0,Barcelona_Idealista4[[#This Row],[condition]],Barcelona_Idealista4[[#This Row],[prices]])</f>
        <v>new-660000</v>
      </c>
      <c r="R1629" s="11" t="str" cm="1">
        <f t="array" ref="R16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0" spans="1:18" x14ac:dyDescent="0.2">
      <c r="A1630" s="1">
        <v>43664</v>
      </c>
      <c r="B1630" s="14">
        <f>YEAR(Barcelona_Idealista4[[#This Row],[Fecha]])</f>
        <v>2019</v>
      </c>
      <c r="C1630" t="s">
        <v>1751</v>
      </c>
      <c r="D1630" t="s">
        <v>11</v>
      </c>
      <c r="E1630" t="s">
        <v>12</v>
      </c>
      <c r="F1630" t="s">
        <v>31</v>
      </c>
      <c r="G1630" t="s">
        <v>119</v>
      </c>
      <c r="H1630" t="s">
        <v>15</v>
      </c>
      <c r="I1630">
        <v>3</v>
      </c>
      <c r="J1630">
        <v>120</v>
      </c>
      <c r="K1630" t="s">
        <v>16</v>
      </c>
      <c r="L1630" t="s">
        <v>17</v>
      </c>
      <c r="M1630" t="s">
        <v>21</v>
      </c>
      <c r="N1630" s="18">
        <f>VLOOKUP(Barcelona_Idealista4[[#This Row],[lift]],Tabla5[],2,0)</f>
        <v>0</v>
      </c>
      <c r="O1630" s="25">
        <v>640000</v>
      </c>
      <c r="P1630" s="25">
        <f>Barcelona_Idealista4[[#This Row],[prices]]/Barcelona_Idealista4[[#This Row],[area_m2]]</f>
        <v>5333.333333333333</v>
      </c>
      <c r="Q1630" t="str">
        <f>_xlfn.TEXTJOIN("-",0,Barcelona_Idealista4[[#This Row],[condition]],Barcelona_Idealista4[[#This Row],[prices]])</f>
        <v>new-640000</v>
      </c>
      <c r="R1630" s="11" t="str" cm="1">
        <f t="array" ref="R1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1" spans="1:18" x14ac:dyDescent="0.2">
      <c r="A1631" s="1">
        <v>43665</v>
      </c>
      <c r="B1631" s="14">
        <f>YEAR(Barcelona_Idealista4[[#This Row],[Fecha]])</f>
        <v>2019</v>
      </c>
      <c r="C1631" t="s">
        <v>1752</v>
      </c>
      <c r="D1631" t="s">
        <v>11</v>
      </c>
      <c r="E1631" t="s">
        <v>50</v>
      </c>
      <c r="F1631" t="s">
        <v>82</v>
      </c>
      <c r="G1631" t="s">
        <v>119</v>
      </c>
      <c r="H1631" t="s">
        <v>15</v>
      </c>
      <c r="I1631">
        <v>3</v>
      </c>
      <c r="J1631">
        <v>120</v>
      </c>
      <c r="K1631" t="s">
        <v>16</v>
      </c>
      <c r="L1631" t="s">
        <v>17</v>
      </c>
      <c r="M1631" t="s">
        <v>40</v>
      </c>
      <c r="N1631" s="18">
        <f>VLOOKUP(Barcelona_Idealista4[[#This Row],[lift]],Tabla5[],2,0)</f>
        <v>0</v>
      </c>
      <c r="O1631" s="25">
        <v>495000</v>
      </c>
      <c r="P1631" s="25">
        <f>Barcelona_Idealista4[[#This Row],[prices]]/Barcelona_Idealista4[[#This Row],[area_m2]]</f>
        <v>4125</v>
      </c>
      <c r="Q1631" t="str">
        <f>_xlfn.TEXTJOIN("-",0,Barcelona_Idealista4[[#This Row],[condition]],Barcelona_Idealista4[[#This Row],[prices]])</f>
        <v>new-495000</v>
      </c>
      <c r="R1631" s="11" t="str" cm="1">
        <f t="array" ref="R16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2" spans="1:18" x14ac:dyDescent="0.2">
      <c r="A1632" s="1">
        <v>43666</v>
      </c>
      <c r="B1632" s="14">
        <f>YEAR(Barcelona_Idealista4[[#This Row],[Fecha]])</f>
        <v>2019</v>
      </c>
      <c r="C1632" t="s">
        <v>1753</v>
      </c>
      <c r="D1632" t="s">
        <v>11</v>
      </c>
      <c r="E1632" t="s">
        <v>42</v>
      </c>
      <c r="F1632" t="s">
        <v>62</v>
      </c>
      <c r="G1632" t="s">
        <v>119</v>
      </c>
      <c r="H1632" t="s">
        <v>23</v>
      </c>
      <c r="I1632">
        <v>2</v>
      </c>
      <c r="J1632">
        <v>56</v>
      </c>
      <c r="K1632" t="s">
        <v>16</v>
      </c>
      <c r="L1632" t="s">
        <v>17</v>
      </c>
      <c r="M1632" t="s">
        <v>58</v>
      </c>
      <c r="N1632" s="18">
        <f>VLOOKUP(Barcelona_Idealista4[[#This Row],[lift]],Tabla5[],2,0)</f>
        <v>0</v>
      </c>
      <c r="O1632" s="25">
        <v>326000</v>
      </c>
      <c r="P1632" s="25">
        <f>Barcelona_Idealista4[[#This Row],[prices]]/Barcelona_Idealista4[[#This Row],[area_m2]]</f>
        <v>5821.4285714285716</v>
      </c>
      <c r="Q1632" t="str">
        <f>_xlfn.TEXTJOIN("-",0,Barcelona_Idealista4[[#This Row],[condition]],Barcelona_Idealista4[[#This Row],[prices]])</f>
        <v>new-326000</v>
      </c>
      <c r="R1632" s="11" t="str" cm="1">
        <f t="array" ref="R16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3" spans="1:18" x14ac:dyDescent="0.2">
      <c r="A1633" s="1">
        <v>43667</v>
      </c>
      <c r="B1633" s="14">
        <f>YEAR(Barcelona_Idealista4[[#This Row],[Fecha]])</f>
        <v>2019</v>
      </c>
      <c r="C1633" t="s">
        <v>1754</v>
      </c>
      <c r="D1633" t="s">
        <v>11</v>
      </c>
      <c r="E1633" t="s">
        <v>42</v>
      </c>
      <c r="F1633" t="s">
        <v>62</v>
      </c>
      <c r="G1633" t="s">
        <v>119</v>
      </c>
      <c r="H1633" t="s">
        <v>15</v>
      </c>
      <c r="I1633">
        <v>4</v>
      </c>
      <c r="J1633">
        <v>101</v>
      </c>
      <c r="K1633" t="s">
        <v>16</v>
      </c>
      <c r="L1633" t="s">
        <v>17</v>
      </c>
      <c r="M1633" t="s">
        <v>52</v>
      </c>
      <c r="N1633" s="18">
        <f>VLOOKUP(Barcelona_Idealista4[[#This Row],[lift]],Tabla5[],2,0)</f>
        <v>0</v>
      </c>
      <c r="O1633" s="25">
        <v>545000</v>
      </c>
      <c r="P1633" s="25">
        <f>Barcelona_Idealista4[[#This Row],[prices]]/Barcelona_Idealista4[[#This Row],[area_m2]]</f>
        <v>5396.0396039603957</v>
      </c>
      <c r="Q1633" t="str">
        <f>_xlfn.TEXTJOIN("-",0,Barcelona_Idealista4[[#This Row],[condition]],Barcelona_Idealista4[[#This Row],[prices]])</f>
        <v>new-545000</v>
      </c>
      <c r="R1633" s="11" t="str" cm="1">
        <f t="array" ref="R1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4" spans="1:18" x14ac:dyDescent="0.2">
      <c r="A1634" s="1">
        <v>43668</v>
      </c>
      <c r="B1634" s="14">
        <f>YEAR(Barcelona_Idealista4[[#This Row],[Fecha]])</f>
        <v>2019</v>
      </c>
      <c r="C1634" t="s">
        <v>1755</v>
      </c>
      <c r="D1634" t="s">
        <v>11</v>
      </c>
      <c r="E1634" t="s">
        <v>54</v>
      </c>
      <c r="F1634" t="s">
        <v>55</v>
      </c>
      <c r="G1634" t="s">
        <v>119</v>
      </c>
      <c r="H1634" t="s">
        <v>23</v>
      </c>
      <c r="I1634">
        <v>2</v>
      </c>
      <c r="J1634">
        <v>84</v>
      </c>
      <c r="K1634" t="s">
        <v>16</v>
      </c>
      <c r="L1634" t="s">
        <v>17</v>
      </c>
      <c r="M1634" t="s">
        <v>58</v>
      </c>
      <c r="N1634" s="18">
        <f>VLOOKUP(Barcelona_Idealista4[[#This Row],[lift]],Tabla5[],2,0)</f>
        <v>0</v>
      </c>
      <c r="O1634" s="25">
        <v>430000</v>
      </c>
      <c r="P1634" s="25">
        <f>Barcelona_Idealista4[[#This Row],[prices]]/Barcelona_Idealista4[[#This Row],[area_m2]]</f>
        <v>5119.0476190476193</v>
      </c>
      <c r="Q1634" t="str">
        <f>_xlfn.TEXTJOIN("-",0,Barcelona_Idealista4[[#This Row],[condition]],Barcelona_Idealista4[[#This Row],[prices]])</f>
        <v>new-430000</v>
      </c>
      <c r="R1634" s="11" t="str" cm="1">
        <f t="array" ref="R1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5" spans="1:18" x14ac:dyDescent="0.2">
      <c r="A1635" s="1">
        <v>43669</v>
      </c>
      <c r="B1635" s="14">
        <f>YEAR(Barcelona_Idealista4[[#This Row],[Fecha]])</f>
        <v>2019</v>
      </c>
      <c r="C1635" t="s">
        <v>1756</v>
      </c>
      <c r="D1635" t="s">
        <v>11</v>
      </c>
      <c r="E1635" t="s">
        <v>54</v>
      </c>
      <c r="F1635" t="s">
        <v>55</v>
      </c>
      <c r="G1635" t="s">
        <v>119</v>
      </c>
      <c r="H1635" t="s">
        <v>15</v>
      </c>
      <c r="I1635">
        <v>2</v>
      </c>
      <c r="J1635">
        <v>84</v>
      </c>
      <c r="K1635" t="s">
        <v>16</v>
      </c>
      <c r="L1635" t="s">
        <v>17</v>
      </c>
      <c r="M1635" t="s">
        <v>21</v>
      </c>
      <c r="N1635" s="18">
        <f>VLOOKUP(Barcelona_Idealista4[[#This Row],[lift]],Tabla5[],2,0)</f>
        <v>0</v>
      </c>
      <c r="O1635" s="25">
        <v>360000</v>
      </c>
      <c r="P1635" s="25">
        <f>Barcelona_Idealista4[[#This Row],[prices]]/Barcelona_Idealista4[[#This Row],[area_m2]]</f>
        <v>4285.7142857142853</v>
      </c>
      <c r="Q1635" t="str">
        <f>_xlfn.TEXTJOIN("-",0,Barcelona_Idealista4[[#This Row],[condition]],Barcelona_Idealista4[[#This Row],[prices]])</f>
        <v>new-360000</v>
      </c>
      <c r="R1635" s="11" t="str" cm="1">
        <f t="array" ref="R1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6" spans="1:18" x14ac:dyDescent="0.2">
      <c r="A1636" s="1">
        <v>43670</v>
      </c>
      <c r="B1636" s="14">
        <f>YEAR(Barcelona_Idealista4[[#This Row],[Fecha]])</f>
        <v>2019</v>
      </c>
      <c r="C1636" t="s">
        <v>1757</v>
      </c>
      <c r="D1636" t="s">
        <v>11</v>
      </c>
      <c r="E1636" t="s">
        <v>54</v>
      </c>
      <c r="F1636" t="s">
        <v>55</v>
      </c>
      <c r="G1636" t="s">
        <v>119</v>
      </c>
      <c r="H1636" t="s">
        <v>15</v>
      </c>
      <c r="I1636">
        <v>2</v>
      </c>
      <c r="J1636">
        <v>84</v>
      </c>
      <c r="K1636" t="s">
        <v>16</v>
      </c>
      <c r="L1636" t="s">
        <v>17</v>
      </c>
      <c r="M1636" t="s">
        <v>18</v>
      </c>
      <c r="N1636" s="18">
        <f>VLOOKUP(Barcelona_Idealista4[[#This Row],[lift]],Tabla5[],2,0)</f>
        <v>0</v>
      </c>
      <c r="O1636" s="25">
        <v>340000</v>
      </c>
      <c r="P1636" s="25">
        <f>Barcelona_Idealista4[[#This Row],[prices]]/Barcelona_Idealista4[[#This Row],[area_m2]]</f>
        <v>4047.6190476190477</v>
      </c>
      <c r="Q1636" t="str">
        <f>_xlfn.TEXTJOIN("-",0,Barcelona_Idealista4[[#This Row],[condition]],Barcelona_Idealista4[[#This Row],[prices]])</f>
        <v>new-340000</v>
      </c>
      <c r="R1636" s="11" t="str" cm="1">
        <f t="array" ref="R1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7" spans="1:18" x14ac:dyDescent="0.2">
      <c r="A1637" s="1">
        <v>43671</v>
      </c>
      <c r="B1637" s="14">
        <f>YEAR(Barcelona_Idealista4[[#This Row],[Fecha]])</f>
        <v>2019</v>
      </c>
      <c r="C1637" t="s">
        <v>1758</v>
      </c>
      <c r="D1637" t="s">
        <v>11</v>
      </c>
      <c r="E1637" t="s">
        <v>54</v>
      </c>
      <c r="F1637" t="s">
        <v>55</v>
      </c>
      <c r="G1637" t="s">
        <v>119</v>
      </c>
      <c r="H1637" t="s">
        <v>32</v>
      </c>
      <c r="I1637">
        <v>3</v>
      </c>
      <c r="J1637">
        <v>118</v>
      </c>
      <c r="K1637" t="s">
        <v>16</v>
      </c>
      <c r="L1637" t="s">
        <v>17</v>
      </c>
      <c r="M1637" t="s">
        <v>52</v>
      </c>
      <c r="N1637" s="18">
        <f>VLOOKUP(Barcelona_Idealista4[[#This Row],[lift]],Tabla5[],2,0)</f>
        <v>0</v>
      </c>
      <c r="O1637" s="25">
        <v>480000</v>
      </c>
      <c r="P1637" s="25">
        <f>Barcelona_Idealista4[[#This Row],[prices]]/Barcelona_Idealista4[[#This Row],[area_m2]]</f>
        <v>4067.7966101694915</v>
      </c>
      <c r="Q1637" t="str">
        <f>_xlfn.TEXTJOIN("-",0,Barcelona_Idealista4[[#This Row],[condition]],Barcelona_Idealista4[[#This Row],[prices]])</f>
        <v>new-480000</v>
      </c>
      <c r="R1637" s="11" t="str" cm="1">
        <f t="array" ref="R1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8" spans="1:18" x14ac:dyDescent="0.2">
      <c r="A1638" s="1">
        <v>43672</v>
      </c>
      <c r="B1638" s="14">
        <f>YEAR(Barcelona_Idealista4[[#This Row],[Fecha]])</f>
        <v>2019</v>
      </c>
      <c r="C1638" t="s">
        <v>1759</v>
      </c>
      <c r="D1638" t="s">
        <v>11</v>
      </c>
      <c r="E1638" t="s">
        <v>42</v>
      </c>
      <c r="F1638" t="s">
        <v>43</v>
      </c>
      <c r="G1638" t="s">
        <v>119</v>
      </c>
      <c r="H1638" t="s">
        <v>15</v>
      </c>
      <c r="I1638">
        <v>3</v>
      </c>
      <c r="J1638">
        <v>96</v>
      </c>
      <c r="K1638" t="s">
        <v>16</v>
      </c>
      <c r="L1638" t="s">
        <v>17</v>
      </c>
      <c r="M1638" t="s">
        <v>18</v>
      </c>
      <c r="N1638" s="18">
        <f>VLOOKUP(Barcelona_Idealista4[[#This Row],[lift]],Tabla5[],2,0)</f>
        <v>0</v>
      </c>
      <c r="O1638" s="25">
        <v>535000</v>
      </c>
      <c r="P1638" s="25">
        <f>Barcelona_Idealista4[[#This Row],[prices]]/Barcelona_Idealista4[[#This Row],[area_m2]]</f>
        <v>5572.916666666667</v>
      </c>
      <c r="Q1638" t="str">
        <f>_xlfn.TEXTJOIN("-",0,Barcelona_Idealista4[[#This Row],[condition]],Barcelona_Idealista4[[#This Row],[prices]])</f>
        <v>new-535000</v>
      </c>
      <c r="R1638" s="11" t="str" cm="1">
        <f t="array" ref="R1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39" spans="1:18" x14ac:dyDescent="0.2">
      <c r="A1639" s="1">
        <v>43673</v>
      </c>
      <c r="B1639" s="14">
        <f>YEAR(Barcelona_Idealista4[[#This Row],[Fecha]])</f>
        <v>2019</v>
      </c>
      <c r="C1639" t="s">
        <v>1760</v>
      </c>
      <c r="D1639" t="s">
        <v>11</v>
      </c>
      <c r="E1639" t="s">
        <v>42</v>
      </c>
      <c r="F1639" t="s">
        <v>43</v>
      </c>
      <c r="G1639" t="s">
        <v>119</v>
      </c>
      <c r="H1639" t="s">
        <v>15</v>
      </c>
      <c r="I1639">
        <v>3</v>
      </c>
      <c r="J1639">
        <v>96</v>
      </c>
      <c r="K1639" t="s">
        <v>16</v>
      </c>
      <c r="L1639" t="s">
        <v>17</v>
      </c>
      <c r="M1639" t="s">
        <v>58</v>
      </c>
      <c r="N1639" s="18">
        <f>VLOOKUP(Barcelona_Idealista4[[#This Row],[lift]],Tabla5[],2,0)</f>
        <v>0</v>
      </c>
      <c r="O1639" s="25">
        <v>570000</v>
      </c>
      <c r="P1639" s="25">
        <f>Barcelona_Idealista4[[#This Row],[prices]]/Barcelona_Idealista4[[#This Row],[area_m2]]</f>
        <v>5937.5</v>
      </c>
      <c r="Q1639" t="str">
        <f>_xlfn.TEXTJOIN("-",0,Barcelona_Idealista4[[#This Row],[condition]],Barcelona_Idealista4[[#This Row],[prices]])</f>
        <v>new-570000</v>
      </c>
      <c r="R1639" s="11" t="str" cm="1">
        <f t="array" ref="R1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0" spans="1:18" x14ac:dyDescent="0.2">
      <c r="A1640" s="1">
        <v>43674</v>
      </c>
      <c r="B1640" s="14">
        <f>YEAR(Barcelona_Idealista4[[#This Row],[Fecha]])</f>
        <v>2019</v>
      </c>
      <c r="C1640" t="s">
        <v>1761</v>
      </c>
      <c r="D1640" t="s">
        <v>11</v>
      </c>
      <c r="E1640" t="s">
        <v>42</v>
      </c>
      <c r="F1640" t="s">
        <v>56</v>
      </c>
      <c r="G1640" t="s">
        <v>119</v>
      </c>
      <c r="H1640" t="s">
        <v>15</v>
      </c>
      <c r="I1640">
        <v>3</v>
      </c>
      <c r="J1640">
        <v>94</v>
      </c>
      <c r="K1640" t="s">
        <v>16</v>
      </c>
      <c r="L1640" t="s">
        <v>17</v>
      </c>
      <c r="M1640" t="s">
        <v>58</v>
      </c>
      <c r="N1640" s="18">
        <f>VLOOKUP(Barcelona_Idealista4[[#This Row],[lift]],Tabla5[],2,0)</f>
        <v>0</v>
      </c>
      <c r="O1640" s="25">
        <v>537500</v>
      </c>
      <c r="P1640" s="25">
        <f>Barcelona_Idealista4[[#This Row],[prices]]/Barcelona_Idealista4[[#This Row],[area_m2]]</f>
        <v>5718.0851063829787</v>
      </c>
      <c r="Q1640" t="str">
        <f>_xlfn.TEXTJOIN("-",0,Barcelona_Idealista4[[#This Row],[condition]],Barcelona_Idealista4[[#This Row],[prices]])</f>
        <v>new-537500</v>
      </c>
      <c r="R1640" s="11" t="str" cm="1">
        <f t="array" ref="R1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1" spans="1:18" x14ac:dyDescent="0.2">
      <c r="A1641" s="1">
        <v>43675</v>
      </c>
      <c r="B1641" s="14">
        <f>YEAR(Barcelona_Idealista4[[#This Row],[Fecha]])</f>
        <v>2019</v>
      </c>
      <c r="C1641" t="s">
        <v>1762</v>
      </c>
      <c r="D1641" t="s">
        <v>11</v>
      </c>
      <c r="E1641" t="s">
        <v>42</v>
      </c>
      <c r="F1641" t="s">
        <v>56</v>
      </c>
      <c r="G1641" t="s">
        <v>119</v>
      </c>
      <c r="H1641" t="s">
        <v>15</v>
      </c>
      <c r="I1641">
        <v>2</v>
      </c>
      <c r="J1641">
        <v>73</v>
      </c>
      <c r="K1641" t="s">
        <v>16</v>
      </c>
      <c r="L1641" t="s">
        <v>17</v>
      </c>
      <c r="M1641" t="s">
        <v>40</v>
      </c>
      <c r="N1641" s="18">
        <f>VLOOKUP(Barcelona_Idealista4[[#This Row],[lift]],Tabla5[],2,0)</f>
        <v>0</v>
      </c>
      <c r="O1641" s="25">
        <v>387125</v>
      </c>
      <c r="P1641" s="25">
        <f>Barcelona_Idealista4[[#This Row],[prices]]/Barcelona_Idealista4[[#This Row],[area_m2]]</f>
        <v>5303.0821917808216</v>
      </c>
      <c r="Q1641" t="str">
        <f>_xlfn.TEXTJOIN("-",0,Barcelona_Idealista4[[#This Row],[condition]],Barcelona_Idealista4[[#This Row],[prices]])</f>
        <v>new-387125</v>
      </c>
      <c r="R1641" s="11" t="str" cm="1">
        <f t="array" ref="R1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2" spans="1:18" x14ac:dyDescent="0.2">
      <c r="A1642" s="1">
        <v>43676</v>
      </c>
      <c r="B1642" s="14">
        <f>YEAR(Barcelona_Idealista4[[#This Row],[Fecha]])</f>
        <v>2019</v>
      </c>
      <c r="C1642" t="s">
        <v>1763</v>
      </c>
      <c r="D1642" t="s">
        <v>11</v>
      </c>
      <c r="E1642" t="s">
        <v>42</v>
      </c>
      <c r="F1642" t="s">
        <v>56</v>
      </c>
      <c r="G1642" t="s">
        <v>119</v>
      </c>
      <c r="H1642" t="s">
        <v>15</v>
      </c>
      <c r="I1642">
        <v>1</v>
      </c>
      <c r="J1642">
        <v>66</v>
      </c>
      <c r="K1642" t="s">
        <v>16</v>
      </c>
      <c r="L1642" t="s">
        <v>17</v>
      </c>
      <c r="M1642" t="s">
        <v>21</v>
      </c>
      <c r="N1642" s="18">
        <f>VLOOKUP(Barcelona_Idealista4[[#This Row],[lift]],Tabla5[],2,0)</f>
        <v>0</v>
      </c>
      <c r="O1642" s="25">
        <v>390000</v>
      </c>
      <c r="P1642" s="25">
        <f>Barcelona_Idealista4[[#This Row],[prices]]/Barcelona_Idealista4[[#This Row],[area_m2]]</f>
        <v>5909.090909090909</v>
      </c>
      <c r="Q1642" t="str">
        <f>_xlfn.TEXTJOIN("-",0,Barcelona_Idealista4[[#This Row],[condition]],Barcelona_Idealista4[[#This Row],[prices]])</f>
        <v>new-390000</v>
      </c>
      <c r="R1642" s="11" t="str" cm="1">
        <f t="array" ref="R1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3" spans="1:18" x14ac:dyDescent="0.2">
      <c r="A1643" s="1">
        <v>43677</v>
      </c>
      <c r="B1643" s="14">
        <f>YEAR(Barcelona_Idealista4[[#This Row],[Fecha]])</f>
        <v>2019</v>
      </c>
      <c r="C1643" t="s">
        <v>1764</v>
      </c>
      <c r="D1643" t="s">
        <v>11</v>
      </c>
      <c r="E1643" t="s">
        <v>42</v>
      </c>
      <c r="F1643" t="s">
        <v>56</v>
      </c>
      <c r="G1643" t="s">
        <v>119</v>
      </c>
      <c r="H1643" t="s">
        <v>15</v>
      </c>
      <c r="I1643">
        <v>2</v>
      </c>
      <c r="J1643">
        <v>73</v>
      </c>
      <c r="K1643" t="s">
        <v>16</v>
      </c>
      <c r="L1643" t="s">
        <v>17</v>
      </c>
      <c r="M1643" t="s">
        <v>18</v>
      </c>
      <c r="N1643" s="18">
        <f>VLOOKUP(Barcelona_Idealista4[[#This Row],[lift]],Tabla5[],2,0)</f>
        <v>0</v>
      </c>
      <c r="O1643" s="25">
        <v>375250</v>
      </c>
      <c r="P1643" s="25">
        <f>Barcelona_Idealista4[[#This Row],[prices]]/Barcelona_Idealista4[[#This Row],[area_m2]]</f>
        <v>5140.41095890411</v>
      </c>
      <c r="Q1643" t="str">
        <f>_xlfn.TEXTJOIN("-",0,Barcelona_Idealista4[[#This Row],[condition]],Barcelona_Idealista4[[#This Row],[prices]])</f>
        <v>new-375250</v>
      </c>
      <c r="R1643" s="11" t="str" cm="1">
        <f t="array" ref="R1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4" spans="1:18" x14ac:dyDescent="0.2">
      <c r="A1644" s="1">
        <v>43678</v>
      </c>
      <c r="B1644" s="14">
        <f>YEAR(Barcelona_Idealista4[[#This Row],[Fecha]])</f>
        <v>2019</v>
      </c>
      <c r="C1644" t="s">
        <v>1765</v>
      </c>
      <c r="D1644" t="s">
        <v>11</v>
      </c>
      <c r="E1644" t="s">
        <v>42</v>
      </c>
      <c r="F1644" t="s">
        <v>56</v>
      </c>
      <c r="G1644" t="s">
        <v>119</v>
      </c>
      <c r="H1644" t="s">
        <v>15</v>
      </c>
      <c r="I1644">
        <v>3</v>
      </c>
      <c r="J1644">
        <v>94</v>
      </c>
      <c r="K1644" t="s">
        <v>16</v>
      </c>
      <c r="L1644" t="s">
        <v>17</v>
      </c>
      <c r="M1644" t="s">
        <v>36</v>
      </c>
      <c r="N1644" s="18">
        <f>VLOOKUP(Barcelona_Idealista4[[#This Row],[lift]],Tabla5[],2,0)</f>
        <v>0</v>
      </c>
      <c r="O1644" s="25">
        <v>555000</v>
      </c>
      <c r="P1644" s="25">
        <f>Barcelona_Idealista4[[#This Row],[prices]]/Barcelona_Idealista4[[#This Row],[area_m2]]</f>
        <v>5904.255319148936</v>
      </c>
      <c r="Q1644" t="str">
        <f>_xlfn.TEXTJOIN("-",0,Barcelona_Idealista4[[#This Row],[condition]],Barcelona_Idealista4[[#This Row],[prices]])</f>
        <v>new-555000</v>
      </c>
      <c r="R1644" s="11" t="str" cm="1">
        <f t="array" ref="R1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5" spans="1:18" x14ac:dyDescent="0.2">
      <c r="A1645" s="1">
        <v>43679</v>
      </c>
      <c r="B1645" s="14">
        <f>YEAR(Barcelona_Idealista4[[#This Row],[Fecha]])</f>
        <v>2019</v>
      </c>
      <c r="C1645" t="s">
        <v>1766</v>
      </c>
      <c r="D1645" t="s">
        <v>11</v>
      </c>
      <c r="E1645" t="s">
        <v>42</v>
      </c>
      <c r="F1645" t="s">
        <v>56</v>
      </c>
      <c r="G1645" t="s">
        <v>119</v>
      </c>
      <c r="H1645" t="s">
        <v>15</v>
      </c>
      <c r="I1645">
        <v>1</v>
      </c>
      <c r="J1645">
        <v>66</v>
      </c>
      <c r="K1645" t="s">
        <v>16</v>
      </c>
      <c r="L1645" t="s">
        <v>17</v>
      </c>
      <c r="M1645" t="s">
        <v>18</v>
      </c>
      <c r="N1645" s="18">
        <f>VLOOKUP(Barcelona_Idealista4[[#This Row],[lift]],Tabla5[],2,0)</f>
        <v>0</v>
      </c>
      <c r="O1645" s="25">
        <v>349125</v>
      </c>
      <c r="P1645" s="25">
        <f>Barcelona_Idealista4[[#This Row],[prices]]/Barcelona_Idealista4[[#This Row],[area_m2]]</f>
        <v>5289.772727272727</v>
      </c>
      <c r="Q1645" t="str">
        <f>_xlfn.TEXTJOIN("-",0,Barcelona_Idealista4[[#This Row],[condition]],Barcelona_Idealista4[[#This Row],[prices]])</f>
        <v>new-349125</v>
      </c>
      <c r="R1645" s="11" t="str" cm="1">
        <f t="array" ref="R16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6" spans="1:18" x14ac:dyDescent="0.2">
      <c r="A1646" s="1">
        <v>43680</v>
      </c>
      <c r="B1646" s="14">
        <f>YEAR(Barcelona_Idealista4[[#This Row],[Fecha]])</f>
        <v>2019</v>
      </c>
      <c r="C1646" t="s">
        <v>1767</v>
      </c>
      <c r="D1646" t="s">
        <v>11</v>
      </c>
      <c r="E1646" t="s">
        <v>42</v>
      </c>
      <c r="F1646" t="s">
        <v>56</v>
      </c>
      <c r="G1646" t="s">
        <v>119</v>
      </c>
      <c r="H1646" t="s">
        <v>15</v>
      </c>
      <c r="I1646">
        <v>1</v>
      </c>
      <c r="J1646">
        <v>66</v>
      </c>
      <c r="K1646" t="s">
        <v>16</v>
      </c>
      <c r="L1646" t="s">
        <v>17</v>
      </c>
      <c r="M1646" t="s">
        <v>40</v>
      </c>
      <c r="N1646" s="18">
        <f>VLOOKUP(Barcelona_Idealista4[[#This Row],[lift]],Tabla5[],2,0)</f>
        <v>0</v>
      </c>
      <c r="O1646" s="25">
        <v>358125</v>
      </c>
      <c r="P1646" s="25">
        <f>Barcelona_Idealista4[[#This Row],[prices]]/Barcelona_Idealista4[[#This Row],[area_m2]]</f>
        <v>5426.136363636364</v>
      </c>
      <c r="Q1646" t="str">
        <f>_xlfn.TEXTJOIN("-",0,Barcelona_Idealista4[[#This Row],[condition]],Barcelona_Idealista4[[#This Row],[prices]])</f>
        <v>new-358125</v>
      </c>
      <c r="R1646" s="11" t="str" cm="1">
        <f t="array" ref="R1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7" spans="1:18" x14ac:dyDescent="0.2">
      <c r="A1647" s="1">
        <v>43681</v>
      </c>
      <c r="B1647" s="14">
        <f>YEAR(Barcelona_Idealista4[[#This Row],[Fecha]])</f>
        <v>2019</v>
      </c>
      <c r="C1647" t="s">
        <v>1768</v>
      </c>
      <c r="D1647" t="s">
        <v>11</v>
      </c>
      <c r="E1647" t="s">
        <v>42</v>
      </c>
      <c r="F1647" t="s">
        <v>56</v>
      </c>
      <c r="G1647" t="s">
        <v>119</v>
      </c>
      <c r="H1647" t="s">
        <v>15</v>
      </c>
      <c r="I1647">
        <v>2</v>
      </c>
      <c r="J1647">
        <v>73</v>
      </c>
      <c r="K1647" t="s">
        <v>16</v>
      </c>
      <c r="L1647" t="s">
        <v>17</v>
      </c>
      <c r="M1647" t="s">
        <v>21</v>
      </c>
      <c r="N1647" s="18">
        <f>VLOOKUP(Barcelona_Idealista4[[#This Row],[lift]],Tabla5[],2,0)</f>
        <v>0</v>
      </c>
      <c r="O1647" s="25">
        <v>420000</v>
      </c>
      <c r="P1647" s="25">
        <f>Barcelona_Idealista4[[#This Row],[prices]]/Barcelona_Idealista4[[#This Row],[area_m2]]</f>
        <v>5753.4246575342468</v>
      </c>
      <c r="Q1647" t="str">
        <f>_xlfn.TEXTJOIN("-",0,Barcelona_Idealista4[[#This Row],[condition]],Barcelona_Idealista4[[#This Row],[prices]])</f>
        <v>new-420000</v>
      </c>
      <c r="R1647" s="11" t="str" cm="1">
        <f t="array" ref="R16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8" spans="1:18" x14ac:dyDescent="0.2">
      <c r="A1648" s="1">
        <v>43682</v>
      </c>
      <c r="B1648" s="14">
        <f>YEAR(Barcelona_Idealista4[[#This Row],[Fecha]])</f>
        <v>2019</v>
      </c>
      <c r="C1648" t="s">
        <v>1769</v>
      </c>
      <c r="D1648" t="s">
        <v>11</v>
      </c>
      <c r="E1648" t="s">
        <v>42</v>
      </c>
      <c r="F1648" t="s">
        <v>56</v>
      </c>
      <c r="G1648" t="s">
        <v>119</v>
      </c>
      <c r="H1648" t="s">
        <v>15</v>
      </c>
      <c r="I1648">
        <v>1</v>
      </c>
      <c r="J1648">
        <v>66</v>
      </c>
      <c r="K1648" t="s">
        <v>16</v>
      </c>
      <c r="L1648" t="s">
        <v>17</v>
      </c>
      <c r="M1648" t="s">
        <v>36</v>
      </c>
      <c r="N1648" s="18">
        <f>VLOOKUP(Barcelona_Idealista4[[#This Row],[lift]],Tabla5[],2,0)</f>
        <v>0</v>
      </c>
      <c r="O1648" s="25">
        <v>415000</v>
      </c>
      <c r="P1648" s="25">
        <f>Barcelona_Idealista4[[#This Row],[prices]]/Barcelona_Idealista4[[#This Row],[area_m2]]</f>
        <v>6287.878787878788</v>
      </c>
      <c r="Q1648" t="str">
        <f>_xlfn.TEXTJOIN("-",0,Barcelona_Idealista4[[#This Row],[condition]],Barcelona_Idealista4[[#This Row],[prices]])</f>
        <v>new-415000</v>
      </c>
      <c r="R1648" s="11" t="str" cm="1">
        <f t="array" ref="R16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49" spans="1:18" x14ac:dyDescent="0.2">
      <c r="A1649" s="1">
        <v>43683</v>
      </c>
      <c r="B1649" s="14">
        <f>YEAR(Barcelona_Idealista4[[#This Row],[Fecha]])</f>
        <v>2019</v>
      </c>
      <c r="C1649" t="s">
        <v>1770</v>
      </c>
      <c r="D1649" t="s">
        <v>11</v>
      </c>
      <c r="E1649" t="s">
        <v>42</v>
      </c>
      <c r="F1649" t="s">
        <v>56</v>
      </c>
      <c r="G1649" t="s">
        <v>119</v>
      </c>
      <c r="H1649" t="s">
        <v>15</v>
      </c>
      <c r="I1649">
        <v>3</v>
      </c>
      <c r="J1649">
        <v>94</v>
      </c>
      <c r="K1649" t="s">
        <v>16</v>
      </c>
      <c r="L1649" t="s">
        <v>17</v>
      </c>
      <c r="M1649" t="s">
        <v>40</v>
      </c>
      <c r="N1649" s="18">
        <f>VLOOKUP(Barcelona_Idealista4[[#This Row],[lift]],Tabla5[],2,0)</f>
        <v>0</v>
      </c>
      <c r="O1649" s="25">
        <v>482125</v>
      </c>
      <c r="P1649" s="25">
        <f>Barcelona_Idealista4[[#This Row],[prices]]/Barcelona_Idealista4[[#This Row],[area_m2]]</f>
        <v>5128.989361702128</v>
      </c>
      <c r="Q1649" t="str">
        <f>_xlfn.TEXTJOIN("-",0,Barcelona_Idealista4[[#This Row],[condition]],Barcelona_Idealista4[[#This Row],[prices]])</f>
        <v>new-482125</v>
      </c>
      <c r="R1649" s="11" t="str" cm="1">
        <f t="array" ref="R16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0" spans="1:18" x14ac:dyDescent="0.2">
      <c r="A1650" s="1">
        <v>43684</v>
      </c>
      <c r="B1650" s="14">
        <f>YEAR(Barcelona_Idealista4[[#This Row],[Fecha]])</f>
        <v>2019</v>
      </c>
      <c r="C1650" t="s">
        <v>1771</v>
      </c>
      <c r="D1650" t="s">
        <v>11</v>
      </c>
      <c r="E1650" t="s">
        <v>42</v>
      </c>
      <c r="F1650" t="s">
        <v>56</v>
      </c>
      <c r="G1650" t="s">
        <v>119</v>
      </c>
      <c r="H1650" t="s">
        <v>15</v>
      </c>
      <c r="I1650">
        <v>3</v>
      </c>
      <c r="J1650">
        <v>94</v>
      </c>
      <c r="K1650" t="s">
        <v>16</v>
      </c>
      <c r="L1650" t="s">
        <v>17</v>
      </c>
      <c r="M1650" t="s">
        <v>18</v>
      </c>
      <c r="N1650" s="18">
        <f>VLOOKUP(Barcelona_Idealista4[[#This Row],[lift]],Tabla5[],2,0)</f>
        <v>0</v>
      </c>
      <c r="O1650" s="25">
        <v>473575</v>
      </c>
      <c r="P1650" s="25">
        <f>Barcelona_Idealista4[[#This Row],[prices]]/Barcelona_Idealista4[[#This Row],[area_m2]]</f>
        <v>5038.0319148936169</v>
      </c>
      <c r="Q1650" t="str">
        <f>_xlfn.TEXTJOIN("-",0,Barcelona_Idealista4[[#This Row],[condition]],Barcelona_Idealista4[[#This Row],[prices]])</f>
        <v>new-473575</v>
      </c>
      <c r="R1650" s="11" t="str" cm="1">
        <f t="array" ref="R1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1" spans="1:18" x14ac:dyDescent="0.2">
      <c r="A1651" s="1">
        <v>43685</v>
      </c>
      <c r="B1651" s="14">
        <f>YEAR(Barcelona_Idealista4[[#This Row],[Fecha]])</f>
        <v>2019</v>
      </c>
      <c r="C1651" t="s">
        <v>1772</v>
      </c>
      <c r="D1651" t="s">
        <v>11</v>
      </c>
      <c r="E1651" t="s">
        <v>25</v>
      </c>
      <c r="F1651" t="s">
        <v>39</v>
      </c>
      <c r="G1651" t="s">
        <v>119</v>
      </c>
      <c r="H1651" t="s">
        <v>15</v>
      </c>
      <c r="I1651">
        <v>3</v>
      </c>
      <c r="J1651">
        <v>98</v>
      </c>
      <c r="K1651" t="s">
        <v>16</v>
      </c>
      <c r="L1651" t="s">
        <v>17</v>
      </c>
      <c r="M1651" t="s">
        <v>18</v>
      </c>
      <c r="N1651" s="18">
        <f>VLOOKUP(Barcelona_Idealista4[[#This Row],[lift]],Tabla5[],2,0)</f>
        <v>0</v>
      </c>
      <c r="O1651" s="25">
        <v>398500</v>
      </c>
      <c r="P1651" s="25">
        <f>Barcelona_Idealista4[[#This Row],[prices]]/Barcelona_Idealista4[[#This Row],[area_m2]]</f>
        <v>4066.3265306122448</v>
      </c>
      <c r="Q1651" t="str">
        <f>_xlfn.TEXTJOIN("-",0,Barcelona_Idealista4[[#This Row],[condition]],Barcelona_Idealista4[[#This Row],[prices]])</f>
        <v>new-398500</v>
      </c>
      <c r="R1651" s="11" t="str" cm="1">
        <f t="array" ref="R16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2" spans="1:18" x14ac:dyDescent="0.2">
      <c r="A1652" s="1">
        <v>43686</v>
      </c>
      <c r="B1652" s="14">
        <f>YEAR(Barcelona_Idealista4[[#This Row],[Fecha]])</f>
        <v>2019</v>
      </c>
      <c r="C1652" t="s">
        <v>1773</v>
      </c>
      <c r="D1652" t="s">
        <v>11</v>
      </c>
      <c r="E1652" t="s">
        <v>25</v>
      </c>
      <c r="F1652" t="s">
        <v>39</v>
      </c>
      <c r="G1652" t="s">
        <v>119</v>
      </c>
      <c r="H1652" t="s">
        <v>32</v>
      </c>
      <c r="I1652">
        <v>1</v>
      </c>
      <c r="J1652">
        <v>103</v>
      </c>
      <c r="K1652" t="s">
        <v>16</v>
      </c>
      <c r="L1652" t="s">
        <v>17</v>
      </c>
      <c r="M1652" t="s">
        <v>52</v>
      </c>
      <c r="N1652" s="18">
        <f>VLOOKUP(Barcelona_Idealista4[[#This Row],[lift]],Tabla5[],2,0)</f>
        <v>0</v>
      </c>
      <c r="O1652" s="25">
        <v>262000</v>
      </c>
      <c r="P1652" s="25">
        <f>Barcelona_Idealista4[[#This Row],[prices]]/Barcelona_Idealista4[[#This Row],[area_m2]]</f>
        <v>2543.6893203883496</v>
      </c>
      <c r="Q1652" t="str">
        <f>_xlfn.TEXTJOIN("-",0,Barcelona_Idealista4[[#This Row],[condition]],Barcelona_Idealista4[[#This Row],[prices]])</f>
        <v>new-262000</v>
      </c>
      <c r="R1652" s="11" t="str" cm="1">
        <f t="array" ref="R16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653" spans="1:18" x14ac:dyDescent="0.2">
      <c r="A1653" s="1">
        <v>43687</v>
      </c>
      <c r="B1653" s="14">
        <f>YEAR(Barcelona_Idealista4[[#This Row],[Fecha]])</f>
        <v>2019</v>
      </c>
      <c r="C1653" t="s">
        <v>1774</v>
      </c>
      <c r="D1653" t="s">
        <v>11</v>
      </c>
      <c r="E1653" t="s">
        <v>25</v>
      </c>
      <c r="F1653" t="s">
        <v>39</v>
      </c>
      <c r="G1653" t="s">
        <v>119</v>
      </c>
      <c r="H1653" t="s">
        <v>15</v>
      </c>
      <c r="I1653">
        <v>2</v>
      </c>
      <c r="J1653">
        <v>83</v>
      </c>
      <c r="K1653" t="s">
        <v>16</v>
      </c>
      <c r="L1653" t="s">
        <v>17</v>
      </c>
      <c r="M1653" t="s">
        <v>18</v>
      </c>
      <c r="N1653" s="18">
        <f>VLOOKUP(Barcelona_Idealista4[[#This Row],[lift]],Tabla5[],2,0)</f>
        <v>0</v>
      </c>
      <c r="O1653" s="25">
        <v>351500</v>
      </c>
      <c r="P1653" s="25">
        <f>Barcelona_Idealista4[[#This Row],[prices]]/Barcelona_Idealista4[[#This Row],[area_m2]]</f>
        <v>4234.939759036145</v>
      </c>
      <c r="Q1653" t="str">
        <f>_xlfn.TEXTJOIN("-",0,Barcelona_Idealista4[[#This Row],[condition]],Barcelona_Idealista4[[#This Row],[prices]])</f>
        <v>new-351500</v>
      </c>
      <c r="R1653" s="11" t="str" cm="1">
        <f t="array" ref="R1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4" spans="1:18" x14ac:dyDescent="0.2">
      <c r="A1654" s="1">
        <v>43688</v>
      </c>
      <c r="B1654" s="14">
        <f>YEAR(Barcelona_Idealista4[[#This Row],[Fecha]])</f>
        <v>2019</v>
      </c>
      <c r="C1654" t="s">
        <v>1775</v>
      </c>
      <c r="D1654" t="s">
        <v>11</v>
      </c>
      <c r="E1654" t="s">
        <v>42</v>
      </c>
      <c r="F1654" t="s">
        <v>88</v>
      </c>
      <c r="G1654" t="s">
        <v>119</v>
      </c>
      <c r="H1654" t="s">
        <v>15</v>
      </c>
      <c r="I1654">
        <v>4</v>
      </c>
      <c r="J1654">
        <v>158</v>
      </c>
      <c r="K1654" t="s">
        <v>16</v>
      </c>
      <c r="L1654" t="s">
        <v>17</v>
      </c>
      <c r="M1654" t="s">
        <v>18</v>
      </c>
      <c r="N1654" s="18">
        <f>VLOOKUP(Barcelona_Idealista4[[#This Row],[lift]],Tabla5[],2,0)</f>
        <v>0</v>
      </c>
      <c r="O1654" s="25">
        <v>685500</v>
      </c>
      <c r="P1654" s="25">
        <f>Barcelona_Idealista4[[#This Row],[prices]]/Barcelona_Idealista4[[#This Row],[area_m2]]</f>
        <v>4338.6075949367087</v>
      </c>
      <c r="Q1654" t="str">
        <f>_xlfn.TEXTJOIN("-",0,Barcelona_Idealista4[[#This Row],[condition]],Barcelona_Idealista4[[#This Row],[prices]])</f>
        <v>new-685500</v>
      </c>
      <c r="R1654" s="11" t="str" cm="1">
        <f t="array" ref="R1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5" spans="1:18" x14ac:dyDescent="0.2">
      <c r="A1655" s="1">
        <v>43689</v>
      </c>
      <c r="B1655" s="14">
        <f>YEAR(Barcelona_Idealista4[[#This Row],[Fecha]])</f>
        <v>2019</v>
      </c>
      <c r="C1655" t="s">
        <v>1776</v>
      </c>
      <c r="D1655" t="s">
        <v>11</v>
      </c>
      <c r="E1655" t="s">
        <v>42</v>
      </c>
      <c r="F1655" t="s">
        <v>88</v>
      </c>
      <c r="G1655" t="s">
        <v>119</v>
      </c>
      <c r="H1655" t="s">
        <v>15</v>
      </c>
      <c r="I1655">
        <v>3</v>
      </c>
      <c r="J1655">
        <v>94</v>
      </c>
      <c r="K1655" t="s">
        <v>16</v>
      </c>
      <c r="L1655" t="s">
        <v>17</v>
      </c>
      <c r="M1655" t="s">
        <v>18</v>
      </c>
      <c r="N1655" s="18">
        <f>VLOOKUP(Barcelona_Idealista4[[#This Row],[lift]],Tabla5[],2,0)</f>
        <v>0</v>
      </c>
      <c r="O1655" s="25">
        <v>474000</v>
      </c>
      <c r="P1655" s="25">
        <f>Barcelona_Idealista4[[#This Row],[prices]]/Barcelona_Idealista4[[#This Row],[area_m2]]</f>
        <v>5042.5531914893618</v>
      </c>
      <c r="Q1655" t="str">
        <f>_xlfn.TEXTJOIN("-",0,Barcelona_Idealista4[[#This Row],[condition]],Barcelona_Idealista4[[#This Row],[prices]])</f>
        <v>new-474000</v>
      </c>
      <c r="R1655" s="11" t="str" cm="1">
        <f t="array" ref="R1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6" spans="1:18" x14ac:dyDescent="0.2">
      <c r="A1656" s="1">
        <v>43690</v>
      </c>
      <c r="B1656" s="14">
        <f>YEAR(Barcelona_Idealista4[[#This Row],[Fecha]])</f>
        <v>2019</v>
      </c>
      <c r="C1656" t="s">
        <v>1777</v>
      </c>
      <c r="D1656" t="s">
        <v>11</v>
      </c>
      <c r="E1656" t="s">
        <v>42</v>
      </c>
      <c r="F1656" t="s">
        <v>88</v>
      </c>
      <c r="G1656" t="s">
        <v>119</v>
      </c>
      <c r="H1656" t="s">
        <v>15</v>
      </c>
      <c r="I1656">
        <v>2</v>
      </c>
      <c r="J1656">
        <v>67</v>
      </c>
      <c r="K1656" t="s">
        <v>16</v>
      </c>
      <c r="L1656" t="s">
        <v>17</v>
      </c>
      <c r="M1656" t="s">
        <v>18</v>
      </c>
      <c r="N1656" s="18">
        <f>VLOOKUP(Barcelona_Idealista4[[#This Row],[lift]],Tabla5[],2,0)</f>
        <v>0</v>
      </c>
      <c r="O1656" s="25">
        <v>342000</v>
      </c>
      <c r="P1656" s="25">
        <f>Barcelona_Idealista4[[#This Row],[prices]]/Barcelona_Idealista4[[#This Row],[area_m2]]</f>
        <v>5104.4776119402986</v>
      </c>
      <c r="Q1656" t="str">
        <f>_xlfn.TEXTJOIN("-",0,Barcelona_Idealista4[[#This Row],[condition]],Barcelona_Idealista4[[#This Row],[prices]])</f>
        <v>new-342000</v>
      </c>
      <c r="R1656" s="11" t="str" cm="1">
        <f t="array" ref="R1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7" spans="1:18" x14ac:dyDescent="0.2">
      <c r="A1657" s="1">
        <v>43691</v>
      </c>
      <c r="B1657" s="14">
        <f>YEAR(Barcelona_Idealista4[[#This Row],[Fecha]])</f>
        <v>2019</v>
      </c>
      <c r="C1657" t="s">
        <v>1778</v>
      </c>
      <c r="D1657" t="s">
        <v>11</v>
      </c>
      <c r="E1657" t="s">
        <v>19</v>
      </c>
      <c r="F1657" t="s">
        <v>73</v>
      </c>
      <c r="G1657" t="s">
        <v>119</v>
      </c>
      <c r="H1657" t="s">
        <v>15</v>
      </c>
      <c r="I1657">
        <v>3</v>
      </c>
      <c r="J1657">
        <v>105</v>
      </c>
      <c r="K1657" t="s">
        <v>16</v>
      </c>
      <c r="L1657" t="s">
        <v>17</v>
      </c>
      <c r="M1657" t="s">
        <v>58</v>
      </c>
      <c r="N1657" s="18">
        <f>VLOOKUP(Barcelona_Idealista4[[#This Row],[lift]],Tabla5[],2,0)</f>
        <v>0</v>
      </c>
      <c r="O1657" s="25">
        <v>1280000</v>
      </c>
      <c r="P1657" s="25">
        <f>Barcelona_Idealista4[[#This Row],[prices]]/Barcelona_Idealista4[[#This Row],[area_m2]]</f>
        <v>12190.476190476191</v>
      </c>
      <c r="Q1657" t="str">
        <f>_xlfn.TEXTJOIN("-",0,Barcelona_Idealista4[[#This Row],[condition]],Barcelona_Idealista4[[#This Row],[prices]])</f>
        <v>new-1280000</v>
      </c>
      <c r="R1657" s="11" t="str" cm="1">
        <f t="array" ref="R1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8" spans="1:18" x14ac:dyDescent="0.2">
      <c r="A1658" s="1">
        <v>43692</v>
      </c>
      <c r="B1658" s="14">
        <f>YEAR(Barcelona_Idealista4[[#This Row],[Fecha]])</f>
        <v>2019</v>
      </c>
      <c r="C1658" t="s">
        <v>1779</v>
      </c>
      <c r="D1658" t="s">
        <v>11</v>
      </c>
      <c r="E1658" t="s">
        <v>19</v>
      </c>
      <c r="F1658" t="s">
        <v>73</v>
      </c>
      <c r="G1658" t="s">
        <v>119</v>
      </c>
      <c r="H1658" t="s">
        <v>15</v>
      </c>
      <c r="I1658">
        <v>2</v>
      </c>
      <c r="J1658">
        <v>62</v>
      </c>
      <c r="K1658" t="s">
        <v>16</v>
      </c>
      <c r="L1658" t="s">
        <v>17</v>
      </c>
      <c r="M1658" t="s">
        <v>21</v>
      </c>
      <c r="N1658" s="18">
        <f>VLOOKUP(Barcelona_Idealista4[[#This Row],[lift]],Tabla5[],2,0)</f>
        <v>0</v>
      </c>
      <c r="O1658" s="25">
        <v>583000</v>
      </c>
      <c r="P1658" s="25">
        <f>Barcelona_Idealista4[[#This Row],[prices]]/Barcelona_Idealista4[[#This Row],[area_m2]]</f>
        <v>9403.2258064516136</v>
      </c>
      <c r="Q1658" t="str">
        <f>_xlfn.TEXTJOIN("-",0,Barcelona_Idealista4[[#This Row],[condition]],Barcelona_Idealista4[[#This Row],[prices]])</f>
        <v>new-583000</v>
      </c>
      <c r="R1658" s="11" t="str" cm="1">
        <f t="array" ref="R1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59" spans="1:18" x14ac:dyDescent="0.2">
      <c r="A1659" s="1">
        <v>43693</v>
      </c>
      <c r="B1659" s="14">
        <f>YEAR(Barcelona_Idealista4[[#This Row],[Fecha]])</f>
        <v>2019</v>
      </c>
      <c r="C1659" t="s">
        <v>1780</v>
      </c>
      <c r="D1659" t="s">
        <v>11</v>
      </c>
      <c r="E1659" t="s">
        <v>19</v>
      </c>
      <c r="F1659" t="s">
        <v>73</v>
      </c>
      <c r="G1659" t="s">
        <v>119</v>
      </c>
      <c r="H1659" t="s">
        <v>15</v>
      </c>
      <c r="I1659">
        <v>2</v>
      </c>
      <c r="J1659">
        <v>63</v>
      </c>
      <c r="K1659" t="s">
        <v>16</v>
      </c>
      <c r="L1659" t="s">
        <v>17</v>
      </c>
      <c r="M1659" t="s">
        <v>40</v>
      </c>
      <c r="N1659" s="18">
        <f>VLOOKUP(Barcelona_Idealista4[[#This Row],[lift]],Tabla5[],2,0)</f>
        <v>0</v>
      </c>
      <c r="O1659" s="25">
        <v>561000</v>
      </c>
      <c r="P1659" s="25">
        <f>Barcelona_Idealista4[[#This Row],[prices]]/Barcelona_Idealista4[[#This Row],[area_m2]]</f>
        <v>8904.7619047619046</v>
      </c>
      <c r="Q1659" t="str">
        <f>_xlfn.TEXTJOIN("-",0,Barcelona_Idealista4[[#This Row],[condition]],Barcelona_Idealista4[[#This Row],[prices]])</f>
        <v>new-561000</v>
      </c>
      <c r="R1659" s="11" t="str" cm="1">
        <f t="array" ref="R1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0" spans="1:18" x14ac:dyDescent="0.2">
      <c r="A1660" s="1">
        <v>43694</v>
      </c>
      <c r="B1660" s="14">
        <f>YEAR(Barcelona_Idealista4[[#This Row],[Fecha]])</f>
        <v>2019</v>
      </c>
      <c r="C1660" t="s">
        <v>1781</v>
      </c>
      <c r="D1660" t="s">
        <v>11</v>
      </c>
      <c r="E1660" t="s">
        <v>42</v>
      </c>
      <c r="F1660" t="s">
        <v>61</v>
      </c>
      <c r="G1660" t="s">
        <v>119</v>
      </c>
      <c r="H1660" t="s">
        <v>15</v>
      </c>
      <c r="I1660">
        <v>3</v>
      </c>
      <c r="J1660">
        <v>101</v>
      </c>
      <c r="K1660" t="s">
        <v>16</v>
      </c>
      <c r="L1660" t="s">
        <v>17</v>
      </c>
      <c r="M1660" t="s">
        <v>18</v>
      </c>
      <c r="N1660" s="18">
        <f>VLOOKUP(Barcelona_Idealista4[[#This Row],[lift]],Tabla5[],2,0)</f>
        <v>0</v>
      </c>
      <c r="O1660" s="25">
        <v>459000</v>
      </c>
      <c r="P1660" s="25">
        <f>Barcelona_Idealista4[[#This Row],[prices]]/Barcelona_Idealista4[[#This Row],[area_m2]]</f>
        <v>4544.5544554455446</v>
      </c>
      <c r="Q1660" t="str">
        <f>_xlfn.TEXTJOIN("-",0,Barcelona_Idealista4[[#This Row],[condition]],Barcelona_Idealista4[[#This Row],[prices]])</f>
        <v>new-459000</v>
      </c>
      <c r="R1660" s="11" t="str" cm="1">
        <f t="array" ref="R1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1" spans="1:18" x14ac:dyDescent="0.2">
      <c r="A1661" s="1">
        <v>43695</v>
      </c>
      <c r="B1661" s="14">
        <f>YEAR(Barcelona_Idealista4[[#This Row],[Fecha]])</f>
        <v>2019</v>
      </c>
      <c r="C1661" t="s">
        <v>1782</v>
      </c>
      <c r="D1661" t="s">
        <v>11</v>
      </c>
      <c r="E1661" t="s">
        <v>42</v>
      </c>
      <c r="F1661" t="s">
        <v>61</v>
      </c>
      <c r="G1661" t="s">
        <v>119</v>
      </c>
      <c r="H1661" t="s">
        <v>15</v>
      </c>
      <c r="I1661">
        <v>2</v>
      </c>
      <c r="J1661">
        <v>92</v>
      </c>
      <c r="K1661" t="s">
        <v>16</v>
      </c>
      <c r="L1661" t="s">
        <v>17</v>
      </c>
      <c r="M1661" t="s">
        <v>18</v>
      </c>
      <c r="N1661" s="18">
        <f>VLOOKUP(Barcelona_Idealista4[[#This Row],[lift]],Tabla5[],2,0)</f>
        <v>0</v>
      </c>
      <c r="O1661" s="25">
        <v>399000</v>
      </c>
      <c r="P1661" s="25">
        <f>Barcelona_Idealista4[[#This Row],[prices]]/Barcelona_Idealista4[[#This Row],[area_m2]]</f>
        <v>4336.95652173913</v>
      </c>
      <c r="Q1661" t="str">
        <f>_xlfn.TEXTJOIN("-",0,Barcelona_Idealista4[[#This Row],[condition]],Barcelona_Idealista4[[#This Row],[prices]])</f>
        <v>new-399000</v>
      </c>
      <c r="R1661" s="11" t="str" cm="1">
        <f t="array" ref="R1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2" spans="1:18" x14ac:dyDescent="0.2">
      <c r="A1662" s="1">
        <v>43696</v>
      </c>
      <c r="B1662" s="14">
        <f>YEAR(Barcelona_Idealista4[[#This Row],[Fecha]])</f>
        <v>2019</v>
      </c>
      <c r="C1662" t="s">
        <v>1783</v>
      </c>
      <c r="D1662" t="s">
        <v>11</v>
      </c>
      <c r="E1662" t="s">
        <v>42</v>
      </c>
      <c r="F1662" t="s">
        <v>61</v>
      </c>
      <c r="G1662" t="s">
        <v>119</v>
      </c>
      <c r="H1662" t="s">
        <v>15</v>
      </c>
      <c r="I1662">
        <v>4</v>
      </c>
      <c r="J1662">
        <v>130</v>
      </c>
      <c r="K1662" t="s">
        <v>16</v>
      </c>
      <c r="L1662" t="s">
        <v>17</v>
      </c>
      <c r="M1662" t="s">
        <v>18</v>
      </c>
      <c r="N1662" s="18">
        <f>VLOOKUP(Barcelona_Idealista4[[#This Row],[lift]],Tabla5[],2,0)</f>
        <v>0</v>
      </c>
      <c r="O1662" s="25">
        <v>570000</v>
      </c>
      <c r="P1662" s="25">
        <f>Barcelona_Idealista4[[#This Row],[prices]]/Barcelona_Idealista4[[#This Row],[area_m2]]</f>
        <v>4384.6153846153848</v>
      </c>
      <c r="Q1662" t="str">
        <f>_xlfn.TEXTJOIN("-",0,Barcelona_Idealista4[[#This Row],[condition]],Barcelona_Idealista4[[#This Row],[prices]])</f>
        <v>new-570000</v>
      </c>
      <c r="R1662" s="11" t="str" cm="1">
        <f t="array" ref="R16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3" spans="1:18" x14ac:dyDescent="0.2">
      <c r="A1663" s="1">
        <v>43697</v>
      </c>
      <c r="B1663" s="14">
        <f>YEAR(Barcelona_Idealista4[[#This Row],[Fecha]])</f>
        <v>2019</v>
      </c>
      <c r="C1663" t="s">
        <v>1784</v>
      </c>
      <c r="D1663" t="s">
        <v>11</v>
      </c>
      <c r="E1663" t="s">
        <v>37</v>
      </c>
      <c r="F1663" t="s">
        <v>74</v>
      </c>
      <c r="G1663" t="s">
        <v>119</v>
      </c>
      <c r="H1663" t="s">
        <v>15</v>
      </c>
      <c r="I1663">
        <v>1</v>
      </c>
      <c r="J1663">
        <v>58</v>
      </c>
      <c r="K1663" t="s">
        <v>16</v>
      </c>
      <c r="L1663" t="s">
        <v>17</v>
      </c>
      <c r="M1663" t="s">
        <v>18</v>
      </c>
      <c r="N1663" s="18">
        <f>VLOOKUP(Barcelona_Idealista4[[#This Row],[lift]],Tabla5[],2,0)</f>
        <v>0</v>
      </c>
      <c r="O1663" s="25">
        <v>339000</v>
      </c>
      <c r="P1663" s="25">
        <f>Barcelona_Idealista4[[#This Row],[prices]]/Barcelona_Idealista4[[#This Row],[area_m2]]</f>
        <v>5844.8275862068967</v>
      </c>
      <c r="Q1663" t="str">
        <f>_xlfn.TEXTJOIN("-",0,Barcelona_Idealista4[[#This Row],[condition]],Barcelona_Idealista4[[#This Row],[prices]])</f>
        <v>new-339000</v>
      </c>
      <c r="R1663" s="11" t="str" cm="1">
        <f t="array" ref="R1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4" spans="1:18" x14ac:dyDescent="0.2">
      <c r="A1664" s="1">
        <v>43698</v>
      </c>
      <c r="B1664" s="14">
        <f>YEAR(Barcelona_Idealista4[[#This Row],[Fecha]])</f>
        <v>2019</v>
      </c>
      <c r="C1664" t="s">
        <v>1785</v>
      </c>
      <c r="D1664" t="s">
        <v>11</v>
      </c>
      <c r="E1664" t="s">
        <v>37</v>
      </c>
      <c r="F1664" t="s">
        <v>74</v>
      </c>
      <c r="G1664" t="s">
        <v>119</v>
      </c>
      <c r="H1664" t="s">
        <v>15</v>
      </c>
      <c r="I1664">
        <v>2</v>
      </c>
      <c r="J1664">
        <v>60</v>
      </c>
      <c r="K1664" t="s">
        <v>16</v>
      </c>
      <c r="L1664" t="s">
        <v>17</v>
      </c>
      <c r="M1664" t="s">
        <v>18</v>
      </c>
      <c r="N1664" s="18">
        <f>VLOOKUP(Barcelona_Idealista4[[#This Row],[lift]],Tabla5[],2,0)</f>
        <v>0</v>
      </c>
      <c r="O1664" s="25">
        <v>364000</v>
      </c>
      <c r="P1664" s="25">
        <f>Barcelona_Idealista4[[#This Row],[prices]]/Barcelona_Idealista4[[#This Row],[area_m2]]</f>
        <v>6066.666666666667</v>
      </c>
      <c r="Q1664" t="str">
        <f>_xlfn.TEXTJOIN("-",0,Barcelona_Idealista4[[#This Row],[condition]],Barcelona_Idealista4[[#This Row],[prices]])</f>
        <v>new-364000</v>
      </c>
      <c r="R1664" s="11" t="str" cm="1">
        <f t="array" ref="R16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5" spans="1:18" x14ac:dyDescent="0.2">
      <c r="A1665" s="1">
        <v>43699</v>
      </c>
      <c r="B1665" s="14">
        <f>YEAR(Barcelona_Idealista4[[#This Row],[Fecha]])</f>
        <v>2019</v>
      </c>
      <c r="C1665" t="s">
        <v>1786</v>
      </c>
      <c r="D1665" t="s">
        <v>11</v>
      </c>
      <c r="E1665" t="s">
        <v>37</v>
      </c>
      <c r="F1665" t="s">
        <v>74</v>
      </c>
      <c r="G1665" t="s">
        <v>119</v>
      </c>
      <c r="H1665" t="s">
        <v>15</v>
      </c>
      <c r="I1665">
        <v>1</v>
      </c>
      <c r="J1665">
        <v>86</v>
      </c>
      <c r="K1665" t="s">
        <v>16</v>
      </c>
      <c r="L1665" t="s">
        <v>17</v>
      </c>
      <c r="M1665" t="s">
        <v>52</v>
      </c>
      <c r="N1665" s="18">
        <f>VLOOKUP(Barcelona_Idealista4[[#This Row],[lift]],Tabla5[],2,0)</f>
        <v>0</v>
      </c>
      <c r="O1665" s="25">
        <v>462000</v>
      </c>
      <c r="P1665" s="25">
        <f>Barcelona_Idealista4[[#This Row],[prices]]/Barcelona_Idealista4[[#This Row],[area_m2]]</f>
        <v>5372.0930232558139</v>
      </c>
      <c r="Q1665" t="str">
        <f>_xlfn.TEXTJOIN("-",0,Barcelona_Idealista4[[#This Row],[condition]],Barcelona_Idealista4[[#This Row],[prices]])</f>
        <v>new-462000</v>
      </c>
      <c r="R1665" s="11" t="str" cm="1">
        <f t="array" ref="R16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6" spans="1:18" x14ac:dyDescent="0.2">
      <c r="A1666" s="1">
        <v>43700</v>
      </c>
      <c r="B1666" s="14">
        <f>YEAR(Barcelona_Idealista4[[#This Row],[Fecha]])</f>
        <v>2019</v>
      </c>
      <c r="C1666" t="s">
        <v>1787</v>
      </c>
      <c r="D1666" t="s">
        <v>11</v>
      </c>
      <c r="E1666" t="s">
        <v>19</v>
      </c>
      <c r="F1666" t="s">
        <v>20</v>
      </c>
      <c r="G1666" t="s">
        <v>119</v>
      </c>
      <c r="H1666" t="s">
        <v>23</v>
      </c>
      <c r="I1666">
        <v>2</v>
      </c>
      <c r="J1666">
        <v>57</v>
      </c>
      <c r="K1666" t="s">
        <v>16</v>
      </c>
      <c r="L1666" t="s">
        <v>17</v>
      </c>
      <c r="M1666" t="s">
        <v>46</v>
      </c>
      <c r="N1666" s="18">
        <f>VLOOKUP(Barcelona_Idealista4[[#This Row],[lift]],Tabla5[],2,0)</f>
        <v>0</v>
      </c>
      <c r="O1666" s="25">
        <v>795000</v>
      </c>
      <c r="P1666" s="25">
        <f>Barcelona_Idealista4[[#This Row],[prices]]/Barcelona_Idealista4[[#This Row],[area_m2]]</f>
        <v>13947.368421052632</v>
      </c>
      <c r="Q1666" t="str">
        <f>_xlfn.TEXTJOIN("-",0,Barcelona_Idealista4[[#This Row],[condition]],Barcelona_Idealista4[[#This Row],[prices]])</f>
        <v>new-795000</v>
      </c>
      <c r="R1666" s="11" t="str" cm="1">
        <f t="array" ref="R16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7" spans="1:18" x14ac:dyDescent="0.2">
      <c r="A1667" s="1">
        <v>43701</v>
      </c>
      <c r="B1667" s="14">
        <f>YEAR(Barcelona_Idealista4[[#This Row],[Fecha]])</f>
        <v>2019</v>
      </c>
      <c r="C1667" t="s">
        <v>1788</v>
      </c>
      <c r="D1667" t="s">
        <v>11</v>
      </c>
      <c r="E1667" t="s">
        <v>34</v>
      </c>
      <c r="F1667" t="s">
        <v>44</v>
      </c>
      <c r="G1667" t="s">
        <v>119</v>
      </c>
      <c r="H1667" t="s">
        <v>15</v>
      </c>
      <c r="I1667">
        <v>2</v>
      </c>
      <c r="J1667">
        <v>185</v>
      </c>
      <c r="K1667" t="s">
        <v>16</v>
      </c>
      <c r="L1667" t="s">
        <v>17</v>
      </c>
      <c r="M1667" t="s">
        <v>36</v>
      </c>
      <c r="N1667" s="18">
        <f>VLOOKUP(Barcelona_Idealista4[[#This Row],[lift]],Tabla5[],2,0)</f>
        <v>0</v>
      </c>
      <c r="O1667" s="25">
        <v>1600000</v>
      </c>
      <c r="P1667" s="25">
        <f>Barcelona_Idealista4[[#This Row],[prices]]/Barcelona_Idealista4[[#This Row],[area_m2]]</f>
        <v>8648.6486486486483</v>
      </c>
      <c r="Q1667" t="str">
        <f>_xlfn.TEXTJOIN("-",0,Barcelona_Idealista4[[#This Row],[condition]],Barcelona_Idealista4[[#This Row],[prices]])</f>
        <v>new-1600000</v>
      </c>
      <c r="R1667" s="11" t="str" cm="1">
        <f t="array" ref="R16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8" spans="1:18" x14ac:dyDescent="0.2">
      <c r="A1668" s="1">
        <v>43702</v>
      </c>
      <c r="B1668" s="14">
        <f>YEAR(Barcelona_Idealista4[[#This Row],[Fecha]])</f>
        <v>2019</v>
      </c>
      <c r="C1668" t="s">
        <v>1789</v>
      </c>
      <c r="D1668" t="s">
        <v>11</v>
      </c>
      <c r="E1668" t="s">
        <v>34</v>
      </c>
      <c r="F1668" t="s">
        <v>44</v>
      </c>
      <c r="G1668" t="s">
        <v>119</v>
      </c>
      <c r="H1668" t="s">
        <v>15</v>
      </c>
      <c r="I1668">
        <v>2</v>
      </c>
      <c r="J1668">
        <v>99</v>
      </c>
      <c r="K1668" t="s">
        <v>16</v>
      </c>
      <c r="L1668" t="s">
        <v>17</v>
      </c>
      <c r="M1668" t="s">
        <v>36</v>
      </c>
      <c r="N1668" s="18">
        <f>VLOOKUP(Barcelona_Idealista4[[#This Row],[lift]],Tabla5[],2,0)</f>
        <v>0</v>
      </c>
      <c r="O1668" s="25">
        <v>715000</v>
      </c>
      <c r="P1668" s="25">
        <f>Barcelona_Idealista4[[#This Row],[prices]]/Barcelona_Idealista4[[#This Row],[area_m2]]</f>
        <v>7222.2222222222226</v>
      </c>
      <c r="Q1668" t="str">
        <f>_xlfn.TEXTJOIN("-",0,Barcelona_Idealista4[[#This Row],[condition]],Barcelona_Idealista4[[#This Row],[prices]])</f>
        <v>new-715000</v>
      </c>
      <c r="R1668" s="11" t="str" cm="1">
        <f t="array" ref="R16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69" spans="1:18" x14ac:dyDescent="0.2">
      <c r="A1669" s="1">
        <v>43703</v>
      </c>
      <c r="B1669" s="14">
        <f>YEAR(Barcelona_Idealista4[[#This Row],[Fecha]])</f>
        <v>2019</v>
      </c>
      <c r="C1669" t="s">
        <v>1790</v>
      </c>
      <c r="D1669" t="s">
        <v>11</v>
      </c>
      <c r="E1669" t="s">
        <v>50</v>
      </c>
      <c r="F1669" t="s">
        <v>84</v>
      </c>
      <c r="G1669" t="s">
        <v>119</v>
      </c>
      <c r="H1669" t="s">
        <v>15</v>
      </c>
      <c r="I1669">
        <v>2</v>
      </c>
      <c r="J1669">
        <v>72</v>
      </c>
      <c r="K1669" t="s">
        <v>16</v>
      </c>
      <c r="L1669" t="s">
        <v>17</v>
      </c>
      <c r="M1669" t="s">
        <v>58</v>
      </c>
      <c r="N1669" s="18">
        <f>VLOOKUP(Barcelona_Idealista4[[#This Row],[lift]],Tabla5[],2,0)</f>
        <v>0</v>
      </c>
      <c r="O1669" s="25">
        <v>520000</v>
      </c>
      <c r="P1669" s="25">
        <f>Barcelona_Idealista4[[#This Row],[prices]]/Barcelona_Idealista4[[#This Row],[area_m2]]</f>
        <v>7222.2222222222226</v>
      </c>
      <c r="Q1669" t="str">
        <f>_xlfn.TEXTJOIN("-",0,Barcelona_Idealista4[[#This Row],[condition]],Barcelona_Idealista4[[#This Row],[prices]])</f>
        <v>new-520000</v>
      </c>
      <c r="R1669" s="11" t="str" cm="1">
        <f t="array" ref="R1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0" spans="1:18" x14ac:dyDescent="0.2">
      <c r="A1670" s="1">
        <v>43704</v>
      </c>
      <c r="B1670" s="14">
        <f>YEAR(Barcelona_Idealista4[[#This Row],[Fecha]])</f>
        <v>2019</v>
      </c>
      <c r="C1670" t="s">
        <v>1791</v>
      </c>
      <c r="D1670" t="s">
        <v>11</v>
      </c>
      <c r="E1670" t="s">
        <v>50</v>
      </c>
      <c r="F1670" t="s">
        <v>84</v>
      </c>
      <c r="G1670" t="s">
        <v>119</v>
      </c>
      <c r="H1670" t="s">
        <v>15</v>
      </c>
      <c r="I1670">
        <v>2</v>
      </c>
      <c r="J1670">
        <v>72</v>
      </c>
      <c r="K1670" t="s">
        <v>16</v>
      </c>
      <c r="L1670" t="s">
        <v>17</v>
      </c>
      <c r="M1670" t="s">
        <v>21</v>
      </c>
      <c r="N1670" s="18">
        <f>VLOOKUP(Barcelona_Idealista4[[#This Row],[lift]],Tabla5[],2,0)</f>
        <v>0</v>
      </c>
      <c r="O1670" s="25">
        <v>495000</v>
      </c>
      <c r="P1670" s="25">
        <f>Barcelona_Idealista4[[#This Row],[prices]]/Barcelona_Idealista4[[#This Row],[area_m2]]</f>
        <v>6875</v>
      </c>
      <c r="Q1670" t="str">
        <f>_xlfn.TEXTJOIN("-",0,Barcelona_Idealista4[[#This Row],[condition]],Barcelona_Idealista4[[#This Row],[prices]])</f>
        <v>new-495000</v>
      </c>
      <c r="R1670" s="11" t="str" cm="1">
        <f t="array" ref="R1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1" spans="1:18" x14ac:dyDescent="0.2">
      <c r="A1671" s="1">
        <v>43705</v>
      </c>
      <c r="B1671" s="14">
        <f>YEAR(Barcelona_Idealista4[[#This Row],[Fecha]])</f>
        <v>2019</v>
      </c>
      <c r="C1671" t="s">
        <v>1792</v>
      </c>
      <c r="D1671" t="s">
        <v>11</v>
      </c>
      <c r="E1671" t="s">
        <v>50</v>
      </c>
      <c r="F1671" t="s">
        <v>84</v>
      </c>
      <c r="G1671" t="s">
        <v>119</v>
      </c>
      <c r="H1671" t="s">
        <v>15</v>
      </c>
      <c r="I1671">
        <v>3</v>
      </c>
      <c r="J1671">
        <v>94</v>
      </c>
      <c r="K1671" t="s">
        <v>16</v>
      </c>
      <c r="L1671" t="s">
        <v>17</v>
      </c>
      <c r="M1671" t="s">
        <v>58</v>
      </c>
      <c r="N1671" s="18">
        <f>VLOOKUP(Barcelona_Idealista4[[#This Row],[lift]],Tabla5[],2,0)</f>
        <v>0</v>
      </c>
      <c r="O1671" s="25">
        <v>630000</v>
      </c>
      <c r="P1671" s="25">
        <f>Barcelona_Idealista4[[#This Row],[prices]]/Barcelona_Idealista4[[#This Row],[area_m2]]</f>
        <v>6702.1276595744685</v>
      </c>
      <c r="Q1671" t="str">
        <f>_xlfn.TEXTJOIN("-",0,Barcelona_Idealista4[[#This Row],[condition]],Barcelona_Idealista4[[#This Row],[prices]])</f>
        <v>new-630000</v>
      </c>
      <c r="R1671" s="11" t="str" cm="1">
        <f t="array" ref="R1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2" spans="1:18" x14ac:dyDescent="0.2">
      <c r="A1672" s="1">
        <v>43706</v>
      </c>
      <c r="B1672" s="14">
        <f>YEAR(Barcelona_Idealista4[[#This Row],[Fecha]])</f>
        <v>2019</v>
      </c>
      <c r="C1672" t="s">
        <v>1793</v>
      </c>
      <c r="D1672" t="s">
        <v>11</v>
      </c>
      <c r="E1672" t="s">
        <v>50</v>
      </c>
      <c r="F1672" t="s">
        <v>84</v>
      </c>
      <c r="G1672" t="s">
        <v>119</v>
      </c>
      <c r="H1672" t="s">
        <v>15</v>
      </c>
      <c r="I1672">
        <v>1</v>
      </c>
      <c r="J1672">
        <v>51</v>
      </c>
      <c r="K1672" t="s">
        <v>16</v>
      </c>
      <c r="L1672" t="s">
        <v>17</v>
      </c>
      <c r="M1672" t="s">
        <v>18</v>
      </c>
      <c r="N1672" s="18">
        <f>VLOOKUP(Barcelona_Idealista4[[#This Row],[lift]],Tabla5[],2,0)</f>
        <v>0</v>
      </c>
      <c r="O1672" s="25">
        <v>322000</v>
      </c>
      <c r="P1672" s="25">
        <f>Barcelona_Idealista4[[#This Row],[prices]]/Barcelona_Idealista4[[#This Row],[area_m2]]</f>
        <v>6313.7254901960787</v>
      </c>
      <c r="Q1672" t="str">
        <f>_xlfn.TEXTJOIN("-",0,Barcelona_Idealista4[[#This Row],[condition]],Barcelona_Idealista4[[#This Row],[prices]])</f>
        <v>new-322000</v>
      </c>
      <c r="R1672" s="11" t="str" cm="1">
        <f t="array" ref="R16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3" spans="1:18" x14ac:dyDescent="0.2">
      <c r="A1673" s="1">
        <v>43707</v>
      </c>
      <c r="B1673" s="14">
        <f>YEAR(Barcelona_Idealista4[[#This Row],[Fecha]])</f>
        <v>2019</v>
      </c>
      <c r="C1673" t="s">
        <v>1794</v>
      </c>
      <c r="D1673" t="s">
        <v>11</v>
      </c>
      <c r="E1673" t="s">
        <v>50</v>
      </c>
      <c r="F1673" t="s">
        <v>84</v>
      </c>
      <c r="G1673" t="s">
        <v>119</v>
      </c>
      <c r="H1673" t="s">
        <v>15</v>
      </c>
      <c r="I1673">
        <v>3</v>
      </c>
      <c r="J1673">
        <v>94</v>
      </c>
      <c r="K1673" t="s">
        <v>16</v>
      </c>
      <c r="L1673" t="s">
        <v>17</v>
      </c>
      <c r="M1673" t="s">
        <v>21</v>
      </c>
      <c r="N1673" s="18">
        <f>VLOOKUP(Barcelona_Idealista4[[#This Row],[lift]],Tabla5[],2,0)</f>
        <v>0</v>
      </c>
      <c r="O1673" s="25">
        <v>615000</v>
      </c>
      <c r="P1673" s="25">
        <f>Barcelona_Idealista4[[#This Row],[prices]]/Barcelona_Idealista4[[#This Row],[area_m2]]</f>
        <v>6542.5531914893618</v>
      </c>
      <c r="Q1673" t="str">
        <f>_xlfn.TEXTJOIN("-",0,Barcelona_Idealista4[[#This Row],[condition]],Barcelona_Idealista4[[#This Row],[prices]])</f>
        <v>new-615000</v>
      </c>
      <c r="R1673" s="11" t="str" cm="1">
        <f t="array" ref="R1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4" spans="1:18" x14ac:dyDescent="0.2">
      <c r="A1674" s="1">
        <v>43708</v>
      </c>
      <c r="B1674" s="14">
        <f>YEAR(Barcelona_Idealista4[[#This Row],[Fecha]])</f>
        <v>2019</v>
      </c>
      <c r="C1674" t="s">
        <v>1795</v>
      </c>
      <c r="D1674" t="s">
        <v>11</v>
      </c>
      <c r="E1674" t="s">
        <v>50</v>
      </c>
      <c r="F1674" t="s">
        <v>84</v>
      </c>
      <c r="G1674" t="s">
        <v>119</v>
      </c>
      <c r="H1674" t="s">
        <v>15</v>
      </c>
      <c r="I1674">
        <v>1</v>
      </c>
      <c r="J1674">
        <v>61</v>
      </c>
      <c r="K1674" t="s">
        <v>16</v>
      </c>
      <c r="L1674" t="s">
        <v>17</v>
      </c>
      <c r="M1674" t="s">
        <v>18</v>
      </c>
      <c r="N1674" s="18">
        <f>VLOOKUP(Barcelona_Idealista4[[#This Row],[lift]],Tabla5[],2,0)</f>
        <v>0</v>
      </c>
      <c r="O1674" s="25">
        <v>350000</v>
      </c>
      <c r="P1674" s="25">
        <f>Barcelona_Idealista4[[#This Row],[prices]]/Barcelona_Idealista4[[#This Row],[area_m2]]</f>
        <v>5737.7049180327867</v>
      </c>
      <c r="Q1674" t="str">
        <f>_xlfn.TEXTJOIN("-",0,Barcelona_Idealista4[[#This Row],[condition]],Barcelona_Idealista4[[#This Row],[prices]])</f>
        <v>new-350000</v>
      </c>
      <c r="R1674" s="11" t="str" cm="1">
        <f t="array" ref="R1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5" spans="1:18" x14ac:dyDescent="0.2">
      <c r="A1675" s="1">
        <v>43709</v>
      </c>
      <c r="B1675" s="14">
        <f>YEAR(Barcelona_Idealista4[[#This Row],[Fecha]])</f>
        <v>2019</v>
      </c>
      <c r="C1675" t="s">
        <v>1796</v>
      </c>
      <c r="D1675" t="s">
        <v>11</v>
      </c>
      <c r="E1675" t="s">
        <v>12</v>
      </c>
      <c r="F1675" t="s">
        <v>41</v>
      </c>
      <c r="G1675" t="s">
        <v>119</v>
      </c>
      <c r="H1675" t="s">
        <v>15</v>
      </c>
      <c r="I1675">
        <v>2</v>
      </c>
      <c r="J1675">
        <v>64</v>
      </c>
      <c r="K1675" t="s">
        <v>16</v>
      </c>
      <c r="L1675" t="s">
        <v>17</v>
      </c>
      <c r="M1675" t="s">
        <v>40</v>
      </c>
      <c r="N1675" s="18">
        <f>VLOOKUP(Barcelona_Idealista4[[#This Row],[lift]],Tabla5[],2,0)</f>
        <v>0</v>
      </c>
      <c r="O1675" s="25">
        <v>435200</v>
      </c>
      <c r="P1675" s="25">
        <f>Barcelona_Idealista4[[#This Row],[prices]]/Barcelona_Idealista4[[#This Row],[area_m2]]</f>
        <v>6800</v>
      </c>
      <c r="Q1675" t="str">
        <f>_xlfn.TEXTJOIN("-",0,Barcelona_Idealista4[[#This Row],[condition]],Barcelona_Idealista4[[#This Row],[prices]])</f>
        <v>new-435200</v>
      </c>
      <c r="R1675" s="11" t="str" cm="1">
        <f t="array" ref="R16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6" spans="1:18" x14ac:dyDescent="0.2">
      <c r="A1676" s="1">
        <v>43710</v>
      </c>
      <c r="B1676" s="14">
        <f>YEAR(Barcelona_Idealista4[[#This Row],[Fecha]])</f>
        <v>2019</v>
      </c>
      <c r="C1676" t="s">
        <v>1797</v>
      </c>
      <c r="D1676" t="s">
        <v>11</v>
      </c>
      <c r="E1676" t="s">
        <v>12</v>
      </c>
      <c r="F1676" t="s">
        <v>41</v>
      </c>
      <c r="G1676" t="s">
        <v>119</v>
      </c>
      <c r="H1676" t="s">
        <v>15</v>
      </c>
      <c r="I1676">
        <v>1</v>
      </c>
      <c r="J1676">
        <v>55</v>
      </c>
      <c r="K1676" t="s">
        <v>16</v>
      </c>
      <c r="L1676" t="s">
        <v>17</v>
      </c>
      <c r="M1676" t="s">
        <v>58</v>
      </c>
      <c r="N1676" s="18">
        <f>VLOOKUP(Barcelona_Idealista4[[#This Row],[lift]],Tabla5[],2,0)</f>
        <v>0</v>
      </c>
      <c r="O1676" s="25">
        <v>378000</v>
      </c>
      <c r="P1676" s="25">
        <f>Barcelona_Idealista4[[#This Row],[prices]]/Barcelona_Idealista4[[#This Row],[area_m2]]</f>
        <v>6872.727272727273</v>
      </c>
      <c r="Q1676" t="str">
        <f>_xlfn.TEXTJOIN("-",0,Barcelona_Idealista4[[#This Row],[condition]],Barcelona_Idealista4[[#This Row],[prices]])</f>
        <v>new-378000</v>
      </c>
      <c r="R1676" s="11" t="str" cm="1">
        <f t="array" ref="R16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7" spans="1:18" x14ac:dyDescent="0.2">
      <c r="A1677" s="1">
        <v>43711</v>
      </c>
      <c r="B1677" s="14">
        <f>YEAR(Barcelona_Idealista4[[#This Row],[Fecha]])</f>
        <v>2019</v>
      </c>
      <c r="C1677" t="s">
        <v>1798</v>
      </c>
      <c r="D1677" t="s">
        <v>11</v>
      </c>
      <c r="E1677" t="s">
        <v>12</v>
      </c>
      <c r="F1677" t="s">
        <v>41</v>
      </c>
      <c r="G1677" t="s">
        <v>119</v>
      </c>
      <c r="H1677" t="s">
        <v>15</v>
      </c>
      <c r="I1677">
        <v>2</v>
      </c>
      <c r="J1677">
        <v>64</v>
      </c>
      <c r="K1677" t="s">
        <v>16</v>
      </c>
      <c r="L1677" t="s">
        <v>17</v>
      </c>
      <c r="M1677" t="s">
        <v>21</v>
      </c>
      <c r="N1677" s="18">
        <f>VLOOKUP(Barcelona_Idealista4[[#This Row],[lift]],Tabla5[],2,0)</f>
        <v>0</v>
      </c>
      <c r="O1677" s="25">
        <v>448000</v>
      </c>
      <c r="P1677" s="25">
        <f>Barcelona_Idealista4[[#This Row],[prices]]/Barcelona_Idealista4[[#This Row],[area_m2]]</f>
        <v>7000</v>
      </c>
      <c r="Q1677" t="str">
        <f>_xlfn.TEXTJOIN("-",0,Barcelona_Idealista4[[#This Row],[condition]],Barcelona_Idealista4[[#This Row],[prices]])</f>
        <v>new-448000</v>
      </c>
      <c r="R1677" s="11" t="str" cm="1">
        <f t="array" ref="R1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8" spans="1:18" x14ac:dyDescent="0.2">
      <c r="A1678" s="1">
        <v>43712</v>
      </c>
      <c r="B1678" s="14">
        <f>YEAR(Barcelona_Idealista4[[#This Row],[Fecha]])</f>
        <v>2019</v>
      </c>
      <c r="C1678" t="s">
        <v>1799</v>
      </c>
      <c r="D1678" t="s">
        <v>11</v>
      </c>
      <c r="E1678" t="s">
        <v>25</v>
      </c>
      <c r="F1678" t="s">
        <v>94</v>
      </c>
      <c r="G1678" t="s">
        <v>119</v>
      </c>
      <c r="H1678" t="s">
        <v>15</v>
      </c>
      <c r="I1678">
        <v>2</v>
      </c>
      <c r="J1678">
        <v>53</v>
      </c>
      <c r="K1678" t="s">
        <v>16</v>
      </c>
      <c r="L1678" t="s">
        <v>17</v>
      </c>
      <c r="M1678" t="s">
        <v>40</v>
      </c>
      <c r="N1678" s="18">
        <f>VLOOKUP(Barcelona_Idealista4[[#This Row],[lift]],Tabla5[],2,0)</f>
        <v>0</v>
      </c>
      <c r="O1678" s="25">
        <v>255697</v>
      </c>
      <c r="P1678" s="25">
        <f>Barcelona_Idealista4[[#This Row],[prices]]/Barcelona_Idealista4[[#This Row],[area_m2]]</f>
        <v>4824.4716981132078</v>
      </c>
      <c r="Q1678" t="str">
        <f>_xlfn.TEXTJOIN("-",0,Barcelona_Idealista4[[#This Row],[condition]],Barcelona_Idealista4[[#This Row],[prices]])</f>
        <v>new-255697</v>
      </c>
      <c r="R1678" s="11" t="str" cm="1">
        <f t="array" ref="R16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79" spans="1:18" x14ac:dyDescent="0.2">
      <c r="A1679" s="1">
        <v>43713</v>
      </c>
      <c r="B1679" s="14">
        <f>YEAR(Barcelona_Idealista4[[#This Row],[Fecha]])</f>
        <v>2019</v>
      </c>
      <c r="C1679" t="s">
        <v>1800</v>
      </c>
      <c r="D1679" t="s">
        <v>11</v>
      </c>
      <c r="E1679" t="s">
        <v>25</v>
      </c>
      <c r="F1679" t="s">
        <v>94</v>
      </c>
      <c r="G1679" t="s">
        <v>119</v>
      </c>
      <c r="H1679" t="s">
        <v>15</v>
      </c>
      <c r="I1679">
        <v>2</v>
      </c>
      <c r="J1679">
        <v>53</v>
      </c>
      <c r="K1679" t="s">
        <v>16</v>
      </c>
      <c r="L1679" t="s">
        <v>17</v>
      </c>
      <c r="M1679" t="s">
        <v>21</v>
      </c>
      <c r="N1679" s="18">
        <f>VLOOKUP(Barcelona_Idealista4[[#This Row],[lift]],Tabla5[],2,0)</f>
        <v>0</v>
      </c>
      <c r="O1679" s="25">
        <v>255697</v>
      </c>
      <c r="P1679" s="25">
        <f>Barcelona_Idealista4[[#This Row],[prices]]/Barcelona_Idealista4[[#This Row],[area_m2]]</f>
        <v>4824.4716981132078</v>
      </c>
      <c r="Q1679" t="str">
        <f>_xlfn.TEXTJOIN("-",0,Barcelona_Idealista4[[#This Row],[condition]],Barcelona_Idealista4[[#This Row],[prices]])</f>
        <v>new-255697</v>
      </c>
      <c r="R1679" s="11" t="str" cm="1">
        <f t="array" ref="R1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0" spans="1:18" x14ac:dyDescent="0.2">
      <c r="A1680" s="1">
        <v>43714</v>
      </c>
      <c r="B1680" s="14">
        <f>YEAR(Barcelona_Idealista4[[#This Row],[Fecha]])</f>
        <v>2019</v>
      </c>
      <c r="C1680" t="s">
        <v>1801</v>
      </c>
      <c r="D1680" t="s">
        <v>11</v>
      </c>
      <c r="E1680" t="s">
        <v>25</v>
      </c>
      <c r="F1680" t="s">
        <v>94</v>
      </c>
      <c r="G1680" t="s">
        <v>119</v>
      </c>
      <c r="H1680" t="s">
        <v>15</v>
      </c>
      <c r="I1680">
        <v>2</v>
      </c>
      <c r="J1680">
        <v>53</v>
      </c>
      <c r="K1680" t="s">
        <v>16</v>
      </c>
      <c r="L1680" t="s">
        <v>17</v>
      </c>
      <c r="M1680" t="s">
        <v>18</v>
      </c>
      <c r="N1680" s="18">
        <f>VLOOKUP(Barcelona_Idealista4[[#This Row],[lift]],Tabla5[],2,0)</f>
        <v>0</v>
      </c>
      <c r="O1680" s="25">
        <v>241815</v>
      </c>
      <c r="P1680" s="25">
        <f>Barcelona_Idealista4[[#This Row],[prices]]/Barcelona_Idealista4[[#This Row],[area_m2]]</f>
        <v>4562.5471698113206</v>
      </c>
      <c r="Q1680" t="str">
        <f>_xlfn.TEXTJOIN("-",0,Barcelona_Idealista4[[#This Row],[condition]],Barcelona_Idealista4[[#This Row],[prices]])</f>
        <v>new-241815</v>
      </c>
      <c r="R1680" s="11" t="str" cm="1">
        <f t="array" ref="R1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1" spans="1:18" x14ac:dyDescent="0.2">
      <c r="A1681" s="1">
        <v>43715</v>
      </c>
      <c r="B1681" s="14">
        <f>YEAR(Barcelona_Idealista4[[#This Row],[Fecha]])</f>
        <v>2019</v>
      </c>
      <c r="C1681" t="s">
        <v>1802</v>
      </c>
      <c r="D1681" t="s">
        <v>11</v>
      </c>
      <c r="E1681" t="s">
        <v>25</v>
      </c>
      <c r="F1681" t="s">
        <v>94</v>
      </c>
      <c r="G1681" t="s">
        <v>119</v>
      </c>
      <c r="H1681" t="s">
        <v>15</v>
      </c>
      <c r="I1681">
        <v>2</v>
      </c>
      <c r="J1681">
        <v>53</v>
      </c>
      <c r="K1681" t="s">
        <v>16</v>
      </c>
      <c r="L1681" t="s">
        <v>17</v>
      </c>
      <c r="M1681" t="s">
        <v>40</v>
      </c>
      <c r="N1681" s="18">
        <f>VLOOKUP(Barcelona_Idealista4[[#This Row],[lift]],Tabla5[],2,0)</f>
        <v>0</v>
      </c>
      <c r="O1681" s="25">
        <v>247633</v>
      </c>
      <c r="P1681" s="25">
        <f>Barcelona_Idealista4[[#This Row],[prices]]/Barcelona_Idealista4[[#This Row],[area_m2]]</f>
        <v>4672.3207547169814</v>
      </c>
      <c r="Q1681" t="str">
        <f>_xlfn.TEXTJOIN("-",0,Barcelona_Idealista4[[#This Row],[condition]],Barcelona_Idealista4[[#This Row],[prices]])</f>
        <v>new-247633</v>
      </c>
      <c r="R1681" s="11" t="str" cm="1">
        <f t="array" ref="R1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2" spans="1:18" x14ac:dyDescent="0.2">
      <c r="A1682" s="1">
        <v>43716</v>
      </c>
      <c r="B1682" s="14">
        <f>YEAR(Barcelona_Idealista4[[#This Row],[Fecha]])</f>
        <v>2019</v>
      </c>
      <c r="C1682" t="s">
        <v>1803</v>
      </c>
      <c r="D1682" t="s">
        <v>11</v>
      </c>
      <c r="E1682" t="s">
        <v>25</v>
      </c>
      <c r="F1682" t="s">
        <v>94</v>
      </c>
      <c r="G1682" t="s">
        <v>119</v>
      </c>
      <c r="H1682" t="s">
        <v>15</v>
      </c>
      <c r="I1682">
        <v>2</v>
      </c>
      <c r="J1682">
        <v>53</v>
      </c>
      <c r="K1682" t="s">
        <v>16</v>
      </c>
      <c r="L1682" t="s">
        <v>17</v>
      </c>
      <c r="M1682" t="s">
        <v>21</v>
      </c>
      <c r="N1682" s="18">
        <f>VLOOKUP(Barcelona_Idealista4[[#This Row],[lift]],Tabla5[],2,0)</f>
        <v>0</v>
      </c>
      <c r="O1682" s="25">
        <v>246467</v>
      </c>
      <c r="P1682" s="25">
        <f>Barcelona_Idealista4[[#This Row],[prices]]/Barcelona_Idealista4[[#This Row],[area_m2]]</f>
        <v>4650.3207547169814</v>
      </c>
      <c r="Q1682" t="str">
        <f>_xlfn.TEXTJOIN("-",0,Barcelona_Idealista4[[#This Row],[condition]],Barcelona_Idealista4[[#This Row],[prices]])</f>
        <v>new-246467</v>
      </c>
      <c r="R1682" s="11" t="str" cm="1">
        <f t="array" ref="R16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3" spans="1:18" x14ac:dyDescent="0.2">
      <c r="A1683" s="1">
        <v>43717</v>
      </c>
      <c r="B1683" s="14">
        <f>YEAR(Barcelona_Idealista4[[#This Row],[Fecha]])</f>
        <v>2019</v>
      </c>
      <c r="C1683" t="s">
        <v>1804</v>
      </c>
      <c r="D1683" t="s">
        <v>11</v>
      </c>
      <c r="E1683" t="s">
        <v>12</v>
      </c>
      <c r="F1683" t="s">
        <v>22</v>
      </c>
      <c r="G1683" t="s">
        <v>119</v>
      </c>
      <c r="H1683" t="s">
        <v>15</v>
      </c>
      <c r="I1683">
        <v>3</v>
      </c>
      <c r="J1683">
        <v>95</v>
      </c>
      <c r="K1683" t="s">
        <v>16</v>
      </c>
      <c r="L1683" t="s">
        <v>17</v>
      </c>
      <c r="M1683" t="s">
        <v>58</v>
      </c>
      <c r="N1683" s="18">
        <f>VLOOKUP(Barcelona_Idealista4[[#This Row],[lift]],Tabla5[],2,0)</f>
        <v>0</v>
      </c>
      <c r="O1683" s="25">
        <v>565000</v>
      </c>
      <c r="P1683" s="25">
        <f>Barcelona_Idealista4[[#This Row],[prices]]/Barcelona_Idealista4[[#This Row],[area_m2]]</f>
        <v>5947.3684210526317</v>
      </c>
      <c r="Q1683" t="str">
        <f>_xlfn.TEXTJOIN("-",0,Barcelona_Idealista4[[#This Row],[condition]],Barcelona_Idealista4[[#This Row],[prices]])</f>
        <v>new-565000</v>
      </c>
      <c r="R1683" s="11" t="str" cm="1">
        <f t="array" ref="R1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4" spans="1:18" x14ac:dyDescent="0.2">
      <c r="A1684" s="1">
        <v>43718</v>
      </c>
      <c r="B1684" s="14">
        <f>YEAR(Barcelona_Idealista4[[#This Row],[Fecha]])</f>
        <v>2019</v>
      </c>
      <c r="C1684" t="s">
        <v>1805</v>
      </c>
      <c r="D1684" t="s">
        <v>11</v>
      </c>
      <c r="E1684" t="s">
        <v>12</v>
      </c>
      <c r="F1684" t="s">
        <v>22</v>
      </c>
      <c r="G1684" t="s">
        <v>119</v>
      </c>
      <c r="H1684" t="s">
        <v>15</v>
      </c>
      <c r="I1684">
        <v>2</v>
      </c>
      <c r="J1684">
        <v>81</v>
      </c>
      <c r="K1684" t="s">
        <v>16</v>
      </c>
      <c r="L1684" t="s">
        <v>17</v>
      </c>
      <c r="M1684" t="s">
        <v>18</v>
      </c>
      <c r="N1684" s="18">
        <f>VLOOKUP(Barcelona_Idealista4[[#This Row],[lift]],Tabla5[],2,0)</f>
        <v>0</v>
      </c>
      <c r="O1684" s="25">
        <v>595000</v>
      </c>
      <c r="P1684" s="25">
        <f>Barcelona_Idealista4[[#This Row],[prices]]/Barcelona_Idealista4[[#This Row],[area_m2]]</f>
        <v>7345.6790123456794</v>
      </c>
      <c r="Q1684" t="str">
        <f>_xlfn.TEXTJOIN("-",0,Barcelona_Idealista4[[#This Row],[condition]],Barcelona_Idealista4[[#This Row],[prices]])</f>
        <v>new-595000</v>
      </c>
      <c r="R1684" s="11" t="str" cm="1">
        <f t="array" ref="R1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5" spans="1:18" x14ac:dyDescent="0.2">
      <c r="A1685" s="1">
        <v>43719</v>
      </c>
      <c r="B1685" s="14">
        <f>YEAR(Barcelona_Idealista4[[#This Row],[Fecha]])</f>
        <v>2019</v>
      </c>
      <c r="C1685" t="s">
        <v>1806</v>
      </c>
      <c r="D1685" t="s">
        <v>11</v>
      </c>
      <c r="E1685" t="s">
        <v>47</v>
      </c>
      <c r="F1685" t="s">
        <v>48</v>
      </c>
      <c r="G1685" t="s">
        <v>119</v>
      </c>
      <c r="H1685" t="s">
        <v>15</v>
      </c>
      <c r="I1685">
        <v>2</v>
      </c>
      <c r="J1685">
        <v>85</v>
      </c>
      <c r="K1685" t="s">
        <v>16</v>
      </c>
      <c r="L1685" t="s">
        <v>17</v>
      </c>
      <c r="M1685" t="s">
        <v>18</v>
      </c>
      <c r="N1685" s="18">
        <f>VLOOKUP(Barcelona_Idealista4[[#This Row],[lift]],Tabla5[],2,0)</f>
        <v>0</v>
      </c>
      <c r="O1685" s="25">
        <v>470000</v>
      </c>
      <c r="P1685" s="25">
        <f>Barcelona_Idealista4[[#This Row],[prices]]/Barcelona_Idealista4[[#This Row],[area_m2]]</f>
        <v>5529.411764705882</v>
      </c>
      <c r="Q1685" t="str">
        <f>_xlfn.TEXTJOIN("-",0,Barcelona_Idealista4[[#This Row],[condition]],Barcelona_Idealista4[[#This Row],[prices]])</f>
        <v>new-470000</v>
      </c>
      <c r="R1685" s="11" t="str" cm="1">
        <f t="array" ref="R1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6" spans="1:18" x14ac:dyDescent="0.2">
      <c r="A1686" s="1">
        <v>43720</v>
      </c>
      <c r="B1686" s="14">
        <f>YEAR(Barcelona_Idealista4[[#This Row],[Fecha]])</f>
        <v>2019</v>
      </c>
      <c r="C1686" t="s">
        <v>1807</v>
      </c>
      <c r="D1686" t="s">
        <v>11</v>
      </c>
      <c r="E1686" t="s">
        <v>47</v>
      </c>
      <c r="F1686" t="s">
        <v>48</v>
      </c>
      <c r="G1686" t="s">
        <v>119</v>
      </c>
      <c r="H1686" t="s">
        <v>23</v>
      </c>
      <c r="I1686">
        <v>2</v>
      </c>
      <c r="J1686">
        <v>100</v>
      </c>
      <c r="K1686" t="s">
        <v>16</v>
      </c>
      <c r="L1686" t="s">
        <v>17</v>
      </c>
      <c r="M1686" t="s">
        <v>40</v>
      </c>
      <c r="N1686" s="18">
        <f>VLOOKUP(Barcelona_Idealista4[[#This Row],[lift]],Tabla5[],2,0)</f>
        <v>0</v>
      </c>
      <c r="O1686" s="25">
        <v>595000</v>
      </c>
      <c r="P1686" s="25">
        <f>Barcelona_Idealista4[[#This Row],[prices]]/Barcelona_Idealista4[[#This Row],[area_m2]]</f>
        <v>5950</v>
      </c>
      <c r="Q1686" t="str">
        <f>_xlfn.TEXTJOIN("-",0,Barcelona_Idealista4[[#This Row],[condition]],Barcelona_Idealista4[[#This Row],[prices]])</f>
        <v>new-595000</v>
      </c>
      <c r="R1686" s="11" t="str" cm="1">
        <f t="array" ref="R1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7" spans="1:18" x14ac:dyDescent="0.2">
      <c r="A1687" s="1">
        <v>43721</v>
      </c>
      <c r="B1687" s="14">
        <f>YEAR(Barcelona_Idealista4[[#This Row],[Fecha]])</f>
        <v>2019</v>
      </c>
      <c r="C1687" t="s">
        <v>1808</v>
      </c>
      <c r="D1687" t="s">
        <v>11</v>
      </c>
      <c r="E1687" t="s">
        <v>47</v>
      </c>
      <c r="F1687" t="s">
        <v>48</v>
      </c>
      <c r="G1687" t="s">
        <v>119</v>
      </c>
      <c r="H1687" t="s">
        <v>15</v>
      </c>
      <c r="I1687">
        <v>2</v>
      </c>
      <c r="J1687">
        <v>86</v>
      </c>
      <c r="K1687" t="s">
        <v>16</v>
      </c>
      <c r="L1687" t="s">
        <v>17</v>
      </c>
      <c r="M1687" t="s">
        <v>52</v>
      </c>
      <c r="N1687" s="18">
        <f>VLOOKUP(Barcelona_Idealista4[[#This Row],[lift]],Tabla5[],2,0)</f>
        <v>0</v>
      </c>
      <c r="O1687" s="25">
        <v>425000</v>
      </c>
      <c r="P1687" s="25">
        <f>Barcelona_Idealista4[[#This Row],[prices]]/Barcelona_Idealista4[[#This Row],[area_m2]]</f>
        <v>4941.8604651162786</v>
      </c>
      <c r="Q1687" t="str">
        <f>_xlfn.TEXTJOIN("-",0,Barcelona_Idealista4[[#This Row],[condition]],Barcelona_Idealista4[[#This Row],[prices]])</f>
        <v>new-425000</v>
      </c>
      <c r="R1687" s="11" t="str" cm="1">
        <f t="array" ref="R1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8" spans="1:18" x14ac:dyDescent="0.2">
      <c r="A1688" s="1">
        <v>43722</v>
      </c>
      <c r="B1688" s="14">
        <f>YEAR(Barcelona_Idealista4[[#This Row],[Fecha]])</f>
        <v>2019</v>
      </c>
      <c r="C1688" t="s">
        <v>1809</v>
      </c>
      <c r="D1688" t="s">
        <v>11</v>
      </c>
      <c r="E1688" t="s">
        <v>42</v>
      </c>
      <c r="F1688" t="s">
        <v>83</v>
      </c>
      <c r="G1688" t="s">
        <v>119</v>
      </c>
      <c r="H1688" t="s">
        <v>15</v>
      </c>
      <c r="I1688">
        <v>2</v>
      </c>
      <c r="J1688">
        <v>78</v>
      </c>
      <c r="K1688" t="s">
        <v>16</v>
      </c>
      <c r="L1688" t="s">
        <v>17</v>
      </c>
      <c r="M1688" t="s">
        <v>52</v>
      </c>
      <c r="N1688" s="18">
        <f>VLOOKUP(Barcelona_Idealista4[[#This Row],[lift]],Tabla5[],2,0)</f>
        <v>0</v>
      </c>
      <c r="O1688" s="25">
        <v>420000</v>
      </c>
      <c r="P1688" s="25">
        <f>Barcelona_Idealista4[[#This Row],[prices]]/Barcelona_Idealista4[[#This Row],[area_m2]]</f>
        <v>5384.6153846153848</v>
      </c>
      <c r="Q1688" t="str">
        <f>_xlfn.TEXTJOIN("-",0,Barcelona_Idealista4[[#This Row],[condition]],Barcelona_Idealista4[[#This Row],[prices]])</f>
        <v>new-420000</v>
      </c>
      <c r="R1688" s="11" t="str" cm="1">
        <f t="array" ref="R1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89" spans="1:18" x14ac:dyDescent="0.2">
      <c r="A1689" s="1">
        <v>43723</v>
      </c>
      <c r="B1689" s="14">
        <f>YEAR(Barcelona_Idealista4[[#This Row],[Fecha]])</f>
        <v>2019</v>
      </c>
      <c r="C1689" t="s">
        <v>1810</v>
      </c>
      <c r="D1689" t="s">
        <v>11</v>
      </c>
      <c r="E1689" t="s">
        <v>42</v>
      </c>
      <c r="F1689" t="s">
        <v>62</v>
      </c>
      <c r="G1689" t="s">
        <v>119</v>
      </c>
      <c r="H1689" t="s">
        <v>23</v>
      </c>
      <c r="I1689">
        <v>2</v>
      </c>
      <c r="J1689">
        <v>57</v>
      </c>
      <c r="K1689" t="s">
        <v>16</v>
      </c>
      <c r="L1689" t="s">
        <v>17</v>
      </c>
      <c r="M1689" t="s">
        <v>58</v>
      </c>
      <c r="N1689" s="18">
        <f>VLOOKUP(Barcelona_Idealista4[[#This Row],[lift]],Tabla5[],2,0)</f>
        <v>0</v>
      </c>
      <c r="O1689" s="25">
        <v>296000</v>
      </c>
      <c r="P1689" s="25">
        <f>Barcelona_Idealista4[[#This Row],[prices]]/Barcelona_Idealista4[[#This Row],[area_m2]]</f>
        <v>5192.9824561403511</v>
      </c>
      <c r="Q1689" t="str">
        <f>_xlfn.TEXTJOIN("-",0,Barcelona_Idealista4[[#This Row],[condition]],Barcelona_Idealista4[[#This Row],[prices]])</f>
        <v>new-296000</v>
      </c>
      <c r="R1689" s="11" t="str" cm="1">
        <f t="array" ref="R1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0" spans="1:18" x14ac:dyDescent="0.2">
      <c r="A1690" s="1">
        <v>43724</v>
      </c>
      <c r="B1690" s="14">
        <f>YEAR(Barcelona_Idealista4[[#This Row],[Fecha]])</f>
        <v>2019</v>
      </c>
      <c r="C1690" t="s">
        <v>1811</v>
      </c>
      <c r="D1690" t="s">
        <v>11</v>
      </c>
      <c r="E1690" t="s">
        <v>42</v>
      </c>
      <c r="F1690" t="s">
        <v>62</v>
      </c>
      <c r="G1690" t="s">
        <v>119</v>
      </c>
      <c r="H1690" t="s">
        <v>23</v>
      </c>
      <c r="I1690">
        <v>1</v>
      </c>
      <c r="J1690">
        <v>46</v>
      </c>
      <c r="K1690" t="s">
        <v>16</v>
      </c>
      <c r="L1690" t="s">
        <v>17</v>
      </c>
      <c r="M1690" t="s">
        <v>58</v>
      </c>
      <c r="N1690" s="18">
        <f>VLOOKUP(Barcelona_Idealista4[[#This Row],[lift]],Tabla5[],2,0)</f>
        <v>0</v>
      </c>
      <c r="O1690" s="25">
        <v>264000</v>
      </c>
      <c r="P1690" s="25">
        <f>Barcelona_Idealista4[[#This Row],[prices]]/Barcelona_Idealista4[[#This Row],[area_m2]]</f>
        <v>5739.130434782609</v>
      </c>
      <c r="Q1690" t="str">
        <f>_xlfn.TEXTJOIN("-",0,Barcelona_Idealista4[[#This Row],[condition]],Barcelona_Idealista4[[#This Row],[prices]])</f>
        <v>new-264000</v>
      </c>
      <c r="R1690" s="11" t="str" cm="1">
        <f t="array" ref="R1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1" spans="1:18" x14ac:dyDescent="0.2">
      <c r="A1691" s="1">
        <v>43725</v>
      </c>
      <c r="B1691" s="14">
        <f>YEAR(Barcelona_Idealista4[[#This Row],[Fecha]])</f>
        <v>2019</v>
      </c>
      <c r="C1691" t="s">
        <v>1812</v>
      </c>
      <c r="D1691" t="s">
        <v>11</v>
      </c>
      <c r="E1691" t="s">
        <v>42</v>
      </c>
      <c r="F1691" t="s">
        <v>62</v>
      </c>
      <c r="G1691" t="s">
        <v>119</v>
      </c>
      <c r="H1691" t="s">
        <v>15</v>
      </c>
      <c r="I1691">
        <v>2</v>
      </c>
      <c r="J1691">
        <v>48</v>
      </c>
      <c r="K1691" t="s">
        <v>16</v>
      </c>
      <c r="L1691" t="s">
        <v>17</v>
      </c>
      <c r="M1691" t="s">
        <v>52</v>
      </c>
      <c r="N1691" s="18">
        <f>VLOOKUP(Barcelona_Idealista4[[#This Row],[lift]],Tabla5[],2,0)</f>
        <v>0</v>
      </c>
      <c r="O1691" s="25">
        <v>265000</v>
      </c>
      <c r="P1691" s="25">
        <f>Barcelona_Idealista4[[#This Row],[prices]]/Barcelona_Idealista4[[#This Row],[area_m2]]</f>
        <v>5520.833333333333</v>
      </c>
      <c r="Q1691" t="str">
        <f>_xlfn.TEXTJOIN("-",0,Barcelona_Idealista4[[#This Row],[condition]],Barcelona_Idealista4[[#This Row],[prices]])</f>
        <v>new-265000</v>
      </c>
      <c r="R1691" s="11" t="str" cm="1">
        <f t="array" ref="R1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2" spans="1:18" x14ac:dyDescent="0.2">
      <c r="A1692" s="1">
        <v>43726</v>
      </c>
      <c r="B1692" s="14">
        <f>YEAR(Barcelona_Idealista4[[#This Row],[Fecha]])</f>
        <v>2019</v>
      </c>
      <c r="C1692" t="s">
        <v>1813</v>
      </c>
      <c r="D1692" t="s">
        <v>11</v>
      </c>
      <c r="E1692" t="s">
        <v>42</v>
      </c>
      <c r="F1692" t="s">
        <v>62</v>
      </c>
      <c r="G1692" t="s">
        <v>119</v>
      </c>
      <c r="H1692" t="s">
        <v>15</v>
      </c>
      <c r="I1692">
        <v>2</v>
      </c>
      <c r="J1692">
        <v>55</v>
      </c>
      <c r="K1692" t="s">
        <v>16</v>
      </c>
      <c r="L1692" t="s">
        <v>17</v>
      </c>
      <c r="M1692" t="s">
        <v>18</v>
      </c>
      <c r="N1692" s="18">
        <f>VLOOKUP(Barcelona_Idealista4[[#This Row],[lift]],Tabla5[],2,0)</f>
        <v>0</v>
      </c>
      <c r="O1692" s="25">
        <v>256000</v>
      </c>
      <c r="P1692" s="25">
        <f>Barcelona_Idealista4[[#This Row],[prices]]/Barcelona_Idealista4[[#This Row],[area_m2]]</f>
        <v>4654.545454545455</v>
      </c>
      <c r="Q1692" t="str">
        <f>_xlfn.TEXTJOIN("-",0,Barcelona_Idealista4[[#This Row],[condition]],Barcelona_Idealista4[[#This Row],[prices]])</f>
        <v>new-256000</v>
      </c>
      <c r="R1692" s="11" t="str" cm="1">
        <f t="array" ref="R1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3" spans="1:18" x14ac:dyDescent="0.2">
      <c r="A1693" s="1">
        <v>43727</v>
      </c>
      <c r="B1693" s="14">
        <f>YEAR(Barcelona_Idealista4[[#This Row],[Fecha]])</f>
        <v>2019</v>
      </c>
      <c r="C1693" t="s">
        <v>1814</v>
      </c>
      <c r="D1693" t="s">
        <v>11</v>
      </c>
      <c r="E1693" t="s">
        <v>42</v>
      </c>
      <c r="F1693" t="s">
        <v>62</v>
      </c>
      <c r="G1693" t="s">
        <v>119</v>
      </c>
      <c r="H1693" t="s">
        <v>15</v>
      </c>
      <c r="I1693">
        <v>2</v>
      </c>
      <c r="J1693">
        <v>53</v>
      </c>
      <c r="K1693" t="s">
        <v>16</v>
      </c>
      <c r="L1693" t="s">
        <v>17</v>
      </c>
      <c r="M1693" t="s">
        <v>52</v>
      </c>
      <c r="N1693" s="18">
        <f>VLOOKUP(Barcelona_Idealista4[[#This Row],[lift]],Tabla5[],2,0)</f>
        <v>0</v>
      </c>
      <c r="O1693" s="25">
        <v>280000</v>
      </c>
      <c r="P1693" s="25">
        <f>Barcelona_Idealista4[[#This Row],[prices]]/Barcelona_Idealista4[[#This Row],[area_m2]]</f>
        <v>5283.0188679245284</v>
      </c>
      <c r="Q1693" t="str">
        <f>_xlfn.TEXTJOIN("-",0,Barcelona_Idealista4[[#This Row],[condition]],Barcelona_Idealista4[[#This Row],[prices]])</f>
        <v>new-280000</v>
      </c>
      <c r="R1693" s="11" t="str" cm="1">
        <f t="array" ref="R16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4" spans="1:18" x14ac:dyDescent="0.2">
      <c r="A1694" s="1">
        <v>43728</v>
      </c>
      <c r="B1694" s="14">
        <f>YEAR(Barcelona_Idealista4[[#This Row],[Fecha]])</f>
        <v>2019</v>
      </c>
      <c r="C1694" t="s">
        <v>1815</v>
      </c>
      <c r="D1694" t="s">
        <v>11</v>
      </c>
      <c r="E1694" t="s">
        <v>42</v>
      </c>
      <c r="F1694" t="s">
        <v>62</v>
      </c>
      <c r="G1694" t="s">
        <v>119</v>
      </c>
      <c r="H1694" t="s">
        <v>15</v>
      </c>
      <c r="I1694">
        <v>2</v>
      </c>
      <c r="J1694">
        <v>77</v>
      </c>
      <c r="K1694" t="s">
        <v>16</v>
      </c>
      <c r="L1694" t="s">
        <v>17</v>
      </c>
      <c r="M1694" t="s">
        <v>52</v>
      </c>
      <c r="N1694" s="18">
        <f>VLOOKUP(Barcelona_Idealista4[[#This Row],[lift]],Tabla5[],2,0)</f>
        <v>0</v>
      </c>
      <c r="O1694" s="25">
        <v>295000</v>
      </c>
      <c r="P1694" s="25">
        <f>Barcelona_Idealista4[[#This Row],[prices]]/Barcelona_Idealista4[[#This Row],[area_m2]]</f>
        <v>3831.1688311688313</v>
      </c>
      <c r="Q1694" t="str">
        <f>_xlfn.TEXTJOIN("-",0,Barcelona_Idealista4[[#This Row],[condition]],Barcelona_Idealista4[[#This Row],[prices]])</f>
        <v>new-295000</v>
      </c>
      <c r="R1694" s="11" t="str" cm="1">
        <f t="array" ref="R1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5" spans="1:18" x14ac:dyDescent="0.2">
      <c r="A1695" s="1">
        <v>43729</v>
      </c>
      <c r="B1695" s="14">
        <f>YEAR(Barcelona_Idealista4[[#This Row],[Fecha]])</f>
        <v>2019</v>
      </c>
      <c r="C1695" t="s">
        <v>1816</v>
      </c>
      <c r="D1695" t="s">
        <v>11</v>
      </c>
      <c r="E1695" t="s">
        <v>42</v>
      </c>
      <c r="F1695" t="s">
        <v>62</v>
      </c>
      <c r="G1695" t="s">
        <v>119</v>
      </c>
      <c r="H1695" t="s">
        <v>15</v>
      </c>
      <c r="I1695">
        <v>3</v>
      </c>
      <c r="J1695">
        <v>68</v>
      </c>
      <c r="K1695" t="s">
        <v>16</v>
      </c>
      <c r="L1695" t="s">
        <v>17</v>
      </c>
      <c r="M1695" t="s">
        <v>40</v>
      </c>
      <c r="N1695" s="18">
        <f>VLOOKUP(Barcelona_Idealista4[[#This Row],[lift]],Tabla5[],2,0)</f>
        <v>0</v>
      </c>
      <c r="O1695" s="25">
        <v>315000</v>
      </c>
      <c r="P1695" s="25">
        <f>Barcelona_Idealista4[[#This Row],[prices]]/Barcelona_Idealista4[[#This Row],[area_m2]]</f>
        <v>4632.3529411764703</v>
      </c>
      <c r="Q1695" t="str">
        <f>_xlfn.TEXTJOIN("-",0,Barcelona_Idealista4[[#This Row],[condition]],Barcelona_Idealista4[[#This Row],[prices]])</f>
        <v>new-315000</v>
      </c>
      <c r="R1695" s="11" t="str" cm="1">
        <f t="array" ref="R1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6" spans="1:18" x14ac:dyDescent="0.2">
      <c r="A1696" s="1">
        <v>43730</v>
      </c>
      <c r="B1696" s="14">
        <f>YEAR(Barcelona_Idealista4[[#This Row],[Fecha]])</f>
        <v>2019</v>
      </c>
      <c r="C1696" t="s">
        <v>1817</v>
      </c>
      <c r="D1696" t="s">
        <v>11</v>
      </c>
      <c r="E1696" t="s">
        <v>42</v>
      </c>
      <c r="F1696" t="s">
        <v>62</v>
      </c>
      <c r="G1696" t="s">
        <v>119</v>
      </c>
      <c r="H1696" t="s">
        <v>15</v>
      </c>
      <c r="I1696">
        <v>4</v>
      </c>
      <c r="J1696">
        <v>99</v>
      </c>
      <c r="K1696" t="s">
        <v>16</v>
      </c>
      <c r="L1696" t="s">
        <v>17</v>
      </c>
      <c r="M1696" t="s">
        <v>21</v>
      </c>
      <c r="N1696" s="18">
        <f>VLOOKUP(Barcelona_Idealista4[[#This Row],[lift]],Tabla5[],2,0)</f>
        <v>0</v>
      </c>
      <c r="O1696" s="25">
        <v>620000</v>
      </c>
      <c r="P1696" s="25">
        <f>Barcelona_Idealista4[[#This Row],[prices]]/Barcelona_Idealista4[[#This Row],[area_m2]]</f>
        <v>6262.6262626262624</v>
      </c>
      <c r="Q1696" t="str">
        <f>_xlfn.TEXTJOIN("-",0,Barcelona_Idealista4[[#This Row],[condition]],Barcelona_Idealista4[[#This Row],[prices]])</f>
        <v>new-620000</v>
      </c>
      <c r="R1696" s="11" t="str" cm="1">
        <f t="array" ref="R1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7" spans="1:18" x14ac:dyDescent="0.2">
      <c r="A1697" s="1">
        <v>43731</v>
      </c>
      <c r="B1697" s="14">
        <f>YEAR(Barcelona_Idealista4[[#This Row],[Fecha]])</f>
        <v>2019</v>
      </c>
      <c r="C1697" t="s">
        <v>1818</v>
      </c>
      <c r="D1697" t="s">
        <v>11</v>
      </c>
      <c r="E1697" t="s">
        <v>37</v>
      </c>
      <c r="F1697" t="s">
        <v>38</v>
      </c>
      <c r="G1697" t="s">
        <v>119</v>
      </c>
      <c r="H1697" t="s">
        <v>15</v>
      </c>
      <c r="I1697">
        <v>2</v>
      </c>
      <c r="J1697">
        <v>62</v>
      </c>
      <c r="K1697" t="s">
        <v>16</v>
      </c>
      <c r="L1697" t="s">
        <v>17</v>
      </c>
      <c r="M1697" t="s">
        <v>21</v>
      </c>
      <c r="N1697" s="18">
        <f>VLOOKUP(Barcelona_Idealista4[[#This Row],[lift]],Tabla5[],2,0)</f>
        <v>0</v>
      </c>
      <c r="O1697" s="25">
        <v>440000</v>
      </c>
      <c r="P1697" s="25">
        <f>Barcelona_Idealista4[[#This Row],[prices]]/Barcelona_Idealista4[[#This Row],[area_m2]]</f>
        <v>7096.7741935483873</v>
      </c>
      <c r="Q1697" t="str">
        <f>_xlfn.TEXTJOIN("-",0,Barcelona_Idealista4[[#This Row],[condition]],Barcelona_Idealista4[[#This Row],[prices]])</f>
        <v>new-440000</v>
      </c>
      <c r="R1697" s="11" t="str" cm="1">
        <f t="array" ref="R1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8" spans="1:18" x14ac:dyDescent="0.2">
      <c r="A1698" s="1">
        <v>43732</v>
      </c>
      <c r="B1698" s="14">
        <f>YEAR(Barcelona_Idealista4[[#This Row],[Fecha]])</f>
        <v>2019</v>
      </c>
      <c r="C1698" t="s">
        <v>1819</v>
      </c>
      <c r="D1698" t="s">
        <v>11</v>
      </c>
      <c r="E1698" t="s">
        <v>25</v>
      </c>
      <c r="F1698" t="s">
        <v>39</v>
      </c>
      <c r="G1698" t="s">
        <v>119</v>
      </c>
      <c r="H1698" t="s">
        <v>15</v>
      </c>
      <c r="I1698">
        <v>3</v>
      </c>
      <c r="J1698">
        <v>81</v>
      </c>
      <c r="K1698" t="s">
        <v>16</v>
      </c>
      <c r="L1698" t="s">
        <v>17</v>
      </c>
      <c r="M1698" t="s">
        <v>18</v>
      </c>
      <c r="N1698" s="18">
        <f>VLOOKUP(Barcelona_Idealista4[[#This Row],[lift]],Tabla5[],2,0)</f>
        <v>0</v>
      </c>
      <c r="O1698" s="25">
        <v>395000</v>
      </c>
      <c r="P1698" s="25">
        <f>Barcelona_Idealista4[[#This Row],[prices]]/Barcelona_Idealista4[[#This Row],[area_m2]]</f>
        <v>4876.5432098765432</v>
      </c>
      <c r="Q1698" t="str">
        <f>_xlfn.TEXTJOIN("-",0,Barcelona_Idealista4[[#This Row],[condition]],Barcelona_Idealista4[[#This Row],[prices]])</f>
        <v>new-395000</v>
      </c>
      <c r="R1698" s="11" t="str" cm="1">
        <f t="array" ref="R1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699" spans="1:18" x14ac:dyDescent="0.2">
      <c r="A1699" s="1">
        <v>43733</v>
      </c>
      <c r="B1699" s="14">
        <f>YEAR(Barcelona_Idealista4[[#This Row],[Fecha]])</f>
        <v>2019</v>
      </c>
      <c r="C1699" t="s">
        <v>1820</v>
      </c>
      <c r="D1699" t="s">
        <v>11</v>
      </c>
      <c r="E1699" t="s">
        <v>25</v>
      </c>
      <c r="F1699" t="s">
        <v>39</v>
      </c>
      <c r="G1699" t="s">
        <v>119</v>
      </c>
      <c r="H1699" t="s">
        <v>15</v>
      </c>
      <c r="I1699">
        <v>3</v>
      </c>
      <c r="J1699">
        <v>78</v>
      </c>
      <c r="K1699" t="s">
        <v>16</v>
      </c>
      <c r="L1699" t="s">
        <v>17</v>
      </c>
      <c r="M1699" t="s">
        <v>40</v>
      </c>
      <c r="N1699" s="18">
        <f>VLOOKUP(Barcelona_Idealista4[[#This Row],[lift]],Tabla5[],2,0)</f>
        <v>0</v>
      </c>
      <c r="O1699" s="25">
        <v>370000</v>
      </c>
      <c r="P1699" s="25">
        <f>Barcelona_Idealista4[[#This Row],[prices]]/Barcelona_Idealista4[[#This Row],[area_m2]]</f>
        <v>4743.5897435897432</v>
      </c>
      <c r="Q1699" t="str">
        <f>_xlfn.TEXTJOIN("-",0,Barcelona_Idealista4[[#This Row],[condition]],Barcelona_Idealista4[[#This Row],[prices]])</f>
        <v>new-370000</v>
      </c>
      <c r="R1699" s="11" t="str" cm="1">
        <f t="array" ref="R1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0" spans="1:18" x14ac:dyDescent="0.2">
      <c r="A1700" s="1">
        <v>43734</v>
      </c>
      <c r="B1700" s="14">
        <f>YEAR(Barcelona_Idealista4[[#This Row],[Fecha]])</f>
        <v>2019</v>
      </c>
      <c r="C1700" t="s">
        <v>1821</v>
      </c>
      <c r="D1700" t="s">
        <v>11</v>
      </c>
      <c r="E1700" t="s">
        <v>25</v>
      </c>
      <c r="F1700" t="s">
        <v>39</v>
      </c>
      <c r="G1700" t="s">
        <v>119</v>
      </c>
      <c r="H1700" t="s">
        <v>15</v>
      </c>
      <c r="I1700">
        <v>3</v>
      </c>
      <c r="J1700">
        <v>78</v>
      </c>
      <c r="K1700" t="s">
        <v>16</v>
      </c>
      <c r="L1700" t="s">
        <v>17</v>
      </c>
      <c r="M1700" t="s">
        <v>18</v>
      </c>
      <c r="N1700" s="18">
        <f>VLOOKUP(Barcelona_Idealista4[[#This Row],[lift]],Tabla5[],2,0)</f>
        <v>0</v>
      </c>
      <c r="O1700" s="25">
        <v>360000</v>
      </c>
      <c r="P1700" s="25">
        <f>Barcelona_Idealista4[[#This Row],[prices]]/Barcelona_Idealista4[[#This Row],[area_m2]]</f>
        <v>4615.3846153846152</v>
      </c>
      <c r="Q1700" t="str">
        <f>_xlfn.TEXTJOIN("-",0,Barcelona_Idealista4[[#This Row],[condition]],Barcelona_Idealista4[[#This Row],[prices]])</f>
        <v>new-360000</v>
      </c>
      <c r="R1700" s="11" t="str" cm="1">
        <f t="array" ref="R17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1" spans="1:18" x14ac:dyDescent="0.2">
      <c r="A1701" s="1">
        <v>43735</v>
      </c>
      <c r="B1701" s="14">
        <f>YEAR(Barcelona_Idealista4[[#This Row],[Fecha]])</f>
        <v>2019</v>
      </c>
      <c r="C1701" t="s">
        <v>1822</v>
      </c>
      <c r="D1701" t="s">
        <v>11</v>
      </c>
      <c r="E1701" t="s">
        <v>34</v>
      </c>
      <c r="F1701" t="s">
        <v>44</v>
      </c>
      <c r="G1701" t="s">
        <v>119</v>
      </c>
      <c r="H1701" t="s">
        <v>15</v>
      </c>
      <c r="I1701">
        <v>3</v>
      </c>
      <c r="J1701">
        <v>122</v>
      </c>
      <c r="K1701" t="s">
        <v>16</v>
      </c>
      <c r="L1701" t="s">
        <v>17</v>
      </c>
      <c r="M1701" t="s">
        <v>40</v>
      </c>
      <c r="N1701" s="18">
        <f>VLOOKUP(Barcelona_Idealista4[[#This Row],[lift]],Tabla5[],2,0)</f>
        <v>0</v>
      </c>
      <c r="O1701" s="25">
        <v>620000</v>
      </c>
      <c r="P1701" s="25">
        <f>Barcelona_Idealista4[[#This Row],[prices]]/Barcelona_Idealista4[[#This Row],[area_m2]]</f>
        <v>5081.9672131147545</v>
      </c>
      <c r="Q1701" t="str">
        <f>_xlfn.TEXTJOIN("-",0,Barcelona_Idealista4[[#This Row],[condition]],Barcelona_Idealista4[[#This Row],[prices]])</f>
        <v>new-620000</v>
      </c>
      <c r="R1701" s="11" t="str" cm="1">
        <f t="array" ref="R17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2" spans="1:18" x14ac:dyDescent="0.2">
      <c r="A1702" s="1">
        <v>43736</v>
      </c>
      <c r="B1702" s="14">
        <f>YEAR(Barcelona_Idealista4[[#This Row],[Fecha]])</f>
        <v>2019</v>
      </c>
      <c r="C1702" t="s">
        <v>1823</v>
      </c>
      <c r="D1702" t="s">
        <v>11</v>
      </c>
      <c r="E1702" t="s">
        <v>34</v>
      </c>
      <c r="F1702" t="s">
        <v>44</v>
      </c>
      <c r="G1702" t="s">
        <v>119</v>
      </c>
      <c r="H1702" t="s">
        <v>15</v>
      </c>
      <c r="I1702">
        <v>3</v>
      </c>
      <c r="J1702">
        <v>190</v>
      </c>
      <c r="K1702" t="s">
        <v>16</v>
      </c>
      <c r="L1702" t="s">
        <v>17</v>
      </c>
      <c r="M1702" t="s">
        <v>58</v>
      </c>
      <c r="N1702" s="18">
        <f>VLOOKUP(Barcelona_Idealista4[[#This Row],[lift]],Tabla5[],2,0)</f>
        <v>0</v>
      </c>
      <c r="O1702" s="25">
        <v>750000</v>
      </c>
      <c r="P1702" s="25">
        <f>Barcelona_Idealista4[[#This Row],[prices]]/Barcelona_Idealista4[[#This Row],[area_m2]]</f>
        <v>3947.3684210526317</v>
      </c>
      <c r="Q1702" t="str">
        <f>_xlfn.TEXTJOIN("-",0,Barcelona_Idealista4[[#This Row],[condition]],Barcelona_Idealista4[[#This Row],[prices]])</f>
        <v>new-750000</v>
      </c>
      <c r="R1702" s="11" t="str" cm="1">
        <f t="array" ref="R17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3" spans="1:18" x14ac:dyDescent="0.2">
      <c r="A1703" s="1">
        <v>43737</v>
      </c>
      <c r="B1703" s="14">
        <f>YEAR(Barcelona_Idealista4[[#This Row],[Fecha]])</f>
        <v>2019</v>
      </c>
      <c r="C1703" t="s">
        <v>1824</v>
      </c>
      <c r="D1703" t="s">
        <v>11</v>
      </c>
      <c r="E1703" t="s">
        <v>34</v>
      </c>
      <c r="F1703" t="s">
        <v>44</v>
      </c>
      <c r="G1703" t="s">
        <v>119</v>
      </c>
      <c r="H1703" t="s">
        <v>32</v>
      </c>
      <c r="I1703">
        <v>2</v>
      </c>
      <c r="J1703">
        <v>159</v>
      </c>
      <c r="K1703" t="s">
        <v>16</v>
      </c>
      <c r="L1703" t="s">
        <v>17</v>
      </c>
      <c r="M1703" t="s">
        <v>52</v>
      </c>
      <c r="N1703" s="18">
        <f>VLOOKUP(Barcelona_Idealista4[[#This Row],[lift]],Tabla5[],2,0)</f>
        <v>0</v>
      </c>
      <c r="O1703" s="25">
        <v>560000</v>
      </c>
      <c r="P1703" s="25">
        <f>Barcelona_Idealista4[[#This Row],[prices]]/Barcelona_Idealista4[[#This Row],[area_m2]]</f>
        <v>3522.0125786163521</v>
      </c>
      <c r="Q1703" t="str">
        <f>_xlfn.TEXTJOIN("-",0,Barcelona_Idealista4[[#This Row],[condition]],Barcelona_Idealista4[[#This Row],[prices]])</f>
        <v>new-560000</v>
      </c>
      <c r="R1703" s="11" t="str" cm="1">
        <f t="array" ref="R17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4" spans="1:18" x14ac:dyDescent="0.2">
      <c r="A1704" s="1">
        <v>43738</v>
      </c>
      <c r="B1704" s="14">
        <f>YEAR(Barcelona_Idealista4[[#This Row],[Fecha]])</f>
        <v>2019</v>
      </c>
      <c r="C1704" t="s">
        <v>1825</v>
      </c>
      <c r="D1704" t="s">
        <v>11</v>
      </c>
      <c r="E1704" t="s">
        <v>34</v>
      </c>
      <c r="F1704" t="s">
        <v>44</v>
      </c>
      <c r="G1704" t="s">
        <v>119</v>
      </c>
      <c r="H1704" t="s">
        <v>15</v>
      </c>
      <c r="I1704">
        <v>3</v>
      </c>
      <c r="J1704">
        <v>114</v>
      </c>
      <c r="K1704" t="s">
        <v>16</v>
      </c>
      <c r="L1704" t="s">
        <v>17</v>
      </c>
      <c r="M1704" t="s">
        <v>21</v>
      </c>
      <c r="N1704" s="18">
        <f>VLOOKUP(Barcelona_Idealista4[[#This Row],[lift]],Tabla5[],2,0)</f>
        <v>0</v>
      </c>
      <c r="O1704" s="25">
        <v>620000</v>
      </c>
      <c r="P1704" s="25">
        <f>Barcelona_Idealista4[[#This Row],[prices]]/Barcelona_Idealista4[[#This Row],[area_m2]]</f>
        <v>5438.5964912280706</v>
      </c>
      <c r="Q1704" t="str">
        <f>_xlfn.TEXTJOIN("-",0,Barcelona_Idealista4[[#This Row],[condition]],Barcelona_Idealista4[[#This Row],[prices]])</f>
        <v>new-620000</v>
      </c>
      <c r="R1704" s="11" t="str" cm="1">
        <f t="array" ref="R17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5" spans="1:18" x14ac:dyDescent="0.2">
      <c r="A1705" s="1">
        <v>43739</v>
      </c>
      <c r="B1705" s="14">
        <f>YEAR(Barcelona_Idealista4[[#This Row],[Fecha]])</f>
        <v>2019</v>
      </c>
      <c r="C1705" t="s">
        <v>1826</v>
      </c>
      <c r="D1705" t="s">
        <v>11</v>
      </c>
      <c r="E1705" t="s">
        <v>34</v>
      </c>
      <c r="F1705" t="s">
        <v>44</v>
      </c>
      <c r="G1705" t="s">
        <v>119</v>
      </c>
      <c r="H1705" t="s">
        <v>15</v>
      </c>
      <c r="I1705">
        <v>3</v>
      </c>
      <c r="J1705">
        <v>122</v>
      </c>
      <c r="K1705" t="s">
        <v>16</v>
      </c>
      <c r="L1705" t="s">
        <v>17</v>
      </c>
      <c r="M1705" t="s">
        <v>21</v>
      </c>
      <c r="N1705" s="18">
        <f>VLOOKUP(Barcelona_Idealista4[[#This Row],[lift]],Tabla5[],2,0)</f>
        <v>0</v>
      </c>
      <c r="O1705" s="25">
        <v>650000</v>
      </c>
      <c r="P1705" s="25">
        <f>Barcelona_Idealista4[[#This Row],[prices]]/Barcelona_Idealista4[[#This Row],[area_m2]]</f>
        <v>5327.8688524590161</v>
      </c>
      <c r="Q1705" t="str">
        <f>_xlfn.TEXTJOIN("-",0,Barcelona_Idealista4[[#This Row],[condition]],Barcelona_Idealista4[[#This Row],[prices]])</f>
        <v>new-650000</v>
      </c>
      <c r="R1705" s="11" t="str" cm="1">
        <f t="array" ref="R17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6" spans="1:18" x14ac:dyDescent="0.2">
      <c r="A1706" s="1">
        <v>43740</v>
      </c>
      <c r="B1706" s="14">
        <f>YEAR(Barcelona_Idealista4[[#This Row],[Fecha]])</f>
        <v>2019</v>
      </c>
      <c r="C1706" t="s">
        <v>1827</v>
      </c>
      <c r="D1706" t="s">
        <v>11</v>
      </c>
      <c r="E1706" t="s">
        <v>34</v>
      </c>
      <c r="F1706" t="s">
        <v>44</v>
      </c>
      <c r="G1706" t="s">
        <v>119</v>
      </c>
      <c r="H1706" t="s">
        <v>15</v>
      </c>
      <c r="I1706">
        <v>3</v>
      </c>
      <c r="J1706">
        <v>122</v>
      </c>
      <c r="K1706" t="s">
        <v>16</v>
      </c>
      <c r="L1706" t="s">
        <v>17</v>
      </c>
      <c r="M1706" t="s">
        <v>18</v>
      </c>
      <c r="N1706" s="18">
        <f>VLOOKUP(Barcelona_Idealista4[[#This Row],[lift]],Tabla5[],2,0)</f>
        <v>0</v>
      </c>
      <c r="O1706" s="25">
        <v>590000</v>
      </c>
      <c r="P1706" s="25">
        <f>Barcelona_Idealista4[[#This Row],[prices]]/Barcelona_Idealista4[[#This Row],[area_m2]]</f>
        <v>4836.0655737704919</v>
      </c>
      <c r="Q1706" t="str">
        <f>_xlfn.TEXTJOIN("-",0,Barcelona_Idealista4[[#This Row],[condition]],Barcelona_Idealista4[[#This Row],[prices]])</f>
        <v>new-590000</v>
      </c>
      <c r="R1706" s="11" t="str" cm="1">
        <f t="array" ref="R17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7" spans="1:18" x14ac:dyDescent="0.2">
      <c r="A1707" s="1">
        <v>43741</v>
      </c>
      <c r="B1707" s="14">
        <f>YEAR(Barcelona_Idealista4[[#This Row],[Fecha]])</f>
        <v>2019</v>
      </c>
      <c r="C1707" t="s">
        <v>1828</v>
      </c>
      <c r="D1707" t="s">
        <v>11</v>
      </c>
      <c r="E1707" t="s">
        <v>37</v>
      </c>
      <c r="F1707" t="s">
        <v>38</v>
      </c>
      <c r="G1707" t="s">
        <v>119</v>
      </c>
      <c r="H1707" t="s">
        <v>32</v>
      </c>
      <c r="I1707">
        <v>3</v>
      </c>
      <c r="J1707">
        <v>131</v>
      </c>
      <c r="K1707" t="s">
        <v>16</v>
      </c>
      <c r="L1707" t="s">
        <v>17</v>
      </c>
      <c r="M1707" t="s">
        <v>18</v>
      </c>
      <c r="N1707" s="18">
        <f>VLOOKUP(Barcelona_Idealista4[[#This Row],[lift]],Tabla5[],2,0)</f>
        <v>0</v>
      </c>
      <c r="O1707" s="25">
        <v>830000</v>
      </c>
      <c r="P1707" s="25">
        <f>Barcelona_Idealista4[[#This Row],[prices]]/Barcelona_Idealista4[[#This Row],[area_m2]]</f>
        <v>6335.8778625954201</v>
      </c>
      <c r="Q1707" t="str">
        <f>_xlfn.TEXTJOIN("-",0,Barcelona_Idealista4[[#This Row],[condition]],Barcelona_Idealista4[[#This Row],[prices]])</f>
        <v>new-830000</v>
      </c>
      <c r="R1707" s="11" t="str" cm="1">
        <f t="array" ref="R1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8" spans="1:18" x14ac:dyDescent="0.2">
      <c r="A1708" s="1">
        <v>43742</v>
      </c>
      <c r="B1708" s="14">
        <f>YEAR(Barcelona_Idealista4[[#This Row],[Fecha]])</f>
        <v>2019</v>
      </c>
      <c r="C1708" t="s">
        <v>1829</v>
      </c>
      <c r="D1708" t="s">
        <v>11</v>
      </c>
      <c r="E1708" t="s">
        <v>12</v>
      </c>
      <c r="F1708" t="s">
        <v>41</v>
      </c>
      <c r="G1708" t="s">
        <v>119</v>
      </c>
      <c r="H1708" t="s">
        <v>15</v>
      </c>
      <c r="I1708">
        <v>3</v>
      </c>
      <c r="J1708">
        <v>113</v>
      </c>
      <c r="K1708" t="s">
        <v>16</v>
      </c>
      <c r="L1708" t="s">
        <v>17</v>
      </c>
      <c r="M1708" t="s">
        <v>36</v>
      </c>
      <c r="N1708" s="18">
        <f>VLOOKUP(Barcelona_Idealista4[[#This Row],[lift]],Tabla5[],2,0)</f>
        <v>0</v>
      </c>
      <c r="O1708" s="25">
        <v>1325000</v>
      </c>
      <c r="P1708" s="25">
        <f>Barcelona_Idealista4[[#This Row],[prices]]/Barcelona_Idealista4[[#This Row],[area_m2]]</f>
        <v>11725.663716814159</v>
      </c>
      <c r="Q1708" t="str">
        <f>_xlfn.TEXTJOIN("-",0,Barcelona_Idealista4[[#This Row],[condition]],Barcelona_Idealista4[[#This Row],[prices]])</f>
        <v>new-1325000</v>
      </c>
      <c r="R1708" s="11" t="str" cm="1">
        <f t="array" ref="R17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09" spans="1:18" x14ac:dyDescent="0.2">
      <c r="A1709" s="1">
        <v>43743</v>
      </c>
      <c r="B1709" s="14">
        <f>YEAR(Barcelona_Idealista4[[#This Row],[Fecha]])</f>
        <v>2019</v>
      </c>
      <c r="C1709" t="s">
        <v>1830</v>
      </c>
      <c r="D1709" t="s">
        <v>11</v>
      </c>
      <c r="E1709" t="s">
        <v>54</v>
      </c>
      <c r="F1709" t="s">
        <v>108</v>
      </c>
      <c r="G1709" t="s">
        <v>119</v>
      </c>
      <c r="H1709" t="s">
        <v>15</v>
      </c>
      <c r="I1709">
        <v>3</v>
      </c>
      <c r="J1709">
        <v>85</v>
      </c>
      <c r="K1709" t="s">
        <v>16</v>
      </c>
      <c r="L1709" t="s">
        <v>17</v>
      </c>
      <c r="M1709" t="s">
        <v>40</v>
      </c>
      <c r="N1709" s="18">
        <f>VLOOKUP(Barcelona_Idealista4[[#This Row],[lift]],Tabla5[],2,0)</f>
        <v>0</v>
      </c>
      <c r="O1709" s="25">
        <v>395000</v>
      </c>
      <c r="P1709" s="25">
        <f>Barcelona_Idealista4[[#This Row],[prices]]/Barcelona_Idealista4[[#This Row],[area_m2]]</f>
        <v>4647.0588235294117</v>
      </c>
      <c r="Q1709" t="str">
        <f>_xlfn.TEXTJOIN("-",0,Barcelona_Idealista4[[#This Row],[condition]],Barcelona_Idealista4[[#This Row],[prices]])</f>
        <v>new-395000</v>
      </c>
      <c r="R1709" s="11" t="str" cm="1">
        <f t="array" ref="R1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0" spans="1:18" x14ac:dyDescent="0.2">
      <c r="A1710" s="1">
        <v>43744</v>
      </c>
      <c r="B1710" s="14">
        <f>YEAR(Barcelona_Idealista4[[#This Row],[Fecha]])</f>
        <v>2019</v>
      </c>
      <c r="C1710" t="s">
        <v>1831</v>
      </c>
      <c r="D1710" t="s">
        <v>11</v>
      </c>
      <c r="E1710" t="s">
        <v>54</v>
      </c>
      <c r="F1710" t="s">
        <v>108</v>
      </c>
      <c r="G1710" t="s">
        <v>119</v>
      </c>
      <c r="H1710" t="s">
        <v>15</v>
      </c>
      <c r="I1710">
        <v>3</v>
      </c>
      <c r="J1710">
        <v>84</v>
      </c>
      <c r="K1710" t="s">
        <v>16</v>
      </c>
      <c r="L1710" t="s">
        <v>17</v>
      </c>
      <c r="M1710" t="s">
        <v>18</v>
      </c>
      <c r="N1710" s="18">
        <f>VLOOKUP(Barcelona_Idealista4[[#This Row],[lift]],Tabla5[],2,0)</f>
        <v>0</v>
      </c>
      <c r="O1710" s="25">
        <v>385000</v>
      </c>
      <c r="P1710" s="25">
        <f>Barcelona_Idealista4[[#This Row],[prices]]/Barcelona_Idealista4[[#This Row],[area_m2]]</f>
        <v>4583.333333333333</v>
      </c>
      <c r="Q1710" t="str">
        <f>_xlfn.TEXTJOIN("-",0,Barcelona_Idealista4[[#This Row],[condition]],Barcelona_Idealista4[[#This Row],[prices]])</f>
        <v>new-385000</v>
      </c>
      <c r="R1710" s="11" t="str" cm="1">
        <f t="array" ref="R1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1" spans="1:18" x14ac:dyDescent="0.2">
      <c r="A1711" s="1">
        <v>43745</v>
      </c>
      <c r="B1711" s="14">
        <f>YEAR(Barcelona_Idealista4[[#This Row],[Fecha]])</f>
        <v>2019</v>
      </c>
      <c r="C1711" t="s">
        <v>1832</v>
      </c>
      <c r="D1711" t="s">
        <v>11</v>
      </c>
      <c r="E1711" t="s">
        <v>54</v>
      </c>
      <c r="F1711" t="s">
        <v>108</v>
      </c>
      <c r="G1711" t="s">
        <v>119</v>
      </c>
      <c r="H1711" t="s">
        <v>32</v>
      </c>
      <c r="I1711">
        <v>4</v>
      </c>
      <c r="J1711">
        <v>128</v>
      </c>
      <c r="K1711" t="s">
        <v>16</v>
      </c>
      <c r="L1711" t="s">
        <v>17</v>
      </c>
      <c r="M1711" t="s">
        <v>52</v>
      </c>
      <c r="N1711" s="18">
        <f>VLOOKUP(Barcelona_Idealista4[[#This Row],[lift]],Tabla5[],2,0)</f>
        <v>0</v>
      </c>
      <c r="O1711" s="25">
        <v>580000</v>
      </c>
      <c r="P1711" s="25">
        <f>Barcelona_Idealista4[[#This Row],[prices]]/Barcelona_Idealista4[[#This Row],[area_m2]]</f>
        <v>4531.25</v>
      </c>
      <c r="Q1711" t="str">
        <f>_xlfn.TEXTJOIN("-",0,Barcelona_Idealista4[[#This Row],[condition]],Barcelona_Idealista4[[#This Row],[prices]])</f>
        <v>new-580000</v>
      </c>
      <c r="R1711" s="11" t="str" cm="1">
        <f t="array" ref="R1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2" spans="1:18" x14ac:dyDescent="0.2">
      <c r="A1712" s="1">
        <v>43746</v>
      </c>
      <c r="B1712" s="14">
        <f>YEAR(Barcelona_Idealista4[[#This Row],[Fecha]])</f>
        <v>2019</v>
      </c>
      <c r="C1712" t="s">
        <v>1833</v>
      </c>
      <c r="D1712" t="s">
        <v>11</v>
      </c>
      <c r="E1712" t="s">
        <v>54</v>
      </c>
      <c r="F1712" t="s">
        <v>108</v>
      </c>
      <c r="G1712" t="s">
        <v>119</v>
      </c>
      <c r="H1712" t="s">
        <v>15</v>
      </c>
      <c r="I1712">
        <v>3</v>
      </c>
      <c r="J1712">
        <v>84</v>
      </c>
      <c r="K1712" t="s">
        <v>16</v>
      </c>
      <c r="L1712" t="s">
        <v>17</v>
      </c>
      <c r="M1712" t="s">
        <v>18</v>
      </c>
      <c r="N1712" s="18">
        <f>VLOOKUP(Barcelona_Idealista4[[#This Row],[lift]],Tabla5[],2,0)</f>
        <v>0</v>
      </c>
      <c r="O1712" s="25">
        <v>390000</v>
      </c>
      <c r="P1712" s="25">
        <f>Barcelona_Idealista4[[#This Row],[prices]]/Barcelona_Idealista4[[#This Row],[area_m2]]</f>
        <v>4642.8571428571431</v>
      </c>
      <c r="Q1712" t="str">
        <f>_xlfn.TEXTJOIN("-",0,Barcelona_Idealista4[[#This Row],[condition]],Barcelona_Idealista4[[#This Row],[prices]])</f>
        <v>new-390000</v>
      </c>
      <c r="R1712" s="11" t="str" cm="1">
        <f t="array" ref="R17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3" spans="1:18" x14ac:dyDescent="0.2">
      <c r="A1713" s="1">
        <v>43747</v>
      </c>
      <c r="B1713" s="14">
        <f>YEAR(Barcelona_Idealista4[[#This Row],[Fecha]])</f>
        <v>2019</v>
      </c>
      <c r="C1713" t="s">
        <v>1834</v>
      </c>
      <c r="D1713" t="s">
        <v>11</v>
      </c>
      <c r="E1713" t="s">
        <v>25</v>
      </c>
      <c r="F1713" t="s">
        <v>99</v>
      </c>
      <c r="G1713" t="s">
        <v>119</v>
      </c>
      <c r="H1713" t="s">
        <v>15</v>
      </c>
      <c r="I1713">
        <v>3</v>
      </c>
      <c r="J1713">
        <v>113</v>
      </c>
      <c r="K1713" t="s">
        <v>16</v>
      </c>
      <c r="L1713" t="s">
        <v>17</v>
      </c>
      <c r="M1713" t="s">
        <v>52</v>
      </c>
      <c r="N1713" s="18">
        <f>VLOOKUP(Barcelona_Idealista4[[#This Row],[lift]],Tabla5[],2,0)</f>
        <v>0</v>
      </c>
      <c r="O1713" s="25">
        <v>285000</v>
      </c>
      <c r="P1713" s="25">
        <f>Barcelona_Idealista4[[#This Row],[prices]]/Barcelona_Idealista4[[#This Row],[area_m2]]</f>
        <v>2522.1238938053098</v>
      </c>
      <c r="Q1713" t="str">
        <f>_xlfn.TEXTJOIN("-",0,Barcelona_Idealista4[[#This Row],[condition]],Barcelona_Idealista4[[#This Row],[prices]])</f>
        <v>new-285000</v>
      </c>
      <c r="R1713" s="11" t="str" cm="1">
        <f t="array" ref="R17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714" spans="1:18" x14ac:dyDescent="0.2">
      <c r="A1714" s="1">
        <v>43748</v>
      </c>
      <c r="B1714" s="14">
        <f>YEAR(Barcelona_Idealista4[[#This Row],[Fecha]])</f>
        <v>2019</v>
      </c>
      <c r="C1714" t="s">
        <v>1835</v>
      </c>
      <c r="D1714" t="s">
        <v>11</v>
      </c>
      <c r="E1714" t="s">
        <v>42</v>
      </c>
      <c r="F1714" t="s">
        <v>43</v>
      </c>
      <c r="G1714" t="s">
        <v>119</v>
      </c>
      <c r="H1714" t="s">
        <v>15</v>
      </c>
      <c r="I1714">
        <v>3</v>
      </c>
      <c r="J1714">
        <v>99</v>
      </c>
      <c r="K1714" t="s">
        <v>16</v>
      </c>
      <c r="L1714" t="s">
        <v>17</v>
      </c>
      <c r="M1714" t="s">
        <v>40</v>
      </c>
      <c r="N1714" s="18">
        <f>VLOOKUP(Barcelona_Idealista4[[#This Row],[lift]],Tabla5[],2,0)</f>
        <v>0</v>
      </c>
      <c r="O1714" s="25">
        <v>643496</v>
      </c>
      <c r="P1714" s="25">
        <f>Barcelona_Idealista4[[#This Row],[prices]]/Barcelona_Idealista4[[#This Row],[area_m2]]</f>
        <v>6499.9595959595963</v>
      </c>
      <c r="Q1714" t="str">
        <f>_xlfn.TEXTJOIN("-",0,Barcelona_Idealista4[[#This Row],[condition]],Barcelona_Idealista4[[#This Row],[prices]])</f>
        <v>new-643496</v>
      </c>
      <c r="R1714" s="11" t="str" cm="1">
        <f t="array" ref="R1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5" spans="1:18" x14ac:dyDescent="0.2">
      <c r="A1715" s="1">
        <v>43749</v>
      </c>
      <c r="B1715" s="14">
        <f>YEAR(Barcelona_Idealista4[[#This Row],[Fecha]])</f>
        <v>2019</v>
      </c>
      <c r="C1715" t="s">
        <v>1836</v>
      </c>
      <c r="D1715" t="s">
        <v>11</v>
      </c>
      <c r="E1715" t="s">
        <v>42</v>
      </c>
      <c r="F1715" t="s">
        <v>43</v>
      </c>
      <c r="G1715" t="s">
        <v>119</v>
      </c>
      <c r="H1715" t="s">
        <v>15</v>
      </c>
      <c r="I1715">
        <v>3</v>
      </c>
      <c r="J1715">
        <v>118</v>
      </c>
      <c r="K1715" t="s">
        <v>16</v>
      </c>
      <c r="L1715" t="s">
        <v>17</v>
      </c>
      <c r="M1715" t="s">
        <v>18</v>
      </c>
      <c r="N1715" s="18">
        <f>VLOOKUP(Barcelona_Idealista4[[#This Row],[lift]],Tabla5[],2,0)</f>
        <v>0</v>
      </c>
      <c r="O1715" s="25">
        <v>680434</v>
      </c>
      <c r="P1715" s="25">
        <f>Barcelona_Idealista4[[#This Row],[prices]]/Barcelona_Idealista4[[#This Row],[area_m2]]</f>
        <v>5766.3898305084749</v>
      </c>
      <c r="Q1715" t="str">
        <f>_xlfn.TEXTJOIN("-",0,Barcelona_Idealista4[[#This Row],[condition]],Barcelona_Idealista4[[#This Row],[prices]])</f>
        <v>new-680434</v>
      </c>
      <c r="R1715" s="11" t="str" cm="1">
        <f t="array" ref="R1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6" spans="1:18" x14ac:dyDescent="0.2">
      <c r="A1716" s="1">
        <v>43750</v>
      </c>
      <c r="B1716" s="14">
        <f>YEAR(Barcelona_Idealista4[[#This Row],[Fecha]])</f>
        <v>2019</v>
      </c>
      <c r="C1716" t="s">
        <v>1837</v>
      </c>
      <c r="D1716" t="s">
        <v>11</v>
      </c>
      <c r="E1716" t="s">
        <v>42</v>
      </c>
      <c r="F1716" t="s">
        <v>43</v>
      </c>
      <c r="G1716" t="s">
        <v>119</v>
      </c>
      <c r="H1716" t="s">
        <v>15</v>
      </c>
      <c r="I1716">
        <v>3</v>
      </c>
      <c r="J1716">
        <v>109</v>
      </c>
      <c r="K1716" t="s">
        <v>16</v>
      </c>
      <c r="L1716" t="s">
        <v>17</v>
      </c>
      <c r="M1716" t="s">
        <v>18</v>
      </c>
      <c r="N1716" s="18">
        <f>VLOOKUP(Barcelona_Idealista4[[#This Row],[lift]],Tabla5[],2,0)</f>
        <v>0</v>
      </c>
      <c r="O1716" s="25">
        <v>527258</v>
      </c>
      <c r="P1716" s="25">
        <f>Barcelona_Idealista4[[#This Row],[prices]]/Barcelona_Idealista4[[#This Row],[area_m2]]</f>
        <v>4837.2293577981654</v>
      </c>
      <c r="Q1716" t="str">
        <f>_xlfn.TEXTJOIN("-",0,Barcelona_Idealista4[[#This Row],[condition]],Barcelona_Idealista4[[#This Row],[prices]])</f>
        <v>new-527258</v>
      </c>
      <c r="R1716" s="11" t="str" cm="1">
        <f t="array" ref="R17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7" spans="1:18" x14ac:dyDescent="0.2">
      <c r="A1717" s="1">
        <v>43751</v>
      </c>
      <c r="B1717" s="14">
        <f>YEAR(Barcelona_Idealista4[[#This Row],[Fecha]])</f>
        <v>2019</v>
      </c>
      <c r="C1717" t="s">
        <v>1838</v>
      </c>
      <c r="D1717" t="s">
        <v>11</v>
      </c>
      <c r="E1717" t="s">
        <v>42</v>
      </c>
      <c r="F1717" t="s">
        <v>43</v>
      </c>
      <c r="G1717" t="s">
        <v>119</v>
      </c>
      <c r="H1717" t="s">
        <v>15</v>
      </c>
      <c r="I1717">
        <v>3</v>
      </c>
      <c r="J1717">
        <v>112</v>
      </c>
      <c r="K1717" t="s">
        <v>16</v>
      </c>
      <c r="L1717" t="s">
        <v>17</v>
      </c>
      <c r="M1717" t="s">
        <v>52</v>
      </c>
      <c r="N1717" s="18">
        <f>VLOOKUP(Barcelona_Idealista4[[#This Row],[lift]],Tabla5[],2,0)</f>
        <v>0</v>
      </c>
      <c r="O1717" s="25">
        <v>695610</v>
      </c>
      <c r="P1717" s="25">
        <f>Barcelona_Idealista4[[#This Row],[prices]]/Barcelona_Idealista4[[#This Row],[area_m2]]</f>
        <v>6210.8035714285716</v>
      </c>
      <c r="Q1717" t="str">
        <f>_xlfn.TEXTJOIN("-",0,Barcelona_Idealista4[[#This Row],[condition]],Barcelona_Idealista4[[#This Row],[prices]])</f>
        <v>new-695610</v>
      </c>
      <c r="R1717" s="11" t="str" cm="1">
        <f t="array" ref="R17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8" spans="1:18" x14ac:dyDescent="0.2">
      <c r="A1718" s="1">
        <v>43752</v>
      </c>
      <c r="B1718" s="14">
        <f>YEAR(Barcelona_Idealista4[[#This Row],[Fecha]])</f>
        <v>2019</v>
      </c>
      <c r="C1718" t="s">
        <v>1839</v>
      </c>
      <c r="D1718" t="s">
        <v>11</v>
      </c>
      <c r="E1718" t="s">
        <v>42</v>
      </c>
      <c r="F1718" t="s">
        <v>43</v>
      </c>
      <c r="G1718" t="s">
        <v>119</v>
      </c>
      <c r="H1718" t="s">
        <v>15</v>
      </c>
      <c r="I1718">
        <v>2</v>
      </c>
      <c r="J1718">
        <v>62</v>
      </c>
      <c r="K1718" t="s">
        <v>16</v>
      </c>
      <c r="L1718" t="s">
        <v>17</v>
      </c>
      <c r="M1718" t="s">
        <v>21</v>
      </c>
      <c r="N1718" s="18">
        <f>VLOOKUP(Barcelona_Idealista4[[#This Row],[lift]],Tabla5[],2,0)</f>
        <v>0</v>
      </c>
      <c r="O1718" s="25">
        <v>413729</v>
      </c>
      <c r="P1718" s="25">
        <f>Barcelona_Idealista4[[#This Row],[prices]]/Barcelona_Idealista4[[#This Row],[area_m2]]</f>
        <v>6673.0483870967746</v>
      </c>
      <c r="Q1718" t="str">
        <f>_xlfn.TEXTJOIN("-",0,Barcelona_Idealista4[[#This Row],[condition]],Barcelona_Idealista4[[#This Row],[prices]])</f>
        <v>new-413729</v>
      </c>
      <c r="R1718" s="11" t="str" cm="1">
        <f t="array" ref="R1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19" spans="1:18" x14ac:dyDescent="0.2">
      <c r="A1719" s="1">
        <v>43753</v>
      </c>
      <c r="B1719" s="14">
        <f>YEAR(Barcelona_Idealista4[[#This Row],[Fecha]])</f>
        <v>2019</v>
      </c>
      <c r="C1719" t="s">
        <v>1840</v>
      </c>
      <c r="D1719" t="s">
        <v>11</v>
      </c>
      <c r="E1719" t="s">
        <v>42</v>
      </c>
      <c r="F1719" t="s">
        <v>43</v>
      </c>
      <c r="G1719" t="s">
        <v>119</v>
      </c>
      <c r="H1719" t="s">
        <v>15</v>
      </c>
      <c r="I1719">
        <v>2</v>
      </c>
      <c r="J1719">
        <v>68</v>
      </c>
      <c r="K1719" t="s">
        <v>16</v>
      </c>
      <c r="L1719" t="s">
        <v>17</v>
      </c>
      <c r="M1719" t="s">
        <v>40</v>
      </c>
      <c r="N1719" s="18">
        <f>VLOOKUP(Barcelona_Idealista4[[#This Row],[lift]],Tabla5[],2,0)</f>
        <v>0</v>
      </c>
      <c r="O1719" s="25">
        <v>409877</v>
      </c>
      <c r="P1719" s="25">
        <f>Barcelona_Idealista4[[#This Row],[prices]]/Barcelona_Idealista4[[#This Row],[area_m2]]</f>
        <v>6027.6029411764703</v>
      </c>
      <c r="Q1719" t="str">
        <f>_xlfn.TEXTJOIN("-",0,Barcelona_Idealista4[[#This Row],[condition]],Barcelona_Idealista4[[#This Row],[prices]])</f>
        <v>new-409877</v>
      </c>
      <c r="R1719" s="11" t="str" cm="1">
        <f t="array" ref="R1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0" spans="1:18" x14ac:dyDescent="0.2">
      <c r="A1720" s="1">
        <v>43754</v>
      </c>
      <c r="B1720" s="14">
        <f>YEAR(Barcelona_Idealista4[[#This Row],[Fecha]])</f>
        <v>2019</v>
      </c>
      <c r="C1720" t="s">
        <v>1841</v>
      </c>
      <c r="D1720" t="s">
        <v>11</v>
      </c>
      <c r="E1720" t="s">
        <v>42</v>
      </c>
      <c r="F1720" t="s">
        <v>43</v>
      </c>
      <c r="G1720" t="s">
        <v>119</v>
      </c>
      <c r="H1720" t="s">
        <v>15</v>
      </c>
      <c r="I1720">
        <v>3</v>
      </c>
      <c r="J1720">
        <v>85</v>
      </c>
      <c r="K1720" t="s">
        <v>16</v>
      </c>
      <c r="L1720" t="s">
        <v>17</v>
      </c>
      <c r="M1720" t="s">
        <v>58</v>
      </c>
      <c r="N1720" s="18">
        <f>VLOOKUP(Barcelona_Idealista4[[#This Row],[lift]],Tabla5[],2,0)</f>
        <v>0</v>
      </c>
      <c r="O1720" s="25">
        <v>545713</v>
      </c>
      <c r="P1720" s="25">
        <f>Barcelona_Idealista4[[#This Row],[prices]]/Barcelona_Idealista4[[#This Row],[area_m2]]</f>
        <v>6420.1529411764704</v>
      </c>
      <c r="Q1720" t="str">
        <f>_xlfn.TEXTJOIN("-",0,Barcelona_Idealista4[[#This Row],[condition]],Barcelona_Idealista4[[#This Row],[prices]])</f>
        <v>new-545713</v>
      </c>
      <c r="R1720" s="11" t="str" cm="1">
        <f t="array" ref="R17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1" spans="1:18" x14ac:dyDescent="0.2">
      <c r="A1721" s="1">
        <v>43755</v>
      </c>
      <c r="B1721" s="14">
        <f>YEAR(Barcelona_Idealista4[[#This Row],[Fecha]])</f>
        <v>2019</v>
      </c>
      <c r="C1721" t="s">
        <v>1842</v>
      </c>
      <c r="D1721" t="s">
        <v>11</v>
      </c>
      <c r="E1721" t="s">
        <v>42</v>
      </c>
      <c r="F1721" t="s">
        <v>43</v>
      </c>
      <c r="G1721" t="s">
        <v>119</v>
      </c>
      <c r="H1721" t="s">
        <v>15</v>
      </c>
      <c r="I1721">
        <v>2</v>
      </c>
      <c r="J1721">
        <v>62</v>
      </c>
      <c r="K1721" t="s">
        <v>16</v>
      </c>
      <c r="L1721" t="s">
        <v>17</v>
      </c>
      <c r="M1721" t="s">
        <v>18</v>
      </c>
      <c r="N1721" s="18">
        <f>VLOOKUP(Barcelona_Idealista4[[#This Row],[lift]],Tabla5[],2,0)</f>
        <v>0</v>
      </c>
      <c r="O1721" s="25">
        <v>560204</v>
      </c>
      <c r="P1721" s="25">
        <f>Barcelona_Idealista4[[#This Row],[prices]]/Barcelona_Idealista4[[#This Row],[area_m2]]</f>
        <v>9035.5483870967746</v>
      </c>
      <c r="Q1721" t="str">
        <f>_xlfn.TEXTJOIN("-",0,Barcelona_Idealista4[[#This Row],[condition]],Barcelona_Idealista4[[#This Row],[prices]])</f>
        <v>new-560204</v>
      </c>
      <c r="R1721" s="11" t="str" cm="1">
        <f t="array" ref="R17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2" spans="1:18" x14ac:dyDescent="0.2">
      <c r="A1722" s="1">
        <v>43756</v>
      </c>
      <c r="B1722" s="14">
        <f>YEAR(Barcelona_Idealista4[[#This Row],[Fecha]])</f>
        <v>2019</v>
      </c>
      <c r="C1722" t="s">
        <v>1843</v>
      </c>
      <c r="D1722" t="s">
        <v>11</v>
      </c>
      <c r="E1722" t="s">
        <v>42</v>
      </c>
      <c r="F1722" t="s">
        <v>43</v>
      </c>
      <c r="G1722" t="s">
        <v>119</v>
      </c>
      <c r="H1722" t="s">
        <v>15</v>
      </c>
      <c r="I1722">
        <v>2</v>
      </c>
      <c r="J1722">
        <v>62</v>
      </c>
      <c r="K1722" t="s">
        <v>16</v>
      </c>
      <c r="L1722" t="s">
        <v>17</v>
      </c>
      <c r="M1722" t="s">
        <v>58</v>
      </c>
      <c r="N1722" s="18">
        <f>VLOOKUP(Barcelona_Idealista4[[#This Row],[lift]],Tabla5[],2,0)</f>
        <v>0</v>
      </c>
      <c r="O1722" s="25">
        <v>429209</v>
      </c>
      <c r="P1722" s="25">
        <f>Barcelona_Idealista4[[#This Row],[prices]]/Barcelona_Idealista4[[#This Row],[area_m2]]</f>
        <v>6922.7258064516127</v>
      </c>
      <c r="Q1722" t="str">
        <f>_xlfn.TEXTJOIN("-",0,Barcelona_Idealista4[[#This Row],[condition]],Barcelona_Idealista4[[#This Row],[prices]])</f>
        <v>new-429209</v>
      </c>
      <c r="R1722" s="11" t="str" cm="1">
        <f t="array" ref="R1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3" spans="1:18" x14ac:dyDescent="0.2">
      <c r="A1723" s="1">
        <v>43757</v>
      </c>
      <c r="B1723" s="14">
        <f>YEAR(Barcelona_Idealista4[[#This Row],[Fecha]])</f>
        <v>2019</v>
      </c>
      <c r="C1723" t="s">
        <v>1844</v>
      </c>
      <c r="D1723" t="s">
        <v>11</v>
      </c>
      <c r="E1723" t="s">
        <v>42</v>
      </c>
      <c r="F1723" t="s">
        <v>43</v>
      </c>
      <c r="G1723" t="s">
        <v>119</v>
      </c>
      <c r="H1723" t="s">
        <v>15</v>
      </c>
      <c r="I1723">
        <v>2</v>
      </c>
      <c r="J1723">
        <v>62</v>
      </c>
      <c r="K1723" t="s">
        <v>16</v>
      </c>
      <c r="L1723" t="s">
        <v>17</v>
      </c>
      <c r="M1723" t="s">
        <v>18</v>
      </c>
      <c r="N1723" s="18">
        <f>VLOOKUP(Barcelona_Idealista4[[#This Row],[lift]],Tabla5[],2,0)</f>
        <v>0</v>
      </c>
      <c r="O1723" s="25">
        <v>387537</v>
      </c>
      <c r="P1723" s="25">
        <f>Barcelona_Idealista4[[#This Row],[prices]]/Barcelona_Idealista4[[#This Row],[area_m2]]</f>
        <v>6250.5967741935483</v>
      </c>
      <c r="Q1723" t="str">
        <f>_xlfn.TEXTJOIN("-",0,Barcelona_Idealista4[[#This Row],[condition]],Barcelona_Idealista4[[#This Row],[prices]])</f>
        <v>new-387537</v>
      </c>
      <c r="R1723" s="11" t="str" cm="1">
        <f t="array" ref="R1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4" spans="1:18" x14ac:dyDescent="0.2">
      <c r="A1724" s="1">
        <v>43758</v>
      </c>
      <c r="B1724" s="14">
        <f>YEAR(Barcelona_Idealista4[[#This Row],[Fecha]])</f>
        <v>2019</v>
      </c>
      <c r="C1724" t="s">
        <v>1845</v>
      </c>
      <c r="D1724" t="s">
        <v>11</v>
      </c>
      <c r="E1724" t="s">
        <v>19</v>
      </c>
      <c r="F1724" t="s">
        <v>68</v>
      </c>
      <c r="G1724" t="s">
        <v>119</v>
      </c>
      <c r="H1724" t="s">
        <v>64</v>
      </c>
      <c r="I1724">
        <v>5</v>
      </c>
      <c r="J1724">
        <v>572</v>
      </c>
      <c r="K1724" t="s">
        <v>28</v>
      </c>
      <c r="L1724" t="s">
        <v>17</v>
      </c>
      <c r="M1724" t="s">
        <v>29</v>
      </c>
      <c r="N1724" s="18">
        <f>VLOOKUP(Barcelona_Idealista4[[#This Row],[lift]],Tabla5[],2,0)</f>
        <v>0.02</v>
      </c>
      <c r="O1724" s="25">
        <v>2985000</v>
      </c>
      <c r="P1724" s="25">
        <f>Barcelona_Idealista4[[#This Row],[prices]]/Barcelona_Idealista4[[#This Row],[area_m2]]</f>
        <v>5218.5314685314688</v>
      </c>
      <c r="Q1724" t="str">
        <f>_xlfn.TEXTJOIN("-",0,Barcelona_Idealista4[[#This Row],[condition]],Barcelona_Idealista4[[#This Row],[prices]])</f>
        <v>new-2985000</v>
      </c>
      <c r="R1724" s="11" t="str" cm="1">
        <f t="array" ref="R1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5" spans="1:18" x14ac:dyDescent="0.2">
      <c r="A1725" s="1">
        <v>43759</v>
      </c>
      <c r="B1725" s="14">
        <f>YEAR(Barcelona_Idealista4[[#This Row],[Fecha]])</f>
        <v>2019</v>
      </c>
      <c r="C1725" t="s">
        <v>1846</v>
      </c>
      <c r="D1725" t="s">
        <v>11</v>
      </c>
      <c r="E1725" t="s">
        <v>50</v>
      </c>
      <c r="F1725" t="s">
        <v>51</v>
      </c>
      <c r="G1725" t="s">
        <v>119</v>
      </c>
      <c r="H1725" t="s">
        <v>15</v>
      </c>
      <c r="I1725">
        <v>3</v>
      </c>
      <c r="J1725">
        <v>97</v>
      </c>
      <c r="K1725" t="s">
        <v>16</v>
      </c>
      <c r="L1725" t="s">
        <v>17</v>
      </c>
      <c r="M1725" t="s">
        <v>21</v>
      </c>
      <c r="N1725" s="18">
        <f>VLOOKUP(Barcelona_Idealista4[[#This Row],[lift]],Tabla5[],2,0)</f>
        <v>0</v>
      </c>
      <c r="O1725" s="25">
        <v>506000</v>
      </c>
      <c r="P1725" s="25">
        <f>Barcelona_Idealista4[[#This Row],[prices]]/Barcelona_Idealista4[[#This Row],[area_m2]]</f>
        <v>5216.4948453608249</v>
      </c>
      <c r="Q1725" t="str">
        <f>_xlfn.TEXTJOIN("-",0,Barcelona_Idealista4[[#This Row],[condition]],Barcelona_Idealista4[[#This Row],[prices]])</f>
        <v>new-506000</v>
      </c>
      <c r="R1725" s="11" t="str" cm="1">
        <f t="array" ref="R1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6" spans="1:18" x14ac:dyDescent="0.2">
      <c r="A1726" s="1">
        <v>43760</v>
      </c>
      <c r="B1726" s="14">
        <f>YEAR(Barcelona_Idealista4[[#This Row],[Fecha]])</f>
        <v>2019</v>
      </c>
      <c r="C1726" t="s">
        <v>1847</v>
      </c>
      <c r="D1726" t="s">
        <v>11</v>
      </c>
      <c r="E1726" t="s">
        <v>50</v>
      </c>
      <c r="F1726" t="s">
        <v>51</v>
      </c>
      <c r="G1726" t="s">
        <v>119</v>
      </c>
      <c r="H1726" t="s">
        <v>15</v>
      </c>
      <c r="I1726">
        <v>3</v>
      </c>
      <c r="J1726">
        <v>92</v>
      </c>
      <c r="K1726" t="s">
        <v>16</v>
      </c>
      <c r="L1726" t="s">
        <v>17</v>
      </c>
      <c r="M1726" t="s">
        <v>40</v>
      </c>
      <c r="N1726" s="18">
        <f>VLOOKUP(Barcelona_Idealista4[[#This Row],[lift]],Tabla5[],2,0)</f>
        <v>0</v>
      </c>
      <c r="O1726" s="25">
        <v>453000</v>
      </c>
      <c r="P1726" s="25">
        <f>Barcelona_Idealista4[[#This Row],[prices]]/Barcelona_Idealista4[[#This Row],[area_m2]]</f>
        <v>4923.913043478261</v>
      </c>
      <c r="Q1726" t="str">
        <f>_xlfn.TEXTJOIN("-",0,Barcelona_Idealista4[[#This Row],[condition]],Barcelona_Idealista4[[#This Row],[prices]])</f>
        <v>new-453000</v>
      </c>
      <c r="R1726" s="11" t="str" cm="1">
        <f t="array" ref="R1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7" spans="1:18" x14ac:dyDescent="0.2">
      <c r="A1727" s="1">
        <v>43761</v>
      </c>
      <c r="B1727" s="14">
        <f>YEAR(Barcelona_Idealista4[[#This Row],[Fecha]])</f>
        <v>2019</v>
      </c>
      <c r="C1727" t="s">
        <v>1848</v>
      </c>
      <c r="D1727" t="s">
        <v>11</v>
      </c>
      <c r="E1727" t="s">
        <v>50</v>
      </c>
      <c r="F1727" t="s">
        <v>51</v>
      </c>
      <c r="G1727" t="s">
        <v>119</v>
      </c>
      <c r="H1727" t="s">
        <v>15</v>
      </c>
      <c r="I1727">
        <v>3</v>
      </c>
      <c r="J1727">
        <v>97</v>
      </c>
      <c r="K1727" t="s">
        <v>16</v>
      </c>
      <c r="L1727" t="s">
        <v>17</v>
      </c>
      <c r="M1727" t="s">
        <v>58</v>
      </c>
      <c r="N1727" s="18">
        <f>VLOOKUP(Barcelona_Idealista4[[#This Row],[lift]],Tabla5[],2,0)</f>
        <v>0</v>
      </c>
      <c r="O1727" s="25">
        <v>523000</v>
      </c>
      <c r="P1727" s="25">
        <f>Barcelona_Idealista4[[#This Row],[prices]]/Barcelona_Idealista4[[#This Row],[area_m2]]</f>
        <v>5391.7525773195875</v>
      </c>
      <c r="Q1727" t="str">
        <f>_xlfn.TEXTJOIN("-",0,Barcelona_Idealista4[[#This Row],[condition]],Barcelona_Idealista4[[#This Row],[prices]])</f>
        <v>new-523000</v>
      </c>
      <c r="R1727" s="11" t="str" cm="1">
        <f t="array" ref="R1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8" spans="1:18" x14ac:dyDescent="0.2">
      <c r="A1728" s="1">
        <v>43762</v>
      </c>
      <c r="B1728" s="14">
        <f>YEAR(Barcelona_Idealista4[[#This Row],[Fecha]])</f>
        <v>2019</v>
      </c>
      <c r="C1728" t="s">
        <v>1849</v>
      </c>
      <c r="D1728" t="s">
        <v>11</v>
      </c>
      <c r="E1728" t="s">
        <v>50</v>
      </c>
      <c r="F1728" t="s">
        <v>51</v>
      </c>
      <c r="G1728" t="s">
        <v>119</v>
      </c>
      <c r="H1728" t="s">
        <v>32</v>
      </c>
      <c r="I1728">
        <v>3</v>
      </c>
      <c r="J1728">
        <v>175</v>
      </c>
      <c r="K1728" t="s">
        <v>16</v>
      </c>
      <c r="L1728" t="s">
        <v>17</v>
      </c>
      <c r="M1728" t="s">
        <v>52</v>
      </c>
      <c r="N1728" s="18">
        <f>VLOOKUP(Barcelona_Idealista4[[#This Row],[lift]],Tabla5[],2,0)</f>
        <v>0</v>
      </c>
      <c r="O1728" s="25">
        <v>826000</v>
      </c>
      <c r="P1728" s="25">
        <f>Barcelona_Idealista4[[#This Row],[prices]]/Barcelona_Idealista4[[#This Row],[area_m2]]</f>
        <v>4720</v>
      </c>
      <c r="Q1728" t="str">
        <f>_xlfn.TEXTJOIN("-",0,Barcelona_Idealista4[[#This Row],[condition]],Barcelona_Idealista4[[#This Row],[prices]])</f>
        <v>new-826000</v>
      </c>
      <c r="R1728" s="11" t="str" cm="1">
        <f t="array" ref="R1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29" spans="1:18" x14ac:dyDescent="0.2">
      <c r="A1729" s="1">
        <v>43763</v>
      </c>
      <c r="B1729" s="14">
        <f>YEAR(Barcelona_Idealista4[[#This Row],[Fecha]])</f>
        <v>2019</v>
      </c>
      <c r="C1729" t="s">
        <v>1850</v>
      </c>
      <c r="D1729" t="s">
        <v>11</v>
      </c>
      <c r="E1729" t="s">
        <v>25</v>
      </c>
      <c r="F1729" t="s">
        <v>79</v>
      </c>
      <c r="G1729" t="s">
        <v>119</v>
      </c>
      <c r="H1729" t="s">
        <v>15</v>
      </c>
      <c r="I1729">
        <v>2</v>
      </c>
      <c r="J1729">
        <v>76</v>
      </c>
      <c r="K1729" t="s">
        <v>16</v>
      </c>
      <c r="L1729" t="s">
        <v>17</v>
      </c>
      <c r="M1729" t="s">
        <v>18</v>
      </c>
      <c r="N1729" s="18">
        <f>VLOOKUP(Barcelona_Idealista4[[#This Row],[lift]],Tabla5[],2,0)</f>
        <v>0</v>
      </c>
      <c r="O1729" s="25">
        <v>282000</v>
      </c>
      <c r="P1729" s="25">
        <f>Barcelona_Idealista4[[#This Row],[prices]]/Barcelona_Idealista4[[#This Row],[area_m2]]</f>
        <v>3710.5263157894738</v>
      </c>
      <c r="Q1729" t="str">
        <f>_xlfn.TEXTJOIN("-",0,Barcelona_Idealista4[[#This Row],[condition]],Barcelona_Idealista4[[#This Row],[prices]])</f>
        <v>new-282000</v>
      </c>
      <c r="R1729" s="11" t="str" cm="1">
        <f t="array" ref="R1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0" spans="1:18" x14ac:dyDescent="0.2">
      <c r="A1730" s="1">
        <v>43764</v>
      </c>
      <c r="B1730" s="14">
        <f>YEAR(Barcelona_Idealista4[[#This Row],[Fecha]])</f>
        <v>2019</v>
      </c>
      <c r="C1730" t="s">
        <v>1851</v>
      </c>
      <c r="D1730" t="s">
        <v>11</v>
      </c>
      <c r="E1730" t="s">
        <v>47</v>
      </c>
      <c r="F1730" t="s">
        <v>96</v>
      </c>
      <c r="G1730" t="s">
        <v>119</v>
      </c>
      <c r="H1730" t="s">
        <v>15</v>
      </c>
      <c r="I1730">
        <v>3</v>
      </c>
      <c r="J1730">
        <v>89</v>
      </c>
      <c r="K1730" t="s">
        <v>16</v>
      </c>
      <c r="L1730" t="s">
        <v>17</v>
      </c>
      <c r="M1730" t="s">
        <v>40</v>
      </c>
      <c r="N1730" s="18">
        <f>VLOOKUP(Barcelona_Idealista4[[#This Row],[lift]],Tabla5[],2,0)</f>
        <v>0</v>
      </c>
      <c r="O1730" s="25">
        <v>285000</v>
      </c>
      <c r="P1730" s="25">
        <f>Barcelona_Idealista4[[#This Row],[prices]]/Barcelona_Idealista4[[#This Row],[area_m2]]</f>
        <v>3202.2471910112358</v>
      </c>
      <c r="Q1730" t="str">
        <f>_xlfn.TEXTJOIN("-",0,Barcelona_Idealista4[[#This Row],[condition]],Barcelona_Idealista4[[#This Row],[prices]])</f>
        <v>new-285000</v>
      </c>
      <c r="R1730" s="11" t="str" cm="1">
        <f t="array" ref="R1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1" spans="1:18" x14ac:dyDescent="0.2">
      <c r="A1731" s="1">
        <v>43765</v>
      </c>
      <c r="B1731" s="14">
        <f>YEAR(Barcelona_Idealista4[[#This Row],[Fecha]])</f>
        <v>2019</v>
      </c>
      <c r="C1731" t="s">
        <v>1852</v>
      </c>
      <c r="D1731" t="s">
        <v>11</v>
      </c>
      <c r="E1731" t="s">
        <v>47</v>
      </c>
      <c r="F1731" t="s">
        <v>96</v>
      </c>
      <c r="G1731" t="s">
        <v>119</v>
      </c>
      <c r="H1731" t="s">
        <v>15</v>
      </c>
      <c r="I1731">
        <v>2</v>
      </c>
      <c r="J1731">
        <v>70</v>
      </c>
      <c r="K1731" t="s">
        <v>16</v>
      </c>
      <c r="L1731" t="s">
        <v>17</v>
      </c>
      <c r="M1731" t="s">
        <v>18</v>
      </c>
      <c r="N1731" s="18">
        <f>VLOOKUP(Barcelona_Idealista4[[#This Row],[lift]],Tabla5[],2,0)</f>
        <v>0</v>
      </c>
      <c r="O1731" s="25">
        <v>245000</v>
      </c>
      <c r="P1731" s="25">
        <f>Barcelona_Idealista4[[#This Row],[prices]]/Barcelona_Idealista4[[#This Row],[area_m2]]</f>
        <v>3500</v>
      </c>
      <c r="Q1731" t="str">
        <f>_xlfn.TEXTJOIN("-",0,Barcelona_Idealista4[[#This Row],[condition]],Barcelona_Idealista4[[#This Row],[prices]])</f>
        <v>new-245000</v>
      </c>
      <c r="R1731" s="11" t="str" cm="1">
        <f t="array" ref="R1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2" spans="1:18" x14ac:dyDescent="0.2">
      <c r="A1732" s="1">
        <v>43766</v>
      </c>
      <c r="B1732" s="14">
        <f>YEAR(Barcelona_Idealista4[[#This Row],[Fecha]])</f>
        <v>2019</v>
      </c>
      <c r="C1732" t="s">
        <v>1853</v>
      </c>
      <c r="D1732" t="s">
        <v>11</v>
      </c>
      <c r="E1732" t="s">
        <v>47</v>
      </c>
      <c r="F1732" t="s">
        <v>96</v>
      </c>
      <c r="G1732" t="s">
        <v>119</v>
      </c>
      <c r="H1732" t="s">
        <v>15</v>
      </c>
      <c r="I1732">
        <v>2</v>
      </c>
      <c r="J1732">
        <v>61</v>
      </c>
      <c r="K1732" t="s">
        <v>16</v>
      </c>
      <c r="L1732" t="s">
        <v>17</v>
      </c>
      <c r="M1732" t="s">
        <v>40</v>
      </c>
      <c r="N1732" s="18">
        <f>VLOOKUP(Barcelona_Idealista4[[#This Row],[lift]],Tabla5[],2,0)</f>
        <v>0</v>
      </c>
      <c r="O1732" s="25">
        <v>224000</v>
      </c>
      <c r="P1732" s="25">
        <f>Barcelona_Idealista4[[#This Row],[prices]]/Barcelona_Idealista4[[#This Row],[area_m2]]</f>
        <v>3672.1311475409834</v>
      </c>
      <c r="Q1732" t="str">
        <f>_xlfn.TEXTJOIN("-",0,Barcelona_Idealista4[[#This Row],[condition]],Barcelona_Idealista4[[#This Row],[prices]])</f>
        <v>new-224000</v>
      </c>
      <c r="R1732" s="11" t="str" cm="1">
        <f t="array" ref="R17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3" spans="1:18" x14ac:dyDescent="0.2">
      <c r="A1733" s="1">
        <v>43767</v>
      </c>
      <c r="B1733" s="14">
        <f>YEAR(Barcelona_Idealista4[[#This Row],[Fecha]])</f>
        <v>2019</v>
      </c>
      <c r="C1733" t="s">
        <v>1854</v>
      </c>
      <c r="D1733" t="s">
        <v>11</v>
      </c>
      <c r="E1733" t="s">
        <v>47</v>
      </c>
      <c r="F1733" t="s">
        <v>96</v>
      </c>
      <c r="G1733" t="s">
        <v>119</v>
      </c>
      <c r="H1733" t="s">
        <v>15</v>
      </c>
      <c r="I1733">
        <v>4</v>
      </c>
      <c r="J1733">
        <v>102</v>
      </c>
      <c r="K1733" t="s">
        <v>16</v>
      </c>
      <c r="L1733" t="s">
        <v>17</v>
      </c>
      <c r="M1733" t="s">
        <v>60</v>
      </c>
      <c r="N1733" s="18">
        <f>VLOOKUP(Barcelona_Idealista4[[#This Row],[lift]],Tabla5[],2,0)</f>
        <v>0</v>
      </c>
      <c r="O1733" s="25">
        <v>456000</v>
      </c>
      <c r="P1733" s="25">
        <f>Barcelona_Idealista4[[#This Row],[prices]]/Barcelona_Idealista4[[#This Row],[area_m2]]</f>
        <v>4470.588235294118</v>
      </c>
      <c r="Q1733" t="str">
        <f>_xlfn.TEXTJOIN("-",0,Barcelona_Idealista4[[#This Row],[condition]],Barcelona_Idealista4[[#This Row],[prices]])</f>
        <v>new-456000</v>
      </c>
      <c r="R1733" s="11" t="str" cm="1">
        <f t="array" ref="R17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4" spans="1:18" x14ac:dyDescent="0.2">
      <c r="A1734" s="1">
        <v>43768</v>
      </c>
      <c r="B1734" s="14">
        <f>YEAR(Barcelona_Idealista4[[#This Row],[Fecha]])</f>
        <v>2019</v>
      </c>
      <c r="C1734" t="s">
        <v>1855</v>
      </c>
      <c r="D1734" t="s">
        <v>11</v>
      </c>
      <c r="E1734" t="s">
        <v>25</v>
      </c>
      <c r="F1734" t="s">
        <v>70</v>
      </c>
      <c r="G1734" t="s">
        <v>119</v>
      </c>
      <c r="H1734" t="s">
        <v>23</v>
      </c>
      <c r="I1734">
        <v>3</v>
      </c>
      <c r="J1734">
        <v>79</v>
      </c>
      <c r="K1734" t="s">
        <v>16</v>
      </c>
      <c r="L1734" t="s">
        <v>17</v>
      </c>
      <c r="M1734" t="s">
        <v>58</v>
      </c>
      <c r="N1734" s="18">
        <f>VLOOKUP(Barcelona_Idealista4[[#This Row],[lift]],Tabla5[],2,0)</f>
        <v>0</v>
      </c>
      <c r="O1734" s="25">
        <v>288000</v>
      </c>
      <c r="P1734" s="25">
        <f>Barcelona_Idealista4[[#This Row],[prices]]/Barcelona_Idealista4[[#This Row],[area_m2]]</f>
        <v>3645.5696202531644</v>
      </c>
      <c r="Q1734" t="str">
        <f>_xlfn.TEXTJOIN("-",0,Barcelona_Idealista4[[#This Row],[condition]],Barcelona_Idealista4[[#This Row],[prices]])</f>
        <v>new-288000</v>
      </c>
      <c r="R1734" s="11" t="str" cm="1">
        <f t="array" ref="R1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5" spans="1:18" x14ac:dyDescent="0.2">
      <c r="A1735" s="1">
        <v>43769</v>
      </c>
      <c r="B1735" s="14">
        <f>YEAR(Barcelona_Idealista4[[#This Row],[Fecha]])</f>
        <v>2019</v>
      </c>
      <c r="C1735" t="s">
        <v>1856</v>
      </c>
      <c r="D1735" t="s">
        <v>11</v>
      </c>
      <c r="E1735" t="s">
        <v>25</v>
      </c>
      <c r="F1735" t="s">
        <v>70</v>
      </c>
      <c r="G1735" t="s">
        <v>119</v>
      </c>
      <c r="H1735" t="s">
        <v>23</v>
      </c>
      <c r="I1735">
        <v>2</v>
      </c>
      <c r="J1735">
        <v>50</v>
      </c>
      <c r="K1735" t="s">
        <v>16</v>
      </c>
      <c r="L1735" t="s">
        <v>17</v>
      </c>
      <c r="M1735" t="s">
        <v>58</v>
      </c>
      <c r="N1735" s="18">
        <f>VLOOKUP(Barcelona_Idealista4[[#This Row],[lift]],Tabla5[],2,0)</f>
        <v>0</v>
      </c>
      <c r="O1735" s="25">
        <v>220000</v>
      </c>
      <c r="P1735" s="25">
        <f>Barcelona_Idealista4[[#This Row],[prices]]/Barcelona_Idealista4[[#This Row],[area_m2]]</f>
        <v>4400</v>
      </c>
      <c r="Q1735" t="str">
        <f>_xlfn.TEXTJOIN("-",0,Barcelona_Idealista4[[#This Row],[condition]],Barcelona_Idealista4[[#This Row],[prices]])</f>
        <v>new-220000</v>
      </c>
      <c r="R1735" s="11" t="str" cm="1">
        <f t="array" ref="R1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6" spans="1:18" x14ac:dyDescent="0.2">
      <c r="A1736" s="1">
        <v>43770</v>
      </c>
      <c r="B1736" s="14">
        <f>YEAR(Barcelona_Idealista4[[#This Row],[Fecha]])</f>
        <v>2019</v>
      </c>
      <c r="C1736" t="s">
        <v>1857</v>
      </c>
      <c r="D1736" t="s">
        <v>11</v>
      </c>
      <c r="E1736" t="s">
        <v>25</v>
      </c>
      <c r="F1736" t="s">
        <v>70</v>
      </c>
      <c r="G1736" t="s">
        <v>119</v>
      </c>
      <c r="H1736" t="s">
        <v>15</v>
      </c>
      <c r="I1736">
        <v>3</v>
      </c>
      <c r="J1736">
        <v>62</v>
      </c>
      <c r="K1736" t="s">
        <v>16</v>
      </c>
      <c r="L1736" t="s">
        <v>17</v>
      </c>
      <c r="M1736" t="s">
        <v>21</v>
      </c>
      <c r="N1736" s="18">
        <f>VLOOKUP(Barcelona_Idealista4[[#This Row],[lift]],Tabla5[],2,0)</f>
        <v>0</v>
      </c>
      <c r="O1736" s="25">
        <v>235000</v>
      </c>
      <c r="P1736" s="25">
        <f>Barcelona_Idealista4[[#This Row],[prices]]/Barcelona_Idealista4[[#This Row],[area_m2]]</f>
        <v>3790.3225806451615</v>
      </c>
      <c r="Q1736" t="str">
        <f>_xlfn.TEXTJOIN("-",0,Barcelona_Idealista4[[#This Row],[condition]],Barcelona_Idealista4[[#This Row],[prices]])</f>
        <v>new-235000</v>
      </c>
      <c r="R1736" s="11" t="str" cm="1">
        <f t="array" ref="R1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7" spans="1:18" x14ac:dyDescent="0.2">
      <c r="A1737" s="1">
        <v>43771</v>
      </c>
      <c r="B1737" s="14">
        <f>YEAR(Barcelona_Idealista4[[#This Row],[Fecha]])</f>
        <v>2019</v>
      </c>
      <c r="C1737" t="s">
        <v>1858</v>
      </c>
      <c r="D1737" t="s">
        <v>11</v>
      </c>
      <c r="E1737" t="s">
        <v>25</v>
      </c>
      <c r="F1737" t="s">
        <v>70</v>
      </c>
      <c r="G1737" t="s">
        <v>119</v>
      </c>
      <c r="H1737" t="s">
        <v>15</v>
      </c>
      <c r="I1737">
        <v>3</v>
      </c>
      <c r="J1737">
        <v>63</v>
      </c>
      <c r="K1737" t="s">
        <v>16</v>
      </c>
      <c r="L1737" t="s">
        <v>17</v>
      </c>
      <c r="M1737" t="s">
        <v>18</v>
      </c>
      <c r="N1737" s="18">
        <f>VLOOKUP(Barcelona_Idealista4[[#This Row],[lift]],Tabla5[],2,0)</f>
        <v>0</v>
      </c>
      <c r="O1737" s="25">
        <v>268000</v>
      </c>
      <c r="P1737" s="25">
        <f>Barcelona_Idealista4[[#This Row],[prices]]/Barcelona_Idealista4[[#This Row],[area_m2]]</f>
        <v>4253.9682539682535</v>
      </c>
      <c r="Q1737" t="str">
        <f>_xlfn.TEXTJOIN("-",0,Barcelona_Idealista4[[#This Row],[condition]],Barcelona_Idealista4[[#This Row],[prices]])</f>
        <v>new-268000</v>
      </c>
      <c r="R1737" s="11" t="str" cm="1">
        <f t="array" ref="R1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8" spans="1:18" x14ac:dyDescent="0.2">
      <c r="A1738" s="1">
        <v>43772</v>
      </c>
      <c r="B1738" s="14">
        <f>YEAR(Barcelona_Idealista4[[#This Row],[Fecha]])</f>
        <v>2019</v>
      </c>
      <c r="C1738" t="s">
        <v>1859</v>
      </c>
      <c r="D1738" t="s">
        <v>11</v>
      </c>
      <c r="E1738" t="s">
        <v>25</v>
      </c>
      <c r="F1738" t="s">
        <v>70</v>
      </c>
      <c r="G1738" t="s">
        <v>119</v>
      </c>
      <c r="H1738" t="s">
        <v>15</v>
      </c>
      <c r="I1738">
        <v>2</v>
      </c>
      <c r="J1738">
        <v>56</v>
      </c>
      <c r="K1738" t="s">
        <v>16</v>
      </c>
      <c r="L1738" t="s">
        <v>17</v>
      </c>
      <c r="M1738" t="s">
        <v>18</v>
      </c>
      <c r="N1738" s="18">
        <f>VLOOKUP(Barcelona_Idealista4[[#This Row],[lift]],Tabla5[],2,0)</f>
        <v>0</v>
      </c>
      <c r="O1738" s="25">
        <v>238000</v>
      </c>
      <c r="P1738" s="25">
        <f>Barcelona_Idealista4[[#This Row],[prices]]/Barcelona_Idealista4[[#This Row],[area_m2]]</f>
        <v>4250</v>
      </c>
      <c r="Q1738" t="str">
        <f>_xlfn.TEXTJOIN("-",0,Barcelona_Idealista4[[#This Row],[condition]],Barcelona_Idealista4[[#This Row],[prices]])</f>
        <v>new-238000</v>
      </c>
      <c r="R1738" s="11" t="str" cm="1">
        <f t="array" ref="R1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39" spans="1:18" x14ac:dyDescent="0.2">
      <c r="A1739" s="1">
        <v>43773</v>
      </c>
      <c r="B1739" s="14">
        <f>YEAR(Barcelona_Idealista4[[#This Row],[Fecha]])</f>
        <v>2019</v>
      </c>
      <c r="C1739" t="s">
        <v>1860</v>
      </c>
      <c r="D1739" t="s">
        <v>11</v>
      </c>
      <c r="E1739" t="s">
        <v>25</v>
      </c>
      <c r="F1739" t="s">
        <v>70</v>
      </c>
      <c r="G1739" t="s">
        <v>119</v>
      </c>
      <c r="H1739" t="s">
        <v>15</v>
      </c>
      <c r="I1739">
        <v>4</v>
      </c>
      <c r="J1739">
        <v>88</v>
      </c>
      <c r="K1739" t="s">
        <v>16</v>
      </c>
      <c r="L1739" t="s">
        <v>17</v>
      </c>
      <c r="M1739" t="s">
        <v>21</v>
      </c>
      <c r="N1739" s="18">
        <f>VLOOKUP(Barcelona_Idealista4[[#This Row],[lift]],Tabla5[],2,0)</f>
        <v>0</v>
      </c>
      <c r="O1739" s="25">
        <v>298000</v>
      </c>
      <c r="P1739" s="25">
        <f>Barcelona_Idealista4[[#This Row],[prices]]/Barcelona_Idealista4[[#This Row],[area_m2]]</f>
        <v>3386.3636363636365</v>
      </c>
      <c r="Q1739" t="str">
        <f>_xlfn.TEXTJOIN("-",0,Barcelona_Idealista4[[#This Row],[condition]],Barcelona_Idealista4[[#This Row],[prices]])</f>
        <v>new-298000</v>
      </c>
      <c r="R1739" s="11" t="str" cm="1">
        <f t="array" ref="R1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0" spans="1:18" x14ac:dyDescent="0.2">
      <c r="A1740" s="1">
        <v>43774</v>
      </c>
      <c r="B1740" s="14">
        <f>YEAR(Barcelona_Idealista4[[#This Row],[Fecha]])</f>
        <v>2019</v>
      </c>
      <c r="C1740" t="s">
        <v>1861</v>
      </c>
      <c r="D1740" t="s">
        <v>11</v>
      </c>
      <c r="E1740" t="s">
        <v>25</v>
      </c>
      <c r="F1740" t="s">
        <v>70</v>
      </c>
      <c r="G1740" t="s">
        <v>119</v>
      </c>
      <c r="H1740" t="s">
        <v>15</v>
      </c>
      <c r="I1740">
        <v>2</v>
      </c>
      <c r="J1740">
        <v>56</v>
      </c>
      <c r="K1740" t="s">
        <v>16</v>
      </c>
      <c r="L1740" t="s">
        <v>17</v>
      </c>
      <c r="M1740" t="s">
        <v>40</v>
      </c>
      <c r="N1740" s="18">
        <f>VLOOKUP(Barcelona_Idealista4[[#This Row],[lift]],Tabla5[],2,0)</f>
        <v>0</v>
      </c>
      <c r="O1740" s="25">
        <v>216000</v>
      </c>
      <c r="P1740" s="25">
        <f>Barcelona_Idealista4[[#This Row],[prices]]/Barcelona_Idealista4[[#This Row],[area_m2]]</f>
        <v>3857.1428571428573</v>
      </c>
      <c r="Q1740" t="str">
        <f>_xlfn.TEXTJOIN("-",0,Barcelona_Idealista4[[#This Row],[condition]],Barcelona_Idealista4[[#This Row],[prices]])</f>
        <v>new-216000</v>
      </c>
      <c r="R1740" s="11" t="str" cm="1">
        <f t="array" ref="R17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1" spans="1:18" x14ac:dyDescent="0.2">
      <c r="A1741" s="1">
        <v>43775</v>
      </c>
      <c r="B1741" s="14">
        <f>YEAR(Barcelona_Idealista4[[#This Row],[Fecha]])</f>
        <v>2019</v>
      </c>
      <c r="C1741" t="s">
        <v>1862</v>
      </c>
      <c r="D1741" t="s">
        <v>11</v>
      </c>
      <c r="E1741" t="s">
        <v>25</v>
      </c>
      <c r="F1741" t="s">
        <v>70</v>
      </c>
      <c r="G1741" t="s">
        <v>119</v>
      </c>
      <c r="H1741" t="s">
        <v>15</v>
      </c>
      <c r="I1741">
        <v>3</v>
      </c>
      <c r="J1741">
        <v>62</v>
      </c>
      <c r="K1741" t="s">
        <v>16</v>
      </c>
      <c r="L1741" t="s">
        <v>17</v>
      </c>
      <c r="M1741" t="s">
        <v>40</v>
      </c>
      <c r="N1741" s="18">
        <f>VLOOKUP(Barcelona_Idealista4[[#This Row],[lift]],Tabla5[],2,0)</f>
        <v>0</v>
      </c>
      <c r="O1741" s="25">
        <v>258000</v>
      </c>
      <c r="P1741" s="25">
        <f>Barcelona_Idealista4[[#This Row],[prices]]/Barcelona_Idealista4[[#This Row],[area_m2]]</f>
        <v>4161.2903225806449</v>
      </c>
      <c r="Q1741" t="str">
        <f>_xlfn.TEXTJOIN("-",0,Barcelona_Idealista4[[#This Row],[condition]],Barcelona_Idealista4[[#This Row],[prices]])</f>
        <v>new-258000</v>
      </c>
      <c r="R1741" s="11" t="str" cm="1">
        <f t="array" ref="R17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2" spans="1:18" x14ac:dyDescent="0.2">
      <c r="A1742" s="1">
        <v>43776</v>
      </c>
      <c r="B1742" s="14">
        <f>YEAR(Barcelona_Idealista4[[#This Row],[Fecha]])</f>
        <v>2019</v>
      </c>
      <c r="C1742" t="s">
        <v>1863</v>
      </c>
      <c r="D1742" t="s">
        <v>11</v>
      </c>
      <c r="E1742" t="s">
        <v>25</v>
      </c>
      <c r="F1742" t="s">
        <v>70</v>
      </c>
      <c r="G1742" t="s">
        <v>119</v>
      </c>
      <c r="H1742" t="s">
        <v>15</v>
      </c>
      <c r="I1742">
        <v>2</v>
      </c>
      <c r="J1742">
        <v>56</v>
      </c>
      <c r="K1742" t="s">
        <v>16</v>
      </c>
      <c r="L1742" t="s">
        <v>17</v>
      </c>
      <c r="M1742" t="s">
        <v>40</v>
      </c>
      <c r="N1742" s="18">
        <f>VLOOKUP(Barcelona_Idealista4[[#This Row],[lift]],Tabla5[],2,0)</f>
        <v>0</v>
      </c>
      <c r="O1742" s="25">
        <v>220000</v>
      </c>
      <c r="P1742" s="25">
        <f>Barcelona_Idealista4[[#This Row],[prices]]/Barcelona_Idealista4[[#This Row],[area_m2]]</f>
        <v>3928.5714285714284</v>
      </c>
      <c r="Q1742" t="str">
        <f>_xlfn.TEXTJOIN("-",0,Barcelona_Idealista4[[#This Row],[condition]],Barcelona_Idealista4[[#This Row],[prices]])</f>
        <v>new-220000</v>
      </c>
      <c r="R1742" s="11" t="str" cm="1">
        <f t="array" ref="R1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3" spans="1:18" x14ac:dyDescent="0.2">
      <c r="A1743" s="1">
        <v>43777</v>
      </c>
      <c r="B1743" s="14">
        <f>YEAR(Barcelona_Idealista4[[#This Row],[Fecha]])</f>
        <v>2019</v>
      </c>
      <c r="C1743" t="s">
        <v>1864</v>
      </c>
      <c r="D1743" t="s">
        <v>11</v>
      </c>
      <c r="E1743" t="s">
        <v>25</v>
      </c>
      <c r="F1743" t="s">
        <v>70</v>
      </c>
      <c r="G1743" t="s">
        <v>119</v>
      </c>
      <c r="H1743" t="s">
        <v>15</v>
      </c>
      <c r="I1743">
        <v>3</v>
      </c>
      <c r="J1743">
        <v>86</v>
      </c>
      <c r="K1743" t="s">
        <v>16</v>
      </c>
      <c r="L1743" t="s">
        <v>17</v>
      </c>
      <c r="M1743" t="s">
        <v>52</v>
      </c>
      <c r="N1743" s="18">
        <f>VLOOKUP(Barcelona_Idealista4[[#This Row],[lift]],Tabla5[],2,0)</f>
        <v>0</v>
      </c>
      <c r="O1743" s="25">
        <v>269000</v>
      </c>
      <c r="P1743" s="25">
        <f>Barcelona_Idealista4[[#This Row],[prices]]/Barcelona_Idealista4[[#This Row],[area_m2]]</f>
        <v>3127.9069767441861</v>
      </c>
      <c r="Q1743" t="str">
        <f>_xlfn.TEXTJOIN("-",0,Barcelona_Idealista4[[#This Row],[condition]],Barcelona_Idealista4[[#This Row],[prices]])</f>
        <v>new-269000</v>
      </c>
      <c r="R1743" s="11" t="str" cm="1">
        <f t="array" ref="R1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4" spans="1:18" x14ac:dyDescent="0.2">
      <c r="A1744" s="1">
        <v>43778</v>
      </c>
      <c r="B1744" s="14">
        <f>YEAR(Barcelona_Idealista4[[#This Row],[Fecha]])</f>
        <v>2019</v>
      </c>
      <c r="C1744" t="s">
        <v>1865</v>
      </c>
      <c r="D1744" t="s">
        <v>11</v>
      </c>
      <c r="E1744" t="s">
        <v>25</v>
      </c>
      <c r="F1744" t="s">
        <v>39</v>
      </c>
      <c r="G1744" t="s">
        <v>119</v>
      </c>
      <c r="H1744" t="s">
        <v>32</v>
      </c>
      <c r="I1744">
        <v>2</v>
      </c>
      <c r="J1744">
        <v>75</v>
      </c>
      <c r="K1744" t="s">
        <v>16</v>
      </c>
      <c r="L1744" t="s">
        <v>17</v>
      </c>
      <c r="M1744" t="s">
        <v>52</v>
      </c>
      <c r="N1744" s="18">
        <f>VLOOKUP(Barcelona_Idealista4[[#This Row],[lift]],Tabla5[],2,0)</f>
        <v>0</v>
      </c>
      <c r="O1744" s="25">
        <v>283000</v>
      </c>
      <c r="P1744" s="25">
        <f>Barcelona_Idealista4[[#This Row],[prices]]/Barcelona_Idealista4[[#This Row],[area_m2]]</f>
        <v>3773.3333333333335</v>
      </c>
      <c r="Q1744" t="str">
        <f>_xlfn.TEXTJOIN("-",0,Barcelona_Idealista4[[#This Row],[condition]],Barcelona_Idealista4[[#This Row],[prices]])</f>
        <v>new-283000</v>
      </c>
      <c r="R1744" s="11" t="str" cm="1">
        <f t="array" ref="R17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5" spans="1:18" x14ac:dyDescent="0.2">
      <c r="A1745" s="1">
        <v>43779</v>
      </c>
      <c r="B1745" s="14">
        <f>YEAR(Barcelona_Idealista4[[#This Row],[Fecha]])</f>
        <v>2019</v>
      </c>
      <c r="C1745" t="s">
        <v>1866</v>
      </c>
      <c r="D1745" t="s">
        <v>11</v>
      </c>
      <c r="E1745" t="s">
        <v>25</v>
      </c>
      <c r="F1745" t="s">
        <v>39</v>
      </c>
      <c r="G1745" t="s">
        <v>119</v>
      </c>
      <c r="H1745" t="s">
        <v>15</v>
      </c>
      <c r="I1745">
        <v>3</v>
      </c>
      <c r="J1745">
        <v>100</v>
      </c>
      <c r="K1745" t="s">
        <v>16</v>
      </c>
      <c r="L1745" t="s">
        <v>17</v>
      </c>
      <c r="M1745" t="s">
        <v>40</v>
      </c>
      <c r="N1745" s="18">
        <f>VLOOKUP(Barcelona_Idealista4[[#This Row],[lift]],Tabla5[],2,0)</f>
        <v>0</v>
      </c>
      <c r="O1745" s="25">
        <v>435000</v>
      </c>
      <c r="P1745" s="25">
        <f>Barcelona_Idealista4[[#This Row],[prices]]/Barcelona_Idealista4[[#This Row],[area_m2]]</f>
        <v>4350</v>
      </c>
      <c r="Q1745" t="str">
        <f>_xlfn.TEXTJOIN("-",0,Barcelona_Idealista4[[#This Row],[condition]],Barcelona_Idealista4[[#This Row],[prices]])</f>
        <v>new-435000</v>
      </c>
      <c r="R1745" s="11" t="str" cm="1">
        <f t="array" ref="R1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6" spans="1:18" x14ac:dyDescent="0.2">
      <c r="A1746" s="1">
        <v>43780</v>
      </c>
      <c r="B1746" s="14">
        <f>YEAR(Barcelona_Idealista4[[#This Row],[Fecha]])</f>
        <v>2019</v>
      </c>
      <c r="C1746" t="s">
        <v>1867</v>
      </c>
      <c r="D1746" t="s">
        <v>11</v>
      </c>
      <c r="E1746" t="s">
        <v>25</v>
      </c>
      <c r="F1746" t="s">
        <v>39</v>
      </c>
      <c r="G1746" t="s">
        <v>119</v>
      </c>
      <c r="H1746" t="s">
        <v>15</v>
      </c>
      <c r="I1746">
        <v>1</v>
      </c>
      <c r="J1746">
        <v>50</v>
      </c>
      <c r="K1746" t="s">
        <v>16</v>
      </c>
      <c r="L1746" t="s">
        <v>17</v>
      </c>
      <c r="M1746" t="s">
        <v>18</v>
      </c>
      <c r="N1746" s="18">
        <f>VLOOKUP(Barcelona_Idealista4[[#This Row],[lift]],Tabla5[],2,0)</f>
        <v>0</v>
      </c>
      <c r="O1746" s="25">
        <v>269000</v>
      </c>
      <c r="P1746" s="25">
        <f>Barcelona_Idealista4[[#This Row],[prices]]/Barcelona_Idealista4[[#This Row],[area_m2]]</f>
        <v>5380</v>
      </c>
      <c r="Q1746" t="str">
        <f>_xlfn.TEXTJOIN("-",0,Barcelona_Idealista4[[#This Row],[condition]],Barcelona_Idealista4[[#This Row],[prices]])</f>
        <v>new-269000</v>
      </c>
      <c r="R1746" s="11" t="str" cm="1">
        <f t="array" ref="R1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7" spans="1:18" x14ac:dyDescent="0.2">
      <c r="A1747" s="1">
        <v>43781</v>
      </c>
      <c r="B1747" s="14">
        <f>YEAR(Barcelona_Idealista4[[#This Row],[Fecha]])</f>
        <v>2019</v>
      </c>
      <c r="C1747" t="s">
        <v>1868</v>
      </c>
      <c r="D1747" t="s">
        <v>11</v>
      </c>
      <c r="E1747" t="s">
        <v>25</v>
      </c>
      <c r="F1747" t="s">
        <v>39</v>
      </c>
      <c r="G1747" t="s">
        <v>119</v>
      </c>
      <c r="H1747" t="s">
        <v>15</v>
      </c>
      <c r="I1747">
        <v>1</v>
      </c>
      <c r="J1747">
        <v>50</v>
      </c>
      <c r="K1747" t="s">
        <v>16</v>
      </c>
      <c r="L1747" t="s">
        <v>17</v>
      </c>
      <c r="M1747" t="s">
        <v>18</v>
      </c>
      <c r="N1747" s="18">
        <f>VLOOKUP(Barcelona_Idealista4[[#This Row],[lift]],Tabla5[],2,0)</f>
        <v>0</v>
      </c>
      <c r="O1747" s="25">
        <v>259000</v>
      </c>
      <c r="P1747" s="25">
        <f>Barcelona_Idealista4[[#This Row],[prices]]/Barcelona_Idealista4[[#This Row],[area_m2]]</f>
        <v>5180</v>
      </c>
      <c r="Q1747" t="str">
        <f>_xlfn.TEXTJOIN("-",0,Barcelona_Idealista4[[#This Row],[condition]],Barcelona_Idealista4[[#This Row],[prices]])</f>
        <v>new-259000</v>
      </c>
      <c r="R1747" s="11" t="str" cm="1">
        <f t="array" ref="R17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8" spans="1:18" x14ac:dyDescent="0.2">
      <c r="A1748" s="1">
        <v>43782</v>
      </c>
      <c r="B1748" s="14">
        <f>YEAR(Barcelona_Idealista4[[#This Row],[Fecha]])</f>
        <v>2019</v>
      </c>
      <c r="C1748" t="s">
        <v>1869</v>
      </c>
      <c r="D1748" t="s">
        <v>11</v>
      </c>
      <c r="E1748" t="s">
        <v>25</v>
      </c>
      <c r="F1748" t="s">
        <v>39</v>
      </c>
      <c r="G1748" t="s">
        <v>119</v>
      </c>
      <c r="H1748" t="s">
        <v>15</v>
      </c>
      <c r="I1748">
        <v>3</v>
      </c>
      <c r="J1748">
        <v>100</v>
      </c>
      <c r="K1748" t="s">
        <v>16</v>
      </c>
      <c r="L1748" t="s">
        <v>17</v>
      </c>
      <c r="M1748" t="s">
        <v>21</v>
      </c>
      <c r="N1748" s="18">
        <f>VLOOKUP(Barcelona_Idealista4[[#This Row],[lift]],Tabla5[],2,0)</f>
        <v>0</v>
      </c>
      <c r="O1748" s="25">
        <v>450000</v>
      </c>
      <c r="P1748" s="25">
        <f>Barcelona_Idealista4[[#This Row],[prices]]/Barcelona_Idealista4[[#This Row],[area_m2]]</f>
        <v>4500</v>
      </c>
      <c r="Q1748" t="str">
        <f>_xlfn.TEXTJOIN("-",0,Barcelona_Idealista4[[#This Row],[condition]],Barcelona_Idealista4[[#This Row],[prices]])</f>
        <v>new-450000</v>
      </c>
      <c r="R1748" s="11" t="str" cm="1">
        <f t="array" ref="R17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49" spans="1:18" x14ac:dyDescent="0.2">
      <c r="A1749" s="1">
        <v>43783</v>
      </c>
      <c r="B1749" s="14">
        <f>YEAR(Barcelona_Idealista4[[#This Row],[Fecha]])</f>
        <v>2019</v>
      </c>
      <c r="C1749" t="s">
        <v>1870</v>
      </c>
      <c r="D1749" t="s">
        <v>11</v>
      </c>
      <c r="E1749" t="s">
        <v>19</v>
      </c>
      <c r="F1749" t="s">
        <v>77</v>
      </c>
      <c r="G1749" t="s">
        <v>119</v>
      </c>
      <c r="H1749" t="s">
        <v>15</v>
      </c>
      <c r="I1749">
        <v>3</v>
      </c>
      <c r="J1749">
        <v>200</v>
      </c>
      <c r="K1749" t="s">
        <v>16</v>
      </c>
      <c r="L1749" t="s">
        <v>17</v>
      </c>
      <c r="M1749" t="s">
        <v>40</v>
      </c>
      <c r="N1749" s="18">
        <f>VLOOKUP(Barcelona_Idealista4[[#This Row],[lift]],Tabla5[],2,0)</f>
        <v>0</v>
      </c>
      <c r="O1749" s="25">
        <v>2360000</v>
      </c>
      <c r="P1749" s="25">
        <f>Barcelona_Idealista4[[#This Row],[prices]]/Barcelona_Idealista4[[#This Row],[area_m2]]</f>
        <v>11800</v>
      </c>
      <c r="Q1749" t="str">
        <f>_xlfn.TEXTJOIN("-",0,Barcelona_Idealista4[[#This Row],[condition]],Barcelona_Idealista4[[#This Row],[prices]])</f>
        <v>new-2360000</v>
      </c>
      <c r="R1749" s="11" t="str" cm="1">
        <f t="array" ref="R17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0" spans="1:18" x14ac:dyDescent="0.2">
      <c r="A1750" s="1">
        <v>43784</v>
      </c>
      <c r="B1750" s="14">
        <f>YEAR(Barcelona_Idealista4[[#This Row],[Fecha]])</f>
        <v>2019</v>
      </c>
      <c r="C1750" t="s">
        <v>1871</v>
      </c>
      <c r="D1750" t="s">
        <v>11</v>
      </c>
      <c r="E1750" t="s">
        <v>19</v>
      </c>
      <c r="F1750" t="s">
        <v>77</v>
      </c>
      <c r="G1750" t="s">
        <v>119</v>
      </c>
      <c r="H1750" t="s">
        <v>15</v>
      </c>
      <c r="I1750">
        <v>3</v>
      </c>
      <c r="J1750">
        <v>200</v>
      </c>
      <c r="K1750" t="s">
        <v>16</v>
      </c>
      <c r="L1750" t="s">
        <v>17</v>
      </c>
      <c r="M1750" t="s">
        <v>21</v>
      </c>
      <c r="N1750" s="18">
        <f>VLOOKUP(Barcelona_Idealista4[[#This Row],[lift]],Tabla5[],2,0)</f>
        <v>0</v>
      </c>
      <c r="O1750" s="25">
        <v>2360000</v>
      </c>
      <c r="P1750" s="25">
        <f>Barcelona_Idealista4[[#This Row],[prices]]/Barcelona_Idealista4[[#This Row],[area_m2]]</f>
        <v>11800</v>
      </c>
      <c r="Q1750" t="str">
        <f>_xlfn.TEXTJOIN("-",0,Barcelona_Idealista4[[#This Row],[condition]],Barcelona_Idealista4[[#This Row],[prices]])</f>
        <v>new-2360000</v>
      </c>
      <c r="R1750" s="11" t="str" cm="1">
        <f t="array" ref="R1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1" spans="1:18" x14ac:dyDescent="0.2">
      <c r="A1751" s="1">
        <v>43785</v>
      </c>
      <c r="B1751" s="14">
        <f>YEAR(Barcelona_Idealista4[[#This Row],[Fecha]])</f>
        <v>2019</v>
      </c>
      <c r="C1751" t="s">
        <v>1872</v>
      </c>
      <c r="D1751" t="s">
        <v>11</v>
      </c>
      <c r="E1751" t="s">
        <v>37</v>
      </c>
      <c r="F1751" t="s">
        <v>38</v>
      </c>
      <c r="G1751" t="s">
        <v>119</v>
      </c>
      <c r="H1751" t="s">
        <v>15</v>
      </c>
      <c r="I1751">
        <v>2</v>
      </c>
      <c r="J1751">
        <v>82</v>
      </c>
      <c r="K1751" t="s">
        <v>16</v>
      </c>
      <c r="L1751" t="s">
        <v>17</v>
      </c>
      <c r="M1751" t="s">
        <v>21</v>
      </c>
      <c r="N1751" s="18">
        <f>VLOOKUP(Barcelona_Idealista4[[#This Row],[lift]],Tabla5[],2,0)</f>
        <v>0</v>
      </c>
      <c r="O1751" s="25">
        <v>540000</v>
      </c>
      <c r="P1751" s="25">
        <f>Barcelona_Idealista4[[#This Row],[prices]]/Barcelona_Idealista4[[#This Row],[area_m2]]</f>
        <v>6585.3658536585363</v>
      </c>
      <c r="Q1751" t="str">
        <f>_xlfn.TEXTJOIN("-",0,Barcelona_Idealista4[[#This Row],[condition]],Barcelona_Idealista4[[#This Row],[prices]])</f>
        <v>new-540000</v>
      </c>
      <c r="R1751" s="11" t="str" cm="1">
        <f t="array" ref="R1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2" spans="1:18" x14ac:dyDescent="0.2">
      <c r="A1752" s="1">
        <v>43786</v>
      </c>
      <c r="B1752" s="14">
        <f>YEAR(Barcelona_Idealista4[[#This Row],[Fecha]])</f>
        <v>2019</v>
      </c>
      <c r="C1752" t="s">
        <v>1873</v>
      </c>
      <c r="D1752" t="s">
        <v>11</v>
      </c>
      <c r="E1752" t="s">
        <v>37</v>
      </c>
      <c r="F1752" t="s">
        <v>38</v>
      </c>
      <c r="G1752" t="s">
        <v>119</v>
      </c>
      <c r="H1752" t="s">
        <v>15</v>
      </c>
      <c r="I1752">
        <v>2</v>
      </c>
      <c r="J1752">
        <v>82</v>
      </c>
      <c r="K1752" t="s">
        <v>16</v>
      </c>
      <c r="L1752" t="s">
        <v>17</v>
      </c>
      <c r="M1752" t="s">
        <v>40</v>
      </c>
      <c r="N1752" s="18">
        <f>VLOOKUP(Barcelona_Idealista4[[#This Row],[lift]],Tabla5[],2,0)</f>
        <v>0</v>
      </c>
      <c r="O1752" s="25">
        <v>525000</v>
      </c>
      <c r="P1752" s="25">
        <f>Barcelona_Idealista4[[#This Row],[prices]]/Barcelona_Idealista4[[#This Row],[area_m2]]</f>
        <v>6402.4390243902435</v>
      </c>
      <c r="Q1752" t="str">
        <f>_xlfn.TEXTJOIN("-",0,Barcelona_Idealista4[[#This Row],[condition]],Barcelona_Idealista4[[#This Row],[prices]])</f>
        <v>new-525000</v>
      </c>
      <c r="R1752" s="11" t="str" cm="1">
        <f t="array" ref="R1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3" spans="1:18" x14ac:dyDescent="0.2">
      <c r="A1753" s="1">
        <v>43787</v>
      </c>
      <c r="B1753" s="14">
        <f>YEAR(Barcelona_Idealista4[[#This Row],[Fecha]])</f>
        <v>2019</v>
      </c>
      <c r="C1753" t="s">
        <v>1874</v>
      </c>
      <c r="D1753" t="s">
        <v>11</v>
      </c>
      <c r="E1753" t="s">
        <v>37</v>
      </c>
      <c r="F1753" t="s">
        <v>38</v>
      </c>
      <c r="G1753" t="s">
        <v>119</v>
      </c>
      <c r="H1753" t="s">
        <v>23</v>
      </c>
      <c r="I1753">
        <v>1</v>
      </c>
      <c r="J1753">
        <v>67</v>
      </c>
      <c r="K1753" t="s">
        <v>16</v>
      </c>
      <c r="L1753" t="s">
        <v>17</v>
      </c>
      <c r="M1753" t="s">
        <v>58</v>
      </c>
      <c r="N1753" s="18">
        <f>VLOOKUP(Barcelona_Idealista4[[#This Row],[lift]],Tabla5[],2,0)</f>
        <v>0</v>
      </c>
      <c r="O1753" s="25">
        <v>475000</v>
      </c>
      <c r="P1753" s="25">
        <f>Barcelona_Idealista4[[#This Row],[prices]]/Barcelona_Idealista4[[#This Row],[area_m2]]</f>
        <v>7089.5522388059699</v>
      </c>
      <c r="Q1753" t="str">
        <f>_xlfn.TEXTJOIN("-",0,Barcelona_Idealista4[[#This Row],[condition]],Barcelona_Idealista4[[#This Row],[prices]])</f>
        <v>new-475000</v>
      </c>
      <c r="R1753" s="11" t="str" cm="1">
        <f t="array" ref="R17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4" spans="1:18" x14ac:dyDescent="0.2">
      <c r="A1754" s="1">
        <v>43788</v>
      </c>
      <c r="B1754" s="14">
        <f>YEAR(Barcelona_Idealista4[[#This Row],[Fecha]])</f>
        <v>2019</v>
      </c>
      <c r="C1754" t="s">
        <v>1875</v>
      </c>
      <c r="D1754" t="s">
        <v>11</v>
      </c>
      <c r="E1754" t="s">
        <v>37</v>
      </c>
      <c r="F1754" t="s">
        <v>38</v>
      </c>
      <c r="G1754" t="s">
        <v>119</v>
      </c>
      <c r="H1754" t="s">
        <v>15</v>
      </c>
      <c r="I1754">
        <v>2</v>
      </c>
      <c r="J1754">
        <v>82</v>
      </c>
      <c r="K1754" t="s">
        <v>16</v>
      </c>
      <c r="L1754" t="s">
        <v>17</v>
      </c>
      <c r="M1754" t="s">
        <v>18</v>
      </c>
      <c r="N1754" s="18">
        <f>VLOOKUP(Barcelona_Idealista4[[#This Row],[lift]],Tabla5[],2,0)</f>
        <v>0</v>
      </c>
      <c r="O1754" s="25">
        <v>500000</v>
      </c>
      <c r="P1754" s="25">
        <f>Barcelona_Idealista4[[#This Row],[prices]]/Barcelona_Idealista4[[#This Row],[area_m2]]</f>
        <v>6097.5609756097565</v>
      </c>
      <c r="Q1754" t="str">
        <f>_xlfn.TEXTJOIN("-",0,Barcelona_Idealista4[[#This Row],[condition]],Barcelona_Idealista4[[#This Row],[prices]])</f>
        <v>new-500000</v>
      </c>
      <c r="R1754" s="11" t="str" cm="1">
        <f t="array" ref="R17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5" spans="1:18" x14ac:dyDescent="0.2">
      <c r="A1755" s="1">
        <v>43789</v>
      </c>
      <c r="B1755" s="14">
        <f>YEAR(Barcelona_Idealista4[[#This Row],[Fecha]])</f>
        <v>2019</v>
      </c>
      <c r="C1755" t="s">
        <v>1876</v>
      </c>
      <c r="D1755" t="s">
        <v>11</v>
      </c>
      <c r="E1755" t="s">
        <v>37</v>
      </c>
      <c r="F1755" t="s">
        <v>38</v>
      </c>
      <c r="G1755" t="s">
        <v>119</v>
      </c>
      <c r="H1755" t="s">
        <v>23</v>
      </c>
      <c r="I1755">
        <v>1</v>
      </c>
      <c r="J1755">
        <v>50</v>
      </c>
      <c r="K1755" t="s">
        <v>16</v>
      </c>
      <c r="L1755" t="s">
        <v>17</v>
      </c>
      <c r="M1755" t="s">
        <v>58</v>
      </c>
      <c r="N1755" s="18">
        <f>VLOOKUP(Barcelona_Idealista4[[#This Row],[lift]],Tabla5[],2,0)</f>
        <v>0</v>
      </c>
      <c r="O1755" s="25">
        <v>360000</v>
      </c>
      <c r="P1755" s="25">
        <f>Barcelona_Idealista4[[#This Row],[prices]]/Barcelona_Idealista4[[#This Row],[area_m2]]</f>
        <v>7200</v>
      </c>
      <c r="Q1755" t="str">
        <f>_xlfn.TEXTJOIN("-",0,Barcelona_Idealista4[[#This Row],[condition]],Barcelona_Idealista4[[#This Row],[prices]])</f>
        <v>new-360000</v>
      </c>
      <c r="R1755" s="11" t="str" cm="1">
        <f t="array" ref="R1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6" spans="1:18" x14ac:dyDescent="0.2">
      <c r="A1756" s="1">
        <v>43790</v>
      </c>
      <c r="B1756" s="14">
        <f>YEAR(Barcelona_Idealista4[[#This Row],[Fecha]])</f>
        <v>2019</v>
      </c>
      <c r="C1756" t="s">
        <v>1877</v>
      </c>
      <c r="D1756" t="s">
        <v>11</v>
      </c>
      <c r="E1756" t="s">
        <v>37</v>
      </c>
      <c r="F1756" t="s">
        <v>38</v>
      </c>
      <c r="G1756" t="s">
        <v>119</v>
      </c>
      <c r="H1756" t="s">
        <v>15</v>
      </c>
      <c r="I1756">
        <v>1</v>
      </c>
      <c r="J1756">
        <v>50</v>
      </c>
      <c r="K1756" t="s">
        <v>16</v>
      </c>
      <c r="L1756" t="s">
        <v>17</v>
      </c>
      <c r="M1756" t="s">
        <v>40</v>
      </c>
      <c r="N1756" s="18">
        <f>VLOOKUP(Barcelona_Idealista4[[#This Row],[lift]],Tabla5[],2,0)</f>
        <v>0</v>
      </c>
      <c r="O1756" s="25">
        <v>335000</v>
      </c>
      <c r="P1756" s="25">
        <f>Barcelona_Idealista4[[#This Row],[prices]]/Barcelona_Idealista4[[#This Row],[area_m2]]</f>
        <v>6700</v>
      </c>
      <c r="Q1756" t="str">
        <f>_xlfn.TEXTJOIN("-",0,Barcelona_Idealista4[[#This Row],[condition]],Barcelona_Idealista4[[#This Row],[prices]])</f>
        <v>new-335000</v>
      </c>
      <c r="R1756" s="11" t="str" cm="1">
        <f t="array" ref="R1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7" spans="1:18" x14ac:dyDescent="0.2">
      <c r="A1757" s="1">
        <v>43791</v>
      </c>
      <c r="B1757" s="14">
        <f>YEAR(Barcelona_Idealista4[[#This Row],[Fecha]])</f>
        <v>2019</v>
      </c>
      <c r="C1757" t="s">
        <v>1878</v>
      </c>
      <c r="D1757" t="s">
        <v>11</v>
      </c>
      <c r="E1757" t="s">
        <v>54</v>
      </c>
      <c r="F1757" t="s">
        <v>97</v>
      </c>
      <c r="G1757" t="s">
        <v>119</v>
      </c>
      <c r="H1757" t="s">
        <v>15</v>
      </c>
      <c r="I1757">
        <v>2</v>
      </c>
      <c r="J1757">
        <v>77</v>
      </c>
      <c r="K1757" t="s">
        <v>16</v>
      </c>
      <c r="L1757" t="s">
        <v>17</v>
      </c>
      <c r="M1757" t="s">
        <v>40</v>
      </c>
      <c r="N1757" s="18">
        <f>VLOOKUP(Barcelona_Idealista4[[#This Row],[lift]],Tabla5[],2,0)</f>
        <v>0</v>
      </c>
      <c r="O1757" s="25">
        <v>345000</v>
      </c>
      <c r="P1757" s="25">
        <f>Barcelona_Idealista4[[#This Row],[prices]]/Barcelona_Idealista4[[#This Row],[area_m2]]</f>
        <v>4480.5194805194806</v>
      </c>
      <c r="Q1757" t="str">
        <f>_xlfn.TEXTJOIN("-",0,Barcelona_Idealista4[[#This Row],[condition]],Barcelona_Idealista4[[#This Row],[prices]])</f>
        <v>new-345000</v>
      </c>
      <c r="R1757" s="11" t="str" cm="1">
        <f t="array" ref="R1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8" spans="1:18" x14ac:dyDescent="0.2">
      <c r="A1758" s="1">
        <v>43792</v>
      </c>
      <c r="B1758" s="14">
        <f>YEAR(Barcelona_Idealista4[[#This Row],[Fecha]])</f>
        <v>2019</v>
      </c>
      <c r="C1758" t="s">
        <v>1879</v>
      </c>
      <c r="D1758" t="s">
        <v>11</v>
      </c>
      <c r="E1758" t="s">
        <v>54</v>
      </c>
      <c r="F1758" t="s">
        <v>97</v>
      </c>
      <c r="G1758" t="s">
        <v>119</v>
      </c>
      <c r="H1758" t="s">
        <v>15</v>
      </c>
      <c r="I1758">
        <v>2</v>
      </c>
      <c r="J1758">
        <v>77</v>
      </c>
      <c r="K1758" t="s">
        <v>16</v>
      </c>
      <c r="L1758" t="s">
        <v>17</v>
      </c>
      <c r="M1758" t="s">
        <v>60</v>
      </c>
      <c r="N1758" s="18">
        <f>VLOOKUP(Barcelona_Idealista4[[#This Row],[lift]],Tabla5[],2,0)</f>
        <v>0</v>
      </c>
      <c r="O1758" s="25">
        <v>425000</v>
      </c>
      <c r="P1758" s="25">
        <f>Barcelona_Idealista4[[#This Row],[prices]]/Barcelona_Idealista4[[#This Row],[area_m2]]</f>
        <v>5519.4805194805194</v>
      </c>
      <c r="Q1758" t="str">
        <f>_xlfn.TEXTJOIN("-",0,Barcelona_Idealista4[[#This Row],[condition]],Barcelona_Idealista4[[#This Row],[prices]])</f>
        <v>new-425000</v>
      </c>
      <c r="R1758" s="11" t="str" cm="1">
        <f t="array" ref="R1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59" spans="1:18" x14ac:dyDescent="0.2">
      <c r="A1759" s="1">
        <v>43793</v>
      </c>
      <c r="B1759" s="14">
        <f>YEAR(Barcelona_Idealista4[[#This Row],[Fecha]])</f>
        <v>2019</v>
      </c>
      <c r="C1759" t="s">
        <v>1880</v>
      </c>
      <c r="D1759" t="s">
        <v>11</v>
      </c>
      <c r="E1759" t="s">
        <v>54</v>
      </c>
      <c r="F1759" t="s">
        <v>97</v>
      </c>
      <c r="G1759" t="s">
        <v>119</v>
      </c>
      <c r="H1759" t="s">
        <v>15</v>
      </c>
      <c r="I1759">
        <v>2</v>
      </c>
      <c r="J1759">
        <v>77</v>
      </c>
      <c r="K1759" t="s">
        <v>16</v>
      </c>
      <c r="L1759" t="s">
        <v>17</v>
      </c>
      <c r="M1759" t="s">
        <v>58</v>
      </c>
      <c r="N1759" s="18">
        <f>VLOOKUP(Barcelona_Idealista4[[#This Row],[lift]],Tabla5[],2,0)</f>
        <v>0</v>
      </c>
      <c r="O1759" s="25">
        <v>355000</v>
      </c>
      <c r="P1759" s="25">
        <f>Barcelona_Idealista4[[#This Row],[prices]]/Barcelona_Idealista4[[#This Row],[area_m2]]</f>
        <v>4610.3896103896104</v>
      </c>
      <c r="Q1759" t="str">
        <f>_xlfn.TEXTJOIN("-",0,Barcelona_Idealista4[[#This Row],[condition]],Barcelona_Idealista4[[#This Row],[prices]])</f>
        <v>new-355000</v>
      </c>
      <c r="R1759" s="11" t="str" cm="1">
        <f t="array" ref="R1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0" spans="1:18" x14ac:dyDescent="0.2">
      <c r="A1760" s="1">
        <v>43794</v>
      </c>
      <c r="B1760" s="14">
        <f>YEAR(Barcelona_Idealista4[[#This Row],[Fecha]])</f>
        <v>2019</v>
      </c>
      <c r="C1760" t="s">
        <v>1881</v>
      </c>
      <c r="D1760" t="s">
        <v>11</v>
      </c>
      <c r="E1760" t="s">
        <v>54</v>
      </c>
      <c r="F1760" t="s">
        <v>97</v>
      </c>
      <c r="G1760" t="s">
        <v>119</v>
      </c>
      <c r="H1760" t="s">
        <v>15</v>
      </c>
      <c r="I1760">
        <v>2</v>
      </c>
      <c r="J1760">
        <v>77</v>
      </c>
      <c r="K1760" t="s">
        <v>16</v>
      </c>
      <c r="L1760" t="s">
        <v>17</v>
      </c>
      <c r="M1760" t="s">
        <v>57</v>
      </c>
      <c r="N1760" s="18">
        <f>VLOOKUP(Barcelona_Idealista4[[#This Row],[lift]],Tabla5[],2,0)</f>
        <v>0</v>
      </c>
      <c r="O1760" s="25">
        <v>340000</v>
      </c>
      <c r="P1760" s="25">
        <f>Barcelona_Idealista4[[#This Row],[prices]]/Barcelona_Idealista4[[#This Row],[area_m2]]</f>
        <v>4415.5844155844152</v>
      </c>
      <c r="Q1760" t="str">
        <f>_xlfn.TEXTJOIN("-",0,Barcelona_Idealista4[[#This Row],[condition]],Barcelona_Idealista4[[#This Row],[prices]])</f>
        <v>new-340000</v>
      </c>
      <c r="R1760" s="11" t="str" cm="1">
        <f t="array" ref="R17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1" spans="1:18" x14ac:dyDescent="0.2">
      <c r="A1761" s="1">
        <v>43795</v>
      </c>
      <c r="B1761" s="14">
        <f>YEAR(Barcelona_Idealista4[[#This Row],[Fecha]])</f>
        <v>2019</v>
      </c>
      <c r="C1761" t="s">
        <v>1882</v>
      </c>
      <c r="D1761" t="s">
        <v>11</v>
      </c>
      <c r="E1761" t="s">
        <v>54</v>
      </c>
      <c r="F1761" t="s">
        <v>97</v>
      </c>
      <c r="G1761" t="s">
        <v>119</v>
      </c>
      <c r="H1761" t="s">
        <v>15</v>
      </c>
      <c r="I1761">
        <v>2</v>
      </c>
      <c r="J1761">
        <v>77</v>
      </c>
      <c r="K1761" t="s">
        <v>16</v>
      </c>
      <c r="L1761" t="s">
        <v>17</v>
      </c>
      <c r="M1761" t="s">
        <v>18</v>
      </c>
      <c r="N1761" s="18">
        <f>VLOOKUP(Barcelona_Idealista4[[#This Row],[lift]],Tabla5[],2,0)</f>
        <v>0</v>
      </c>
      <c r="O1761" s="25">
        <v>340000</v>
      </c>
      <c r="P1761" s="25">
        <f>Barcelona_Idealista4[[#This Row],[prices]]/Barcelona_Idealista4[[#This Row],[area_m2]]</f>
        <v>4415.5844155844152</v>
      </c>
      <c r="Q1761" t="str">
        <f>_xlfn.TEXTJOIN("-",0,Barcelona_Idealista4[[#This Row],[condition]],Barcelona_Idealista4[[#This Row],[prices]])</f>
        <v>new-340000</v>
      </c>
      <c r="R1761" s="11" t="str" cm="1">
        <f t="array" ref="R1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2" spans="1:18" x14ac:dyDescent="0.2">
      <c r="A1762" s="1">
        <v>43796</v>
      </c>
      <c r="B1762" s="14">
        <f>YEAR(Barcelona_Idealista4[[#This Row],[Fecha]])</f>
        <v>2019</v>
      </c>
      <c r="C1762" t="s">
        <v>1883</v>
      </c>
      <c r="D1762" t="s">
        <v>11</v>
      </c>
      <c r="E1762" t="s">
        <v>25</v>
      </c>
      <c r="F1762" t="s">
        <v>39</v>
      </c>
      <c r="G1762" t="s">
        <v>119</v>
      </c>
      <c r="H1762" t="s">
        <v>32</v>
      </c>
      <c r="I1762">
        <v>2</v>
      </c>
      <c r="J1762">
        <v>100</v>
      </c>
      <c r="K1762" t="s">
        <v>16</v>
      </c>
      <c r="L1762" t="s">
        <v>17</v>
      </c>
      <c r="M1762" t="s">
        <v>52</v>
      </c>
      <c r="N1762" s="18">
        <f>VLOOKUP(Barcelona_Idealista4[[#This Row],[lift]],Tabla5[],2,0)</f>
        <v>0</v>
      </c>
      <c r="O1762" s="25">
        <v>485000</v>
      </c>
      <c r="P1762" s="25">
        <f>Barcelona_Idealista4[[#This Row],[prices]]/Barcelona_Idealista4[[#This Row],[area_m2]]</f>
        <v>4850</v>
      </c>
      <c r="Q1762" t="str">
        <f>_xlfn.TEXTJOIN("-",0,Barcelona_Idealista4[[#This Row],[condition]],Barcelona_Idealista4[[#This Row],[prices]])</f>
        <v>new-485000</v>
      </c>
      <c r="R1762" s="11" t="str" cm="1">
        <f t="array" ref="R17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3" spans="1:18" x14ac:dyDescent="0.2">
      <c r="A1763" s="1">
        <v>43797</v>
      </c>
      <c r="B1763" s="14">
        <f>YEAR(Barcelona_Idealista4[[#This Row],[Fecha]])</f>
        <v>2019</v>
      </c>
      <c r="C1763" t="s">
        <v>1884</v>
      </c>
      <c r="D1763" t="s">
        <v>11</v>
      </c>
      <c r="E1763" t="s">
        <v>25</v>
      </c>
      <c r="F1763" t="s">
        <v>39</v>
      </c>
      <c r="G1763" t="s">
        <v>119</v>
      </c>
      <c r="H1763" t="s">
        <v>32</v>
      </c>
      <c r="I1763">
        <v>2</v>
      </c>
      <c r="J1763">
        <v>94</v>
      </c>
      <c r="K1763" t="s">
        <v>16</v>
      </c>
      <c r="L1763" t="s">
        <v>17</v>
      </c>
      <c r="M1763" t="s">
        <v>52</v>
      </c>
      <c r="N1763" s="18">
        <f>VLOOKUP(Barcelona_Idealista4[[#This Row],[lift]],Tabla5[],2,0)</f>
        <v>0</v>
      </c>
      <c r="O1763" s="25">
        <v>465000</v>
      </c>
      <c r="P1763" s="25">
        <f>Barcelona_Idealista4[[#This Row],[prices]]/Barcelona_Idealista4[[#This Row],[area_m2]]</f>
        <v>4946.8085106382978</v>
      </c>
      <c r="Q1763" t="str">
        <f>_xlfn.TEXTJOIN("-",0,Barcelona_Idealista4[[#This Row],[condition]],Barcelona_Idealista4[[#This Row],[prices]])</f>
        <v>new-465000</v>
      </c>
      <c r="R1763" s="11" t="str" cm="1">
        <f t="array" ref="R1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4" spans="1:18" x14ac:dyDescent="0.2">
      <c r="A1764" s="1">
        <v>43798</v>
      </c>
      <c r="B1764" s="14">
        <f>YEAR(Barcelona_Idealista4[[#This Row],[Fecha]])</f>
        <v>2019</v>
      </c>
      <c r="C1764" t="s">
        <v>1885</v>
      </c>
      <c r="D1764" t="s">
        <v>11</v>
      </c>
      <c r="E1764" t="s">
        <v>25</v>
      </c>
      <c r="F1764" t="s">
        <v>26</v>
      </c>
      <c r="G1764" t="s">
        <v>119</v>
      </c>
      <c r="H1764" t="s">
        <v>32</v>
      </c>
      <c r="I1764">
        <v>2</v>
      </c>
      <c r="J1764">
        <v>105</v>
      </c>
      <c r="K1764" t="s">
        <v>16</v>
      </c>
      <c r="L1764" t="s">
        <v>17</v>
      </c>
      <c r="M1764" t="s">
        <v>52</v>
      </c>
      <c r="N1764" s="18">
        <f>VLOOKUP(Barcelona_Idealista4[[#This Row],[lift]],Tabla5[],2,0)</f>
        <v>0</v>
      </c>
      <c r="O1764" s="25">
        <v>367500</v>
      </c>
      <c r="P1764" s="25">
        <f>Barcelona_Idealista4[[#This Row],[prices]]/Barcelona_Idealista4[[#This Row],[area_m2]]</f>
        <v>3500</v>
      </c>
      <c r="Q1764" t="str">
        <f>_xlfn.TEXTJOIN("-",0,Barcelona_Idealista4[[#This Row],[condition]],Barcelona_Idealista4[[#This Row],[prices]])</f>
        <v>new-367500</v>
      </c>
      <c r="R1764" s="11" t="str" cm="1">
        <f t="array" ref="R17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5" spans="1:18" x14ac:dyDescent="0.2">
      <c r="A1765" s="1">
        <v>43799</v>
      </c>
      <c r="B1765" s="14">
        <f>YEAR(Barcelona_Idealista4[[#This Row],[Fecha]])</f>
        <v>2019</v>
      </c>
      <c r="C1765" t="s">
        <v>1886</v>
      </c>
      <c r="D1765" t="s">
        <v>11</v>
      </c>
      <c r="E1765" t="s">
        <v>19</v>
      </c>
      <c r="F1765" t="s">
        <v>20</v>
      </c>
      <c r="G1765" t="s">
        <v>119</v>
      </c>
      <c r="H1765" t="s">
        <v>15</v>
      </c>
      <c r="I1765">
        <v>2</v>
      </c>
      <c r="J1765">
        <v>69</v>
      </c>
      <c r="K1765" t="s">
        <v>16</v>
      </c>
      <c r="L1765" t="s">
        <v>17</v>
      </c>
      <c r="M1765" t="s">
        <v>60</v>
      </c>
      <c r="N1765" s="18">
        <f>VLOOKUP(Barcelona_Idealista4[[#This Row],[lift]],Tabla5[],2,0)</f>
        <v>0</v>
      </c>
      <c r="O1765" s="25">
        <v>624000</v>
      </c>
      <c r="P1765" s="25">
        <f>Barcelona_Idealista4[[#This Row],[prices]]/Barcelona_Idealista4[[#This Row],[area_m2]]</f>
        <v>9043.4782608695659</v>
      </c>
      <c r="Q1765" t="str">
        <f>_xlfn.TEXTJOIN("-",0,Barcelona_Idealista4[[#This Row],[condition]],Barcelona_Idealista4[[#This Row],[prices]])</f>
        <v>new-624000</v>
      </c>
      <c r="R1765" s="11" t="str" cm="1">
        <f t="array" ref="R1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6" spans="1:18" x14ac:dyDescent="0.2">
      <c r="A1766" s="1">
        <v>43800</v>
      </c>
      <c r="B1766" s="14">
        <f>YEAR(Barcelona_Idealista4[[#This Row],[Fecha]])</f>
        <v>2019</v>
      </c>
      <c r="C1766" t="s">
        <v>1887</v>
      </c>
      <c r="D1766" t="s">
        <v>11</v>
      </c>
      <c r="E1766" t="s">
        <v>19</v>
      </c>
      <c r="F1766" t="s">
        <v>20</v>
      </c>
      <c r="G1766" t="s">
        <v>119</v>
      </c>
      <c r="H1766" t="s">
        <v>15</v>
      </c>
      <c r="I1766">
        <v>2</v>
      </c>
      <c r="J1766">
        <v>73</v>
      </c>
      <c r="K1766" t="s">
        <v>16</v>
      </c>
      <c r="L1766" t="s">
        <v>17</v>
      </c>
      <c r="M1766" t="s">
        <v>40</v>
      </c>
      <c r="N1766" s="18">
        <f>VLOOKUP(Barcelona_Idealista4[[#This Row],[lift]],Tabla5[],2,0)</f>
        <v>0</v>
      </c>
      <c r="O1766" s="25">
        <v>648000</v>
      </c>
      <c r="P1766" s="25">
        <f>Barcelona_Idealista4[[#This Row],[prices]]/Barcelona_Idealista4[[#This Row],[area_m2]]</f>
        <v>8876.7123287671238</v>
      </c>
      <c r="Q1766" t="str">
        <f>_xlfn.TEXTJOIN("-",0,Barcelona_Idealista4[[#This Row],[condition]],Barcelona_Idealista4[[#This Row],[prices]])</f>
        <v>new-648000</v>
      </c>
      <c r="R1766" s="11" t="str" cm="1">
        <f t="array" ref="R17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7" spans="1:18" x14ac:dyDescent="0.2">
      <c r="A1767" s="1">
        <v>43801</v>
      </c>
      <c r="B1767" s="14">
        <f>YEAR(Barcelona_Idealista4[[#This Row],[Fecha]])</f>
        <v>2019</v>
      </c>
      <c r="C1767" t="s">
        <v>1888</v>
      </c>
      <c r="D1767" t="s">
        <v>11</v>
      </c>
      <c r="E1767" t="s">
        <v>19</v>
      </c>
      <c r="F1767" t="s">
        <v>20</v>
      </c>
      <c r="G1767" t="s">
        <v>119</v>
      </c>
      <c r="H1767" t="s">
        <v>15</v>
      </c>
      <c r="I1767">
        <v>2</v>
      </c>
      <c r="J1767">
        <v>70</v>
      </c>
      <c r="K1767" t="s">
        <v>16</v>
      </c>
      <c r="L1767" t="s">
        <v>17</v>
      </c>
      <c r="M1767" t="s">
        <v>58</v>
      </c>
      <c r="N1767" s="18">
        <f>VLOOKUP(Barcelona_Idealista4[[#This Row],[lift]],Tabla5[],2,0)</f>
        <v>0</v>
      </c>
      <c r="O1767" s="25">
        <v>624000</v>
      </c>
      <c r="P1767" s="25">
        <f>Barcelona_Idealista4[[#This Row],[prices]]/Barcelona_Idealista4[[#This Row],[area_m2]]</f>
        <v>8914.2857142857138</v>
      </c>
      <c r="Q1767" t="str">
        <f>_xlfn.TEXTJOIN("-",0,Barcelona_Idealista4[[#This Row],[condition]],Barcelona_Idealista4[[#This Row],[prices]])</f>
        <v>new-624000</v>
      </c>
      <c r="R1767" s="11" t="str" cm="1">
        <f t="array" ref="R17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8" spans="1:18" x14ac:dyDescent="0.2">
      <c r="A1768" s="1">
        <v>43802</v>
      </c>
      <c r="B1768" s="14">
        <f>YEAR(Barcelona_Idealista4[[#This Row],[Fecha]])</f>
        <v>2019</v>
      </c>
      <c r="C1768" t="s">
        <v>1889</v>
      </c>
      <c r="D1768" t="s">
        <v>11</v>
      </c>
      <c r="E1768" t="s">
        <v>19</v>
      </c>
      <c r="F1768" t="s">
        <v>20</v>
      </c>
      <c r="G1768" t="s">
        <v>119</v>
      </c>
      <c r="H1768" t="s">
        <v>15</v>
      </c>
      <c r="I1768">
        <v>2</v>
      </c>
      <c r="J1768">
        <v>69</v>
      </c>
      <c r="K1768" t="s">
        <v>16</v>
      </c>
      <c r="L1768" t="s">
        <v>17</v>
      </c>
      <c r="M1768" t="s">
        <v>36</v>
      </c>
      <c r="N1768" s="18">
        <f>VLOOKUP(Barcelona_Idealista4[[#This Row],[lift]],Tabla5[],2,0)</f>
        <v>0</v>
      </c>
      <c r="O1768" s="25">
        <v>616000</v>
      </c>
      <c r="P1768" s="25">
        <f>Barcelona_Idealista4[[#This Row],[prices]]/Barcelona_Idealista4[[#This Row],[area_m2]]</f>
        <v>8927.536231884058</v>
      </c>
      <c r="Q1768" t="str">
        <f>_xlfn.TEXTJOIN("-",0,Barcelona_Idealista4[[#This Row],[condition]],Barcelona_Idealista4[[#This Row],[prices]])</f>
        <v>new-616000</v>
      </c>
      <c r="R1768" s="11" t="str" cm="1">
        <f t="array" ref="R1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69" spans="1:18" x14ac:dyDescent="0.2">
      <c r="A1769" s="1">
        <v>43803</v>
      </c>
      <c r="B1769" s="14">
        <f>YEAR(Barcelona_Idealista4[[#This Row],[Fecha]])</f>
        <v>2019</v>
      </c>
      <c r="C1769" t="s">
        <v>1890</v>
      </c>
      <c r="D1769" t="s">
        <v>11</v>
      </c>
      <c r="E1769" t="s">
        <v>19</v>
      </c>
      <c r="F1769" t="s">
        <v>20</v>
      </c>
      <c r="G1769" t="s">
        <v>119</v>
      </c>
      <c r="H1769" t="s">
        <v>15</v>
      </c>
      <c r="I1769">
        <v>2</v>
      </c>
      <c r="J1769">
        <v>70</v>
      </c>
      <c r="K1769" t="s">
        <v>16</v>
      </c>
      <c r="L1769" t="s">
        <v>17</v>
      </c>
      <c r="M1769" t="s">
        <v>21</v>
      </c>
      <c r="N1769" s="18">
        <f>VLOOKUP(Barcelona_Idealista4[[#This Row],[lift]],Tabla5[],2,0)</f>
        <v>0</v>
      </c>
      <c r="O1769" s="25">
        <v>616000</v>
      </c>
      <c r="P1769" s="25">
        <f>Barcelona_Idealista4[[#This Row],[prices]]/Barcelona_Idealista4[[#This Row],[area_m2]]</f>
        <v>8800</v>
      </c>
      <c r="Q1769" t="str">
        <f>_xlfn.TEXTJOIN("-",0,Barcelona_Idealista4[[#This Row],[condition]],Barcelona_Idealista4[[#This Row],[prices]])</f>
        <v>new-616000</v>
      </c>
      <c r="R1769" s="11" t="str" cm="1">
        <f t="array" ref="R17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0" spans="1:18" x14ac:dyDescent="0.2">
      <c r="A1770" s="1">
        <v>43804</v>
      </c>
      <c r="B1770" s="14">
        <f>YEAR(Barcelona_Idealista4[[#This Row],[Fecha]])</f>
        <v>2019</v>
      </c>
      <c r="C1770" t="s">
        <v>1891</v>
      </c>
      <c r="D1770" t="s">
        <v>11</v>
      </c>
      <c r="E1770" t="s">
        <v>19</v>
      </c>
      <c r="F1770" t="s">
        <v>20</v>
      </c>
      <c r="G1770" t="s">
        <v>119</v>
      </c>
      <c r="H1770" t="s">
        <v>15</v>
      </c>
      <c r="I1770">
        <v>2</v>
      </c>
      <c r="J1770">
        <v>73</v>
      </c>
      <c r="K1770" t="s">
        <v>16</v>
      </c>
      <c r="L1770" t="s">
        <v>17</v>
      </c>
      <c r="M1770" t="s">
        <v>40</v>
      </c>
      <c r="N1770" s="18">
        <f>VLOOKUP(Barcelona_Idealista4[[#This Row],[lift]],Tabla5[],2,0)</f>
        <v>0</v>
      </c>
      <c r="O1770" s="25">
        <v>639000</v>
      </c>
      <c r="P1770" s="25">
        <f>Barcelona_Idealista4[[#This Row],[prices]]/Barcelona_Idealista4[[#This Row],[area_m2]]</f>
        <v>8753.4246575342459</v>
      </c>
      <c r="Q1770" t="str">
        <f>_xlfn.TEXTJOIN("-",0,Barcelona_Idealista4[[#This Row],[condition]],Barcelona_Idealista4[[#This Row],[prices]])</f>
        <v>new-639000</v>
      </c>
      <c r="R1770" s="11" t="str" cm="1">
        <f t="array" ref="R17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1" spans="1:18" x14ac:dyDescent="0.2">
      <c r="A1771" s="1">
        <v>43805</v>
      </c>
      <c r="B1771" s="14">
        <f>YEAR(Barcelona_Idealista4[[#This Row],[Fecha]])</f>
        <v>2019</v>
      </c>
      <c r="C1771" t="s">
        <v>1892</v>
      </c>
      <c r="D1771" t="s">
        <v>11</v>
      </c>
      <c r="E1771" t="s">
        <v>19</v>
      </c>
      <c r="F1771" t="s">
        <v>20</v>
      </c>
      <c r="G1771" t="s">
        <v>119</v>
      </c>
      <c r="H1771" t="s">
        <v>15</v>
      </c>
      <c r="I1771">
        <v>2</v>
      </c>
      <c r="J1771">
        <v>69</v>
      </c>
      <c r="K1771" t="s">
        <v>16</v>
      </c>
      <c r="L1771" t="s">
        <v>17</v>
      </c>
      <c r="M1771" t="s">
        <v>21</v>
      </c>
      <c r="N1771" s="18">
        <f>VLOOKUP(Barcelona_Idealista4[[#This Row],[lift]],Tabla5[],2,0)</f>
        <v>0</v>
      </c>
      <c r="O1771" s="25">
        <v>599000</v>
      </c>
      <c r="P1771" s="25">
        <f>Barcelona_Idealista4[[#This Row],[prices]]/Barcelona_Idealista4[[#This Row],[area_m2]]</f>
        <v>8681.1594202898559</v>
      </c>
      <c r="Q1771" t="str">
        <f>_xlfn.TEXTJOIN("-",0,Barcelona_Idealista4[[#This Row],[condition]],Barcelona_Idealista4[[#This Row],[prices]])</f>
        <v>new-599000</v>
      </c>
      <c r="R1771" s="11" t="str" cm="1">
        <f t="array" ref="R17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2" spans="1:18" x14ac:dyDescent="0.2">
      <c r="A1772" s="1">
        <v>43806</v>
      </c>
      <c r="B1772" s="14">
        <f>YEAR(Barcelona_Idealista4[[#This Row],[Fecha]])</f>
        <v>2019</v>
      </c>
      <c r="C1772" t="s">
        <v>1893</v>
      </c>
      <c r="D1772" t="s">
        <v>11</v>
      </c>
      <c r="E1772" t="s">
        <v>19</v>
      </c>
      <c r="F1772" t="s">
        <v>20</v>
      </c>
      <c r="G1772" t="s">
        <v>119</v>
      </c>
      <c r="H1772" t="s">
        <v>15</v>
      </c>
      <c r="I1772">
        <v>2</v>
      </c>
      <c r="J1772">
        <v>70</v>
      </c>
      <c r="K1772" t="s">
        <v>16</v>
      </c>
      <c r="L1772" t="s">
        <v>17</v>
      </c>
      <c r="M1772" t="s">
        <v>40</v>
      </c>
      <c r="N1772" s="18">
        <f>VLOOKUP(Barcelona_Idealista4[[#This Row],[lift]],Tabla5[],2,0)</f>
        <v>0</v>
      </c>
      <c r="O1772" s="25">
        <v>607000</v>
      </c>
      <c r="P1772" s="25">
        <f>Barcelona_Idealista4[[#This Row],[prices]]/Barcelona_Idealista4[[#This Row],[area_m2]]</f>
        <v>8671.4285714285706</v>
      </c>
      <c r="Q1772" t="str">
        <f>_xlfn.TEXTJOIN("-",0,Barcelona_Idealista4[[#This Row],[condition]],Barcelona_Idealista4[[#This Row],[prices]])</f>
        <v>new-607000</v>
      </c>
      <c r="R1772" s="11" t="str" cm="1">
        <f t="array" ref="R1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3" spans="1:18" x14ac:dyDescent="0.2">
      <c r="A1773" s="1">
        <v>43807</v>
      </c>
      <c r="B1773" s="14">
        <f>YEAR(Barcelona_Idealista4[[#This Row],[Fecha]])</f>
        <v>2019</v>
      </c>
      <c r="C1773" t="s">
        <v>1894</v>
      </c>
      <c r="D1773" t="s">
        <v>11</v>
      </c>
      <c r="E1773" t="s">
        <v>19</v>
      </c>
      <c r="F1773" t="s">
        <v>20</v>
      </c>
      <c r="G1773" t="s">
        <v>119</v>
      </c>
      <c r="H1773" t="s">
        <v>15</v>
      </c>
      <c r="I1773">
        <v>2</v>
      </c>
      <c r="J1773">
        <v>73</v>
      </c>
      <c r="K1773" t="s">
        <v>16</v>
      </c>
      <c r="L1773" t="s">
        <v>17</v>
      </c>
      <c r="M1773" t="s">
        <v>24</v>
      </c>
      <c r="N1773" s="18">
        <f>VLOOKUP(Barcelona_Idealista4[[#This Row],[lift]],Tabla5[],2,0)</f>
        <v>0</v>
      </c>
      <c r="O1773" s="25">
        <v>683000</v>
      </c>
      <c r="P1773" s="25">
        <f>Barcelona_Idealista4[[#This Row],[prices]]/Barcelona_Idealista4[[#This Row],[area_m2]]</f>
        <v>9356.1643835616433</v>
      </c>
      <c r="Q1773" t="str">
        <f>_xlfn.TEXTJOIN("-",0,Barcelona_Idealista4[[#This Row],[condition]],Barcelona_Idealista4[[#This Row],[prices]])</f>
        <v>new-683000</v>
      </c>
      <c r="R1773" s="11" t="str" cm="1">
        <f t="array" ref="R17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4" spans="1:18" x14ac:dyDescent="0.2">
      <c r="A1774" s="1">
        <v>43808</v>
      </c>
      <c r="B1774" s="14">
        <f>YEAR(Barcelona_Idealista4[[#This Row],[Fecha]])</f>
        <v>2019</v>
      </c>
      <c r="C1774" t="s">
        <v>1895</v>
      </c>
      <c r="D1774" t="s">
        <v>11</v>
      </c>
      <c r="E1774" t="s">
        <v>19</v>
      </c>
      <c r="F1774" t="s">
        <v>20</v>
      </c>
      <c r="G1774" t="s">
        <v>119</v>
      </c>
      <c r="H1774" t="s">
        <v>15</v>
      </c>
      <c r="I1774">
        <v>2</v>
      </c>
      <c r="J1774">
        <v>69</v>
      </c>
      <c r="K1774" t="s">
        <v>16</v>
      </c>
      <c r="L1774" t="s">
        <v>17</v>
      </c>
      <c r="M1774" t="s">
        <v>40</v>
      </c>
      <c r="N1774" s="18">
        <f>VLOOKUP(Barcelona_Idealista4[[#This Row],[lift]],Tabla5[],2,0)</f>
        <v>0</v>
      </c>
      <c r="O1774" s="25">
        <v>591000</v>
      </c>
      <c r="P1774" s="25">
        <f>Barcelona_Idealista4[[#This Row],[prices]]/Barcelona_Idealista4[[#This Row],[area_m2]]</f>
        <v>8565.217391304348</v>
      </c>
      <c r="Q1774" t="str">
        <f>_xlfn.TEXTJOIN("-",0,Barcelona_Idealista4[[#This Row],[condition]],Barcelona_Idealista4[[#This Row],[prices]])</f>
        <v>new-591000</v>
      </c>
      <c r="R1774" s="11" t="str" cm="1">
        <f t="array" ref="R1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5" spans="1:18" x14ac:dyDescent="0.2">
      <c r="A1775" s="1">
        <v>43809</v>
      </c>
      <c r="B1775" s="14">
        <f>YEAR(Barcelona_Idealista4[[#This Row],[Fecha]])</f>
        <v>2019</v>
      </c>
      <c r="C1775" t="s">
        <v>1896</v>
      </c>
      <c r="D1775" t="s">
        <v>11</v>
      </c>
      <c r="E1775" t="s">
        <v>42</v>
      </c>
      <c r="F1775" t="s">
        <v>88</v>
      </c>
      <c r="G1775" t="s">
        <v>119</v>
      </c>
      <c r="H1775" t="s">
        <v>23</v>
      </c>
      <c r="I1775">
        <v>1</v>
      </c>
      <c r="J1775">
        <v>108</v>
      </c>
      <c r="K1775" t="s">
        <v>16</v>
      </c>
      <c r="L1775" t="s">
        <v>17</v>
      </c>
      <c r="M1775" t="s">
        <v>40</v>
      </c>
      <c r="N1775" s="18">
        <f>VLOOKUP(Barcelona_Idealista4[[#This Row],[lift]],Tabla5[],2,0)</f>
        <v>0</v>
      </c>
      <c r="O1775" s="25">
        <v>703000</v>
      </c>
      <c r="P1775" s="25">
        <f>Barcelona_Idealista4[[#This Row],[prices]]/Barcelona_Idealista4[[#This Row],[area_m2]]</f>
        <v>6509.2592592592591</v>
      </c>
      <c r="Q1775" t="str">
        <f>_xlfn.TEXTJOIN("-",0,Barcelona_Idealista4[[#This Row],[condition]],Barcelona_Idealista4[[#This Row],[prices]])</f>
        <v>new-703000</v>
      </c>
      <c r="R1775" s="11" t="str" cm="1">
        <f t="array" ref="R17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6" spans="1:18" x14ac:dyDescent="0.2">
      <c r="A1776" s="1">
        <v>43810</v>
      </c>
      <c r="B1776" s="14">
        <f>YEAR(Barcelona_Idealista4[[#This Row],[Fecha]])</f>
        <v>2019</v>
      </c>
      <c r="C1776" t="s">
        <v>1897</v>
      </c>
      <c r="D1776" t="s">
        <v>11</v>
      </c>
      <c r="E1776" t="s">
        <v>42</v>
      </c>
      <c r="F1776" t="s">
        <v>88</v>
      </c>
      <c r="G1776" t="s">
        <v>119</v>
      </c>
      <c r="H1776" t="s">
        <v>23</v>
      </c>
      <c r="I1776">
        <v>1</v>
      </c>
      <c r="J1776">
        <v>164</v>
      </c>
      <c r="K1776" t="s">
        <v>16</v>
      </c>
      <c r="L1776" t="s">
        <v>17</v>
      </c>
      <c r="M1776" t="s">
        <v>40</v>
      </c>
      <c r="N1776" s="18">
        <f>VLOOKUP(Barcelona_Idealista4[[#This Row],[lift]],Tabla5[],2,0)</f>
        <v>0</v>
      </c>
      <c r="O1776" s="25">
        <v>986500</v>
      </c>
      <c r="P1776" s="25">
        <f>Barcelona_Idealista4[[#This Row],[prices]]/Barcelona_Idealista4[[#This Row],[area_m2]]</f>
        <v>6015.2439024390242</v>
      </c>
      <c r="Q1776" t="str">
        <f>_xlfn.TEXTJOIN("-",0,Barcelona_Idealista4[[#This Row],[condition]],Barcelona_Idealista4[[#This Row],[prices]])</f>
        <v>new-986500</v>
      </c>
      <c r="R1776" s="11" t="str" cm="1">
        <f t="array" ref="R17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7" spans="1:18" x14ac:dyDescent="0.2">
      <c r="A1777" s="1">
        <v>43811</v>
      </c>
      <c r="B1777" s="14">
        <f>YEAR(Barcelona_Idealista4[[#This Row],[Fecha]])</f>
        <v>2019</v>
      </c>
      <c r="C1777" t="s">
        <v>1898</v>
      </c>
      <c r="D1777" t="s">
        <v>11</v>
      </c>
      <c r="E1777" t="s">
        <v>42</v>
      </c>
      <c r="F1777" t="s">
        <v>88</v>
      </c>
      <c r="G1777" t="s">
        <v>119</v>
      </c>
      <c r="H1777" t="s">
        <v>15</v>
      </c>
      <c r="I1777">
        <v>1</v>
      </c>
      <c r="J1777">
        <v>153</v>
      </c>
      <c r="K1777" t="s">
        <v>16</v>
      </c>
      <c r="L1777" t="s">
        <v>17</v>
      </c>
      <c r="M1777" t="s">
        <v>52</v>
      </c>
      <c r="N1777" s="18">
        <f>VLOOKUP(Barcelona_Idealista4[[#This Row],[lift]],Tabla5[],2,0)</f>
        <v>0</v>
      </c>
      <c r="O1777" s="25">
        <v>916000</v>
      </c>
      <c r="P1777" s="25">
        <f>Barcelona_Idealista4[[#This Row],[prices]]/Barcelona_Idealista4[[#This Row],[area_m2]]</f>
        <v>5986.9281045751632</v>
      </c>
      <c r="Q1777" t="str">
        <f>_xlfn.TEXTJOIN("-",0,Barcelona_Idealista4[[#This Row],[condition]],Barcelona_Idealista4[[#This Row],[prices]])</f>
        <v>new-916000</v>
      </c>
      <c r="R1777" s="11" t="str" cm="1">
        <f t="array" ref="R17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8" spans="1:18" x14ac:dyDescent="0.2">
      <c r="A1778" s="1">
        <v>43812</v>
      </c>
      <c r="B1778" s="14">
        <f>YEAR(Barcelona_Idealista4[[#This Row],[Fecha]])</f>
        <v>2019</v>
      </c>
      <c r="C1778" t="s">
        <v>1899</v>
      </c>
      <c r="D1778" t="s">
        <v>11</v>
      </c>
      <c r="E1778" t="s">
        <v>42</v>
      </c>
      <c r="F1778" t="s">
        <v>88</v>
      </c>
      <c r="G1778" t="s">
        <v>119</v>
      </c>
      <c r="H1778" t="s">
        <v>23</v>
      </c>
      <c r="I1778">
        <v>1</v>
      </c>
      <c r="J1778">
        <v>138</v>
      </c>
      <c r="K1778" t="s">
        <v>16</v>
      </c>
      <c r="L1778" t="s">
        <v>17</v>
      </c>
      <c r="M1778" t="s">
        <v>40</v>
      </c>
      <c r="N1778" s="18">
        <f>VLOOKUP(Barcelona_Idealista4[[#This Row],[lift]],Tabla5[],2,0)</f>
        <v>0</v>
      </c>
      <c r="O1778" s="25">
        <v>826500</v>
      </c>
      <c r="P1778" s="25">
        <f>Barcelona_Idealista4[[#This Row],[prices]]/Barcelona_Idealista4[[#This Row],[area_m2]]</f>
        <v>5989.130434782609</v>
      </c>
      <c r="Q1778" t="str">
        <f>_xlfn.TEXTJOIN("-",0,Barcelona_Idealista4[[#This Row],[condition]],Barcelona_Idealista4[[#This Row],[prices]])</f>
        <v>new-826500</v>
      </c>
      <c r="R1778" s="11" t="str" cm="1">
        <f t="array" ref="R1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79" spans="1:18" x14ac:dyDescent="0.2">
      <c r="A1779" s="1">
        <v>43813</v>
      </c>
      <c r="B1779" s="14">
        <f>YEAR(Barcelona_Idealista4[[#This Row],[Fecha]])</f>
        <v>2019</v>
      </c>
      <c r="C1779" t="s">
        <v>1900</v>
      </c>
      <c r="D1779" t="s">
        <v>11</v>
      </c>
      <c r="E1779" t="s">
        <v>42</v>
      </c>
      <c r="F1779" t="s">
        <v>88</v>
      </c>
      <c r="G1779" t="s">
        <v>119</v>
      </c>
      <c r="H1779" t="s">
        <v>15</v>
      </c>
      <c r="I1779">
        <v>1</v>
      </c>
      <c r="J1779">
        <v>105</v>
      </c>
      <c r="K1779" t="s">
        <v>16</v>
      </c>
      <c r="L1779" t="s">
        <v>17</v>
      </c>
      <c r="M1779" t="s">
        <v>18</v>
      </c>
      <c r="N1779" s="18">
        <f>VLOOKUP(Barcelona_Idealista4[[#This Row],[lift]],Tabla5[],2,0)</f>
        <v>0</v>
      </c>
      <c r="O1779" s="25">
        <v>577000</v>
      </c>
      <c r="P1779" s="25">
        <f>Barcelona_Idealista4[[#This Row],[prices]]/Barcelona_Idealista4[[#This Row],[area_m2]]</f>
        <v>5495.2380952380954</v>
      </c>
      <c r="Q1779" t="str">
        <f>_xlfn.TEXTJOIN("-",0,Barcelona_Idealista4[[#This Row],[condition]],Barcelona_Idealista4[[#This Row],[prices]])</f>
        <v>new-577000</v>
      </c>
      <c r="R1779" s="11" t="str" cm="1">
        <f t="array" ref="R17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0" spans="1:18" x14ac:dyDescent="0.2">
      <c r="A1780" s="1">
        <v>43814</v>
      </c>
      <c r="B1780" s="14">
        <f>YEAR(Barcelona_Idealista4[[#This Row],[Fecha]])</f>
        <v>2019</v>
      </c>
      <c r="C1780" t="s">
        <v>1901</v>
      </c>
      <c r="D1780" t="s">
        <v>11</v>
      </c>
      <c r="E1780" t="s">
        <v>42</v>
      </c>
      <c r="F1780" t="s">
        <v>88</v>
      </c>
      <c r="G1780" t="s">
        <v>119</v>
      </c>
      <c r="H1780" t="s">
        <v>15</v>
      </c>
      <c r="I1780">
        <v>1</v>
      </c>
      <c r="J1780">
        <v>76</v>
      </c>
      <c r="K1780" t="s">
        <v>16</v>
      </c>
      <c r="L1780" t="s">
        <v>17</v>
      </c>
      <c r="M1780" t="s">
        <v>18</v>
      </c>
      <c r="N1780" s="18">
        <f>VLOOKUP(Barcelona_Idealista4[[#This Row],[lift]],Tabla5[],2,0)</f>
        <v>0</v>
      </c>
      <c r="O1780" s="25">
        <v>496000</v>
      </c>
      <c r="P1780" s="25">
        <f>Barcelona_Idealista4[[#This Row],[prices]]/Barcelona_Idealista4[[#This Row],[area_m2]]</f>
        <v>6526.3157894736842</v>
      </c>
      <c r="Q1780" t="str">
        <f>_xlfn.TEXTJOIN("-",0,Barcelona_Idealista4[[#This Row],[condition]],Barcelona_Idealista4[[#This Row],[prices]])</f>
        <v>new-496000</v>
      </c>
      <c r="R1780" s="11" t="str" cm="1">
        <f t="array" ref="R1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1" spans="1:18" x14ac:dyDescent="0.2">
      <c r="A1781" s="1">
        <v>43815</v>
      </c>
      <c r="B1781" s="14">
        <f>YEAR(Barcelona_Idealista4[[#This Row],[Fecha]])</f>
        <v>2019</v>
      </c>
      <c r="C1781" t="s">
        <v>1902</v>
      </c>
      <c r="D1781" t="s">
        <v>11</v>
      </c>
      <c r="E1781" t="s">
        <v>42</v>
      </c>
      <c r="F1781" t="s">
        <v>88</v>
      </c>
      <c r="G1781" t="s">
        <v>119</v>
      </c>
      <c r="H1781" t="s">
        <v>15</v>
      </c>
      <c r="I1781">
        <v>1</v>
      </c>
      <c r="J1781">
        <v>115</v>
      </c>
      <c r="K1781" t="s">
        <v>16</v>
      </c>
      <c r="L1781" t="s">
        <v>17</v>
      </c>
      <c r="M1781" t="s">
        <v>18</v>
      </c>
      <c r="N1781" s="18">
        <f>VLOOKUP(Barcelona_Idealista4[[#This Row],[lift]],Tabla5[],2,0)</f>
        <v>0</v>
      </c>
      <c r="O1781" s="25">
        <v>630000</v>
      </c>
      <c r="P1781" s="25">
        <f>Barcelona_Idealista4[[#This Row],[prices]]/Barcelona_Idealista4[[#This Row],[area_m2]]</f>
        <v>5478.260869565217</v>
      </c>
      <c r="Q1781" t="str">
        <f>_xlfn.TEXTJOIN("-",0,Barcelona_Idealista4[[#This Row],[condition]],Barcelona_Idealista4[[#This Row],[prices]])</f>
        <v>new-630000</v>
      </c>
      <c r="R1781" s="11" t="str" cm="1">
        <f t="array" ref="R1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2" spans="1:18" x14ac:dyDescent="0.2">
      <c r="A1782" s="1">
        <v>43816</v>
      </c>
      <c r="B1782" s="14">
        <f>YEAR(Barcelona_Idealista4[[#This Row],[Fecha]])</f>
        <v>2019</v>
      </c>
      <c r="C1782" t="s">
        <v>1903</v>
      </c>
      <c r="D1782" t="s">
        <v>11</v>
      </c>
      <c r="E1782" t="s">
        <v>42</v>
      </c>
      <c r="F1782" t="s">
        <v>88</v>
      </c>
      <c r="G1782" t="s">
        <v>119</v>
      </c>
      <c r="H1782" t="s">
        <v>23</v>
      </c>
      <c r="I1782">
        <v>1</v>
      </c>
      <c r="J1782">
        <v>110</v>
      </c>
      <c r="K1782" t="s">
        <v>16</v>
      </c>
      <c r="L1782" t="s">
        <v>17</v>
      </c>
      <c r="M1782" t="s">
        <v>40</v>
      </c>
      <c r="N1782" s="18">
        <f>VLOOKUP(Barcelona_Idealista4[[#This Row],[lift]],Tabla5[],2,0)</f>
        <v>0</v>
      </c>
      <c r="O1782" s="25">
        <v>717000</v>
      </c>
      <c r="P1782" s="25">
        <f>Barcelona_Idealista4[[#This Row],[prices]]/Barcelona_Idealista4[[#This Row],[area_m2]]</f>
        <v>6518.181818181818</v>
      </c>
      <c r="Q1782" t="str">
        <f>_xlfn.TEXTJOIN("-",0,Barcelona_Idealista4[[#This Row],[condition]],Barcelona_Idealista4[[#This Row],[prices]])</f>
        <v>new-717000</v>
      </c>
      <c r="R1782" s="11" t="str" cm="1">
        <f t="array" ref="R17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3" spans="1:18" x14ac:dyDescent="0.2">
      <c r="A1783" s="1">
        <v>43817</v>
      </c>
      <c r="B1783" s="14">
        <f>YEAR(Barcelona_Idealista4[[#This Row],[Fecha]])</f>
        <v>2019</v>
      </c>
      <c r="C1783" t="s">
        <v>1904</v>
      </c>
      <c r="D1783" t="s">
        <v>11</v>
      </c>
      <c r="E1783" t="s">
        <v>42</v>
      </c>
      <c r="F1783" t="s">
        <v>88</v>
      </c>
      <c r="G1783" t="s">
        <v>119</v>
      </c>
      <c r="H1783" t="s">
        <v>23</v>
      </c>
      <c r="I1783">
        <v>1</v>
      </c>
      <c r="J1783">
        <v>151</v>
      </c>
      <c r="K1783" t="s">
        <v>16</v>
      </c>
      <c r="L1783" t="s">
        <v>17</v>
      </c>
      <c r="M1783" t="s">
        <v>40</v>
      </c>
      <c r="N1783" s="18">
        <f>VLOOKUP(Barcelona_Idealista4[[#This Row],[lift]],Tabla5[],2,0)</f>
        <v>0</v>
      </c>
      <c r="O1783" s="25">
        <v>907500</v>
      </c>
      <c r="P1783" s="25">
        <f>Barcelona_Idealista4[[#This Row],[prices]]/Barcelona_Idealista4[[#This Row],[area_m2]]</f>
        <v>6009.9337748344369</v>
      </c>
      <c r="Q1783" t="str">
        <f>_xlfn.TEXTJOIN("-",0,Barcelona_Idealista4[[#This Row],[condition]],Barcelona_Idealista4[[#This Row],[prices]])</f>
        <v>new-907500</v>
      </c>
      <c r="R1783" s="11" t="str" cm="1">
        <f t="array" ref="R17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4" spans="1:18" x14ac:dyDescent="0.2">
      <c r="A1784" s="1">
        <v>43818</v>
      </c>
      <c r="B1784" s="14">
        <f>YEAR(Barcelona_Idealista4[[#This Row],[Fecha]])</f>
        <v>2019</v>
      </c>
      <c r="C1784" t="s">
        <v>1905</v>
      </c>
      <c r="D1784" t="s">
        <v>11</v>
      </c>
      <c r="E1784" t="s">
        <v>42</v>
      </c>
      <c r="F1784" t="s">
        <v>88</v>
      </c>
      <c r="G1784" t="s">
        <v>119</v>
      </c>
      <c r="H1784" t="s">
        <v>15</v>
      </c>
      <c r="I1784">
        <v>1</v>
      </c>
      <c r="J1784">
        <v>118</v>
      </c>
      <c r="K1784" t="s">
        <v>16</v>
      </c>
      <c r="L1784" t="s">
        <v>17</v>
      </c>
      <c r="M1784" t="s">
        <v>18</v>
      </c>
      <c r="N1784" s="18">
        <f>VLOOKUP(Barcelona_Idealista4[[#This Row],[lift]],Tabla5[],2,0)</f>
        <v>0</v>
      </c>
      <c r="O1784" s="25">
        <v>648000</v>
      </c>
      <c r="P1784" s="25">
        <f>Barcelona_Idealista4[[#This Row],[prices]]/Barcelona_Idealista4[[#This Row],[area_m2]]</f>
        <v>5491.5254237288136</v>
      </c>
      <c r="Q1784" t="str">
        <f>_xlfn.TEXTJOIN("-",0,Barcelona_Idealista4[[#This Row],[condition]],Barcelona_Idealista4[[#This Row],[prices]])</f>
        <v>new-648000</v>
      </c>
      <c r="R1784" s="11" t="str" cm="1">
        <f t="array" ref="R1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5" spans="1:18" x14ac:dyDescent="0.2">
      <c r="A1785" s="1">
        <v>43819</v>
      </c>
      <c r="B1785" s="14">
        <f>YEAR(Barcelona_Idealista4[[#This Row],[Fecha]])</f>
        <v>2019</v>
      </c>
      <c r="C1785" t="s">
        <v>1906</v>
      </c>
      <c r="D1785" t="s">
        <v>11</v>
      </c>
      <c r="E1785" t="s">
        <v>42</v>
      </c>
      <c r="F1785" t="s">
        <v>88</v>
      </c>
      <c r="G1785" t="s">
        <v>119</v>
      </c>
      <c r="H1785" t="s">
        <v>15</v>
      </c>
      <c r="I1785">
        <v>1</v>
      </c>
      <c r="J1785">
        <v>103</v>
      </c>
      <c r="K1785" t="s">
        <v>16</v>
      </c>
      <c r="L1785" t="s">
        <v>17</v>
      </c>
      <c r="M1785" t="s">
        <v>52</v>
      </c>
      <c r="N1785" s="18">
        <f>VLOOKUP(Barcelona_Idealista4[[#This Row],[lift]],Tabla5[],2,0)</f>
        <v>0</v>
      </c>
      <c r="O1785" s="25">
        <v>545000</v>
      </c>
      <c r="P1785" s="25">
        <f>Barcelona_Idealista4[[#This Row],[prices]]/Barcelona_Idealista4[[#This Row],[area_m2]]</f>
        <v>5291.2621359223303</v>
      </c>
      <c r="Q1785" t="str">
        <f>_xlfn.TEXTJOIN("-",0,Barcelona_Idealista4[[#This Row],[condition]],Barcelona_Idealista4[[#This Row],[prices]])</f>
        <v>new-545000</v>
      </c>
      <c r="R1785" s="11" t="str" cm="1">
        <f t="array" ref="R17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6" spans="1:18" x14ac:dyDescent="0.2">
      <c r="A1786" s="1">
        <v>43820</v>
      </c>
      <c r="B1786" s="14">
        <f>YEAR(Barcelona_Idealista4[[#This Row],[Fecha]])</f>
        <v>2019</v>
      </c>
      <c r="C1786" t="s">
        <v>1907</v>
      </c>
      <c r="D1786" t="s">
        <v>11</v>
      </c>
      <c r="E1786" t="s">
        <v>42</v>
      </c>
      <c r="F1786" t="s">
        <v>88</v>
      </c>
      <c r="G1786" t="s">
        <v>119</v>
      </c>
      <c r="H1786" t="s">
        <v>15</v>
      </c>
      <c r="I1786">
        <v>1</v>
      </c>
      <c r="J1786">
        <v>63</v>
      </c>
      <c r="K1786" t="s">
        <v>16</v>
      </c>
      <c r="L1786" t="s">
        <v>17</v>
      </c>
      <c r="M1786" t="s">
        <v>18</v>
      </c>
      <c r="N1786" s="18">
        <f>VLOOKUP(Barcelona_Idealista4[[#This Row],[lift]],Tabla5[],2,0)</f>
        <v>0</v>
      </c>
      <c r="O1786" s="25">
        <v>410000</v>
      </c>
      <c r="P1786" s="25">
        <f>Barcelona_Idealista4[[#This Row],[prices]]/Barcelona_Idealista4[[#This Row],[area_m2]]</f>
        <v>6507.936507936508</v>
      </c>
      <c r="Q1786" t="str">
        <f>_xlfn.TEXTJOIN("-",0,Barcelona_Idealista4[[#This Row],[condition]],Barcelona_Idealista4[[#This Row],[prices]])</f>
        <v>new-410000</v>
      </c>
      <c r="R1786" s="11" t="str" cm="1">
        <f t="array" ref="R1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7" spans="1:18" x14ac:dyDescent="0.2">
      <c r="A1787" s="1">
        <v>43821</v>
      </c>
      <c r="B1787" s="14">
        <f>YEAR(Barcelona_Idealista4[[#This Row],[Fecha]])</f>
        <v>2019</v>
      </c>
      <c r="C1787" t="s">
        <v>1908</v>
      </c>
      <c r="D1787" t="s">
        <v>11</v>
      </c>
      <c r="E1787" t="s">
        <v>42</v>
      </c>
      <c r="F1787" t="s">
        <v>88</v>
      </c>
      <c r="G1787" t="s">
        <v>119</v>
      </c>
      <c r="H1787" t="s">
        <v>15</v>
      </c>
      <c r="I1787">
        <v>1</v>
      </c>
      <c r="J1787">
        <v>75</v>
      </c>
      <c r="K1787" t="s">
        <v>16</v>
      </c>
      <c r="L1787" t="s">
        <v>17</v>
      </c>
      <c r="M1787" t="s">
        <v>52</v>
      </c>
      <c r="N1787" s="18">
        <f>VLOOKUP(Barcelona_Idealista4[[#This Row],[lift]],Tabla5[],2,0)</f>
        <v>0</v>
      </c>
      <c r="O1787" s="25">
        <v>452500</v>
      </c>
      <c r="P1787" s="25">
        <f>Barcelona_Idealista4[[#This Row],[prices]]/Barcelona_Idealista4[[#This Row],[area_m2]]</f>
        <v>6033.333333333333</v>
      </c>
      <c r="Q1787" t="str">
        <f>_xlfn.TEXTJOIN("-",0,Barcelona_Idealista4[[#This Row],[condition]],Barcelona_Idealista4[[#This Row],[prices]])</f>
        <v>new-452500</v>
      </c>
      <c r="R1787" s="11" t="str" cm="1">
        <f t="array" ref="R1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8" spans="1:18" x14ac:dyDescent="0.2">
      <c r="A1788" s="1">
        <v>43822</v>
      </c>
      <c r="B1788" s="14">
        <f>YEAR(Barcelona_Idealista4[[#This Row],[Fecha]])</f>
        <v>2019</v>
      </c>
      <c r="C1788" t="s">
        <v>1909</v>
      </c>
      <c r="D1788" t="s">
        <v>11</v>
      </c>
      <c r="E1788" t="s">
        <v>42</v>
      </c>
      <c r="F1788" t="s">
        <v>88</v>
      </c>
      <c r="G1788" t="s">
        <v>119</v>
      </c>
      <c r="H1788" t="s">
        <v>15</v>
      </c>
      <c r="I1788">
        <v>4</v>
      </c>
      <c r="J1788">
        <v>114</v>
      </c>
      <c r="K1788" t="s">
        <v>16</v>
      </c>
      <c r="L1788" t="s">
        <v>17</v>
      </c>
      <c r="M1788" t="s">
        <v>36</v>
      </c>
      <c r="N1788" s="18">
        <f>VLOOKUP(Barcelona_Idealista4[[#This Row],[lift]],Tabla5[],2,0)</f>
        <v>0</v>
      </c>
      <c r="O1788" s="25">
        <v>596000</v>
      </c>
      <c r="P1788" s="25">
        <f>Barcelona_Idealista4[[#This Row],[prices]]/Barcelona_Idealista4[[#This Row],[area_m2]]</f>
        <v>5228.0701754385964</v>
      </c>
      <c r="Q1788" t="str">
        <f>_xlfn.TEXTJOIN("-",0,Barcelona_Idealista4[[#This Row],[condition]],Barcelona_Idealista4[[#This Row],[prices]])</f>
        <v>new-596000</v>
      </c>
      <c r="R1788" s="11" t="str" cm="1">
        <f t="array" ref="R17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89" spans="1:18" x14ac:dyDescent="0.2">
      <c r="A1789" s="1">
        <v>43823</v>
      </c>
      <c r="B1789" s="14">
        <f>YEAR(Barcelona_Idealista4[[#This Row],[Fecha]])</f>
        <v>2019</v>
      </c>
      <c r="C1789" t="s">
        <v>1910</v>
      </c>
      <c r="D1789" t="s">
        <v>11</v>
      </c>
      <c r="E1789" t="s">
        <v>42</v>
      </c>
      <c r="F1789" t="s">
        <v>88</v>
      </c>
      <c r="G1789" t="s">
        <v>119</v>
      </c>
      <c r="H1789" t="s">
        <v>15</v>
      </c>
      <c r="I1789">
        <v>2</v>
      </c>
      <c r="J1789">
        <v>67</v>
      </c>
      <c r="K1789" t="s">
        <v>16</v>
      </c>
      <c r="L1789" t="s">
        <v>17</v>
      </c>
      <c r="M1789" t="s">
        <v>58</v>
      </c>
      <c r="N1789" s="18">
        <f>VLOOKUP(Barcelona_Idealista4[[#This Row],[lift]],Tabla5[],2,0)</f>
        <v>0</v>
      </c>
      <c r="O1789" s="25">
        <v>375000</v>
      </c>
      <c r="P1789" s="25">
        <f>Barcelona_Idealista4[[#This Row],[prices]]/Barcelona_Idealista4[[#This Row],[area_m2]]</f>
        <v>5597.0149253731342</v>
      </c>
      <c r="Q1789" t="str">
        <f>_xlfn.TEXTJOIN("-",0,Barcelona_Idealista4[[#This Row],[condition]],Barcelona_Idealista4[[#This Row],[prices]])</f>
        <v>new-375000</v>
      </c>
      <c r="R1789" s="11" t="str" cm="1">
        <f t="array" ref="R1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0" spans="1:18" x14ac:dyDescent="0.2">
      <c r="A1790" s="1">
        <v>43824</v>
      </c>
      <c r="B1790" s="14">
        <f>YEAR(Barcelona_Idealista4[[#This Row],[Fecha]])</f>
        <v>2019</v>
      </c>
      <c r="C1790" t="s">
        <v>1911</v>
      </c>
      <c r="D1790" t="s">
        <v>11</v>
      </c>
      <c r="E1790" t="s">
        <v>42</v>
      </c>
      <c r="F1790" t="s">
        <v>88</v>
      </c>
      <c r="G1790" t="s">
        <v>119</v>
      </c>
      <c r="H1790" t="s">
        <v>15</v>
      </c>
      <c r="I1790">
        <v>3</v>
      </c>
      <c r="J1790">
        <v>95</v>
      </c>
      <c r="K1790" t="s">
        <v>16</v>
      </c>
      <c r="L1790" t="s">
        <v>17</v>
      </c>
      <c r="M1790" t="s">
        <v>21</v>
      </c>
      <c r="N1790" s="18">
        <f>VLOOKUP(Barcelona_Idealista4[[#This Row],[lift]],Tabla5[],2,0)</f>
        <v>0</v>
      </c>
      <c r="O1790" s="25">
        <v>499000</v>
      </c>
      <c r="P1790" s="25">
        <f>Barcelona_Idealista4[[#This Row],[prices]]/Barcelona_Idealista4[[#This Row],[area_m2]]</f>
        <v>5252.6315789473683</v>
      </c>
      <c r="Q1790" t="str">
        <f>_xlfn.TEXTJOIN("-",0,Barcelona_Idealista4[[#This Row],[condition]],Barcelona_Idealista4[[#This Row],[prices]])</f>
        <v>new-499000</v>
      </c>
      <c r="R1790" s="11" t="str" cm="1">
        <f t="array" ref="R1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1" spans="1:18" x14ac:dyDescent="0.2">
      <c r="A1791" s="1">
        <v>43825</v>
      </c>
      <c r="B1791" s="14">
        <f>YEAR(Barcelona_Idealista4[[#This Row],[Fecha]])</f>
        <v>2019</v>
      </c>
      <c r="C1791" t="s">
        <v>1912</v>
      </c>
      <c r="D1791" t="s">
        <v>11</v>
      </c>
      <c r="E1791" t="s">
        <v>42</v>
      </c>
      <c r="F1791" t="s">
        <v>88</v>
      </c>
      <c r="G1791" t="s">
        <v>119</v>
      </c>
      <c r="H1791" t="s">
        <v>15</v>
      </c>
      <c r="I1791">
        <v>4</v>
      </c>
      <c r="J1791">
        <v>119</v>
      </c>
      <c r="K1791" t="s">
        <v>16</v>
      </c>
      <c r="L1791" t="s">
        <v>17</v>
      </c>
      <c r="M1791" t="s">
        <v>21</v>
      </c>
      <c r="N1791" s="18">
        <f>VLOOKUP(Barcelona_Idealista4[[#This Row],[lift]],Tabla5[],2,0)</f>
        <v>0</v>
      </c>
      <c r="O1791" s="25">
        <v>630000</v>
      </c>
      <c r="P1791" s="25">
        <f>Barcelona_Idealista4[[#This Row],[prices]]/Barcelona_Idealista4[[#This Row],[area_m2]]</f>
        <v>5294.1176470588234</v>
      </c>
      <c r="Q1791" t="str">
        <f>_xlfn.TEXTJOIN("-",0,Barcelona_Idealista4[[#This Row],[condition]],Barcelona_Idealista4[[#This Row],[prices]])</f>
        <v>new-630000</v>
      </c>
      <c r="R1791" s="11" t="str" cm="1">
        <f t="array" ref="R1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2" spans="1:18" x14ac:dyDescent="0.2">
      <c r="A1792" s="1">
        <v>43826</v>
      </c>
      <c r="B1792" s="14">
        <f>YEAR(Barcelona_Idealista4[[#This Row],[Fecha]])</f>
        <v>2019</v>
      </c>
      <c r="C1792" t="s">
        <v>1913</v>
      </c>
      <c r="D1792" t="s">
        <v>11</v>
      </c>
      <c r="E1792" t="s">
        <v>54</v>
      </c>
      <c r="F1792" t="s">
        <v>54</v>
      </c>
      <c r="G1792" t="s">
        <v>119</v>
      </c>
      <c r="H1792" t="s">
        <v>15</v>
      </c>
      <c r="I1792">
        <v>4</v>
      </c>
      <c r="J1792">
        <v>91</v>
      </c>
      <c r="K1792" t="s">
        <v>16</v>
      </c>
      <c r="L1792" t="s">
        <v>17</v>
      </c>
      <c r="M1792" t="s">
        <v>40</v>
      </c>
      <c r="N1792" s="18">
        <f>VLOOKUP(Barcelona_Idealista4[[#This Row],[lift]],Tabla5[],2,0)</f>
        <v>0</v>
      </c>
      <c r="O1792" s="25">
        <v>410000</v>
      </c>
      <c r="P1792" s="25">
        <f>Barcelona_Idealista4[[#This Row],[prices]]/Barcelona_Idealista4[[#This Row],[area_m2]]</f>
        <v>4505.4945054945056</v>
      </c>
      <c r="Q1792" t="str">
        <f>_xlfn.TEXTJOIN("-",0,Barcelona_Idealista4[[#This Row],[condition]],Barcelona_Idealista4[[#This Row],[prices]])</f>
        <v>new-410000</v>
      </c>
      <c r="R1792" s="11" t="str" cm="1">
        <f t="array" ref="R17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3" spans="1:18" x14ac:dyDescent="0.2">
      <c r="A1793" s="1">
        <v>43827</v>
      </c>
      <c r="B1793" s="14">
        <f>YEAR(Barcelona_Idealista4[[#This Row],[Fecha]])</f>
        <v>2019</v>
      </c>
      <c r="C1793" t="s">
        <v>1914</v>
      </c>
      <c r="D1793" t="s">
        <v>11</v>
      </c>
      <c r="E1793" t="s">
        <v>54</v>
      </c>
      <c r="F1793" t="s">
        <v>54</v>
      </c>
      <c r="G1793" t="s">
        <v>119</v>
      </c>
      <c r="H1793" t="s">
        <v>15</v>
      </c>
      <c r="I1793">
        <v>3</v>
      </c>
      <c r="J1793">
        <v>88</v>
      </c>
      <c r="K1793" t="s">
        <v>16</v>
      </c>
      <c r="L1793" t="s">
        <v>17</v>
      </c>
      <c r="M1793" t="s">
        <v>18</v>
      </c>
      <c r="N1793" s="18">
        <f>VLOOKUP(Barcelona_Idealista4[[#This Row],[lift]],Tabla5[],2,0)</f>
        <v>0</v>
      </c>
      <c r="O1793" s="25">
        <v>395000</v>
      </c>
      <c r="P1793" s="25">
        <f>Barcelona_Idealista4[[#This Row],[prices]]/Barcelona_Idealista4[[#This Row],[area_m2]]</f>
        <v>4488.636363636364</v>
      </c>
      <c r="Q1793" t="str">
        <f>_xlfn.TEXTJOIN("-",0,Barcelona_Idealista4[[#This Row],[condition]],Barcelona_Idealista4[[#This Row],[prices]])</f>
        <v>new-395000</v>
      </c>
      <c r="R1793" s="11" t="str" cm="1">
        <f t="array" ref="R17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4" spans="1:18" x14ac:dyDescent="0.2">
      <c r="A1794" s="1">
        <v>43828</v>
      </c>
      <c r="B1794" s="14">
        <f>YEAR(Barcelona_Idealista4[[#This Row],[Fecha]])</f>
        <v>2019</v>
      </c>
      <c r="C1794" t="s">
        <v>1915</v>
      </c>
      <c r="D1794" t="s">
        <v>11</v>
      </c>
      <c r="E1794" t="s">
        <v>54</v>
      </c>
      <c r="F1794" t="s">
        <v>54</v>
      </c>
      <c r="G1794" t="s">
        <v>119</v>
      </c>
      <c r="H1794" t="s">
        <v>15</v>
      </c>
      <c r="I1794">
        <v>3</v>
      </c>
      <c r="J1794">
        <v>87</v>
      </c>
      <c r="K1794" t="s">
        <v>16</v>
      </c>
      <c r="L1794" t="s">
        <v>17</v>
      </c>
      <c r="M1794" t="s">
        <v>18</v>
      </c>
      <c r="N1794" s="18">
        <f>VLOOKUP(Barcelona_Idealista4[[#This Row],[lift]],Tabla5[],2,0)</f>
        <v>0</v>
      </c>
      <c r="O1794" s="25">
        <v>380000</v>
      </c>
      <c r="P1794" s="25">
        <f>Barcelona_Idealista4[[#This Row],[prices]]/Barcelona_Idealista4[[#This Row],[area_m2]]</f>
        <v>4367.8160919540232</v>
      </c>
      <c r="Q1794" t="str">
        <f>_xlfn.TEXTJOIN("-",0,Barcelona_Idealista4[[#This Row],[condition]],Barcelona_Idealista4[[#This Row],[prices]])</f>
        <v>new-380000</v>
      </c>
      <c r="R1794" s="11" t="str" cm="1">
        <f t="array" ref="R1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5" spans="1:18" x14ac:dyDescent="0.2">
      <c r="A1795" s="1">
        <v>43829</v>
      </c>
      <c r="B1795" s="14">
        <f>YEAR(Barcelona_Idealista4[[#This Row],[Fecha]])</f>
        <v>2019</v>
      </c>
      <c r="C1795" t="s">
        <v>1916</v>
      </c>
      <c r="D1795" t="s">
        <v>11</v>
      </c>
      <c r="E1795" t="s">
        <v>54</v>
      </c>
      <c r="F1795" t="s">
        <v>54</v>
      </c>
      <c r="G1795" t="s">
        <v>119</v>
      </c>
      <c r="H1795" t="s">
        <v>15</v>
      </c>
      <c r="I1795">
        <v>4</v>
      </c>
      <c r="J1795">
        <v>114</v>
      </c>
      <c r="K1795" t="s">
        <v>16</v>
      </c>
      <c r="L1795" t="s">
        <v>17</v>
      </c>
      <c r="M1795" t="s">
        <v>40</v>
      </c>
      <c r="N1795" s="18">
        <f>VLOOKUP(Barcelona_Idealista4[[#This Row],[lift]],Tabla5[],2,0)</f>
        <v>0</v>
      </c>
      <c r="O1795" s="25">
        <v>490000</v>
      </c>
      <c r="P1795" s="25">
        <f>Barcelona_Idealista4[[#This Row],[prices]]/Barcelona_Idealista4[[#This Row],[area_m2]]</f>
        <v>4298.2456140350878</v>
      </c>
      <c r="Q1795" t="str">
        <f>_xlfn.TEXTJOIN("-",0,Barcelona_Idealista4[[#This Row],[condition]],Barcelona_Idealista4[[#This Row],[prices]])</f>
        <v>new-490000</v>
      </c>
      <c r="R1795" s="11" t="str" cm="1">
        <f t="array" ref="R17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6" spans="1:18" x14ac:dyDescent="0.2">
      <c r="A1796" s="1">
        <v>43830</v>
      </c>
      <c r="B1796" s="14">
        <f>YEAR(Barcelona_Idealista4[[#This Row],[Fecha]])</f>
        <v>2019</v>
      </c>
      <c r="C1796" t="s">
        <v>1917</v>
      </c>
      <c r="D1796" t="s">
        <v>11</v>
      </c>
      <c r="E1796" t="s">
        <v>54</v>
      </c>
      <c r="F1796" t="s">
        <v>54</v>
      </c>
      <c r="G1796" t="s">
        <v>119</v>
      </c>
      <c r="H1796" t="s">
        <v>15</v>
      </c>
      <c r="I1796">
        <v>4</v>
      </c>
      <c r="J1796">
        <v>109</v>
      </c>
      <c r="K1796" t="s">
        <v>16</v>
      </c>
      <c r="L1796" t="s">
        <v>17</v>
      </c>
      <c r="M1796" t="s">
        <v>18</v>
      </c>
      <c r="N1796" s="18">
        <f>VLOOKUP(Barcelona_Idealista4[[#This Row],[lift]],Tabla5[],2,0)</f>
        <v>0</v>
      </c>
      <c r="O1796" s="25">
        <v>480000</v>
      </c>
      <c r="P1796" s="25">
        <f>Barcelona_Idealista4[[#This Row],[prices]]/Barcelona_Idealista4[[#This Row],[area_m2]]</f>
        <v>4403.6697247706425</v>
      </c>
      <c r="Q1796" t="str">
        <f>_xlfn.TEXTJOIN("-",0,Barcelona_Idealista4[[#This Row],[condition]],Barcelona_Idealista4[[#This Row],[prices]])</f>
        <v>new-480000</v>
      </c>
      <c r="R1796" s="11" t="str" cm="1">
        <f t="array" ref="R1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7" spans="1:18" x14ac:dyDescent="0.2">
      <c r="A1797" s="1">
        <v>43831</v>
      </c>
      <c r="B1797" s="14">
        <f>YEAR(Barcelona_Idealista4[[#This Row],[Fecha]])</f>
        <v>2020</v>
      </c>
      <c r="C1797" t="s">
        <v>1918</v>
      </c>
      <c r="D1797" t="s">
        <v>11</v>
      </c>
      <c r="E1797" t="s">
        <v>54</v>
      </c>
      <c r="F1797" t="s">
        <v>54</v>
      </c>
      <c r="G1797" t="s">
        <v>119</v>
      </c>
      <c r="H1797" t="s">
        <v>15</v>
      </c>
      <c r="I1797">
        <v>3</v>
      </c>
      <c r="J1797">
        <v>84</v>
      </c>
      <c r="K1797" t="s">
        <v>16</v>
      </c>
      <c r="L1797" t="s">
        <v>17</v>
      </c>
      <c r="M1797" t="s">
        <v>18</v>
      </c>
      <c r="N1797" s="18">
        <f>VLOOKUP(Barcelona_Idealista4[[#This Row],[lift]],Tabla5[],2,0)</f>
        <v>0</v>
      </c>
      <c r="O1797" s="25">
        <v>380000</v>
      </c>
      <c r="P1797" s="25">
        <f>Barcelona_Idealista4[[#This Row],[prices]]/Barcelona_Idealista4[[#This Row],[area_m2]]</f>
        <v>4523.8095238095239</v>
      </c>
      <c r="Q1797" t="str">
        <f>_xlfn.TEXTJOIN("-",0,Barcelona_Idealista4[[#This Row],[condition]],Barcelona_Idealista4[[#This Row],[prices]])</f>
        <v>new-380000</v>
      </c>
      <c r="R1797" s="11" t="str" cm="1">
        <f t="array" ref="R1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8" spans="1:18" x14ac:dyDescent="0.2">
      <c r="A1798" s="1">
        <v>43832</v>
      </c>
      <c r="B1798" s="14">
        <f>YEAR(Barcelona_Idealista4[[#This Row],[Fecha]])</f>
        <v>2020</v>
      </c>
      <c r="C1798" t="s">
        <v>1919</v>
      </c>
      <c r="D1798" t="s">
        <v>11</v>
      </c>
      <c r="E1798" t="s">
        <v>54</v>
      </c>
      <c r="F1798" t="s">
        <v>54</v>
      </c>
      <c r="G1798" t="s">
        <v>119</v>
      </c>
      <c r="H1798" t="s">
        <v>32</v>
      </c>
      <c r="I1798">
        <v>4</v>
      </c>
      <c r="J1798">
        <v>147</v>
      </c>
      <c r="K1798" t="s">
        <v>16</v>
      </c>
      <c r="L1798" t="s">
        <v>17</v>
      </c>
      <c r="M1798" t="s">
        <v>52</v>
      </c>
      <c r="N1798" s="18">
        <f>VLOOKUP(Barcelona_Idealista4[[#This Row],[lift]],Tabla5[],2,0)</f>
        <v>0</v>
      </c>
      <c r="O1798" s="25">
        <v>520000</v>
      </c>
      <c r="P1798" s="25">
        <f>Barcelona_Idealista4[[#This Row],[prices]]/Barcelona_Idealista4[[#This Row],[area_m2]]</f>
        <v>3537.4149659863947</v>
      </c>
      <c r="Q1798" t="str">
        <f>_xlfn.TEXTJOIN("-",0,Barcelona_Idealista4[[#This Row],[condition]],Barcelona_Idealista4[[#This Row],[prices]])</f>
        <v>new-520000</v>
      </c>
      <c r="R1798" s="11" t="str" cm="1">
        <f t="array" ref="R1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799" spans="1:18" x14ac:dyDescent="0.2">
      <c r="A1799" s="1">
        <v>43833</v>
      </c>
      <c r="B1799" s="14">
        <f>YEAR(Barcelona_Idealista4[[#This Row],[Fecha]])</f>
        <v>2020</v>
      </c>
      <c r="C1799" t="s">
        <v>1920</v>
      </c>
      <c r="D1799" t="s">
        <v>11</v>
      </c>
      <c r="E1799" t="s">
        <v>54</v>
      </c>
      <c r="F1799" t="s">
        <v>54</v>
      </c>
      <c r="G1799" t="s">
        <v>119</v>
      </c>
      <c r="H1799" t="s">
        <v>32</v>
      </c>
      <c r="I1799">
        <v>3</v>
      </c>
      <c r="J1799">
        <v>120</v>
      </c>
      <c r="K1799" t="s">
        <v>16</v>
      </c>
      <c r="L1799" t="s">
        <v>17</v>
      </c>
      <c r="M1799" t="s">
        <v>52</v>
      </c>
      <c r="N1799" s="18">
        <f>VLOOKUP(Barcelona_Idealista4[[#This Row],[lift]],Tabla5[],2,0)</f>
        <v>0</v>
      </c>
      <c r="O1799" s="25">
        <v>385000</v>
      </c>
      <c r="P1799" s="25">
        <f>Barcelona_Idealista4[[#This Row],[prices]]/Barcelona_Idealista4[[#This Row],[area_m2]]</f>
        <v>3208.3333333333335</v>
      </c>
      <c r="Q1799" t="str">
        <f>_xlfn.TEXTJOIN("-",0,Barcelona_Idealista4[[#This Row],[condition]],Barcelona_Idealista4[[#This Row],[prices]])</f>
        <v>new-385000</v>
      </c>
      <c r="R1799" s="11" t="str" cm="1">
        <f t="array" ref="R17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0" spans="1:18" x14ac:dyDescent="0.2">
      <c r="A1800" s="1">
        <v>43834</v>
      </c>
      <c r="B1800" s="14">
        <f>YEAR(Barcelona_Idealista4[[#This Row],[Fecha]])</f>
        <v>2020</v>
      </c>
      <c r="C1800" t="s">
        <v>1921</v>
      </c>
      <c r="D1800" t="s">
        <v>11</v>
      </c>
      <c r="E1800" t="s">
        <v>54</v>
      </c>
      <c r="F1800" t="s">
        <v>54</v>
      </c>
      <c r="G1800" t="s">
        <v>119</v>
      </c>
      <c r="H1800" t="s">
        <v>32</v>
      </c>
      <c r="I1800">
        <v>3</v>
      </c>
      <c r="J1800">
        <v>96</v>
      </c>
      <c r="K1800" t="s">
        <v>16</v>
      </c>
      <c r="L1800" t="s">
        <v>17</v>
      </c>
      <c r="M1800" t="s">
        <v>52</v>
      </c>
      <c r="N1800" s="18">
        <f>VLOOKUP(Barcelona_Idealista4[[#This Row],[lift]],Tabla5[],2,0)</f>
        <v>0</v>
      </c>
      <c r="O1800" s="25">
        <v>360000</v>
      </c>
      <c r="P1800" s="25">
        <f>Barcelona_Idealista4[[#This Row],[prices]]/Barcelona_Idealista4[[#This Row],[area_m2]]</f>
        <v>3750</v>
      </c>
      <c r="Q1800" t="str">
        <f>_xlfn.TEXTJOIN("-",0,Barcelona_Idealista4[[#This Row],[condition]],Barcelona_Idealista4[[#This Row],[prices]])</f>
        <v>new-360000</v>
      </c>
      <c r="R1800" s="11" t="str" cm="1">
        <f t="array" ref="R1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1" spans="1:18" x14ac:dyDescent="0.2">
      <c r="A1801" s="1">
        <v>43835</v>
      </c>
      <c r="B1801" s="14">
        <f>YEAR(Barcelona_Idealista4[[#This Row],[Fecha]])</f>
        <v>2020</v>
      </c>
      <c r="C1801" t="s">
        <v>1922</v>
      </c>
      <c r="D1801" t="s">
        <v>11</v>
      </c>
      <c r="E1801" t="s">
        <v>54</v>
      </c>
      <c r="F1801" t="s">
        <v>54</v>
      </c>
      <c r="G1801" t="s">
        <v>119</v>
      </c>
      <c r="H1801" t="s">
        <v>32</v>
      </c>
      <c r="I1801">
        <v>4</v>
      </c>
      <c r="J1801">
        <v>114</v>
      </c>
      <c r="K1801" t="s">
        <v>16</v>
      </c>
      <c r="L1801" t="s">
        <v>17</v>
      </c>
      <c r="M1801" t="s">
        <v>52</v>
      </c>
      <c r="N1801" s="18">
        <f>VLOOKUP(Barcelona_Idealista4[[#This Row],[lift]],Tabla5[],2,0)</f>
        <v>0</v>
      </c>
      <c r="O1801" s="25">
        <v>375000</v>
      </c>
      <c r="P1801" s="25">
        <f>Barcelona_Idealista4[[#This Row],[prices]]/Barcelona_Idealista4[[#This Row],[area_m2]]</f>
        <v>3289.4736842105262</v>
      </c>
      <c r="Q1801" t="str">
        <f>_xlfn.TEXTJOIN("-",0,Barcelona_Idealista4[[#This Row],[condition]],Barcelona_Idealista4[[#This Row],[prices]])</f>
        <v>new-375000</v>
      </c>
      <c r="R1801" s="11" t="str" cm="1">
        <f t="array" ref="R1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2" spans="1:18" x14ac:dyDescent="0.2">
      <c r="A1802" s="1">
        <v>43836</v>
      </c>
      <c r="B1802" s="14">
        <f>YEAR(Barcelona_Idealista4[[#This Row],[Fecha]])</f>
        <v>2020</v>
      </c>
      <c r="C1802" t="s">
        <v>1923</v>
      </c>
      <c r="D1802" t="s">
        <v>11</v>
      </c>
      <c r="E1802" t="s">
        <v>54</v>
      </c>
      <c r="F1802" t="s">
        <v>54</v>
      </c>
      <c r="G1802" t="s">
        <v>119</v>
      </c>
      <c r="H1802" t="s">
        <v>32</v>
      </c>
      <c r="I1802">
        <v>3</v>
      </c>
      <c r="J1802">
        <v>112</v>
      </c>
      <c r="K1802" t="s">
        <v>16</v>
      </c>
      <c r="L1802" t="s">
        <v>17</v>
      </c>
      <c r="M1802" t="s">
        <v>52</v>
      </c>
      <c r="N1802" s="18">
        <f>VLOOKUP(Barcelona_Idealista4[[#This Row],[lift]],Tabla5[],2,0)</f>
        <v>0</v>
      </c>
      <c r="O1802" s="25">
        <v>420000</v>
      </c>
      <c r="P1802" s="25">
        <f>Barcelona_Idealista4[[#This Row],[prices]]/Barcelona_Idealista4[[#This Row],[area_m2]]</f>
        <v>3750</v>
      </c>
      <c r="Q1802" t="str">
        <f>_xlfn.TEXTJOIN("-",0,Barcelona_Idealista4[[#This Row],[condition]],Barcelona_Idealista4[[#This Row],[prices]])</f>
        <v>new-420000</v>
      </c>
      <c r="R1802" s="11" t="str" cm="1">
        <f t="array" ref="R1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3" spans="1:18" x14ac:dyDescent="0.2">
      <c r="A1803" s="1">
        <v>43837</v>
      </c>
      <c r="B1803" s="14">
        <f>YEAR(Barcelona_Idealista4[[#This Row],[Fecha]])</f>
        <v>2020</v>
      </c>
      <c r="C1803" t="s">
        <v>1924</v>
      </c>
      <c r="D1803" t="s">
        <v>11</v>
      </c>
      <c r="E1803" t="s">
        <v>25</v>
      </c>
      <c r="F1803" t="s">
        <v>99</v>
      </c>
      <c r="G1803" t="s">
        <v>119</v>
      </c>
      <c r="H1803" t="s">
        <v>15</v>
      </c>
      <c r="I1803">
        <v>1</v>
      </c>
      <c r="J1803">
        <v>55</v>
      </c>
      <c r="K1803" t="s">
        <v>16</v>
      </c>
      <c r="L1803" t="s">
        <v>17</v>
      </c>
      <c r="M1803" t="s">
        <v>52</v>
      </c>
      <c r="N1803" s="18">
        <f>VLOOKUP(Barcelona_Idealista4[[#This Row],[lift]],Tabla5[],2,0)</f>
        <v>0</v>
      </c>
      <c r="O1803" s="25">
        <v>162000</v>
      </c>
      <c r="P1803" s="25">
        <f>Barcelona_Idealista4[[#This Row],[prices]]/Barcelona_Idealista4[[#This Row],[area_m2]]</f>
        <v>2945.4545454545455</v>
      </c>
      <c r="Q1803" t="str">
        <f>_xlfn.TEXTJOIN("-",0,Barcelona_Idealista4[[#This Row],[condition]],Barcelona_Idealista4[[#This Row],[prices]])</f>
        <v>new-162000</v>
      </c>
      <c r="R1803" s="11" t="str" cm="1">
        <f t="array" ref="R18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04" spans="1:18" x14ac:dyDescent="0.2">
      <c r="A1804" s="1">
        <v>43838</v>
      </c>
      <c r="B1804" s="14">
        <f>YEAR(Barcelona_Idealista4[[#This Row],[Fecha]])</f>
        <v>2020</v>
      </c>
      <c r="C1804" t="s">
        <v>1925</v>
      </c>
      <c r="D1804" t="s">
        <v>11</v>
      </c>
      <c r="E1804" t="s">
        <v>54</v>
      </c>
      <c r="F1804" t="s">
        <v>54</v>
      </c>
      <c r="G1804" t="s">
        <v>119</v>
      </c>
      <c r="H1804" t="s">
        <v>15</v>
      </c>
      <c r="I1804">
        <v>3</v>
      </c>
      <c r="J1804">
        <v>86</v>
      </c>
      <c r="K1804" t="s">
        <v>16</v>
      </c>
      <c r="L1804" t="s">
        <v>17</v>
      </c>
      <c r="M1804" t="s">
        <v>58</v>
      </c>
      <c r="N1804" s="18">
        <f>VLOOKUP(Barcelona_Idealista4[[#This Row],[lift]],Tabla5[],2,0)</f>
        <v>0</v>
      </c>
      <c r="O1804" s="25">
        <v>445000</v>
      </c>
      <c r="P1804" s="25">
        <f>Barcelona_Idealista4[[#This Row],[prices]]/Barcelona_Idealista4[[#This Row],[area_m2]]</f>
        <v>5174.4186046511632</v>
      </c>
      <c r="Q1804" t="str">
        <f>_xlfn.TEXTJOIN("-",0,Barcelona_Idealista4[[#This Row],[condition]],Barcelona_Idealista4[[#This Row],[prices]])</f>
        <v>new-445000</v>
      </c>
      <c r="R1804" s="11" t="str" cm="1">
        <f t="array" ref="R1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5" spans="1:18" x14ac:dyDescent="0.2">
      <c r="A1805" s="1">
        <v>43839</v>
      </c>
      <c r="B1805" s="14">
        <f>YEAR(Barcelona_Idealista4[[#This Row],[Fecha]])</f>
        <v>2020</v>
      </c>
      <c r="C1805" t="s">
        <v>1926</v>
      </c>
      <c r="D1805" t="s">
        <v>11</v>
      </c>
      <c r="E1805" t="s">
        <v>54</v>
      </c>
      <c r="F1805" t="s">
        <v>54</v>
      </c>
      <c r="G1805" t="s">
        <v>119</v>
      </c>
      <c r="H1805" t="s">
        <v>15</v>
      </c>
      <c r="I1805">
        <v>3</v>
      </c>
      <c r="J1805">
        <v>86</v>
      </c>
      <c r="K1805" t="s">
        <v>16</v>
      </c>
      <c r="L1805" t="s">
        <v>17</v>
      </c>
      <c r="M1805" t="s">
        <v>21</v>
      </c>
      <c r="N1805" s="18">
        <f>VLOOKUP(Barcelona_Idealista4[[#This Row],[lift]],Tabla5[],2,0)</f>
        <v>0</v>
      </c>
      <c r="O1805" s="25">
        <v>410000</v>
      </c>
      <c r="P1805" s="25">
        <f>Barcelona_Idealista4[[#This Row],[prices]]/Barcelona_Idealista4[[#This Row],[area_m2]]</f>
        <v>4767.4418604651164</v>
      </c>
      <c r="Q1805" t="str">
        <f>_xlfn.TEXTJOIN("-",0,Barcelona_Idealista4[[#This Row],[condition]],Barcelona_Idealista4[[#This Row],[prices]])</f>
        <v>new-410000</v>
      </c>
      <c r="R1805" s="11" t="str" cm="1">
        <f t="array" ref="R1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6" spans="1:18" x14ac:dyDescent="0.2">
      <c r="A1806" s="1">
        <v>43840</v>
      </c>
      <c r="B1806" s="14">
        <f>YEAR(Barcelona_Idealista4[[#This Row],[Fecha]])</f>
        <v>2020</v>
      </c>
      <c r="C1806" t="s">
        <v>1927</v>
      </c>
      <c r="D1806" t="s">
        <v>11</v>
      </c>
      <c r="E1806" t="s">
        <v>54</v>
      </c>
      <c r="F1806" t="s">
        <v>54</v>
      </c>
      <c r="G1806" t="s">
        <v>119</v>
      </c>
      <c r="H1806" t="s">
        <v>15</v>
      </c>
      <c r="I1806">
        <v>3</v>
      </c>
      <c r="J1806">
        <v>86</v>
      </c>
      <c r="K1806" t="s">
        <v>16</v>
      </c>
      <c r="L1806" t="s">
        <v>17</v>
      </c>
      <c r="M1806" t="s">
        <v>40</v>
      </c>
      <c r="N1806" s="18">
        <f>VLOOKUP(Barcelona_Idealista4[[#This Row],[lift]],Tabla5[],2,0)</f>
        <v>0</v>
      </c>
      <c r="O1806" s="25">
        <v>405000</v>
      </c>
      <c r="P1806" s="25">
        <f>Barcelona_Idealista4[[#This Row],[prices]]/Barcelona_Idealista4[[#This Row],[area_m2]]</f>
        <v>4709.3023255813951</v>
      </c>
      <c r="Q1806" t="str">
        <f>_xlfn.TEXTJOIN("-",0,Barcelona_Idealista4[[#This Row],[condition]],Barcelona_Idealista4[[#This Row],[prices]])</f>
        <v>new-405000</v>
      </c>
      <c r="R1806" s="11" t="str" cm="1">
        <f t="array" ref="R1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7" spans="1:18" x14ac:dyDescent="0.2">
      <c r="A1807" s="1">
        <v>43841</v>
      </c>
      <c r="B1807" s="14">
        <f>YEAR(Barcelona_Idealista4[[#This Row],[Fecha]])</f>
        <v>2020</v>
      </c>
      <c r="C1807" t="s">
        <v>1928</v>
      </c>
      <c r="D1807" t="s">
        <v>11</v>
      </c>
      <c r="E1807" t="s">
        <v>54</v>
      </c>
      <c r="F1807" t="s">
        <v>54</v>
      </c>
      <c r="G1807" t="s">
        <v>119</v>
      </c>
      <c r="H1807" t="s">
        <v>15</v>
      </c>
      <c r="I1807">
        <v>3</v>
      </c>
      <c r="J1807">
        <v>86</v>
      </c>
      <c r="K1807" t="s">
        <v>16</v>
      </c>
      <c r="L1807" t="s">
        <v>17</v>
      </c>
      <c r="M1807" t="s">
        <v>18</v>
      </c>
      <c r="N1807" s="18">
        <f>VLOOKUP(Barcelona_Idealista4[[#This Row],[lift]],Tabla5[],2,0)</f>
        <v>0</v>
      </c>
      <c r="O1807" s="25">
        <v>400000</v>
      </c>
      <c r="P1807" s="25">
        <f>Barcelona_Idealista4[[#This Row],[prices]]/Barcelona_Idealista4[[#This Row],[area_m2]]</f>
        <v>4651.1627906976746</v>
      </c>
      <c r="Q1807" t="str">
        <f>_xlfn.TEXTJOIN("-",0,Barcelona_Idealista4[[#This Row],[condition]],Barcelona_Idealista4[[#This Row],[prices]])</f>
        <v>new-400000</v>
      </c>
      <c r="R1807" s="11" t="str" cm="1">
        <f t="array" ref="R1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8" spans="1:18" x14ac:dyDescent="0.2">
      <c r="A1808" s="1">
        <v>43842</v>
      </c>
      <c r="B1808" s="14">
        <f>YEAR(Barcelona_Idealista4[[#This Row],[Fecha]])</f>
        <v>2020</v>
      </c>
      <c r="C1808" t="s">
        <v>1929</v>
      </c>
      <c r="D1808" t="s">
        <v>11</v>
      </c>
      <c r="E1808" t="s">
        <v>54</v>
      </c>
      <c r="F1808" t="s">
        <v>54</v>
      </c>
      <c r="G1808" t="s">
        <v>119</v>
      </c>
      <c r="H1808" t="s">
        <v>15</v>
      </c>
      <c r="I1808">
        <v>2</v>
      </c>
      <c r="J1808">
        <v>69</v>
      </c>
      <c r="K1808" t="s">
        <v>16</v>
      </c>
      <c r="L1808" t="s">
        <v>17</v>
      </c>
      <c r="M1808" t="s">
        <v>58</v>
      </c>
      <c r="N1808" s="18">
        <f>VLOOKUP(Barcelona_Idealista4[[#This Row],[lift]],Tabla5[],2,0)</f>
        <v>0</v>
      </c>
      <c r="O1808" s="25">
        <v>385000</v>
      </c>
      <c r="P1808" s="25">
        <f>Barcelona_Idealista4[[#This Row],[prices]]/Barcelona_Idealista4[[#This Row],[area_m2]]</f>
        <v>5579.710144927536</v>
      </c>
      <c r="Q1808" t="str">
        <f>_xlfn.TEXTJOIN("-",0,Barcelona_Idealista4[[#This Row],[condition]],Barcelona_Idealista4[[#This Row],[prices]])</f>
        <v>new-385000</v>
      </c>
      <c r="R1808" s="11" t="str" cm="1">
        <f t="array" ref="R18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09" spans="1:18" x14ac:dyDescent="0.2">
      <c r="A1809" s="1">
        <v>43843</v>
      </c>
      <c r="B1809" s="14">
        <f>YEAR(Barcelona_Idealista4[[#This Row],[Fecha]])</f>
        <v>2020</v>
      </c>
      <c r="C1809" t="s">
        <v>1930</v>
      </c>
      <c r="D1809" t="s">
        <v>11</v>
      </c>
      <c r="E1809" t="s">
        <v>54</v>
      </c>
      <c r="F1809" t="s">
        <v>54</v>
      </c>
      <c r="G1809" t="s">
        <v>119</v>
      </c>
      <c r="H1809" t="s">
        <v>15</v>
      </c>
      <c r="I1809">
        <v>2</v>
      </c>
      <c r="J1809">
        <v>69</v>
      </c>
      <c r="K1809" t="s">
        <v>16</v>
      </c>
      <c r="L1809" t="s">
        <v>17</v>
      </c>
      <c r="M1809" t="s">
        <v>21</v>
      </c>
      <c r="N1809" s="18">
        <f>VLOOKUP(Barcelona_Idealista4[[#This Row],[lift]],Tabla5[],2,0)</f>
        <v>0</v>
      </c>
      <c r="O1809" s="25">
        <v>350000</v>
      </c>
      <c r="P1809" s="25">
        <f>Barcelona_Idealista4[[#This Row],[prices]]/Barcelona_Idealista4[[#This Row],[area_m2]]</f>
        <v>5072.463768115942</v>
      </c>
      <c r="Q1809" t="str">
        <f>_xlfn.TEXTJOIN("-",0,Barcelona_Idealista4[[#This Row],[condition]],Barcelona_Idealista4[[#This Row],[prices]])</f>
        <v>new-350000</v>
      </c>
      <c r="R1809" s="11" t="str" cm="1">
        <f t="array" ref="R1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0" spans="1:18" x14ac:dyDescent="0.2">
      <c r="A1810" s="1">
        <v>43844</v>
      </c>
      <c r="B1810" s="14">
        <f>YEAR(Barcelona_Idealista4[[#This Row],[Fecha]])</f>
        <v>2020</v>
      </c>
      <c r="C1810" t="s">
        <v>1931</v>
      </c>
      <c r="D1810" t="s">
        <v>11</v>
      </c>
      <c r="E1810" t="s">
        <v>54</v>
      </c>
      <c r="F1810" t="s">
        <v>54</v>
      </c>
      <c r="G1810" t="s">
        <v>119</v>
      </c>
      <c r="H1810" t="s">
        <v>15</v>
      </c>
      <c r="I1810">
        <v>2</v>
      </c>
      <c r="J1810">
        <v>69</v>
      </c>
      <c r="K1810" t="s">
        <v>16</v>
      </c>
      <c r="L1810" t="s">
        <v>17</v>
      </c>
      <c r="M1810" t="s">
        <v>40</v>
      </c>
      <c r="N1810" s="18">
        <f>VLOOKUP(Barcelona_Idealista4[[#This Row],[lift]],Tabla5[],2,0)</f>
        <v>0</v>
      </c>
      <c r="O1810" s="25">
        <v>345000</v>
      </c>
      <c r="P1810" s="25">
        <f>Barcelona_Idealista4[[#This Row],[prices]]/Barcelona_Idealista4[[#This Row],[area_m2]]</f>
        <v>5000</v>
      </c>
      <c r="Q1810" t="str">
        <f>_xlfn.TEXTJOIN("-",0,Barcelona_Idealista4[[#This Row],[condition]],Barcelona_Idealista4[[#This Row],[prices]])</f>
        <v>new-345000</v>
      </c>
      <c r="R1810" s="11" t="str" cm="1">
        <f t="array" ref="R1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1" spans="1:18" x14ac:dyDescent="0.2">
      <c r="A1811" s="1">
        <v>43845</v>
      </c>
      <c r="B1811" s="14">
        <f>YEAR(Barcelona_Idealista4[[#This Row],[Fecha]])</f>
        <v>2020</v>
      </c>
      <c r="C1811" t="s">
        <v>1932</v>
      </c>
      <c r="D1811" t="s">
        <v>11</v>
      </c>
      <c r="E1811" t="s">
        <v>54</v>
      </c>
      <c r="F1811" t="s">
        <v>54</v>
      </c>
      <c r="G1811" t="s">
        <v>119</v>
      </c>
      <c r="H1811" t="s">
        <v>15</v>
      </c>
      <c r="I1811">
        <v>2</v>
      </c>
      <c r="J1811">
        <v>69</v>
      </c>
      <c r="K1811" t="s">
        <v>16</v>
      </c>
      <c r="L1811" t="s">
        <v>17</v>
      </c>
      <c r="M1811" t="s">
        <v>18</v>
      </c>
      <c r="N1811" s="18">
        <f>VLOOKUP(Barcelona_Idealista4[[#This Row],[lift]],Tabla5[],2,0)</f>
        <v>0</v>
      </c>
      <c r="O1811" s="25">
        <v>340000</v>
      </c>
      <c r="P1811" s="25">
        <f>Barcelona_Idealista4[[#This Row],[prices]]/Barcelona_Idealista4[[#This Row],[area_m2]]</f>
        <v>4927.536231884058</v>
      </c>
      <c r="Q1811" t="str">
        <f>_xlfn.TEXTJOIN("-",0,Barcelona_Idealista4[[#This Row],[condition]],Barcelona_Idealista4[[#This Row],[prices]])</f>
        <v>new-340000</v>
      </c>
      <c r="R1811" s="11" t="str" cm="1">
        <f t="array" ref="R1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2" spans="1:18" x14ac:dyDescent="0.2">
      <c r="A1812" s="1">
        <v>43846</v>
      </c>
      <c r="B1812" s="14">
        <f>YEAR(Barcelona_Idealista4[[#This Row],[Fecha]])</f>
        <v>2020</v>
      </c>
      <c r="C1812" t="s">
        <v>1933</v>
      </c>
      <c r="D1812" t="s">
        <v>11</v>
      </c>
      <c r="E1812" t="s">
        <v>12</v>
      </c>
      <c r="F1812" t="s">
        <v>31</v>
      </c>
      <c r="G1812" t="s">
        <v>119</v>
      </c>
      <c r="H1812" t="s">
        <v>15</v>
      </c>
      <c r="I1812">
        <v>3</v>
      </c>
      <c r="J1812">
        <v>148</v>
      </c>
      <c r="K1812" t="s">
        <v>16</v>
      </c>
      <c r="L1812" t="s">
        <v>17</v>
      </c>
      <c r="M1812" t="s">
        <v>58</v>
      </c>
      <c r="N1812" s="18">
        <f>VLOOKUP(Barcelona_Idealista4[[#This Row],[lift]],Tabla5[],2,0)</f>
        <v>0</v>
      </c>
      <c r="O1812" s="25">
        <v>745000</v>
      </c>
      <c r="P1812" s="25">
        <f>Barcelona_Idealista4[[#This Row],[prices]]/Barcelona_Idealista4[[#This Row],[area_m2]]</f>
        <v>5033.7837837837842</v>
      </c>
      <c r="Q1812" t="str">
        <f>_xlfn.TEXTJOIN("-",0,Barcelona_Idealista4[[#This Row],[condition]],Barcelona_Idealista4[[#This Row],[prices]])</f>
        <v>new-745000</v>
      </c>
      <c r="R1812" s="11" t="str" cm="1">
        <f t="array" ref="R1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3" spans="1:18" x14ac:dyDescent="0.2">
      <c r="A1813" s="1">
        <v>43847</v>
      </c>
      <c r="B1813" s="14">
        <f>YEAR(Barcelona_Idealista4[[#This Row],[Fecha]])</f>
        <v>2020</v>
      </c>
      <c r="C1813" t="s">
        <v>1934</v>
      </c>
      <c r="D1813" t="s">
        <v>11</v>
      </c>
      <c r="E1813" t="s">
        <v>25</v>
      </c>
      <c r="F1813" t="s">
        <v>79</v>
      </c>
      <c r="G1813" t="s">
        <v>119</v>
      </c>
      <c r="H1813" t="s">
        <v>15</v>
      </c>
      <c r="I1813">
        <v>3</v>
      </c>
      <c r="J1813">
        <v>112</v>
      </c>
      <c r="K1813" t="s">
        <v>16</v>
      </c>
      <c r="L1813" t="s">
        <v>17</v>
      </c>
      <c r="M1813" t="s">
        <v>52</v>
      </c>
      <c r="N1813" s="18">
        <f>VLOOKUP(Barcelona_Idealista4[[#This Row],[lift]],Tabla5[],2,0)</f>
        <v>0</v>
      </c>
      <c r="O1813" s="25">
        <v>495000</v>
      </c>
      <c r="P1813" s="25">
        <f>Barcelona_Idealista4[[#This Row],[prices]]/Barcelona_Idealista4[[#This Row],[area_m2]]</f>
        <v>4419.6428571428569</v>
      </c>
      <c r="Q1813" t="str">
        <f>_xlfn.TEXTJOIN("-",0,Barcelona_Idealista4[[#This Row],[condition]],Barcelona_Idealista4[[#This Row],[prices]])</f>
        <v>new-495000</v>
      </c>
      <c r="R1813" s="11" t="str" cm="1">
        <f t="array" ref="R18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4" spans="1:18" x14ac:dyDescent="0.2">
      <c r="A1814" s="1">
        <v>43848</v>
      </c>
      <c r="B1814" s="14">
        <f>YEAR(Barcelona_Idealista4[[#This Row],[Fecha]])</f>
        <v>2020</v>
      </c>
      <c r="C1814" t="s">
        <v>1935</v>
      </c>
      <c r="D1814" t="s">
        <v>11</v>
      </c>
      <c r="E1814" t="s">
        <v>42</v>
      </c>
      <c r="F1814" t="s">
        <v>62</v>
      </c>
      <c r="G1814" t="s">
        <v>119</v>
      </c>
      <c r="H1814" t="s">
        <v>32</v>
      </c>
      <c r="I1814">
        <v>3</v>
      </c>
      <c r="J1814">
        <v>104</v>
      </c>
      <c r="K1814" t="s">
        <v>16</v>
      </c>
      <c r="L1814" t="s">
        <v>17</v>
      </c>
      <c r="M1814" t="s">
        <v>58</v>
      </c>
      <c r="N1814" s="18">
        <f>VLOOKUP(Barcelona_Idealista4[[#This Row],[lift]],Tabla5[],2,0)</f>
        <v>0</v>
      </c>
      <c r="O1814" s="25">
        <v>620000</v>
      </c>
      <c r="P1814" s="25">
        <f>Barcelona_Idealista4[[#This Row],[prices]]/Barcelona_Idealista4[[#This Row],[area_m2]]</f>
        <v>5961.5384615384619</v>
      </c>
      <c r="Q1814" t="str">
        <f>_xlfn.TEXTJOIN("-",0,Barcelona_Idealista4[[#This Row],[condition]],Barcelona_Idealista4[[#This Row],[prices]])</f>
        <v>new-620000</v>
      </c>
      <c r="R1814" s="11" t="str" cm="1">
        <f t="array" ref="R18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5" spans="1:18" x14ac:dyDescent="0.2">
      <c r="A1815" s="1">
        <v>43849</v>
      </c>
      <c r="B1815" s="14">
        <f>YEAR(Barcelona_Idealista4[[#This Row],[Fecha]])</f>
        <v>2020</v>
      </c>
      <c r="C1815" t="s">
        <v>1936</v>
      </c>
      <c r="D1815" t="s">
        <v>11</v>
      </c>
      <c r="E1815" t="s">
        <v>42</v>
      </c>
      <c r="F1815" t="s">
        <v>62</v>
      </c>
      <c r="G1815" t="s">
        <v>119</v>
      </c>
      <c r="H1815" t="s">
        <v>32</v>
      </c>
      <c r="I1815">
        <v>3</v>
      </c>
      <c r="J1815">
        <v>104</v>
      </c>
      <c r="K1815" t="s">
        <v>16</v>
      </c>
      <c r="L1815" t="s">
        <v>17</v>
      </c>
      <c r="M1815" t="s">
        <v>52</v>
      </c>
      <c r="N1815" s="18">
        <f>VLOOKUP(Barcelona_Idealista4[[#This Row],[lift]],Tabla5[],2,0)</f>
        <v>0</v>
      </c>
      <c r="O1815" s="25">
        <v>645000</v>
      </c>
      <c r="P1815" s="25">
        <f>Barcelona_Idealista4[[#This Row],[prices]]/Barcelona_Idealista4[[#This Row],[area_m2]]</f>
        <v>6201.9230769230771</v>
      </c>
      <c r="Q1815" t="str">
        <f>_xlfn.TEXTJOIN("-",0,Barcelona_Idealista4[[#This Row],[condition]],Barcelona_Idealista4[[#This Row],[prices]])</f>
        <v>new-645000</v>
      </c>
      <c r="R1815" s="11" t="str" cm="1">
        <f t="array" ref="R1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6" spans="1:18" x14ac:dyDescent="0.2">
      <c r="A1816" s="1">
        <v>43850</v>
      </c>
      <c r="B1816" s="14">
        <f>YEAR(Barcelona_Idealista4[[#This Row],[Fecha]])</f>
        <v>2020</v>
      </c>
      <c r="C1816" t="s">
        <v>1937</v>
      </c>
      <c r="D1816" t="s">
        <v>11</v>
      </c>
      <c r="E1816" t="s">
        <v>42</v>
      </c>
      <c r="F1816" t="s">
        <v>62</v>
      </c>
      <c r="G1816" t="s">
        <v>119</v>
      </c>
      <c r="H1816" t="s">
        <v>15</v>
      </c>
      <c r="I1816">
        <v>3</v>
      </c>
      <c r="J1816">
        <v>104</v>
      </c>
      <c r="K1816" t="s">
        <v>16</v>
      </c>
      <c r="L1816" t="s">
        <v>17</v>
      </c>
      <c r="M1816" t="s">
        <v>18</v>
      </c>
      <c r="N1816" s="18">
        <f>VLOOKUP(Barcelona_Idealista4[[#This Row],[lift]],Tabla5[],2,0)</f>
        <v>0</v>
      </c>
      <c r="O1816" s="25">
        <v>429000</v>
      </c>
      <c r="P1816" s="25">
        <f>Barcelona_Idealista4[[#This Row],[prices]]/Barcelona_Idealista4[[#This Row],[area_m2]]</f>
        <v>4125</v>
      </c>
      <c r="Q1816" t="str">
        <f>_xlfn.TEXTJOIN("-",0,Barcelona_Idealista4[[#This Row],[condition]],Barcelona_Idealista4[[#This Row],[prices]])</f>
        <v>new-429000</v>
      </c>
      <c r="R1816" s="11" t="str" cm="1">
        <f t="array" ref="R1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7" spans="1:18" x14ac:dyDescent="0.2">
      <c r="A1817" s="1">
        <v>43851</v>
      </c>
      <c r="B1817" s="14">
        <f>YEAR(Barcelona_Idealista4[[#This Row],[Fecha]])</f>
        <v>2020</v>
      </c>
      <c r="C1817" t="s">
        <v>1938</v>
      </c>
      <c r="D1817" t="s">
        <v>11</v>
      </c>
      <c r="E1817" t="s">
        <v>42</v>
      </c>
      <c r="F1817" t="s">
        <v>62</v>
      </c>
      <c r="G1817" t="s">
        <v>119</v>
      </c>
      <c r="H1817" t="s">
        <v>15</v>
      </c>
      <c r="I1817">
        <v>3</v>
      </c>
      <c r="J1817">
        <v>91</v>
      </c>
      <c r="K1817" t="s">
        <v>16</v>
      </c>
      <c r="L1817" t="s">
        <v>17</v>
      </c>
      <c r="M1817" t="s">
        <v>18</v>
      </c>
      <c r="N1817" s="18">
        <f>VLOOKUP(Barcelona_Idealista4[[#This Row],[lift]],Tabla5[],2,0)</f>
        <v>0</v>
      </c>
      <c r="O1817" s="25">
        <v>409000</v>
      </c>
      <c r="P1817" s="25">
        <f>Barcelona_Idealista4[[#This Row],[prices]]/Barcelona_Idealista4[[#This Row],[area_m2]]</f>
        <v>4494.5054945054944</v>
      </c>
      <c r="Q1817" t="str">
        <f>_xlfn.TEXTJOIN("-",0,Barcelona_Idealista4[[#This Row],[condition]],Barcelona_Idealista4[[#This Row],[prices]])</f>
        <v>new-409000</v>
      </c>
      <c r="R1817" s="11" t="str" cm="1">
        <f t="array" ref="R1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8" spans="1:18" x14ac:dyDescent="0.2">
      <c r="A1818" s="1">
        <v>43852</v>
      </c>
      <c r="B1818" s="14">
        <f>YEAR(Barcelona_Idealista4[[#This Row],[Fecha]])</f>
        <v>2020</v>
      </c>
      <c r="C1818" t="s">
        <v>1939</v>
      </c>
      <c r="D1818" t="s">
        <v>11</v>
      </c>
      <c r="E1818" t="s">
        <v>42</v>
      </c>
      <c r="F1818" t="s">
        <v>61</v>
      </c>
      <c r="G1818" t="s">
        <v>119</v>
      </c>
      <c r="H1818" t="s">
        <v>15</v>
      </c>
      <c r="I1818">
        <v>3</v>
      </c>
      <c r="J1818">
        <v>95</v>
      </c>
      <c r="K1818" t="s">
        <v>16</v>
      </c>
      <c r="L1818" t="s">
        <v>17</v>
      </c>
      <c r="M1818" t="s">
        <v>21</v>
      </c>
      <c r="N1818" s="18">
        <f>VLOOKUP(Barcelona_Idealista4[[#This Row],[lift]],Tabla5[],2,0)</f>
        <v>0</v>
      </c>
      <c r="O1818" s="25">
        <v>575000</v>
      </c>
      <c r="P1818" s="25">
        <f>Barcelona_Idealista4[[#This Row],[prices]]/Barcelona_Idealista4[[#This Row],[area_m2]]</f>
        <v>6052.6315789473683</v>
      </c>
      <c r="Q1818" t="str">
        <f>_xlfn.TEXTJOIN("-",0,Barcelona_Idealista4[[#This Row],[condition]],Barcelona_Idealista4[[#This Row],[prices]])</f>
        <v>new-575000</v>
      </c>
      <c r="R1818" s="11" t="str" cm="1">
        <f t="array" ref="R1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19" spans="1:18" x14ac:dyDescent="0.2">
      <c r="A1819" s="1">
        <v>43853</v>
      </c>
      <c r="B1819" s="14">
        <f>YEAR(Barcelona_Idealista4[[#This Row],[Fecha]])</f>
        <v>2020</v>
      </c>
      <c r="C1819" t="s">
        <v>1940</v>
      </c>
      <c r="D1819" t="s">
        <v>11</v>
      </c>
      <c r="E1819" t="s">
        <v>42</v>
      </c>
      <c r="F1819" t="s">
        <v>61</v>
      </c>
      <c r="G1819" t="s">
        <v>119</v>
      </c>
      <c r="H1819" t="s">
        <v>15</v>
      </c>
      <c r="I1819">
        <v>3</v>
      </c>
      <c r="J1819">
        <v>95</v>
      </c>
      <c r="K1819" t="s">
        <v>16</v>
      </c>
      <c r="L1819" t="s">
        <v>17</v>
      </c>
      <c r="M1819" t="s">
        <v>52</v>
      </c>
      <c r="N1819" s="18">
        <f>VLOOKUP(Barcelona_Idealista4[[#This Row],[lift]],Tabla5[],2,0)</f>
        <v>0</v>
      </c>
      <c r="O1819" s="25">
        <v>457000</v>
      </c>
      <c r="P1819" s="25">
        <f>Barcelona_Idealista4[[#This Row],[prices]]/Barcelona_Idealista4[[#This Row],[area_m2]]</f>
        <v>4810.5263157894733</v>
      </c>
      <c r="Q1819" t="str">
        <f>_xlfn.TEXTJOIN("-",0,Barcelona_Idealista4[[#This Row],[condition]],Barcelona_Idealista4[[#This Row],[prices]])</f>
        <v>new-457000</v>
      </c>
      <c r="R1819" s="11" t="str" cm="1">
        <f t="array" ref="R1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0" spans="1:18" x14ac:dyDescent="0.2">
      <c r="A1820" s="1">
        <v>43854</v>
      </c>
      <c r="B1820" s="14">
        <f>YEAR(Barcelona_Idealista4[[#This Row],[Fecha]])</f>
        <v>2020</v>
      </c>
      <c r="C1820" t="s">
        <v>1941</v>
      </c>
      <c r="D1820" t="s">
        <v>11</v>
      </c>
      <c r="E1820" t="s">
        <v>42</v>
      </c>
      <c r="F1820" t="s">
        <v>61</v>
      </c>
      <c r="G1820" t="s">
        <v>119</v>
      </c>
      <c r="H1820" t="s">
        <v>15</v>
      </c>
      <c r="I1820">
        <v>2</v>
      </c>
      <c r="J1820">
        <v>83</v>
      </c>
      <c r="K1820" t="s">
        <v>16</v>
      </c>
      <c r="L1820" t="s">
        <v>17</v>
      </c>
      <c r="M1820" t="s">
        <v>52</v>
      </c>
      <c r="N1820" s="18">
        <f>VLOOKUP(Barcelona_Idealista4[[#This Row],[lift]],Tabla5[],2,0)</f>
        <v>0</v>
      </c>
      <c r="O1820" s="25">
        <v>358000</v>
      </c>
      <c r="P1820" s="25">
        <f>Barcelona_Idealista4[[#This Row],[prices]]/Barcelona_Idealista4[[#This Row],[area_m2]]</f>
        <v>4313.2530120481924</v>
      </c>
      <c r="Q1820" t="str">
        <f>_xlfn.TEXTJOIN("-",0,Barcelona_Idealista4[[#This Row],[condition]],Barcelona_Idealista4[[#This Row],[prices]])</f>
        <v>new-358000</v>
      </c>
      <c r="R1820" s="11" t="str" cm="1">
        <f t="array" ref="R1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1" spans="1:18" x14ac:dyDescent="0.2">
      <c r="A1821" s="1">
        <v>43855</v>
      </c>
      <c r="B1821" s="14">
        <f>YEAR(Barcelona_Idealista4[[#This Row],[Fecha]])</f>
        <v>2020</v>
      </c>
      <c r="C1821" t="s">
        <v>1942</v>
      </c>
      <c r="D1821" t="s">
        <v>11</v>
      </c>
      <c r="E1821" t="s">
        <v>42</v>
      </c>
      <c r="F1821" t="s">
        <v>61</v>
      </c>
      <c r="G1821" t="s">
        <v>119</v>
      </c>
      <c r="H1821" t="s">
        <v>15</v>
      </c>
      <c r="I1821">
        <v>2</v>
      </c>
      <c r="J1821">
        <v>82</v>
      </c>
      <c r="K1821" t="s">
        <v>16</v>
      </c>
      <c r="L1821" t="s">
        <v>17</v>
      </c>
      <c r="M1821" t="s">
        <v>40</v>
      </c>
      <c r="N1821" s="18">
        <f>VLOOKUP(Barcelona_Idealista4[[#This Row],[lift]],Tabla5[],2,0)</f>
        <v>0</v>
      </c>
      <c r="O1821" s="25">
        <v>398000</v>
      </c>
      <c r="P1821" s="25">
        <f>Barcelona_Idealista4[[#This Row],[prices]]/Barcelona_Idealista4[[#This Row],[area_m2]]</f>
        <v>4853.6585365853662</v>
      </c>
      <c r="Q1821" t="str">
        <f>_xlfn.TEXTJOIN("-",0,Barcelona_Idealista4[[#This Row],[condition]],Barcelona_Idealista4[[#This Row],[prices]])</f>
        <v>new-398000</v>
      </c>
      <c r="R1821" s="11" t="str" cm="1">
        <f t="array" ref="R1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2" spans="1:18" x14ac:dyDescent="0.2">
      <c r="A1822" s="1">
        <v>43856</v>
      </c>
      <c r="B1822" s="14">
        <f>YEAR(Barcelona_Idealista4[[#This Row],[Fecha]])</f>
        <v>2020</v>
      </c>
      <c r="C1822" t="s">
        <v>1943</v>
      </c>
      <c r="D1822" t="s">
        <v>11</v>
      </c>
      <c r="E1822" t="s">
        <v>42</v>
      </c>
      <c r="F1822" t="s">
        <v>61</v>
      </c>
      <c r="G1822" t="s">
        <v>119</v>
      </c>
      <c r="H1822" t="s">
        <v>15</v>
      </c>
      <c r="I1822">
        <v>3</v>
      </c>
      <c r="J1822">
        <v>91</v>
      </c>
      <c r="K1822" t="s">
        <v>16</v>
      </c>
      <c r="L1822" t="s">
        <v>17</v>
      </c>
      <c r="M1822" t="s">
        <v>18</v>
      </c>
      <c r="N1822" s="18">
        <f>VLOOKUP(Barcelona_Idealista4[[#This Row],[lift]],Tabla5[],2,0)</f>
        <v>0</v>
      </c>
      <c r="O1822" s="25">
        <v>446000</v>
      </c>
      <c r="P1822" s="25">
        <f>Barcelona_Idealista4[[#This Row],[prices]]/Barcelona_Idealista4[[#This Row],[area_m2]]</f>
        <v>4901.0989010989015</v>
      </c>
      <c r="Q1822" t="str">
        <f>_xlfn.TEXTJOIN("-",0,Barcelona_Idealista4[[#This Row],[condition]],Barcelona_Idealista4[[#This Row],[prices]])</f>
        <v>new-446000</v>
      </c>
      <c r="R1822" s="11" t="str" cm="1">
        <f t="array" ref="R1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3" spans="1:18" x14ac:dyDescent="0.2">
      <c r="A1823" s="1">
        <v>43857</v>
      </c>
      <c r="B1823" s="14">
        <f>YEAR(Barcelona_Idealista4[[#This Row],[Fecha]])</f>
        <v>2020</v>
      </c>
      <c r="C1823" t="s">
        <v>1944</v>
      </c>
      <c r="D1823" t="s">
        <v>11</v>
      </c>
      <c r="E1823" t="s">
        <v>42</v>
      </c>
      <c r="F1823" t="s">
        <v>61</v>
      </c>
      <c r="G1823" t="s">
        <v>119</v>
      </c>
      <c r="H1823" t="s">
        <v>15</v>
      </c>
      <c r="I1823">
        <v>3</v>
      </c>
      <c r="J1823">
        <v>91</v>
      </c>
      <c r="K1823" t="s">
        <v>16</v>
      </c>
      <c r="L1823" t="s">
        <v>17</v>
      </c>
      <c r="M1823" t="s">
        <v>40</v>
      </c>
      <c r="N1823" s="18">
        <f>VLOOKUP(Barcelona_Idealista4[[#This Row],[lift]],Tabla5[],2,0)</f>
        <v>0</v>
      </c>
      <c r="O1823" s="25">
        <v>455000</v>
      </c>
      <c r="P1823" s="25">
        <f>Barcelona_Idealista4[[#This Row],[prices]]/Barcelona_Idealista4[[#This Row],[area_m2]]</f>
        <v>5000</v>
      </c>
      <c r="Q1823" t="str">
        <f>_xlfn.TEXTJOIN("-",0,Barcelona_Idealista4[[#This Row],[condition]],Barcelona_Idealista4[[#This Row],[prices]])</f>
        <v>new-455000</v>
      </c>
      <c r="R1823" s="11" t="str" cm="1">
        <f t="array" ref="R1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4" spans="1:18" x14ac:dyDescent="0.2">
      <c r="A1824" s="1">
        <v>43858</v>
      </c>
      <c r="B1824" s="14">
        <f>YEAR(Barcelona_Idealista4[[#This Row],[Fecha]])</f>
        <v>2020</v>
      </c>
      <c r="C1824" t="s">
        <v>1945</v>
      </c>
      <c r="D1824" t="s">
        <v>11</v>
      </c>
      <c r="E1824" t="s">
        <v>42</v>
      </c>
      <c r="F1824" t="s">
        <v>61</v>
      </c>
      <c r="G1824" t="s">
        <v>119</v>
      </c>
      <c r="H1824" t="s">
        <v>15</v>
      </c>
      <c r="I1824">
        <v>2</v>
      </c>
      <c r="J1824">
        <v>81</v>
      </c>
      <c r="K1824" t="s">
        <v>16</v>
      </c>
      <c r="L1824" t="s">
        <v>17</v>
      </c>
      <c r="M1824" t="s">
        <v>18</v>
      </c>
      <c r="N1824" s="18">
        <f>VLOOKUP(Barcelona_Idealista4[[#This Row],[lift]],Tabla5[],2,0)</f>
        <v>0</v>
      </c>
      <c r="O1824" s="25">
        <v>391000</v>
      </c>
      <c r="P1824" s="25">
        <f>Barcelona_Idealista4[[#This Row],[prices]]/Barcelona_Idealista4[[#This Row],[area_m2]]</f>
        <v>4827.1604938271603</v>
      </c>
      <c r="Q1824" t="str">
        <f>_xlfn.TEXTJOIN("-",0,Barcelona_Idealista4[[#This Row],[condition]],Barcelona_Idealista4[[#This Row],[prices]])</f>
        <v>new-391000</v>
      </c>
      <c r="R1824" s="11" t="str" cm="1">
        <f t="array" ref="R1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5" spans="1:18" x14ac:dyDescent="0.2">
      <c r="A1825" s="1">
        <v>43859</v>
      </c>
      <c r="B1825" s="14">
        <f>YEAR(Barcelona_Idealista4[[#This Row],[Fecha]])</f>
        <v>2020</v>
      </c>
      <c r="C1825" t="s">
        <v>1946</v>
      </c>
      <c r="D1825" t="s">
        <v>11</v>
      </c>
      <c r="E1825" t="s">
        <v>19</v>
      </c>
      <c r="F1825" t="s">
        <v>20</v>
      </c>
      <c r="G1825" t="s">
        <v>119</v>
      </c>
      <c r="H1825" t="s">
        <v>15</v>
      </c>
      <c r="I1825">
        <v>1</v>
      </c>
      <c r="J1825">
        <v>78</v>
      </c>
      <c r="K1825" t="s">
        <v>16</v>
      </c>
      <c r="L1825" t="s">
        <v>17</v>
      </c>
      <c r="M1825" t="s">
        <v>40</v>
      </c>
      <c r="N1825" s="18">
        <f>VLOOKUP(Barcelona_Idealista4[[#This Row],[lift]],Tabla5[],2,0)</f>
        <v>0</v>
      </c>
      <c r="O1825" s="25">
        <v>495000</v>
      </c>
      <c r="P1825" s="25">
        <f>Barcelona_Idealista4[[#This Row],[prices]]/Barcelona_Idealista4[[#This Row],[area_m2]]</f>
        <v>6346.1538461538457</v>
      </c>
      <c r="Q1825" t="str">
        <f>_xlfn.TEXTJOIN("-",0,Barcelona_Idealista4[[#This Row],[condition]],Barcelona_Idealista4[[#This Row],[prices]])</f>
        <v>new-495000</v>
      </c>
      <c r="R1825" s="11" t="str" cm="1">
        <f t="array" ref="R1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6" spans="1:18" x14ac:dyDescent="0.2">
      <c r="A1826" s="1">
        <v>43860</v>
      </c>
      <c r="B1826" s="14">
        <f>YEAR(Barcelona_Idealista4[[#This Row],[Fecha]])</f>
        <v>2020</v>
      </c>
      <c r="C1826" t="s">
        <v>1947</v>
      </c>
      <c r="D1826" t="s">
        <v>11</v>
      </c>
      <c r="E1826" t="s">
        <v>25</v>
      </c>
      <c r="F1826" t="s">
        <v>79</v>
      </c>
      <c r="G1826" t="s">
        <v>119</v>
      </c>
      <c r="H1826" t="s">
        <v>15</v>
      </c>
      <c r="I1826">
        <v>3</v>
      </c>
      <c r="J1826">
        <v>115</v>
      </c>
      <c r="K1826" t="s">
        <v>16</v>
      </c>
      <c r="L1826" t="s">
        <v>17</v>
      </c>
      <c r="M1826" t="s">
        <v>40</v>
      </c>
      <c r="N1826" s="18">
        <f>VLOOKUP(Barcelona_Idealista4[[#This Row],[lift]],Tabla5[],2,0)</f>
        <v>0</v>
      </c>
      <c r="O1826" s="25">
        <v>450000</v>
      </c>
      <c r="P1826" s="25">
        <f>Barcelona_Idealista4[[#This Row],[prices]]/Barcelona_Idealista4[[#This Row],[area_m2]]</f>
        <v>3913.0434782608695</v>
      </c>
      <c r="Q1826" t="str">
        <f>_xlfn.TEXTJOIN("-",0,Barcelona_Idealista4[[#This Row],[condition]],Barcelona_Idealista4[[#This Row],[prices]])</f>
        <v>new-450000</v>
      </c>
      <c r="R1826" s="11" t="str" cm="1">
        <f t="array" ref="R1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7" spans="1:18" x14ac:dyDescent="0.2">
      <c r="A1827" s="1">
        <v>43861</v>
      </c>
      <c r="B1827" s="14">
        <f>YEAR(Barcelona_Idealista4[[#This Row],[Fecha]])</f>
        <v>2020</v>
      </c>
      <c r="C1827" t="s">
        <v>1948</v>
      </c>
      <c r="D1827" t="s">
        <v>11</v>
      </c>
      <c r="E1827" t="s">
        <v>37</v>
      </c>
      <c r="F1827" t="s">
        <v>49</v>
      </c>
      <c r="G1827" t="s">
        <v>119</v>
      </c>
      <c r="H1827" t="s">
        <v>23</v>
      </c>
      <c r="I1827">
        <v>2</v>
      </c>
      <c r="J1827">
        <v>140</v>
      </c>
      <c r="K1827" t="s">
        <v>16</v>
      </c>
      <c r="L1827" t="s">
        <v>17</v>
      </c>
      <c r="M1827" t="s">
        <v>36</v>
      </c>
      <c r="N1827" s="18">
        <f>VLOOKUP(Barcelona_Idealista4[[#This Row],[lift]],Tabla5[],2,0)</f>
        <v>0</v>
      </c>
      <c r="O1827" s="25">
        <v>650000</v>
      </c>
      <c r="P1827" s="25">
        <f>Barcelona_Idealista4[[#This Row],[prices]]/Barcelona_Idealista4[[#This Row],[area_m2]]</f>
        <v>4642.8571428571431</v>
      </c>
      <c r="Q1827" t="str">
        <f>_xlfn.TEXTJOIN("-",0,Barcelona_Idealista4[[#This Row],[condition]],Barcelona_Idealista4[[#This Row],[prices]])</f>
        <v>new-650000</v>
      </c>
      <c r="R1827" s="11" t="str" cm="1">
        <f t="array" ref="R18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8" spans="1:18" x14ac:dyDescent="0.2">
      <c r="A1828" s="1">
        <v>43862</v>
      </c>
      <c r="B1828" s="14">
        <f>YEAR(Barcelona_Idealista4[[#This Row],[Fecha]])</f>
        <v>2020</v>
      </c>
      <c r="C1828" t="s">
        <v>1949</v>
      </c>
      <c r="D1828" t="s">
        <v>11</v>
      </c>
      <c r="E1828" t="s">
        <v>37</v>
      </c>
      <c r="F1828" t="s">
        <v>49</v>
      </c>
      <c r="G1828" t="s">
        <v>119</v>
      </c>
      <c r="H1828" t="s">
        <v>15</v>
      </c>
      <c r="I1828">
        <v>2</v>
      </c>
      <c r="J1828">
        <v>100</v>
      </c>
      <c r="K1828" t="s">
        <v>16</v>
      </c>
      <c r="L1828" t="s">
        <v>17</v>
      </c>
      <c r="M1828" t="s">
        <v>58</v>
      </c>
      <c r="N1828" s="18">
        <f>VLOOKUP(Barcelona_Idealista4[[#This Row],[lift]],Tabla5[],2,0)</f>
        <v>0</v>
      </c>
      <c r="O1828" s="25">
        <v>450000</v>
      </c>
      <c r="P1828" s="25">
        <f>Barcelona_Idealista4[[#This Row],[prices]]/Barcelona_Idealista4[[#This Row],[area_m2]]</f>
        <v>4500</v>
      </c>
      <c r="Q1828" t="str">
        <f>_xlfn.TEXTJOIN("-",0,Barcelona_Idealista4[[#This Row],[condition]],Barcelona_Idealista4[[#This Row],[prices]])</f>
        <v>new-450000</v>
      </c>
      <c r="R1828" s="11" t="str" cm="1">
        <f t="array" ref="R1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29" spans="1:18" x14ac:dyDescent="0.2">
      <c r="A1829" s="1">
        <v>43863</v>
      </c>
      <c r="B1829" s="14">
        <f>YEAR(Barcelona_Idealista4[[#This Row],[Fecha]])</f>
        <v>2020</v>
      </c>
      <c r="C1829" t="s">
        <v>1950</v>
      </c>
      <c r="D1829" t="s">
        <v>11</v>
      </c>
      <c r="E1829" t="s">
        <v>37</v>
      </c>
      <c r="F1829" t="s">
        <v>49</v>
      </c>
      <c r="G1829" t="s">
        <v>119</v>
      </c>
      <c r="H1829" t="s">
        <v>15</v>
      </c>
      <c r="I1829">
        <v>2</v>
      </c>
      <c r="J1829">
        <v>100</v>
      </c>
      <c r="K1829" t="s">
        <v>16</v>
      </c>
      <c r="L1829" t="s">
        <v>17</v>
      </c>
      <c r="M1829" t="s">
        <v>21</v>
      </c>
      <c r="N1829" s="18">
        <f>VLOOKUP(Barcelona_Idealista4[[#This Row],[lift]],Tabla5[],2,0)</f>
        <v>0</v>
      </c>
      <c r="O1829" s="25">
        <v>450000</v>
      </c>
      <c r="P1829" s="25">
        <f>Barcelona_Idealista4[[#This Row],[prices]]/Barcelona_Idealista4[[#This Row],[area_m2]]</f>
        <v>4500</v>
      </c>
      <c r="Q1829" t="str">
        <f>_xlfn.TEXTJOIN("-",0,Barcelona_Idealista4[[#This Row],[condition]],Barcelona_Idealista4[[#This Row],[prices]])</f>
        <v>new-450000</v>
      </c>
      <c r="R1829" s="11" t="str" cm="1">
        <f t="array" ref="R1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0" spans="1:18" x14ac:dyDescent="0.2">
      <c r="A1830" s="1">
        <v>43864</v>
      </c>
      <c r="B1830" s="14">
        <f>YEAR(Barcelona_Idealista4[[#This Row],[Fecha]])</f>
        <v>2020</v>
      </c>
      <c r="C1830" t="s">
        <v>1951</v>
      </c>
      <c r="D1830" t="s">
        <v>11</v>
      </c>
      <c r="E1830" t="s">
        <v>42</v>
      </c>
      <c r="F1830" t="s">
        <v>43</v>
      </c>
      <c r="G1830" t="s">
        <v>119</v>
      </c>
      <c r="H1830" t="s">
        <v>15</v>
      </c>
      <c r="I1830">
        <v>3</v>
      </c>
      <c r="J1830">
        <v>113</v>
      </c>
      <c r="K1830" t="s">
        <v>16</v>
      </c>
      <c r="L1830" t="s">
        <v>17</v>
      </c>
      <c r="M1830" t="s">
        <v>21</v>
      </c>
      <c r="N1830" s="18">
        <f>VLOOKUP(Barcelona_Idealista4[[#This Row],[lift]],Tabla5[],2,0)</f>
        <v>0</v>
      </c>
      <c r="O1830" s="25">
        <v>750000</v>
      </c>
      <c r="P1830" s="25">
        <f>Barcelona_Idealista4[[#This Row],[prices]]/Barcelona_Idealista4[[#This Row],[area_m2]]</f>
        <v>6637.1681415929206</v>
      </c>
      <c r="Q1830" t="str">
        <f>_xlfn.TEXTJOIN("-",0,Barcelona_Idealista4[[#This Row],[condition]],Barcelona_Idealista4[[#This Row],[prices]])</f>
        <v>new-750000</v>
      </c>
      <c r="R1830" s="11" t="str" cm="1">
        <f t="array" ref="R1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1" spans="1:18" x14ac:dyDescent="0.2">
      <c r="A1831" s="1">
        <v>43865</v>
      </c>
      <c r="B1831" s="14">
        <f>YEAR(Barcelona_Idealista4[[#This Row],[Fecha]])</f>
        <v>2020</v>
      </c>
      <c r="C1831" t="s">
        <v>1952</v>
      </c>
      <c r="D1831" t="s">
        <v>11</v>
      </c>
      <c r="E1831" t="s">
        <v>42</v>
      </c>
      <c r="F1831" t="s">
        <v>43</v>
      </c>
      <c r="G1831" t="s">
        <v>119</v>
      </c>
      <c r="H1831" t="s">
        <v>15</v>
      </c>
      <c r="I1831">
        <v>3</v>
      </c>
      <c r="J1831">
        <v>113</v>
      </c>
      <c r="K1831" t="s">
        <v>16</v>
      </c>
      <c r="L1831" t="s">
        <v>17</v>
      </c>
      <c r="M1831" t="s">
        <v>40</v>
      </c>
      <c r="N1831" s="18">
        <f>VLOOKUP(Barcelona_Idealista4[[#This Row],[lift]],Tabla5[],2,0)</f>
        <v>0</v>
      </c>
      <c r="O1831" s="25">
        <v>750000</v>
      </c>
      <c r="P1831" s="25">
        <f>Barcelona_Idealista4[[#This Row],[prices]]/Barcelona_Idealista4[[#This Row],[area_m2]]</f>
        <v>6637.1681415929206</v>
      </c>
      <c r="Q1831" t="str">
        <f>_xlfn.TEXTJOIN("-",0,Barcelona_Idealista4[[#This Row],[condition]],Barcelona_Idealista4[[#This Row],[prices]])</f>
        <v>new-750000</v>
      </c>
      <c r="R1831" s="11" t="str" cm="1">
        <f t="array" ref="R18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2" spans="1:18" x14ac:dyDescent="0.2">
      <c r="A1832" s="1">
        <v>43866</v>
      </c>
      <c r="B1832" s="14">
        <f>YEAR(Barcelona_Idealista4[[#This Row],[Fecha]])</f>
        <v>2020</v>
      </c>
      <c r="C1832" t="s">
        <v>1953</v>
      </c>
      <c r="D1832" t="s">
        <v>11</v>
      </c>
      <c r="E1832" t="s">
        <v>42</v>
      </c>
      <c r="F1832" t="s">
        <v>43</v>
      </c>
      <c r="G1832" t="s">
        <v>119</v>
      </c>
      <c r="H1832" t="s">
        <v>15</v>
      </c>
      <c r="I1832">
        <v>3</v>
      </c>
      <c r="J1832">
        <v>106</v>
      </c>
      <c r="K1832" t="s">
        <v>16</v>
      </c>
      <c r="L1832" t="s">
        <v>17</v>
      </c>
      <c r="M1832" t="s">
        <v>18</v>
      </c>
      <c r="N1832" s="18">
        <f>VLOOKUP(Barcelona_Idealista4[[#This Row],[lift]],Tabla5[],2,0)</f>
        <v>0</v>
      </c>
      <c r="O1832" s="25">
        <v>690000</v>
      </c>
      <c r="P1832" s="25">
        <f>Barcelona_Idealista4[[#This Row],[prices]]/Barcelona_Idealista4[[#This Row],[area_m2]]</f>
        <v>6509.433962264151</v>
      </c>
      <c r="Q1832" t="str">
        <f>_xlfn.TEXTJOIN("-",0,Barcelona_Idealista4[[#This Row],[condition]],Barcelona_Idealista4[[#This Row],[prices]])</f>
        <v>new-690000</v>
      </c>
      <c r="R1832" s="11" t="str" cm="1">
        <f t="array" ref="R1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3" spans="1:18" x14ac:dyDescent="0.2">
      <c r="A1833" s="1">
        <v>43867</v>
      </c>
      <c r="B1833" s="14">
        <f>YEAR(Barcelona_Idealista4[[#This Row],[Fecha]])</f>
        <v>2020</v>
      </c>
      <c r="C1833" t="s">
        <v>1954</v>
      </c>
      <c r="D1833" t="s">
        <v>11</v>
      </c>
      <c r="E1833" t="s">
        <v>25</v>
      </c>
      <c r="F1833" t="s">
        <v>94</v>
      </c>
      <c r="G1833" t="s">
        <v>119</v>
      </c>
      <c r="H1833" t="s">
        <v>15</v>
      </c>
      <c r="I1833">
        <v>2</v>
      </c>
      <c r="J1833">
        <v>53</v>
      </c>
      <c r="K1833" t="s">
        <v>16</v>
      </c>
      <c r="L1833" t="s">
        <v>17</v>
      </c>
      <c r="M1833" t="s">
        <v>18</v>
      </c>
      <c r="N1833" s="18">
        <f>VLOOKUP(Barcelona_Idealista4[[#This Row],[lift]],Tabla5[],2,0)</f>
        <v>0</v>
      </c>
      <c r="O1833" s="25">
        <v>252920</v>
      </c>
      <c r="P1833" s="25">
        <f>Barcelona_Idealista4[[#This Row],[prices]]/Barcelona_Idealista4[[#This Row],[area_m2]]</f>
        <v>4772.0754716981128</v>
      </c>
      <c r="Q1833" t="str">
        <f>_xlfn.TEXTJOIN("-",0,Barcelona_Idealista4[[#This Row],[condition]],Barcelona_Idealista4[[#This Row],[prices]])</f>
        <v>new-252920</v>
      </c>
      <c r="R1833" s="11" t="str" cm="1">
        <f t="array" ref="R18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4" spans="1:18" x14ac:dyDescent="0.2">
      <c r="A1834" s="1">
        <v>43868</v>
      </c>
      <c r="B1834" s="14">
        <f>YEAR(Barcelona_Idealista4[[#This Row],[Fecha]])</f>
        <v>2020</v>
      </c>
      <c r="C1834" t="s">
        <v>1955</v>
      </c>
      <c r="D1834" t="s">
        <v>11</v>
      </c>
      <c r="E1834" t="s">
        <v>47</v>
      </c>
      <c r="F1834" t="s">
        <v>102</v>
      </c>
      <c r="G1834" t="s">
        <v>119</v>
      </c>
      <c r="H1834" t="s">
        <v>15</v>
      </c>
      <c r="I1834">
        <v>2</v>
      </c>
      <c r="J1834">
        <v>72</v>
      </c>
      <c r="K1834" t="s">
        <v>16</v>
      </c>
      <c r="L1834" t="s">
        <v>17</v>
      </c>
      <c r="M1834" t="s">
        <v>40</v>
      </c>
      <c r="N1834" s="18">
        <f>VLOOKUP(Barcelona_Idealista4[[#This Row],[lift]],Tabla5[],2,0)</f>
        <v>0</v>
      </c>
      <c r="O1834" s="25">
        <v>340000</v>
      </c>
      <c r="P1834" s="25">
        <f>Barcelona_Idealista4[[#This Row],[prices]]/Barcelona_Idealista4[[#This Row],[area_m2]]</f>
        <v>4722.2222222222226</v>
      </c>
      <c r="Q1834" t="str">
        <f>_xlfn.TEXTJOIN("-",0,Barcelona_Idealista4[[#This Row],[condition]],Barcelona_Idealista4[[#This Row],[prices]])</f>
        <v>new-340000</v>
      </c>
      <c r="R1834" s="11" t="str" cm="1">
        <f t="array" ref="R1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5" spans="1:18" x14ac:dyDescent="0.2">
      <c r="A1835" s="1">
        <v>43869</v>
      </c>
      <c r="B1835" s="14">
        <f>YEAR(Barcelona_Idealista4[[#This Row],[Fecha]])</f>
        <v>2020</v>
      </c>
      <c r="C1835" t="s">
        <v>1956</v>
      </c>
      <c r="D1835" t="s">
        <v>11</v>
      </c>
      <c r="E1835" t="s">
        <v>47</v>
      </c>
      <c r="F1835" t="s">
        <v>102</v>
      </c>
      <c r="G1835" t="s">
        <v>119</v>
      </c>
      <c r="H1835" t="s">
        <v>15</v>
      </c>
      <c r="I1835">
        <v>3</v>
      </c>
      <c r="J1835">
        <v>92</v>
      </c>
      <c r="K1835" t="s">
        <v>16</v>
      </c>
      <c r="L1835" t="s">
        <v>17</v>
      </c>
      <c r="M1835" t="s">
        <v>40</v>
      </c>
      <c r="N1835" s="18">
        <f>VLOOKUP(Barcelona_Idealista4[[#This Row],[lift]],Tabla5[],2,0)</f>
        <v>0</v>
      </c>
      <c r="O1835" s="25">
        <v>435000</v>
      </c>
      <c r="P1835" s="25">
        <f>Barcelona_Idealista4[[#This Row],[prices]]/Barcelona_Idealista4[[#This Row],[area_m2]]</f>
        <v>4728.260869565217</v>
      </c>
      <c r="Q1835" t="str">
        <f>_xlfn.TEXTJOIN("-",0,Barcelona_Idealista4[[#This Row],[condition]],Barcelona_Idealista4[[#This Row],[prices]])</f>
        <v>new-435000</v>
      </c>
      <c r="R1835" s="11" t="str" cm="1">
        <f t="array" ref="R1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6" spans="1:18" x14ac:dyDescent="0.2">
      <c r="A1836" s="1">
        <v>43870</v>
      </c>
      <c r="B1836" s="14">
        <f>YEAR(Barcelona_Idealista4[[#This Row],[Fecha]])</f>
        <v>2020</v>
      </c>
      <c r="C1836" t="s">
        <v>1957</v>
      </c>
      <c r="D1836" t="s">
        <v>11</v>
      </c>
      <c r="E1836" t="s">
        <v>47</v>
      </c>
      <c r="F1836" t="s">
        <v>102</v>
      </c>
      <c r="G1836" t="s">
        <v>119</v>
      </c>
      <c r="H1836" t="s">
        <v>15</v>
      </c>
      <c r="I1836">
        <v>3</v>
      </c>
      <c r="J1836">
        <v>107</v>
      </c>
      <c r="K1836" t="s">
        <v>16</v>
      </c>
      <c r="L1836" t="s">
        <v>17</v>
      </c>
      <c r="M1836" t="s">
        <v>40</v>
      </c>
      <c r="N1836" s="18">
        <f>VLOOKUP(Barcelona_Idealista4[[#This Row],[lift]],Tabla5[],2,0)</f>
        <v>0</v>
      </c>
      <c r="O1836" s="25">
        <v>493718</v>
      </c>
      <c r="P1836" s="25">
        <f>Barcelona_Idealista4[[#This Row],[prices]]/Barcelona_Idealista4[[#This Row],[area_m2]]</f>
        <v>4614.1869158878508</v>
      </c>
      <c r="Q1836" t="str">
        <f>_xlfn.TEXTJOIN("-",0,Barcelona_Idealista4[[#This Row],[condition]],Barcelona_Idealista4[[#This Row],[prices]])</f>
        <v>new-493718</v>
      </c>
      <c r="R1836" s="11" t="str" cm="1">
        <f t="array" ref="R18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7" spans="1:18" x14ac:dyDescent="0.2">
      <c r="A1837" s="1">
        <v>43871</v>
      </c>
      <c r="B1837" s="14">
        <f>YEAR(Barcelona_Idealista4[[#This Row],[Fecha]])</f>
        <v>2020</v>
      </c>
      <c r="C1837" t="s">
        <v>1958</v>
      </c>
      <c r="D1837" t="s">
        <v>11</v>
      </c>
      <c r="E1837" t="s">
        <v>54</v>
      </c>
      <c r="F1837" t="s">
        <v>97</v>
      </c>
      <c r="G1837" t="s">
        <v>119</v>
      </c>
      <c r="H1837" t="s">
        <v>15</v>
      </c>
      <c r="I1837">
        <v>2</v>
      </c>
      <c r="J1837">
        <v>56</v>
      </c>
      <c r="K1837" t="s">
        <v>16</v>
      </c>
      <c r="L1837" t="s">
        <v>17</v>
      </c>
      <c r="M1837" t="s">
        <v>58</v>
      </c>
      <c r="N1837" s="18">
        <f>VLOOKUP(Barcelona_Idealista4[[#This Row],[lift]],Tabla5[],2,0)</f>
        <v>0</v>
      </c>
      <c r="O1837" s="25">
        <v>282000</v>
      </c>
      <c r="P1837" s="25">
        <f>Barcelona_Idealista4[[#This Row],[prices]]/Barcelona_Idealista4[[#This Row],[area_m2]]</f>
        <v>5035.7142857142853</v>
      </c>
      <c r="Q1837" t="str">
        <f>_xlfn.TEXTJOIN("-",0,Barcelona_Idealista4[[#This Row],[condition]],Barcelona_Idealista4[[#This Row],[prices]])</f>
        <v>new-282000</v>
      </c>
      <c r="R1837" s="11" t="str" cm="1">
        <f t="array" ref="R1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8" spans="1:18" x14ac:dyDescent="0.2">
      <c r="A1838" s="1">
        <v>43872</v>
      </c>
      <c r="B1838" s="14">
        <f>YEAR(Barcelona_Idealista4[[#This Row],[Fecha]])</f>
        <v>2020</v>
      </c>
      <c r="C1838" t="s">
        <v>1959</v>
      </c>
      <c r="D1838" t="s">
        <v>11</v>
      </c>
      <c r="E1838" t="s">
        <v>54</v>
      </c>
      <c r="F1838" t="s">
        <v>97</v>
      </c>
      <c r="G1838" t="s">
        <v>119</v>
      </c>
      <c r="H1838" t="s">
        <v>15</v>
      </c>
      <c r="I1838">
        <v>2</v>
      </c>
      <c r="J1838">
        <v>56</v>
      </c>
      <c r="K1838" t="s">
        <v>16</v>
      </c>
      <c r="L1838" t="s">
        <v>17</v>
      </c>
      <c r="M1838" t="s">
        <v>21</v>
      </c>
      <c r="N1838" s="18">
        <f>VLOOKUP(Barcelona_Idealista4[[#This Row],[lift]],Tabla5[],2,0)</f>
        <v>0</v>
      </c>
      <c r="O1838" s="25">
        <v>272000</v>
      </c>
      <c r="P1838" s="25">
        <f>Barcelona_Idealista4[[#This Row],[prices]]/Barcelona_Idealista4[[#This Row],[area_m2]]</f>
        <v>4857.1428571428569</v>
      </c>
      <c r="Q1838" t="str">
        <f>_xlfn.TEXTJOIN("-",0,Barcelona_Idealista4[[#This Row],[condition]],Barcelona_Idealista4[[#This Row],[prices]])</f>
        <v>new-272000</v>
      </c>
      <c r="R1838" s="11" t="str" cm="1">
        <f t="array" ref="R1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39" spans="1:18" x14ac:dyDescent="0.2">
      <c r="A1839" s="1">
        <v>43873</v>
      </c>
      <c r="B1839" s="14">
        <f>YEAR(Barcelona_Idealista4[[#This Row],[Fecha]])</f>
        <v>2020</v>
      </c>
      <c r="C1839" t="s">
        <v>1960</v>
      </c>
      <c r="D1839" t="s">
        <v>11</v>
      </c>
      <c r="E1839" t="s">
        <v>54</v>
      </c>
      <c r="F1839" t="s">
        <v>97</v>
      </c>
      <c r="G1839" t="s">
        <v>119</v>
      </c>
      <c r="H1839" t="s">
        <v>15</v>
      </c>
      <c r="I1839">
        <v>2</v>
      </c>
      <c r="J1839">
        <v>56</v>
      </c>
      <c r="K1839" t="s">
        <v>16</v>
      </c>
      <c r="L1839" t="s">
        <v>17</v>
      </c>
      <c r="M1839" t="s">
        <v>58</v>
      </c>
      <c r="N1839" s="18">
        <f>VLOOKUP(Barcelona_Idealista4[[#This Row],[lift]],Tabla5[],2,0)</f>
        <v>0</v>
      </c>
      <c r="O1839" s="25">
        <v>286000</v>
      </c>
      <c r="P1839" s="25">
        <f>Barcelona_Idealista4[[#This Row],[prices]]/Barcelona_Idealista4[[#This Row],[area_m2]]</f>
        <v>5107.1428571428569</v>
      </c>
      <c r="Q1839" t="str">
        <f>_xlfn.TEXTJOIN("-",0,Barcelona_Idealista4[[#This Row],[condition]],Barcelona_Idealista4[[#This Row],[prices]])</f>
        <v>new-286000</v>
      </c>
      <c r="R1839" s="11" t="str" cm="1">
        <f t="array" ref="R1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0" spans="1:18" x14ac:dyDescent="0.2">
      <c r="A1840" s="1">
        <v>43874</v>
      </c>
      <c r="B1840" s="14">
        <f>YEAR(Barcelona_Idealista4[[#This Row],[Fecha]])</f>
        <v>2020</v>
      </c>
      <c r="C1840" t="s">
        <v>1961</v>
      </c>
      <c r="D1840" t="s">
        <v>11</v>
      </c>
      <c r="E1840" t="s">
        <v>54</v>
      </c>
      <c r="F1840" t="s">
        <v>97</v>
      </c>
      <c r="G1840" t="s">
        <v>119</v>
      </c>
      <c r="H1840" t="s">
        <v>15</v>
      </c>
      <c r="I1840">
        <v>2</v>
      </c>
      <c r="J1840">
        <v>56</v>
      </c>
      <c r="K1840" t="s">
        <v>16</v>
      </c>
      <c r="L1840" t="s">
        <v>17</v>
      </c>
      <c r="M1840" t="s">
        <v>21</v>
      </c>
      <c r="N1840" s="18">
        <f>VLOOKUP(Barcelona_Idealista4[[#This Row],[lift]],Tabla5[],2,0)</f>
        <v>0</v>
      </c>
      <c r="O1840" s="25">
        <v>268000</v>
      </c>
      <c r="P1840" s="25">
        <f>Barcelona_Idealista4[[#This Row],[prices]]/Barcelona_Idealista4[[#This Row],[area_m2]]</f>
        <v>4785.7142857142853</v>
      </c>
      <c r="Q1840" t="str">
        <f>_xlfn.TEXTJOIN("-",0,Barcelona_Idealista4[[#This Row],[condition]],Barcelona_Idealista4[[#This Row],[prices]])</f>
        <v>new-268000</v>
      </c>
      <c r="R1840" s="11" t="str" cm="1">
        <f t="array" ref="R18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1" spans="1:18" x14ac:dyDescent="0.2">
      <c r="A1841" s="1">
        <v>43875</v>
      </c>
      <c r="B1841" s="14">
        <f>YEAR(Barcelona_Idealista4[[#This Row],[Fecha]])</f>
        <v>2020</v>
      </c>
      <c r="C1841" t="s">
        <v>1962</v>
      </c>
      <c r="D1841" t="s">
        <v>11</v>
      </c>
      <c r="E1841" t="s">
        <v>19</v>
      </c>
      <c r="F1841" t="s">
        <v>77</v>
      </c>
      <c r="G1841" t="s">
        <v>119</v>
      </c>
      <c r="H1841" t="s">
        <v>15</v>
      </c>
      <c r="I1841">
        <v>2</v>
      </c>
      <c r="J1841">
        <v>145</v>
      </c>
      <c r="K1841" t="s">
        <v>16</v>
      </c>
      <c r="L1841" t="s">
        <v>17</v>
      </c>
      <c r="M1841" t="s">
        <v>52</v>
      </c>
      <c r="N1841" s="18">
        <f>VLOOKUP(Barcelona_Idealista4[[#This Row],[lift]],Tabla5[],2,0)</f>
        <v>0</v>
      </c>
      <c r="O1841" s="25">
        <v>1210000</v>
      </c>
      <c r="P1841" s="25">
        <f>Barcelona_Idealista4[[#This Row],[prices]]/Barcelona_Idealista4[[#This Row],[area_m2]]</f>
        <v>8344.8275862068967</v>
      </c>
      <c r="Q1841" t="str">
        <f>_xlfn.TEXTJOIN("-",0,Barcelona_Idealista4[[#This Row],[condition]],Barcelona_Idealista4[[#This Row],[prices]])</f>
        <v>new-1210000</v>
      </c>
      <c r="R1841" s="11" t="str" cm="1">
        <f t="array" ref="R18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2" spans="1:18" x14ac:dyDescent="0.2">
      <c r="A1842" s="1">
        <v>43876</v>
      </c>
      <c r="B1842" s="14">
        <f>YEAR(Barcelona_Idealista4[[#This Row],[Fecha]])</f>
        <v>2020</v>
      </c>
      <c r="C1842" t="s">
        <v>1963</v>
      </c>
      <c r="D1842" t="s">
        <v>11</v>
      </c>
      <c r="E1842" t="s">
        <v>19</v>
      </c>
      <c r="F1842" t="s">
        <v>77</v>
      </c>
      <c r="G1842" t="s">
        <v>119</v>
      </c>
      <c r="H1842" t="s">
        <v>15</v>
      </c>
      <c r="I1842">
        <v>2</v>
      </c>
      <c r="J1842">
        <v>198</v>
      </c>
      <c r="K1842" t="s">
        <v>16</v>
      </c>
      <c r="L1842" t="s">
        <v>17</v>
      </c>
      <c r="M1842" t="s">
        <v>18</v>
      </c>
      <c r="N1842" s="18">
        <f>VLOOKUP(Barcelona_Idealista4[[#This Row],[lift]],Tabla5[],2,0)</f>
        <v>0</v>
      </c>
      <c r="O1842" s="25">
        <v>1940000</v>
      </c>
      <c r="P1842" s="25">
        <f>Barcelona_Idealista4[[#This Row],[prices]]/Barcelona_Idealista4[[#This Row],[area_m2]]</f>
        <v>9797.9797979797986</v>
      </c>
      <c r="Q1842" t="str">
        <f>_xlfn.TEXTJOIN("-",0,Barcelona_Idealista4[[#This Row],[condition]],Barcelona_Idealista4[[#This Row],[prices]])</f>
        <v>new-1940000</v>
      </c>
      <c r="R1842" s="11" t="str" cm="1">
        <f t="array" ref="R18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3" spans="1:18" x14ac:dyDescent="0.2">
      <c r="A1843" s="1">
        <v>43877</v>
      </c>
      <c r="B1843" s="14">
        <f>YEAR(Barcelona_Idealista4[[#This Row],[Fecha]])</f>
        <v>2020</v>
      </c>
      <c r="C1843" t="s">
        <v>1964</v>
      </c>
      <c r="D1843" t="s">
        <v>11</v>
      </c>
      <c r="E1843" t="s">
        <v>42</v>
      </c>
      <c r="F1843" t="s">
        <v>43</v>
      </c>
      <c r="G1843" t="s">
        <v>119</v>
      </c>
      <c r="H1843" t="s">
        <v>15</v>
      </c>
      <c r="I1843">
        <v>3</v>
      </c>
      <c r="J1843">
        <v>92</v>
      </c>
      <c r="K1843" t="s">
        <v>16</v>
      </c>
      <c r="L1843" t="s">
        <v>17</v>
      </c>
      <c r="M1843" t="s">
        <v>21</v>
      </c>
      <c r="N1843" s="18">
        <f>VLOOKUP(Barcelona_Idealista4[[#This Row],[lift]],Tabla5[],2,0)</f>
        <v>0</v>
      </c>
      <c r="O1843" s="25">
        <v>606000</v>
      </c>
      <c r="P1843" s="25">
        <f>Barcelona_Idealista4[[#This Row],[prices]]/Barcelona_Idealista4[[#This Row],[area_m2]]</f>
        <v>6586.95652173913</v>
      </c>
      <c r="Q1843" t="str">
        <f>_xlfn.TEXTJOIN("-",0,Barcelona_Idealista4[[#This Row],[condition]],Barcelona_Idealista4[[#This Row],[prices]])</f>
        <v>new-606000</v>
      </c>
      <c r="R1843" s="11" t="str" cm="1">
        <f t="array" ref="R1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4" spans="1:18" x14ac:dyDescent="0.2">
      <c r="A1844" s="1">
        <v>43878</v>
      </c>
      <c r="B1844" s="14">
        <f>YEAR(Barcelona_Idealista4[[#This Row],[Fecha]])</f>
        <v>2020</v>
      </c>
      <c r="C1844" t="s">
        <v>1965</v>
      </c>
      <c r="D1844" t="s">
        <v>11</v>
      </c>
      <c r="E1844" t="s">
        <v>42</v>
      </c>
      <c r="F1844" t="s">
        <v>43</v>
      </c>
      <c r="G1844" t="s">
        <v>119</v>
      </c>
      <c r="H1844" t="s">
        <v>15</v>
      </c>
      <c r="I1844">
        <v>2</v>
      </c>
      <c r="J1844">
        <v>92</v>
      </c>
      <c r="K1844" t="s">
        <v>16</v>
      </c>
      <c r="L1844" t="s">
        <v>17</v>
      </c>
      <c r="M1844" t="s">
        <v>40</v>
      </c>
      <c r="N1844" s="18">
        <f>VLOOKUP(Barcelona_Idealista4[[#This Row],[lift]],Tabla5[],2,0)</f>
        <v>0</v>
      </c>
      <c r="O1844" s="25">
        <v>690000</v>
      </c>
      <c r="P1844" s="25">
        <f>Barcelona_Idealista4[[#This Row],[prices]]/Barcelona_Idealista4[[#This Row],[area_m2]]</f>
        <v>7500</v>
      </c>
      <c r="Q1844" t="str">
        <f>_xlfn.TEXTJOIN("-",0,Barcelona_Idealista4[[#This Row],[condition]],Barcelona_Idealista4[[#This Row],[prices]])</f>
        <v>new-690000</v>
      </c>
      <c r="R1844" s="11" t="str" cm="1">
        <f t="array" ref="R1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5" spans="1:18" x14ac:dyDescent="0.2">
      <c r="A1845" s="1">
        <v>43879</v>
      </c>
      <c r="B1845" s="14">
        <f>YEAR(Barcelona_Idealista4[[#This Row],[Fecha]])</f>
        <v>2020</v>
      </c>
      <c r="C1845" t="s">
        <v>1966</v>
      </c>
      <c r="D1845" t="s">
        <v>11</v>
      </c>
      <c r="E1845" t="s">
        <v>42</v>
      </c>
      <c r="F1845" t="s">
        <v>43</v>
      </c>
      <c r="G1845" t="s">
        <v>119</v>
      </c>
      <c r="H1845" t="s">
        <v>15</v>
      </c>
      <c r="I1845">
        <v>2</v>
      </c>
      <c r="J1845">
        <v>63</v>
      </c>
      <c r="K1845" t="s">
        <v>16</v>
      </c>
      <c r="L1845" t="s">
        <v>17</v>
      </c>
      <c r="M1845" t="s">
        <v>52</v>
      </c>
      <c r="N1845" s="18">
        <f>VLOOKUP(Barcelona_Idealista4[[#This Row],[lift]],Tabla5[],2,0)</f>
        <v>0</v>
      </c>
      <c r="O1845" s="25">
        <v>296000</v>
      </c>
      <c r="P1845" s="25">
        <f>Barcelona_Idealista4[[#This Row],[prices]]/Barcelona_Idealista4[[#This Row],[area_m2]]</f>
        <v>4698.4126984126988</v>
      </c>
      <c r="Q1845" t="str">
        <f>_xlfn.TEXTJOIN("-",0,Barcelona_Idealista4[[#This Row],[condition]],Barcelona_Idealista4[[#This Row],[prices]])</f>
        <v>new-296000</v>
      </c>
      <c r="R1845" s="11" t="str" cm="1">
        <f t="array" ref="R1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6" spans="1:18" x14ac:dyDescent="0.2">
      <c r="A1846" s="1">
        <v>43880</v>
      </c>
      <c r="B1846" s="14">
        <f>YEAR(Barcelona_Idealista4[[#This Row],[Fecha]])</f>
        <v>2020</v>
      </c>
      <c r="C1846" t="s">
        <v>1967</v>
      </c>
      <c r="D1846" t="s">
        <v>11</v>
      </c>
      <c r="E1846" t="s">
        <v>42</v>
      </c>
      <c r="F1846" t="s">
        <v>43</v>
      </c>
      <c r="G1846" t="s">
        <v>119</v>
      </c>
      <c r="H1846" t="s">
        <v>15</v>
      </c>
      <c r="I1846">
        <v>2</v>
      </c>
      <c r="J1846">
        <v>88</v>
      </c>
      <c r="K1846" t="s">
        <v>16</v>
      </c>
      <c r="L1846" t="s">
        <v>17</v>
      </c>
      <c r="M1846" t="s">
        <v>40</v>
      </c>
      <c r="N1846" s="18">
        <f>VLOOKUP(Barcelona_Idealista4[[#This Row],[lift]],Tabla5[],2,0)</f>
        <v>0</v>
      </c>
      <c r="O1846" s="25">
        <v>650000</v>
      </c>
      <c r="P1846" s="25">
        <f>Barcelona_Idealista4[[#This Row],[prices]]/Barcelona_Idealista4[[#This Row],[area_m2]]</f>
        <v>7386.363636363636</v>
      </c>
      <c r="Q1846" t="str">
        <f>_xlfn.TEXTJOIN("-",0,Barcelona_Idealista4[[#This Row],[condition]],Barcelona_Idealista4[[#This Row],[prices]])</f>
        <v>new-650000</v>
      </c>
      <c r="R1846" s="11" t="str" cm="1">
        <f t="array" ref="R1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7" spans="1:18" x14ac:dyDescent="0.2">
      <c r="A1847" s="1">
        <v>43881</v>
      </c>
      <c r="B1847" s="14">
        <f>YEAR(Barcelona_Idealista4[[#This Row],[Fecha]])</f>
        <v>2020</v>
      </c>
      <c r="C1847" t="s">
        <v>1968</v>
      </c>
      <c r="D1847" t="s">
        <v>11</v>
      </c>
      <c r="E1847" t="s">
        <v>42</v>
      </c>
      <c r="F1847" t="s">
        <v>43</v>
      </c>
      <c r="G1847" t="s">
        <v>119</v>
      </c>
      <c r="H1847" t="s">
        <v>15</v>
      </c>
      <c r="I1847">
        <v>2</v>
      </c>
      <c r="J1847">
        <v>76</v>
      </c>
      <c r="K1847" t="s">
        <v>16</v>
      </c>
      <c r="L1847" t="s">
        <v>17</v>
      </c>
      <c r="M1847" t="s">
        <v>52</v>
      </c>
      <c r="N1847" s="18">
        <f>VLOOKUP(Barcelona_Idealista4[[#This Row],[lift]],Tabla5[],2,0)</f>
        <v>0</v>
      </c>
      <c r="O1847" s="25">
        <v>398000</v>
      </c>
      <c r="P1847" s="25">
        <f>Barcelona_Idealista4[[#This Row],[prices]]/Barcelona_Idealista4[[#This Row],[area_m2]]</f>
        <v>5236.8421052631575</v>
      </c>
      <c r="Q1847" t="str">
        <f>_xlfn.TEXTJOIN("-",0,Barcelona_Idealista4[[#This Row],[condition]],Barcelona_Idealista4[[#This Row],[prices]])</f>
        <v>new-398000</v>
      </c>
      <c r="R1847" s="11" t="str" cm="1">
        <f t="array" ref="R1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8" spans="1:18" x14ac:dyDescent="0.2">
      <c r="A1848" s="1">
        <v>43882</v>
      </c>
      <c r="B1848" s="14">
        <f>YEAR(Barcelona_Idealista4[[#This Row],[Fecha]])</f>
        <v>2020</v>
      </c>
      <c r="C1848" t="s">
        <v>1969</v>
      </c>
      <c r="D1848" t="s">
        <v>11</v>
      </c>
      <c r="E1848" t="s">
        <v>25</v>
      </c>
      <c r="F1848" t="s">
        <v>39</v>
      </c>
      <c r="G1848" t="s">
        <v>119</v>
      </c>
      <c r="H1848" t="s">
        <v>15</v>
      </c>
      <c r="I1848">
        <v>2</v>
      </c>
      <c r="J1848">
        <v>61</v>
      </c>
      <c r="K1848" t="s">
        <v>16</v>
      </c>
      <c r="L1848" t="s">
        <v>17</v>
      </c>
      <c r="M1848" t="s">
        <v>40</v>
      </c>
      <c r="N1848" s="18">
        <f>VLOOKUP(Barcelona_Idealista4[[#This Row],[lift]],Tabla5[],2,0)</f>
        <v>0</v>
      </c>
      <c r="O1848" s="25">
        <v>328000</v>
      </c>
      <c r="P1848" s="25">
        <f>Barcelona_Idealista4[[#This Row],[prices]]/Barcelona_Idealista4[[#This Row],[area_m2]]</f>
        <v>5377.0491803278692</v>
      </c>
      <c r="Q1848" t="str">
        <f>_xlfn.TEXTJOIN("-",0,Barcelona_Idealista4[[#This Row],[condition]],Barcelona_Idealista4[[#This Row],[prices]])</f>
        <v>new-328000</v>
      </c>
      <c r="R1848" s="11" t="str" cm="1">
        <f t="array" ref="R1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49" spans="1:18" x14ac:dyDescent="0.2">
      <c r="A1849" s="1">
        <v>43883</v>
      </c>
      <c r="B1849" s="14">
        <f>YEAR(Barcelona_Idealista4[[#This Row],[Fecha]])</f>
        <v>2020</v>
      </c>
      <c r="C1849" t="s">
        <v>1970</v>
      </c>
      <c r="D1849" t="s">
        <v>11</v>
      </c>
      <c r="E1849" t="s">
        <v>25</v>
      </c>
      <c r="F1849" t="s">
        <v>39</v>
      </c>
      <c r="G1849" t="s">
        <v>119</v>
      </c>
      <c r="H1849" t="s">
        <v>15</v>
      </c>
      <c r="I1849">
        <v>2</v>
      </c>
      <c r="J1849">
        <v>61</v>
      </c>
      <c r="K1849" t="s">
        <v>16</v>
      </c>
      <c r="L1849" t="s">
        <v>17</v>
      </c>
      <c r="M1849" t="s">
        <v>18</v>
      </c>
      <c r="N1849" s="18">
        <f>VLOOKUP(Barcelona_Idealista4[[#This Row],[lift]],Tabla5[],2,0)</f>
        <v>0</v>
      </c>
      <c r="O1849" s="25">
        <v>298000</v>
      </c>
      <c r="P1849" s="25">
        <f>Barcelona_Idealista4[[#This Row],[prices]]/Barcelona_Idealista4[[#This Row],[area_m2]]</f>
        <v>4885.2459016393441</v>
      </c>
      <c r="Q1849" t="str">
        <f>_xlfn.TEXTJOIN("-",0,Barcelona_Idealista4[[#This Row],[condition]],Barcelona_Idealista4[[#This Row],[prices]])</f>
        <v>new-298000</v>
      </c>
      <c r="R1849" s="11" t="str" cm="1">
        <f t="array" ref="R1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0" spans="1:18" x14ac:dyDescent="0.2">
      <c r="A1850" s="1">
        <v>43884</v>
      </c>
      <c r="B1850" s="14">
        <f>YEAR(Barcelona_Idealista4[[#This Row],[Fecha]])</f>
        <v>2020</v>
      </c>
      <c r="C1850" t="s">
        <v>1971</v>
      </c>
      <c r="D1850" t="s">
        <v>11</v>
      </c>
      <c r="E1850" t="s">
        <v>25</v>
      </c>
      <c r="F1850" t="s">
        <v>39</v>
      </c>
      <c r="G1850" t="s">
        <v>119</v>
      </c>
      <c r="H1850" t="s">
        <v>15</v>
      </c>
      <c r="I1850">
        <v>3</v>
      </c>
      <c r="J1850">
        <v>85</v>
      </c>
      <c r="K1850" t="s">
        <v>16</v>
      </c>
      <c r="L1850" t="s">
        <v>17</v>
      </c>
      <c r="M1850" t="s">
        <v>18</v>
      </c>
      <c r="N1850" s="18">
        <f>VLOOKUP(Barcelona_Idealista4[[#This Row],[lift]],Tabla5[],2,0)</f>
        <v>0</v>
      </c>
      <c r="O1850" s="25">
        <v>408000</v>
      </c>
      <c r="P1850" s="25">
        <f>Barcelona_Idealista4[[#This Row],[prices]]/Barcelona_Idealista4[[#This Row],[area_m2]]</f>
        <v>4800</v>
      </c>
      <c r="Q1850" t="str">
        <f>_xlfn.TEXTJOIN("-",0,Barcelona_Idealista4[[#This Row],[condition]],Barcelona_Idealista4[[#This Row],[prices]])</f>
        <v>new-408000</v>
      </c>
      <c r="R1850" s="11" t="str" cm="1">
        <f t="array" ref="R1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1" spans="1:18" x14ac:dyDescent="0.2">
      <c r="A1851" s="1">
        <v>43885</v>
      </c>
      <c r="B1851" s="14">
        <f>YEAR(Barcelona_Idealista4[[#This Row],[Fecha]])</f>
        <v>2020</v>
      </c>
      <c r="C1851" t="s">
        <v>1972</v>
      </c>
      <c r="D1851" t="s">
        <v>11</v>
      </c>
      <c r="E1851" t="s">
        <v>25</v>
      </c>
      <c r="F1851" t="s">
        <v>39</v>
      </c>
      <c r="G1851" t="s">
        <v>119</v>
      </c>
      <c r="H1851" t="s">
        <v>15</v>
      </c>
      <c r="I1851">
        <v>2</v>
      </c>
      <c r="J1851">
        <v>58</v>
      </c>
      <c r="K1851" t="s">
        <v>16</v>
      </c>
      <c r="L1851" t="s">
        <v>17</v>
      </c>
      <c r="M1851" t="s">
        <v>58</v>
      </c>
      <c r="N1851" s="18">
        <f>VLOOKUP(Barcelona_Idealista4[[#This Row],[lift]],Tabla5[],2,0)</f>
        <v>0</v>
      </c>
      <c r="O1851" s="25">
        <v>398000</v>
      </c>
      <c r="P1851" s="25">
        <f>Barcelona_Idealista4[[#This Row],[prices]]/Barcelona_Idealista4[[#This Row],[area_m2]]</f>
        <v>6862.0689655172409</v>
      </c>
      <c r="Q1851" t="str">
        <f>_xlfn.TEXTJOIN("-",0,Barcelona_Idealista4[[#This Row],[condition]],Barcelona_Idealista4[[#This Row],[prices]])</f>
        <v>new-398000</v>
      </c>
      <c r="R1851" s="11" t="str" cm="1">
        <f t="array" ref="R1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2" spans="1:18" x14ac:dyDescent="0.2">
      <c r="A1852" s="1">
        <v>43886</v>
      </c>
      <c r="B1852" s="14">
        <f>YEAR(Barcelona_Idealista4[[#This Row],[Fecha]])</f>
        <v>2020</v>
      </c>
      <c r="C1852" t="s">
        <v>1973</v>
      </c>
      <c r="D1852" t="s">
        <v>11</v>
      </c>
      <c r="E1852" t="s">
        <v>25</v>
      </c>
      <c r="F1852" t="s">
        <v>39</v>
      </c>
      <c r="G1852" t="s">
        <v>119</v>
      </c>
      <c r="H1852" t="s">
        <v>15</v>
      </c>
      <c r="I1852">
        <v>2</v>
      </c>
      <c r="J1852">
        <v>61</v>
      </c>
      <c r="K1852" t="s">
        <v>16</v>
      </c>
      <c r="L1852" t="s">
        <v>17</v>
      </c>
      <c r="M1852" t="s">
        <v>21</v>
      </c>
      <c r="N1852" s="18">
        <f>VLOOKUP(Barcelona_Idealista4[[#This Row],[lift]],Tabla5[],2,0)</f>
        <v>0</v>
      </c>
      <c r="O1852" s="25">
        <v>348000</v>
      </c>
      <c r="P1852" s="25">
        <f>Barcelona_Idealista4[[#This Row],[prices]]/Barcelona_Idealista4[[#This Row],[area_m2]]</f>
        <v>5704.9180327868853</v>
      </c>
      <c r="Q1852" t="str">
        <f>_xlfn.TEXTJOIN("-",0,Barcelona_Idealista4[[#This Row],[condition]],Barcelona_Idealista4[[#This Row],[prices]])</f>
        <v>new-348000</v>
      </c>
      <c r="R1852" s="11" t="str" cm="1">
        <f t="array" ref="R1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3" spans="1:18" x14ac:dyDescent="0.2">
      <c r="A1853" s="1">
        <v>43887</v>
      </c>
      <c r="B1853" s="14">
        <f>YEAR(Barcelona_Idealista4[[#This Row],[Fecha]])</f>
        <v>2020</v>
      </c>
      <c r="C1853" t="s">
        <v>1974</v>
      </c>
      <c r="D1853" t="s">
        <v>11</v>
      </c>
      <c r="E1853" t="s">
        <v>89</v>
      </c>
      <c r="F1853" t="s">
        <v>93</v>
      </c>
      <c r="G1853" t="s">
        <v>119</v>
      </c>
      <c r="H1853" t="s">
        <v>15</v>
      </c>
      <c r="I1853">
        <v>1</v>
      </c>
      <c r="J1853">
        <v>29</v>
      </c>
      <c r="K1853" t="s">
        <v>16</v>
      </c>
      <c r="L1853" t="s">
        <v>17</v>
      </c>
      <c r="M1853" t="s">
        <v>52</v>
      </c>
      <c r="N1853" s="18">
        <f>VLOOKUP(Barcelona_Idealista4[[#This Row],[lift]],Tabla5[],2,0)</f>
        <v>0</v>
      </c>
      <c r="O1853" s="25">
        <v>118000</v>
      </c>
      <c r="P1853" s="25">
        <f>Barcelona_Idealista4[[#This Row],[prices]]/Barcelona_Idealista4[[#This Row],[area_m2]]</f>
        <v>4068.9655172413795</v>
      </c>
      <c r="Q1853" t="str">
        <f>_xlfn.TEXTJOIN("-",0,Barcelona_Idealista4[[#This Row],[condition]],Barcelona_Idealista4[[#This Row],[prices]])</f>
        <v>new-118000</v>
      </c>
      <c r="R1853" s="11" t="str" cm="1">
        <f t="array" ref="R18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54" spans="1:18" x14ac:dyDescent="0.2">
      <c r="A1854" s="1">
        <v>43888</v>
      </c>
      <c r="B1854" s="14">
        <f>YEAR(Barcelona_Idealista4[[#This Row],[Fecha]])</f>
        <v>2020</v>
      </c>
      <c r="C1854" t="s">
        <v>1975</v>
      </c>
      <c r="D1854" t="s">
        <v>11</v>
      </c>
      <c r="E1854" t="s">
        <v>25</v>
      </c>
      <c r="F1854" t="s">
        <v>70</v>
      </c>
      <c r="G1854" t="s">
        <v>119</v>
      </c>
      <c r="H1854" t="s">
        <v>15</v>
      </c>
      <c r="I1854">
        <v>2</v>
      </c>
      <c r="J1854">
        <v>75</v>
      </c>
      <c r="K1854" t="s">
        <v>16</v>
      </c>
      <c r="L1854" t="s">
        <v>17</v>
      </c>
      <c r="M1854" t="s">
        <v>40</v>
      </c>
      <c r="N1854" s="18">
        <f>VLOOKUP(Barcelona_Idealista4[[#This Row],[lift]],Tabla5[],2,0)</f>
        <v>0</v>
      </c>
      <c r="O1854" s="25">
        <v>337000</v>
      </c>
      <c r="P1854" s="25">
        <f>Barcelona_Idealista4[[#This Row],[prices]]/Barcelona_Idealista4[[#This Row],[area_m2]]</f>
        <v>4493.333333333333</v>
      </c>
      <c r="Q1854" t="str">
        <f>_xlfn.TEXTJOIN("-",0,Barcelona_Idealista4[[#This Row],[condition]],Barcelona_Idealista4[[#This Row],[prices]])</f>
        <v>new-337000</v>
      </c>
      <c r="R1854" s="11" t="str" cm="1">
        <f t="array" ref="R1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5" spans="1:18" x14ac:dyDescent="0.2">
      <c r="A1855" s="1">
        <v>43889</v>
      </c>
      <c r="B1855" s="14">
        <f>YEAR(Barcelona_Idealista4[[#This Row],[Fecha]])</f>
        <v>2020</v>
      </c>
      <c r="C1855" t="s">
        <v>1976</v>
      </c>
      <c r="D1855" t="s">
        <v>11</v>
      </c>
      <c r="E1855" t="s">
        <v>25</v>
      </c>
      <c r="F1855" t="s">
        <v>70</v>
      </c>
      <c r="G1855" t="s">
        <v>119</v>
      </c>
      <c r="H1855" t="s">
        <v>15</v>
      </c>
      <c r="I1855">
        <v>2</v>
      </c>
      <c r="J1855">
        <v>75</v>
      </c>
      <c r="K1855" t="s">
        <v>16</v>
      </c>
      <c r="L1855" t="s">
        <v>17</v>
      </c>
      <c r="M1855" t="s">
        <v>18</v>
      </c>
      <c r="N1855" s="18">
        <f>VLOOKUP(Barcelona_Idealista4[[#This Row],[lift]],Tabla5[],2,0)</f>
        <v>0</v>
      </c>
      <c r="O1855" s="25">
        <v>335000</v>
      </c>
      <c r="P1855" s="25">
        <f>Barcelona_Idealista4[[#This Row],[prices]]/Barcelona_Idealista4[[#This Row],[area_m2]]</f>
        <v>4466.666666666667</v>
      </c>
      <c r="Q1855" t="str">
        <f>_xlfn.TEXTJOIN("-",0,Barcelona_Idealista4[[#This Row],[condition]],Barcelona_Idealista4[[#This Row],[prices]])</f>
        <v>new-335000</v>
      </c>
      <c r="R1855" s="11" t="str" cm="1">
        <f t="array" ref="R1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6" spans="1:18" x14ac:dyDescent="0.2">
      <c r="A1856" s="1">
        <v>43890</v>
      </c>
      <c r="B1856" s="14">
        <f>YEAR(Barcelona_Idealista4[[#This Row],[Fecha]])</f>
        <v>2020</v>
      </c>
      <c r="C1856" t="s">
        <v>1977</v>
      </c>
      <c r="D1856" t="s">
        <v>11</v>
      </c>
      <c r="E1856" t="s">
        <v>25</v>
      </c>
      <c r="F1856" t="s">
        <v>70</v>
      </c>
      <c r="G1856" t="s">
        <v>119</v>
      </c>
      <c r="H1856" t="s">
        <v>32</v>
      </c>
      <c r="I1856">
        <v>3</v>
      </c>
      <c r="J1856">
        <v>116</v>
      </c>
      <c r="K1856" t="s">
        <v>16</v>
      </c>
      <c r="L1856" t="s">
        <v>17</v>
      </c>
      <c r="M1856" t="s">
        <v>52</v>
      </c>
      <c r="N1856" s="18">
        <f>VLOOKUP(Barcelona_Idealista4[[#This Row],[lift]],Tabla5[],2,0)</f>
        <v>0</v>
      </c>
      <c r="O1856" s="25">
        <v>395000</v>
      </c>
      <c r="P1856" s="25">
        <f>Barcelona_Idealista4[[#This Row],[prices]]/Barcelona_Idealista4[[#This Row],[area_m2]]</f>
        <v>3405.1724137931033</v>
      </c>
      <c r="Q1856" t="str">
        <f>_xlfn.TEXTJOIN("-",0,Barcelona_Idealista4[[#This Row],[condition]],Barcelona_Idealista4[[#This Row],[prices]])</f>
        <v>new-395000</v>
      </c>
      <c r="R1856" s="11" t="str" cm="1">
        <f t="array" ref="R1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7" spans="1:18" x14ac:dyDescent="0.2">
      <c r="A1857" s="1">
        <v>43891</v>
      </c>
      <c r="B1857" s="14">
        <f>YEAR(Barcelona_Idealista4[[#This Row],[Fecha]])</f>
        <v>2020</v>
      </c>
      <c r="C1857" t="s">
        <v>1978</v>
      </c>
      <c r="D1857" t="s">
        <v>11</v>
      </c>
      <c r="E1857" t="s">
        <v>47</v>
      </c>
      <c r="F1857" t="s">
        <v>96</v>
      </c>
      <c r="G1857" t="s">
        <v>119</v>
      </c>
      <c r="H1857" t="s">
        <v>15</v>
      </c>
      <c r="I1857">
        <v>4</v>
      </c>
      <c r="J1857">
        <v>118</v>
      </c>
      <c r="K1857" t="s">
        <v>16</v>
      </c>
      <c r="L1857" t="s">
        <v>17</v>
      </c>
      <c r="M1857" t="s">
        <v>18</v>
      </c>
      <c r="N1857" s="18">
        <f>VLOOKUP(Barcelona_Idealista4[[#This Row],[lift]],Tabla5[],2,0)</f>
        <v>0</v>
      </c>
      <c r="O1857" s="25">
        <v>502000</v>
      </c>
      <c r="P1857" s="25">
        <f>Barcelona_Idealista4[[#This Row],[prices]]/Barcelona_Idealista4[[#This Row],[area_m2]]</f>
        <v>4254.2372881355932</v>
      </c>
      <c r="Q1857" t="str">
        <f>_xlfn.TEXTJOIN("-",0,Barcelona_Idealista4[[#This Row],[condition]],Barcelona_Idealista4[[#This Row],[prices]])</f>
        <v>new-502000</v>
      </c>
      <c r="R1857" s="11" t="str" cm="1">
        <f t="array" ref="R1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8" spans="1:18" x14ac:dyDescent="0.2">
      <c r="A1858" s="1">
        <v>43892</v>
      </c>
      <c r="B1858" s="14">
        <f>YEAR(Barcelona_Idealista4[[#This Row],[Fecha]])</f>
        <v>2020</v>
      </c>
      <c r="C1858" t="s">
        <v>1979</v>
      </c>
      <c r="D1858" t="s">
        <v>11</v>
      </c>
      <c r="E1858" t="s">
        <v>25</v>
      </c>
      <c r="F1858" t="s">
        <v>26</v>
      </c>
      <c r="G1858" t="s">
        <v>119</v>
      </c>
      <c r="H1858" t="s">
        <v>15</v>
      </c>
      <c r="I1858">
        <v>2</v>
      </c>
      <c r="J1858">
        <v>74</v>
      </c>
      <c r="K1858" t="s">
        <v>16</v>
      </c>
      <c r="L1858" t="s">
        <v>17</v>
      </c>
      <c r="M1858" t="s">
        <v>40</v>
      </c>
      <c r="N1858" s="18">
        <f>VLOOKUP(Barcelona_Idealista4[[#This Row],[lift]],Tabla5[],2,0)</f>
        <v>0</v>
      </c>
      <c r="O1858" s="25">
        <v>296500</v>
      </c>
      <c r="P1858" s="25">
        <f>Barcelona_Idealista4[[#This Row],[prices]]/Barcelona_Idealista4[[#This Row],[area_m2]]</f>
        <v>4006.7567567567567</v>
      </c>
      <c r="Q1858" t="str">
        <f>_xlfn.TEXTJOIN("-",0,Barcelona_Idealista4[[#This Row],[condition]],Barcelona_Idealista4[[#This Row],[prices]])</f>
        <v>new-296500</v>
      </c>
      <c r="R1858" s="11" t="str" cm="1">
        <f t="array" ref="R1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59" spans="1:18" x14ac:dyDescent="0.2">
      <c r="A1859" s="1">
        <v>43893</v>
      </c>
      <c r="B1859" s="14">
        <f>YEAR(Barcelona_Idealista4[[#This Row],[Fecha]])</f>
        <v>2020</v>
      </c>
      <c r="C1859" t="s">
        <v>1980</v>
      </c>
      <c r="D1859" t="s">
        <v>11</v>
      </c>
      <c r="E1859" t="s">
        <v>25</v>
      </c>
      <c r="F1859" t="s">
        <v>26</v>
      </c>
      <c r="G1859" t="s">
        <v>119</v>
      </c>
      <c r="H1859" t="s">
        <v>32</v>
      </c>
      <c r="I1859">
        <v>4</v>
      </c>
      <c r="J1859">
        <v>230</v>
      </c>
      <c r="K1859" t="s">
        <v>16</v>
      </c>
      <c r="L1859" t="s">
        <v>17</v>
      </c>
      <c r="M1859" t="s">
        <v>52</v>
      </c>
      <c r="N1859" s="18">
        <f>VLOOKUP(Barcelona_Idealista4[[#This Row],[lift]],Tabla5[],2,0)</f>
        <v>0</v>
      </c>
      <c r="O1859" s="25">
        <v>599000</v>
      </c>
      <c r="P1859" s="25">
        <f>Barcelona_Idealista4[[#This Row],[prices]]/Barcelona_Idealista4[[#This Row],[area_m2]]</f>
        <v>2604.3478260869565</v>
      </c>
      <c r="Q1859" t="str">
        <f>_xlfn.TEXTJOIN("-",0,Barcelona_Idealista4[[#This Row],[condition]],Barcelona_Idealista4[[#This Row],[prices]])</f>
        <v>new-599000</v>
      </c>
      <c r="R1859" s="11" t="str" cm="1">
        <f t="array" ref="R18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860" spans="1:18" x14ac:dyDescent="0.2">
      <c r="A1860" s="1">
        <v>43894</v>
      </c>
      <c r="B1860" s="14">
        <f>YEAR(Barcelona_Idealista4[[#This Row],[Fecha]])</f>
        <v>2020</v>
      </c>
      <c r="C1860" t="s">
        <v>1981</v>
      </c>
      <c r="D1860" t="s">
        <v>11</v>
      </c>
      <c r="E1860" t="s">
        <v>25</v>
      </c>
      <c r="F1860" t="s">
        <v>26</v>
      </c>
      <c r="G1860" t="s">
        <v>119</v>
      </c>
      <c r="H1860" t="s">
        <v>15</v>
      </c>
      <c r="I1860">
        <v>1</v>
      </c>
      <c r="J1860">
        <v>52</v>
      </c>
      <c r="K1860" t="s">
        <v>16</v>
      </c>
      <c r="L1860" t="s">
        <v>17</v>
      </c>
      <c r="M1860" t="s">
        <v>18</v>
      </c>
      <c r="N1860" s="18">
        <f>VLOOKUP(Barcelona_Idealista4[[#This Row],[lift]],Tabla5[],2,0)</f>
        <v>0</v>
      </c>
      <c r="O1860" s="25">
        <v>201500</v>
      </c>
      <c r="P1860" s="25">
        <f>Barcelona_Idealista4[[#This Row],[prices]]/Barcelona_Idealista4[[#This Row],[area_m2]]</f>
        <v>3875</v>
      </c>
      <c r="Q1860" t="str">
        <f>_xlfn.TEXTJOIN("-",0,Barcelona_Idealista4[[#This Row],[condition]],Barcelona_Idealista4[[#This Row],[prices]])</f>
        <v>new-201500</v>
      </c>
      <c r="R1860" s="11" t="str" cm="1">
        <f t="array" ref="R18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1" spans="1:18" x14ac:dyDescent="0.2">
      <c r="A1861" s="1">
        <v>43895</v>
      </c>
      <c r="B1861" s="14">
        <f>YEAR(Barcelona_Idealista4[[#This Row],[Fecha]])</f>
        <v>2020</v>
      </c>
      <c r="C1861" t="s">
        <v>1982</v>
      </c>
      <c r="D1861" t="s">
        <v>11</v>
      </c>
      <c r="E1861" t="s">
        <v>25</v>
      </c>
      <c r="F1861" t="s">
        <v>26</v>
      </c>
      <c r="G1861" t="s">
        <v>119</v>
      </c>
      <c r="H1861" t="s">
        <v>15</v>
      </c>
      <c r="I1861">
        <v>1</v>
      </c>
      <c r="J1861">
        <v>62</v>
      </c>
      <c r="K1861" t="s">
        <v>16</v>
      </c>
      <c r="L1861" t="s">
        <v>17</v>
      </c>
      <c r="M1861" t="s">
        <v>18</v>
      </c>
      <c r="N1861" s="18">
        <f>VLOOKUP(Barcelona_Idealista4[[#This Row],[lift]],Tabla5[],2,0)</f>
        <v>0</v>
      </c>
      <c r="O1861" s="25">
        <v>225500</v>
      </c>
      <c r="P1861" s="25">
        <f>Barcelona_Idealista4[[#This Row],[prices]]/Barcelona_Idealista4[[#This Row],[area_m2]]</f>
        <v>3637.0967741935483</v>
      </c>
      <c r="Q1861" t="str">
        <f>_xlfn.TEXTJOIN("-",0,Barcelona_Idealista4[[#This Row],[condition]],Barcelona_Idealista4[[#This Row],[prices]])</f>
        <v>new-225500</v>
      </c>
      <c r="R1861" s="11" t="str" cm="1">
        <f t="array" ref="R18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2" spans="1:18" x14ac:dyDescent="0.2">
      <c r="A1862" s="1">
        <v>43896</v>
      </c>
      <c r="B1862" s="14">
        <f>YEAR(Barcelona_Idealista4[[#This Row],[Fecha]])</f>
        <v>2020</v>
      </c>
      <c r="C1862" t="s">
        <v>1983</v>
      </c>
      <c r="D1862" t="s">
        <v>11</v>
      </c>
      <c r="E1862" t="s">
        <v>25</v>
      </c>
      <c r="F1862" t="s">
        <v>26</v>
      </c>
      <c r="G1862" t="s">
        <v>119</v>
      </c>
      <c r="H1862" t="s">
        <v>15</v>
      </c>
      <c r="I1862">
        <v>1</v>
      </c>
      <c r="J1862">
        <v>62</v>
      </c>
      <c r="K1862" t="s">
        <v>16</v>
      </c>
      <c r="L1862" t="s">
        <v>17</v>
      </c>
      <c r="M1862" t="s">
        <v>40</v>
      </c>
      <c r="N1862" s="18">
        <f>VLOOKUP(Barcelona_Idealista4[[#This Row],[lift]],Tabla5[],2,0)</f>
        <v>0</v>
      </c>
      <c r="O1862" s="25">
        <v>235500</v>
      </c>
      <c r="P1862" s="25">
        <f>Barcelona_Idealista4[[#This Row],[prices]]/Barcelona_Idealista4[[#This Row],[area_m2]]</f>
        <v>3798.3870967741937</v>
      </c>
      <c r="Q1862" t="str">
        <f>_xlfn.TEXTJOIN("-",0,Barcelona_Idealista4[[#This Row],[condition]],Barcelona_Idealista4[[#This Row],[prices]])</f>
        <v>new-235500</v>
      </c>
      <c r="R1862" s="11" t="str" cm="1">
        <f t="array" ref="R18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3" spans="1:18" x14ac:dyDescent="0.2">
      <c r="A1863" s="1">
        <v>43897</v>
      </c>
      <c r="B1863" s="14">
        <f>YEAR(Barcelona_Idealista4[[#This Row],[Fecha]])</f>
        <v>2020</v>
      </c>
      <c r="C1863" t="s">
        <v>1984</v>
      </c>
      <c r="D1863" t="s">
        <v>11</v>
      </c>
      <c r="E1863" t="s">
        <v>25</v>
      </c>
      <c r="F1863" t="s">
        <v>26</v>
      </c>
      <c r="G1863" t="s">
        <v>119</v>
      </c>
      <c r="H1863" t="s">
        <v>15</v>
      </c>
      <c r="I1863">
        <v>1</v>
      </c>
      <c r="J1863">
        <v>52</v>
      </c>
      <c r="K1863" t="s">
        <v>16</v>
      </c>
      <c r="L1863" t="s">
        <v>17</v>
      </c>
      <c r="M1863" t="s">
        <v>40</v>
      </c>
      <c r="N1863" s="18">
        <f>VLOOKUP(Barcelona_Idealista4[[#This Row],[lift]],Tabla5[],2,0)</f>
        <v>0</v>
      </c>
      <c r="O1863" s="25">
        <v>209500</v>
      </c>
      <c r="P1863" s="25">
        <f>Barcelona_Idealista4[[#This Row],[prices]]/Barcelona_Idealista4[[#This Row],[area_m2]]</f>
        <v>4028.8461538461538</v>
      </c>
      <c r="Q1863" t="str">
        <f>_xlfn.TEXTJOIN("-",0,Barcelona_Idealista4[[#This Row],[condition]],Barcelona_Idealista4[[#This Row],[prices]])</f>
        <v>new-209500</v>
      </c>
      <c r="R1863" s="11" t="str" cm="1">
        <f t="array" ref="R1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4" spans="1:18" x14ac:dyDescent="0.2">
      <c r="A1864" s="1">
        <v>43898</v>
      </c>
      <c r="B1864" s="14">
        <f>YEAR(Barcelona_Idealista4[[#This Row],[Fecha]])</f>
        <v>2020</v>
      </c>
      <c r="C1864" t="s">
        <v>1985</v>
      </c>
      <c r="D1864" t="s">
        <v>11</v>
      </c>
      <c r="E1864" t="s">
        <v>42</v>
      </c>
      <c r="F1864" t="s">
        <v>81</v>
      </c>
      <c r="G1864" t="s">
        <v>119</v>
      </c>
      <c r="H1864" t="s">
        <v>15</v>
      </c>
      <c r="I1864">
        <v>2</v>
      </c>
      <c r="J1864">
        <v>69</v>
      </c>
      <c r="K1864" t="s">
        <v>16</v>
      </c>
      <c r="L1864" t="s">
        <v>17</v>
      </c>
      <c r="M1864" t="s">
        <v>40</v>
      </c>
      <c r="N1864" s="18">
        <f>VLOOKUP(Barcelona_Idealista4[[#This Row],[lift]],Tabla5[],2,0)</f>
        <v>0</v>
      </c>
      <c r="O1864" s="25">
        <v>435000</v>
      </c>
      <c r="P1864" s="25">
        <f>Barcelona_Idealista4[[#This Row],[prices]]/Barcelona_Idealista4[[#This Row],[area_m2]]</f>
        <v>6304.347826086957</v>
      </c>
      <c r="Q1864" t="str">
        <f>_xlfn.TEXTJOIN("-",0,Barcelona_Idealista4[[#This Row],[condition]],Barcelona_Idealista4[[#This Row],[prices]])</f>
        <v>new-435000</v>
      </c>
      <c r="R1864" s="11" t="str" cm="1">
        <f t="array" ref="R1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5" spans="1:18" x14ac:dyDescent="0.2">
      <c r="A1865" s="1">
        <v>43899</v>
      </c>
      <c r="B1865" s="14">
        <f>YEAR(Barcelona_Idealista4[[#This Row],[Fecha]])</f>
        <v>2020</v>
      </c>
      <c r="C1865" t="s">
        <v>1986</v>
      </c>
      <c r="D1865" t="s">
        <v>11</v>
      </c>
      <c r="E1865" t="s">
        <v>42</v>
      </c>
      <c r="F1865" t="s">
        <v>56</v>
      </c>
      <c r="G1865" t="s">
        <v>119</v>
      </c>
      <c r="H1865" t="s">
        <v>32</v>
      </c>
      <c r="I1865">
        <v>2</v>
      </c>
      <c r="J1865">
        <v>110</v>
      </c>
      <c r="K1865" t="s">
        <v>16</v>
      </c>
      <c r="L1865" t="s">
        <v>17</v>
      </c>
      <c r="M1865" t="s">
        <v>60</v>
      </c>
      <c r="N1865" s="18">
        <f>VLOOKUP(Barcelona_Idealista4[[#This Row],[lift]],Tabla5[],2,0)</f>
        <v>0</v>
      </c>
      <c r="O1865" s="25">
        <v>795000</v>
      </c>
      <c r="P1865" s="25">
        <f>Barcelona_Idealista4[[#This Row],[prices]]/Barcelona_Idealista4[[#This Row],[area_m2]]</f>
        <v>7227.272727272727</v>
      </c>
      <c r="Q1865" t="str">
        <f>_xlfn.TEXTJOIN("-",0,Barcelona_Idealista4[[#This Row],[condition]],Barcelona_Idealista4[[#This Row],[prices]])</f>
        <v>new-795000</v>
      </c>
      <c r="R1865" s="11" t="str" cm="1">
        <f t="array" ref="R1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6" spans="1:18" x14ac:dyDescent="0.2">
      <c r="A1866" s="1">
        <v>43900</v>
      </c>
      <c r="B1866" s="14">
        <f>YEAR(Barcelona_Idealista4[[#This Row],[Fecha]])</f>
        <v>2020</v>
      </c>
      <c r="C1866" t="s">
        <v>1987</v>
      </c>
      <c r="D1866" t="s">
        <v>11</v>
      </c>
      <c r="E1866" t="s">
        <v>42</v>
      </c>
      <c r="F1866" t="s">
        <v>56</v>
      </c>
      <c r="G1866" t="s">
        <v>119</v>
      </c>
      <c r="H1866" t="s">
        <v>15</v>
      </c>
      <c r="I1866">
        <v>1</v>
      </c>
      <c r="J1866">
        <v>63</v>
      </c>
      <c r="K1866" t="s">
        <v>16</v>
      </c>
      <c r="L1866" t="s">
        <v>17</v>
      </c>
      <c r="M1866" t="s">
        <v>52</v>
      </c>
      <c r="N1866" s="18">
        <f>VLOOKUP(Barcelona_Idealista4[[#This Row],[lift]],Tabla5[],2,0)</f>
        <v>0</v>
      </c>
      <c r="O1866" s="25">
        <v>356000</v>
      </c>
      <c r="P1866" s="25">
        <f>Barcelona_Idealista4[[#This Row],[prices]]/Barcelona_Idealista4[[#This Row],[area_m2]]</f>
        <v>5650.7936507936511</v>
      </c>
      <c r="Q1866" t="str">
        <f>_xlfn.TEXTJOIN("-",0,Barcelona_Idealista4[[#This Row],[condition]],Barcelona_Idealista4[[#This Row],[prices]])</f>
        <v>new-356000</v>
      </c>
      <c r="R1866" s="11" t="str" cm="1">
        <f t="array" ref="R18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7" spans="1:18" x14ac:dyDescent="0.2">
      <c r="A1867" s="1">
        <v>43901</v>
      </c>
      <c r="B1867" s="14">
        <f>YEAR(Barcelona_Idealista4[[#This Row],[Fecha]])</f>
        <v>2020</v>
      </c>
      <c r="C1867" t="s">
        <v>1988</v>
      </c>
      <c r="D1867" t="s">
        <v>11</v>
      </c>
      <c r="E1867" t="s">
        <v>47</v>
      </c>
      <c r="F1867" t="s">
        <v>86</v>
      </c>
      <c r="G1867" t="s">
        <v>119</v>
      </c>
      <c r="H1867" t="s">
        <v>15</v>
      </c>
      <c r="I1867">
        <v>2</v>
      </c>
      <c r="J1867">
        <v>76</v>
      </c>
      <c r="K1867" t="s">
        <v>16</v>
      </c>
      <c r="L1867" t="s">
        <v>17</v>
      </c>
      <c r="M1867" t="s">
        <v>18</v>
      </c>
      <c r="N1867" s="18">
        <f>VLOOKUP(Barcelona_Idealista4[[#This Row],[lift]],Tabla5[],2,0)</f>
        <v>0</v>
      </c>
      <c r="O1867" s="25">
        <v>340000</v>
      </c>
      <c r="P1867" s="25">
        <f>Barcelona_Idealista4[[#This Row],[prices]]/Barcelona_Idealista4[[#This Row],[area_m2]]</f>
        <v>4473.6842105263158</v>
      </c>
      <c r="Q1867" t="str">
        <f>_xlfn.TEXTJOIN("-",0,Barcelona_Idealista4[[#This Row],[condition]],Barcelona_Idealista4[[#This Row],[prices]])</f>
        <v>new-340000</v>
      </c>
      <c r="R1867" s="11" t="str" cm="1">
        <f t="array" ref="R1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8" spans="1:18" x14ac:dyDescent="0.2">
      <c r="A1868" s="1">
        <v>43902</v>
      </c>
      <c r="B1868" s="14">
        <f>YEAR(Barcelona_Idealista4[[#This Row],[Fecha]])</f>
        <v>2020</v>
      </c>
      <c r="C1868" t="s">
        <v>1989</v>
      </c>
      <c r="D1868" t="s">
        <v>11</v>
      </c>
      <c r="E1868" t="s">
        <v>89</v>
      </c>
      <c r="F1868" t="s">
        <v>93</v>
      </c>
      <c r="G1868" t="s">
        <v>119</v>
      </c>
      <c r="H1868" t="s">
        <v>15</v>
      </c>
      <c r="I1868">
        <v>3</v>
      </c>
      <c r="J1868">
        <v>77</v>
      </c>
      <c r="K1868" t="s">
        <v>16</v>
      </c>
      <c r="L1868" t="s">
        <v>17</v>
      </c>
      <c r="M1868" t="s">
        <v>52</v>
      </c>
      <c r="N1868" s="18">
        <f>VLOOKUP(Barcelona_Idealista4[[#This Row],[lift]],Tabla5[],2,0)</f>
        <v>0</v>
      </c>
      <c r="O1868" s="25">
        <v>268000</v>
      </c>
      <c r="P1868" s="25">
        <f>Barcelona_Idealista4[[#This Row],[prices]]/Barcelona_Idealista4[[#This Row],[area_m2]]</f>
        <v>3480.5194805194806</v>
      </c>
      <c r="Q1868" t="str">
        <f>_xlfn.TEXTJOIN("-",0,Barcelona_Idealista4[[#This Row],[condition]],Barcelona_Idealista4[[#This Row],[prices]])</f>
        <v>new-268000</v>
      </c>
      <c r="R1868" s="11" t="str" cm="1">
        <f t="array" ref="R1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69" spans="1:18" x14ac:dyDescent="0.2">
      <c r="A1869" s="1">
        <v>43903</v>
      </c>
      <c r="B1869" s="14">
        <f>YEAR(Barcelona_Idealista4[[#This Row],[Fecha]])</f>
        <v>2020</v>
      </c>
      <c r="C1869" t="s">
        <v>1990</v>
      </c>
      <c r="D1869" t="s">
        <v>11</v>
      </c>
      <c r="E1869" t="s">
        <v>89</v>
      </c>
      <c r="F1869" t="s">
        <v>93</v>
      </c>
      <c r="G1869" t="s">
        <v>119</v>
      </c>
      <c r="H1869" t="s">
        <v>15</v>
      </c>
      <c r="I1869">
        <v>3</v>
      </c>
      <c r="J1869">
        <v>87</v>
      </c>
      <c r="K1869" t="s">
        <v>16</v>
      </c>
      <c r="L1869" t="s">
        <v>17</v>
      </c>
      <c r="M1869" t="s">
        <v>40</v>
      </c>
      <c r="N1869" s="18">
        <f>VLOOKUP(Barcelona_Idealista4[[#This Row],[lift]],Tabla5[],2,0)</f>
        <v>0</v>
      </c>
      <c r="O1869" s="25">
        <v>312000</v>
      </c>
      <c r="P1869" s="25">
        <f>Barcelona_Idealista4[[#This Row],[prices]]/Barcelona_Idealista4[[#This Row],[area_m2]]</f>
        <v>3586.2068965517242</v>
      </c>
      <c r="Q1869" t="str">
        <f>_xlfn.TEXTJOIN("-",0,Barcelona_Idealista4[[#This Row],[condition]],Barcelona_Idealista4[[#This Row],[prices]])</f>
        <v>new-312000</v>
      </c>
      <c r="R1869" s="11" t="str" cm="1">
        <f t="array" ref="R18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0" spans="1:18" x14ac:dyDescent="0.2">
      <c r="A1870" s="1">
        <v>43904</v>
      </c>
      <c r="B1870" s="14">
        <f>YEAR(Barcelona_Idealista4[[#This Row],[Fecha]])</f>
        <v>2020</v>
      </c>
      <c r="C1870" t="s">
        <v>1991</v>
      </c>
      <c r="D1870" t="s">
        <v>11</v>
      </c>
      <c r="E1870" t="s">
        <v>89</v>
      </c>
      <c r="F1870" t="s">
        <v>93</v>
      </c>
      <c r="G1870" t="s">
        <v>119</v>
      </c>
      <c r="H1870" t="s">
        <v>15</v>
      </c>
      <c r="I1870">
        <v>1</v>
      </c>
      <c r="J1870">
        <v>47</v>
      </c>
      <c r="K1870" t="s">
        <v>16</v>
      </c>
      <c r="L1870" t="s">
        <v>17</v>
      </c>
      <c r="M1870" t="s">
        <v>52</v>
      </c>
      <c r="N1870" s="18">
        <f>VLOOKUP(Barcelona_Idealista4[[#This Row],[lift]],Tabla5[],2,0)</f>
        <v>0</v>
      </c>
      <c r="O1870" s="25">
        <v>156000</v>
      </c>
      <c r="P1870" s="25">
        <f>Barcelona_Idealista4[[#This Row],[prices]]/Barcelona_Idealista4[[#This Row],[area_m2]]</f>
        <v>3319.1489361702129</v>
      </c>
      <c r="Q1870" t="str">
        <f>_xlfn.TEXTJOIN("-",0,Barcelona_Idealista4[[#This Row],[condition]],Barcelona_Idealista4[[#This Row],[prices]])</f>
        <v>new-156000</v>
      </c>
      <c r="R1870" s="11" t="str" cm="1">
        <f t="array" ref="R1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1" spans="1:18" x14ac:dyDescent="0.2">
      <c r="A1871" s="1">
        <v>43905</v>
      </c>
      <c r="B1871" s="14">
        <f>YEAR(Barcelona_Idealista4[[#This Row],[Fecha]])</f>
        <v>2020</v>
      </c>
      <c r="C1871" t="s">
        <v>1992</v>
      </c>
      <c r="D1871" t="s">
        <v>11</v>
      </c>
      <c r="E1871" t="s">
        <v>89</v>
      </c>
      <c r="F1871" t="s">
        <v>93</v>
      </c>
      <c r="G1871" t="s">
        <v>119</v>
      </c>
      <c r="H1871" t="s">
        <v>23</v>
      </c>
      <c r="I1871">
        <v>3</v>
      </c>
      <c r="J1871">
        <v>73</v>
      </c>
      <c r="K1871" t="s">
        <v>16</v>
      </c>
      <c r="L1871" t="s">
        <v>17</v>
      </c>
      <c r="M1871" t="s">
        <v>21</v>
      </c>
      <c r="N1871" s="18">
        <f>VLOOKUP(Barcelona_Idealista4[[#This Row],[lift]],Tabla5[],2,0)</f>
        <v>0</v>
      </c>
      <c r="O1871" s="25">
        <v>358000</v>
      </c>
      <c r="P1871" s="25">
        <f>Barcelona_Idealista4[[#This Row],[prices]]/Barcelona_Idealista4[[#This Row],[area_m2]]</f>
        <v>4904.1095890410961</v>
      </c>
      <c r="Q1871" t="str">
        <f>_xlfn.TEXTJOIN("-",0,Barcelona_Idealista4[[#This Row],[condition]],Barcelona_Idealista4[[#This Row],[prices]])</f>
        <v>new-358000</v>
      </c>
      <c r="R1871" s="11" t="str" cm="1">
        <f t="array" ref="R18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2" spans="1:18" x14ac:dyDescent="0.2">
      <c r="A1872" s="1">
        <v>43906</v>
      </c>
      <c r="B1872" s="14">
        <f>YEAR(Barcelona_Idealista4[[#This Row],[Fecha]])</f>
        <v>2020</v>
      </c>
      <c r="C1872" t="s">
        <v>1993</v>
      </c>
      <c r="D1872" t="s">
        <v>11</v>
      </c>
      <c r="E1872" t="s">
        <v>50</v>
      </c>
      <c r="F1872" t="s">
        <v>114</v>
      </c>
      <c r="G1872" t="s">
        <v>119</v>
      </c>
      <c r="H1872" t="s">
        <v>15</v>
      </c>
      <c r="I1872">
        <v>3</v>
      </c>
      <c r="J1872">
        <v>72</v>
      </c>
      <c r="K1872" t="s">
        <v>16</v>
      </c>
      <c r="L1872" t="s">
        <v>17</v>
      </c>
      <c r="M1872" t="s">
        <v>18</v>
      </c>
      <c r="N1872" s="18">
        <f>VLOOKUP(Barcelona_Idealista4[[#This Row],[lift]],Tabla5[],2,0)</f>
        <v>0</v>
      </c>
      <c r="O1872" s="25">
        <v>365000</v>
      </c>
      <c r="P1872" s="25">
        <f>Barcelona_Idealista4[[#This Row],[prices]]/Barcelona_Idealista4[[#This Row],[area_m2]]</f>
        <v>5069.4444444444443</v>
      </c>
      <c r="Q1872" t="str">
        <f>_xlfn.TEXTJOIN("-",0,Barcelona_Idealista4[[#This Row],[condition]],Barcelona_Idealista4[[#This Row],[prices]])</f>
        <v>new-365000</v>
      </c>
      <c r="R1872" s="11" t="str" cm="1">
        <f t="array" ref="R1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3" spans="1:18" x14ac:dyDescent="0.2">
      <c r="A1873" s="1">
        <v>43907</v>
      </c>
      <c r="B1873" s="14">
        <f>YEAR(Barcelona_Idealista4[[#This Row],[Fecha]])</f>
        <v>2020</v>
      </c>
      <c r="C1873" t="s">
        <v>1994</v>
      </c>
      <c r="D1873" t="s">
        <v>11</v>
      </c>
      <c r="E1873" t="s">
        <v>50</v>
      </c>
      <c r="F1873" t="s">
        <v>114</v>
      </c>
      <c r="G1873" t="s">
        <v>119</v>
      </c>
      <c r="H1873" t="s">
        <v>15</v>
      </c>
      <c r="I1873">
        <v>4</v>
      </c>
      <c r="J1873">
        <v>103</v>
      </c>
      <c r="K1873" t="s">
        <v>16</v>
      </c>
      <c r="L1873" t="s">
        <v>17</v>
      </c>
      <c r="M1873" t="s">
        <v>40</v>
      </c>
      <c r="N1873" s="18">
        <f>VLOOKUP(Barcelona_Idealista4[[#This Row],[lift]],Tabla5[],2,0)</f>
        <v>0</v>
      </c>
      <c r="O1873" s="25">
        <v>465000</v>
      </c>
      <c r="P1873" s="25">
        <f>Barcelona_Idealista4[[#This Row],[prices]]/Barcelona_Idealista4[[#This Row],[area_m2]]</f>
        <v>4514.5631067961167</v>
      </c>
      <c r="Q1873" t="str">
        <f>_xlfn.TEXTJOIN("-",0,Barcelona_Idealista4[[#This Row],[condition]],Barcelona_Idealista4[[#This Row],[prices]])</f>
        <v>new-465000</v>
      </c>
      <c r="R1873" s="11" t="str" cm="1">
        <f t="array" ref="R1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4" spans="1:18" x14ac:dyDescent="0.2">
      <c r="A1874" s="1">
        <v>43908</v>
      </c>
      <c r="B1874" s="14">
        <f>YEAR(Barcelona_Idealista4[[#This Row],[Fecha]])</f>
        <v>2020</v>
      </c>
      <c r="C1874" t="s">
        <v>1995</v>
      </c>
      <c r="D1874" t="s">
        <v>11</v>
      </c>
      <c r="E1874" t="s">
        <v>89</v>
      </c>
      <c r="F1874" t="s">
        <v>93</v>
      </c>
      <c r="G1874" t="s">
        <v>119</v>
      </c>
      <c r="H1874" t="s">
        <v>15</v>
      </c>
      <c r="I1874">
        <v>2</v>
      </c>
      <c r="J1874">
        <v>55</v>
      </c>
      <c r="K1874" t="s">
        <v>16</v>
      </c>
      <c r="L1874" t="s">
        <v>17</v>
      </c>
      <c r="M1874" t="s">
        <v>21</v>
      </c>
      <c r="N1874" s="18">
        <f>VLOOKUP(Barcelona_Idealista4[[#This Row],[lift]],Tabla5[],2,0)</f>
        <v>0</v>
      </c>
      <c r="O1874" s="25">
        <v>267000</v>
      </c>
      <c r="P1874" s="25">
        <f>Barcelona_Idealista4[[#This Row],[prices]]/Barcelona_Idealista4[[#This Row],[area_m2]]</f>
        <v>4854.545454545455</v>
      </c>
      <c r="Q1874" t="str">
        <f>_xlfn.TEXTJOIN("-",0,Barcelona_Idealista4[[#This Row],[condition]],Barcelona_Idealista4[[#This Row],[prices]])</f>
        <v>new-267000</v>
      </c>
      <c r="R1874" s="11" t="str" cm="1">
        <f t="array" ref="R18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5" spans="1:18" x14ac:dyDescent="0.2">
      <c r="A1875" s="1">
        <v>43909</v>
      </c>
      <c r="B1875" s="14">
        <f>YEAR(Barcelona_Idealista4[[#This Row],[Fecha]])</f>
        <v>2020</v>
      </c>
      <c r="C1875" t="s">
        <v>1996</v>
      </c>
      <c r="D1875" t="s">
        <v>11</v>
      </c>
      <c r="E1875" t="s">
        <v>89</v>
      </c>
      <c r="F1875" t="s">
        <v>93</v>
      </c>
      <c r="G1875" t="s">
        <v>119</v>
      </c>
      <c r="H1875" t="s">
        <v>15</v>
      </c>
      <c r="I1875">
        <v>2</v>
      </c>
      <c r="J1875">
        <v>61</v>
      </c>
      <c r="K1875" t="s">
        <v>16</v>
      </c>
      <c r="L1875" t="s">
        <v>17</v>
      </c>
      <c r="M1875" t="s">
        <v>40</v>
      </c>
      <c r="N1875" s="18">
        <f>VLOOKUP(Barcelona_Idealista4[[#This Row],[lift]],Tabla5[],2,0)</f>
        <v>0</v>
      </c>
      <c r="O1875" s="25">
        <v>274000</v>
      </c>
      <c r="P1875" s="25">
        <f>Barcelona_Idealista4[[#This Row],[prices]]/Barcelona_Idealista4[[#This Row],[area_m2]]</f>
        <v>4491.8032786885242</v>
      </c>
      <c r="Q1875" t="str">
        <f>_xlfn.TEXTJOIN("-",0,Barcelona_Idealista4[[#This Row],[condition]],Barcelona_Idealista4[[#This Row],[prices]])</f>
        <v>new-274000</v>
      </c>
      <c r="R1875" s="11" t="str" cm="1">
        <f t="array" ref="R18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6" spans="1:18" x14ac:dyDescent="0.2">
      <c r="A1876" s="1">
        <v>43910</v>
      </c>
      <c r="B1876" s="14">
        <f>YEAR(Barcelona_Idealista4[[#This Row],[Fecha]])</f>
        <v>2020</v>
      </c>
      <c r="C1876" t="s">
        <v>1997</v>
      </c>
      <c r="D1876" t="s">
        <v>11</v>
      </c>
      <c r="E1876" t="s">
        <v>89</v>
      </c>
      <c r="F1876" t="s">
        <v>93</v>
      </c>
      <c r="G1876" t="s">
        <v>119</v>
      </c>
      <c r="H1876" t="s">
        <v>15</v>
      </c>
      <c r="I1876">
        <v>2</v>
      </c>
      <c r="J1876">
        <v>55</v>
      </c>
      <c r="K1876" t="s">
        <v>16</v>
      </c>
      <c r="L1876" t="s">
        <v>17</v>
      </c>
      <c r="M1876" t="s">
        <v>40</v>
      </c>
      <c r="N1876" s="18">
        <f>VLOOKUP(Barcelona_Idealista4[[#This Row],[lift]],Tabla5[],2,0)</f>
        <v>0</v>
      </c>
      <c r="O1876" s="25">
        <v>260000</v>
      </c>
      <c r="P1876" s="25">
        <f>Barcelona_Idealista4[[#This Row],[prices]]/Barcelona_Idealista4[[#This Row],[area_m2]]</f>
        <v>4727.272727272727</v>
      </c>
      <c r="Q1876" t="str">
        <f>_xlfn.TEXTJOIN("-",0,Barcelona_Idealista4[[#This Row],[condition]],Barcelona_Idealista4[[#This Row],[prices]])</f>
        <v>new-260000</v>
      </c>
      <c r="R1876" s="11" t="str" cm="1">
        <f t="array" ref="R1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7" spans="1:18" x14ac:dyDescent="0.2">
      <c r="A1877" s="1">
        <v>43911</v>
      </c>
      <c r="B1877" s="14">
        <f>YEAR(Barcelona_Idealista4[[#This Row],[Fecha]])</f>
        <v>2020</v>
      </c>
      <c r="C1877" t="s">
        <v>1998</v>
      </c>
      <c r="D1877" t="s">
        <v>11</v>
      </c>
      <c r="E1877" t="s">
        <v>89</v>
      </c>
      <c r="F1877" t="s">
        <v>93</v>
      </c>
      <c r="G1877" t="s">
        <v>119</v>
      </c>
      <c r="H1877" t="s">
        <v>15</v>
      </c>
      <c r="I1877">
        <v>2</v>
      </c>
      <c r="J1877">
        <v>74</v>
      </c>
      <c r="K1877" t="s">
        <v>16</v>
      </c>
      <c r="L1877" t="s">
        <v>17</v>
      </c>
      <c r="M1877" t="s">
        <v>52</v>
      </c>
      <c r="N1877" s="18">
        <f>VLOOKUP(Barcelona_Idealista4[[#This Row],[lift]],Tabla5[],2,0)</f>
        <v>0</v>
      </c>
      <c r="O1877" s="25">
        <v>347000</v>
      </c>
      <c r="P1877" s="25">
        <f>Barcelona_Idealista4[[#This Row],[prices]]/Barcelona_Idealista4[[#This Row],[area_m2]]</f>
        <v>4689.1891891891892</v>
      </c>
      <c r="Q1877" t="str">
        <f>_xlfn.TEXTJOIN("-",0,Barcelona_Idealista4[[#This Row],[condition]],Barcelona_Idealista4[[#This Row],[prices]])</f>
        <v>new-347000</v>
      </c>
      <c r="R1877" s="11" t="str" cm="1">
        <f t="array" ref="R1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8" spans="1:18" x14ac:dyDescent="0.2">
      <c r="A1878" s="1">
        <v>43912</v>
      </c>
      <c r="B1878" s="14">
        <f>YEAR(Barcelona_Idealista4[[#This Row],[Fecha]])</f>
        <v>2020</v>
      </c>
      <c r="C1878" t="s">
        <v>1999</v>
      </c>
      <c r="D1878" t="s">
        <v>11</v>
      </c>
      <c r="E1878" t="s">
        <v>54</v>
      </c>
      <c r="F1878" t="s">
        <v>55</v>
      </c>
      <c r="G1878" t="s">
        <v>119</v>
      </c>
      <c r="H1878" t="s">
        <v>15</v>
      </c>
      <c r="I1878">
        <v>3</v>
      </c>
      <c r="J1878">
        <v>90</v>
      </c>
      <c r="K1878" t="s">
        <v>16</v>
      </c>
      <c r="L1878" t="s">
        <v>17</v>
      </c>
      <c r="M1878" t="s">
        <v>40</v>
      </c>
      <c r="N1878" s="18">
        <f>VLOOKUP(Barcelona_Idealista4[[#This Row],[lift]],Tabla5[],2,0)</f>
        <v>0</v>
      </c>
      <c r="O1878" s="25">
        <v>418000</v>
      </c>
      <c r="P1878" s="25">
        <f>Barcelona_Idealista4[[#This Row],[prices]]/Barcelona_Idealista4[[#This Row],[area_m2]]</f>
        <v>4644.4444444444443</v>
      </c>
      <c r="Q1878" t="str">
        <f>_xlfn.TEXTJOIN("-",0,Barcelona_Idealista4[[#This Row],[condition]],Barcelona_Idealista4[[#This Row],[prices]])</f>
        <v>new-418000</v>
      </c>
      <c r="R1878" s="11" t="str" cm="1">
        <f t="array" ref="R18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79" spans="1:18" x14ac:dyDescent="0.2">
      <c r="A1879" s="1">
        <v>43913</v>
      </c>
      <c r="B1879" s="14">
        <f>YEAR(Barcelona_Idealista4[[#This Row],[Fecha]])</f>
        <v>2020</v>
      </c>
      <c r="C1879" t="s">
        <v>2000</v>
      </c>
      <c r="D1879" t="s">
        <v>11</v>
      </c>
      <c r="E1879" t="s">
        <v>54</v>
      </c>
      <c r="F1879" t="s">
        <v>55</v>
      </c>
      <c r="G1879" t="s">
        <v>119</v>
      </c>
      <c r="H1879" t="s">
        <v>15</v>
      </c>
      <c r="I1879">
        <v>2</v>
      </c>
      <c r="J1879">
        <v>143</v>
      </c>
      <c r="K1879" t="s">
        <v>16</v>
      </c>
      <c r="L1879" t="s">
        <v>17</v>
      </c>
      <c r="M1879" t="s">
        <v>52</v>
      </c>
      <c r="N1879" s="18">
        <f>VLOOKUP(Barcelona_Idealista4[[#This Row],[lift]],Tabla5[],2,0)</f>
        <v>0</v>
      </c>
      <c r="O1879" s="25">
        <v>455000</v>
      </c>
      <c r="P1879" s="25">
        <f>Barcelona_Idealista4[[#This Row],[prices]]/Barcelona_Idealista4[[#This Row],[area_m2]]</f>
        <v>3181.818181818182</v>
      </c>
      <c r="Q1879" t="str">
        <f>_xlfn.TEXTJOIN("-",0,Barcelona_Idealista4[[#This Row],[condition]],Barcelona_Idealista4[[#This Row],[prices]])</f>
        <v>new-455000</v>
      </c>
      <c r="R1879" s="11" t="str" cm="1">
        <f t="array" ref="R18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0" spans="1:18" x14ac:dyDescent="0.2">
      <c r="A1880" s="1">
        <v>43914</v>
      </c>
      <c r="B1880" s="14">
        <f>YEAR(Barcelona_Idealista4[[#This Row],[Fecha]])</f>
        <v>2020</v>
      </c>
      <c r="C1880" t="s">
        <v>2001</v>
      </c>
      <c r="D1880" t="s">
        <v>11</v>
      </c>
      <c r="E1880" t="s">
        <v>54</v>
      </c>
      <c r="F1880" t="s">
        <v>55</v>
      </c>
      <c r="G1880" t="s">
        <v>119</v>
      </c>
      <c r="H1880" t="s">
        <v>15</v>
      </c>
      <c r="I1880">
        <v>3</v>
      </c>
      <c r="J1880">
        <v>98</v>
      </c>
      <c r="K1880" t="s">
        <v>16</v>
      </c>
      <c r="L1880" t="s">
        <v>17</v>
      </c>
      <c r="M1880" t="s">
        <v>58</v>
      </c>
      <c r="N1880" s="18">
        <f>VLOOKUP(Barcelona_Idealista4[[#This Row],[lift]],Tabla5[],2,0)</f>
        <v>0</v>
      </c>
      <c r="O1880" s="25">
        <v>467000</v>
      </c>
      <c r="P1880" s="25">
        <f>Barcelona_Idealista4[[#This Row],[prices]]/Barcelona_Idealista4[[#This Row],[area_m2]]</f>
        <v>4765.3061224489793</v>
      </c>
      <c r="Q1880" t="str">
        <f>_xlfn.TEXTJOIN("-",0,Barcelona_Idealista4[[#This Row],[condition]],Barcelona_Idealista4[[#This Row],[prices]])</f>
        <v>new-467000</v>
      </c>
      <c r="R1880" s="11" t="str" cm="1">
        <f t="array" ref="R18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1" spans="1:18" x14ac:dyDescent="0.2">
      <c r="A1881" s="1">
        <v>43915</v>
      </c>
      <c r="B1881" s="14">
        <f>YEAR(Barcelona_Idealista4[[#This Row],[Fecha]])</f>
        <v>2020</v>
      </c>
      <c r="C1881" t="s">
        <v>2002</v>
      </c>
      <c r="D1881" t="s">
        <v>11</v>
      </c>
      <c r="E1881" t="s">
        <v>54</v>
      </c>
      <c r="F1881" t="s">
        <v>55</v>
      </c>
      <c r="G1881" t="s">
        <v>119</v>
      </c>
      <c r="H1881" t="s">
        <v>15</v>
      </c>
      <c r="I1881">
        <v>3</v>
      </c>
      <c r="J1881">
        <v>94</v>
      </c>
      <c r="K1881" t="s">
        <v>16</v>
      </c>
      <c r="L1881" t="s">
        <v>17</v>
      </c>
      <c r="M1881" t="s">
        <v>58</v>
      </c>
      <c r="N1881" s="18">
        <f>VLOOKUP(Barcelona_Idealista4[[#This Row],[lift]],Tabla5[],2,0)</f>
        <v>0</v>
      </c>
      <c r="O1881" s="25">
        <v>458000</v>
      </c>
      <c r="P1881" s="25">
        <f>Barcelona_Idealista4[[#This Row],[prices]]/Barcelona_Idealista4[[#This Row],[area_m2]]</f>
        <v>4872.3404255319147</v>
      </c>
      <c r="Q1881" t="str">
        <f>_xlfn.TEXTJOIN("-",0,Barcelona_Idealista4[[#This Row],[condition]],Barcelona_Idealista4[[#This Row],[prices]])</f>
        <v>new-458000</v>
      </c>
      <c r="R1881" s="11" t="str" cm="1">
        <f t="array" ref="R1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2" spans="1:18" x14ac:dyDescent="0.2">
      <c r="A1882" s="1">
        <v>43916</v>
      </c>
      <c r="B1882" s="14">
        <f>YEAR(Barcelona_Idealista4[[#This Row],[Fecha]])</f>
        <v>2020</v>
      </c>
      <c r="C1882" t="s">
        <v>2003</v>
      </c>
      <c r="D1882" t="s">
        <v>11</v>
      </c>
      <c r="E1882" t="s">
        <v>42</v>
      </c>
      <c r="F1882" t="s">
        <v>43</v>
      </c>
      <c r="G1882" t="s">
        <v>119</v>
      </c>
      <c r="H1882" t="s">
        <v>15</v>
      </c>
      <c r="I1882">
        <v>4</v>
      </c>
      <c r="J1882">
        <v>115</v>
      </c>
      <c r="K1882" t="s">
        <v>16</v>
      </c>
      <c r="L1882" t="s">
        <v>17</v>
      </c>
      <c r="M1882" t="s">
        <v>18</v>
      </c>
      <c r="N1882" s="18">
        <f>VLOOKUP(Barcelona_Idealista4[[#This Row],[lift]],Tabla5[],2,0)</f>
        <v>0</v>
      </c>
      <c r="O1882" s="25">
        <v>601500</v>
      </c>
      <c r="P1882" s="25">
        <f>Barcelona_Idealista4[[#This Row],[prices]]/Barcelona_Idealista4[[#This Row],[area_m2]]</f>
        <v>5230.434782608696</v>
      </c>
      <c r="Q1882" t="str">
        <f>_xlfn.TEXTJOIN("-",0,Barcelona_Idealista4[[#This Row],[condition]],Barcelona_Idealista4[[#This Row],[prices]])</f>
        <v>new-601500</v>
      </c>
      <c r="R1882" s="11" t="str" cm="1">
        <f t="array" ref="R1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3" spans="1:18" x14ac:dyDescent="0.2">
      <c r="A1883" s="1">
        <v>43917</v>
      </c>
      <c r="B1883" s="14">
        <f>YEAR(Barcelona_Idealista4[[#This Row],[Fecha]])</f>
        <v>2020</v>
      </c>
      <c r="C1883" t="s">
        <v>2004</v>
      </c>
      <c r="D1883" t="s">
        <v>11</v>
      </c>
      <c r="E1883" t="s">
        <v>42</v>
      </c>
      <c r="F1883" t="s">
        <v>61</v>
      </c>
      <c r="G1883" t="s">
        <v>119</v>
      </c>
      <c r="H1883" t="s">
        <v>15</v>
      </c>
      <c r="I1883">
        <v>2</v>
      </c>
      <c r="J1883">
        <v>70</v>
      </c>
      <c r="K1883" t="s">
        <v>16</v>
      </c>
      <c r="L1883" t="s">
        <v>17</v>
      </c>
      <c r="M1883" t="s">
        <v>52</v>
      </c>
      <c r="N1883" s="18">
        <f>VLOOKUP(Barcelona_Idealista4[[#This Row],[lift]],Tabla5[],2,0)</f>
        <v>0</v>
      </c>
      <c r="O1883" s="25">
        <v>285000</v>
      </c>
      <c r="P1883" s="25">
        <f>Barcelona_Idealista4[[#This Row],[prices]]/Barcelona_Idealista4[[#This Row],[area_m2]]</f>
        <v>4071.4285714285716</v>
      </c>
      <c r="Q1883" t="str">
        <f>_xlfn.TEXTJOIN("-",0,Barcelona_Idealista4[[#This Row],[condition]],Barcelona_Idealista4[[#This Row],[prices]])</f>
        <v>new-285000</v>
      </c>
      <c r="R1883" s="11" t="str" cm="1">
        <f t="array" ref="R18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4" spans="1:18" x14ac:dyDescent="0.2">
      <c r="A1884" s="1">
        <v>43918</v>
      </c>
      <c r="B1884" s="14">
        <f>YEAR(Barcelona_Idealista4[[#This Row],[Fecha]])</f>
        <v>2020</v>
      </c>
      <c r="C1884" t="s">
        <v>2005</v>
      </c>
      <c r="D1884" t="s">
        <v>11</v>
      </c>
      <c r="E1884" t="s">
        <v>19</v>
      </c>
      <c r="F1884" t="s">
        <v>20</v>
      </c>
      <c r="G1884" t="s">
        <v>119</v>
      </c>
      <c r="H1884" t="s">
        <v>15</v>
      </c>
      <c r="I1884">
        <v>1</v>
      </c>
      <c r="J1884">
        <v>70</v>
      </c>
      <c r="K1884" t="s">
        <v>16</v>
      </c>
      <c r="L1884" t="s">
        <v>17</v>
      </c>
      <c r="M1884" t="s">
        <v>52</v>
      </c>
      <c r="N1884" s="18">
        <f>VLOOKUP(Barcelona_Idealista4[[#This Row],[lift]],Tabla5[],2,0)</f>
        <v>0</v>
      </c>
      <c r="O1884" s="25">
        <v>295000</v>
      </c>
      <c r="P1884" s="25">
        <f>Barcelona_Idealista4[[#This Row],[prices]]/Barcelona_Idealista4[[#This Row],[area_m2]]</f>
        <v>4214.2857142857147</v>
      </c>
      <c r="Q1884" t="str">
        <f>_xlfn.TEXTJOIN("-",0,Barcelona_Idealista4[[#This Row],[condition]],Barcelona_Idealista4[[#This Row],[prices]])</f>
        <v>new-295000</v>
      </c>
      <c r="R1884" s="11" t="str" cm="1">
        <f t="array" ref="R18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5" spans="1:18" x14ac:dyDescent="0.2">
      <c r="A1885" s="1">
        <v>43919</v>
      </c>
      <c r="B1885" s="14">
        <f>YEAR(Barcelona_Idealista4[[#This Row],[Fecha]])</f>
        <v>2020</v>
      </c>
      <c r="C1885" t="s">
        <v>2006</v>
      </c>
      <c r="D1885" t="s">
        <v>11</v>
      </c>
      <c r="E1885" t="s">
        <v>50</v>
      </c>
      <c r="F1885" t="s">
        <v>51</v>
      </c>
      <c r="G1885" t="s">
        <v>119</v>
      </c>
      <c r="H1885" t="s">
        <v>15</v>
      </c>
      <c r="I1885">
        <v>2</v>
      </c>
      <c r="J1885">
        <v>90</v>
      </c>
      <c r="K1885" t="s">
        <v>16</v>
      </c>
      <c r="L1885" t="s">
        <v>17</v>
      </c>
      <c r="M1885" t="s">
        <v>52</v>
      </c>
      <c r="N1885" s="18">
        <f>VLOOKUP(Barcelona_Idealista4[[#This Row],[lift]],Tabla5[],2,0)</f>
        <v>0</v>
      </c>
      <c r="O1885" s="25">
        <v>622250</v>
      </c>
      <c r="P1885" s="25">
        <f>Barcelona_Idealista4[[#This Row],[prices]]/Barcelona_Idealista4[[#This Row],[area_m2]]</f>
        <v>6913.8888888888887</v>
      </c>
      <c r="Q1885" t="str">
        <f>_xlfn.TEXTJOIN("-",0,Barcelona_Idealista4[[#This Row],[condition]],Barcelona_Idealista4[[#This Row],[prices]])</f>
        <v>new-622250</v>
      </c>
      <c r="R1885" s="11" t="str" cm="1">
        <f t="array" ref="R18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6" spans="1:18" x14ac:dyDescent="0.2">
      <c r="A1886" s="1">
        <v>43920</v>
      </c>
      <c r="B1886" s="14">
        <f>YEAR(Barcelona_Idealista4[[#This Row],[Fecha]])</f>
        <v>2020</v>
      </c>
      <c r="C1886" t="s">
        <v>2007</v>
      </c>
      <c r="D1886" t="s">
        <v>11</v>
      </c>
      <c r="E1886" t="s">
        <v>50</v>
      </c>
      <c r="F1886" t="s">
        <v>51</v>
      </c>
      <c r="G1886" t="s">
        <v>119</v>
      </c>
      <c r="H1886" t="s">
        <v>15</v>
      </c>
      <c r="I1886">
        <v>1</v>
      </c>
      <c r="J1886">
        <v>71</v>
      </c>
      <c r="K1886" t="s">
        <v>16</v>
      </c>
      <c r="L1886" t="s">
        <v>17</v>
      </c>
      <c r="M1886" t="s">
        <v>52</v>
      </c>
      <c r="N1886" s="18">
        <f>VLOOKUP(Barcelona_Idealista4[[#This Row],[lift]],Tabla5[],2,0)</f>
        <v>0</v>
      </c>
      <c r="O1886" s="25">
        <v>523450</v>
      </c>
      <c r="P1886" s="25">
        <f>Barcelona_Idealista4[[#This Row],[prices]]/Barcelona_Idealista4[[#This Row],[area_m2]]</f>
        <v>7372.5352112676055</v>
      </c>
      <c r="Q1886" t="str">
        <f>_xlfn.TEXTJOIN("-",0,Barcelona_Idealista4[[#This Row],[condition]],Barcelona_Idealista4[[#This Row],[prices]])</f>
        <v>new-523450</v>
      </c>
      <c r="R1886" s="11" t="str" cm="1">
        <f t="array" ref="R18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7" spans="1:18" x14ac:dyDescent="0.2">
      <c r="A1887" s="1">
        <v>43921</v>
      </c>
      <c r="B1887" s="14">
        <f>YEAR(Barcelona_Idealista4[[#This Row],[Fecha]])</f>
        <v>2020</v>
      </c>
      <c r="C1887" t="s">
        <v>2008</v>
      </c>
      <c r="D1887" t="s">
        <v>11</v>
      </c>
      <c r="E1887" t="s">
        <v>42</v>
      </c>
      <c r="F1887" t="s">
        <v>83</v>
      </c>
      <c r="G1887" t="s">
        <v>119</v>
      </c>
      <c r="H1887" t="s">
        <v>15</v>
      </c>
      <c r="I1887">
        <v>3</v>
      </c>
      <c r="J1887">
        <v>73</v>
      </c>
      <c r="K1887" t="s">
        <v>16</v>
      </c>
      <c r="L1887" t="s">
        <v>17</v>
      </c>
      <c r="M1887" t="s">
        <v>36</v>
      </c>
      <c r="N1887" s="18">
        <f>VLOOKUP(Barcelona_Idealista4[[#This Row],[lift]],Tabla5[],2,0)</f>
        <v>0</v>
      </c>
      <c r="O1887" s="25">
        <v>462000</v>
      </c>
      <c r="P1887" s="25">
        <f>Barcelona_Idealista4[[#This Row],[prices]]/Barcelona_Idealista4[[#This Row],[area_m2]]</f>
        <v>6328.767123287671</v>
      </c>
      <c r="Q1887" t="str">
        <f>_xlfn.TEXTJOIN("-",0,Barcelona_Idealista4[[#This Row],[condition]],Barcelona_Idealista4[[#This Row],[prices]])</f>
        <v>new-462000</v>
      </c>
      <c r="R1887" s="11" t="str" cm="1">
        <f t="array" ref="R1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8" spans="1:18" x14ac:dyDescent="0.2">
      <c r="A1888" s="1">
        <v>43922</v>
      </c>
      <c r="B1888" s="14">
        <f>YEAR(Barcelona_Idealista4[[#This Row],[Fecha]])</f>
        <v>2020</v>
      </c>
      <c r="C1888" t="s">
        <v>2009</v>
      </c>
      <c r="D1888" t="s">
        <v>11</v>
      </c>
      <c r="E1888" t="s">
        <v>25</v>
      </c>
      <c r="F1888" t="s">
        <v>39</v>
      </c>
      <c r="G1888" t="s">
        <v>119</v>
      </c>
      <c r="H1888" t="s">
        <v>32</v>
      </c>
      <c r="I1888">
        <v>4</v>
      </c>
      <c r="J1888">
        <v>187</v>
      </c>
      <c r="K1888" t="s">
        <v>16</v>
      </c>
      <c r="L1888" t="s">
        <v>17</v>
      </c>
      <c r="M1888" t="s">
        <v>52</v>
      </c>
      <c r="N1888" s="18">
        <f>VLOOKUP(Barcelona_Idealista4[[#This Row],[lift]],Tabla5[],2,0)</f>
        <v>0</v>
      </c>
      <c r="O1888" s="25">
        <v>778000</v>
      </c>
      <c r="P1888" s="25">
        <f>Barcelona_Idealista4[[#This Row],[prices]]/Barcelona_Idealista4[[#This Row],[area_m2]]</f>
        <v>4160.4278074866306</v>
      </c>
      <c r="Q1888" t="str">
        <f>_xlfn.TEXTJOIN("-",0,Barcelona_Idealista4[[#This Row],[condition]],Barcelona_Idealista4[[#This Row],[prices]])</f>
        <v>new-778000</v>
      </c>
      <c r="R1888" s="11" t="str" cm="1">
        <f t="array" ref="R1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89" spans="1:18" x14ac:dyDescent="0.2">
      <c r="A1889" s="1">
        <v>43923</v>
      </c>
      <c r="B1889" s="14">
        <f>YEAR(Barcelona_Idealista4[[#This Row],[Fecha]])</f>
        <v>2020</v>
      </c>
      <c r="C1889" t="s">
        <v>2010</v>
      </c>
      <c r="D1889" t="s">
        <v>11</v>
      </c>
      <c r="E1889" t="s">
        <v>34</v>
      </c>
      <c r="F1889" t="s">
        <v>44</v>
      </c>
      <c r="G1889" t="s">
        <v>119</v>
      </c>
      <c r="H1889" t="s">
        <v>15</v>
      </c>
      <c r="I1889">
        <v>3</v>
      </c>
      <c r="J1889">
        <v>120</v>
      </c>
      <c r="K1889" t="s">
        <v>16</v>
      </c>
      <c r="L1889" t="s">
        <v>17</v>
      </c>
      <c r="M1889" t="s">
        <v>18</v>
      </c>
      <c r="N1889" s="18">
        <f>VLOOKUP(Barcelona_Idealista4[[#This Row],[lift]],Tabla5[],2,0)</f>
        <v>0</v>
      </c>
      <c r="O1889" s="25">
        <v>820000</v>
      </c>
      <c r="P1889" s="25">
        <f>Barcelona_Idealista4[[#This Row],[prices]]/Barcelona_Idealista4[[#This Row],[area_m2]]</f>
        <v>6833.333333333333</v>
      </c>
      <c r="Q1889" t="str">
        <f>_xlfn.TEXTJOIN("-",0,Barcelona_Idealista4[[#This Row],[condition]],Barcelona_Idealista4[[#This Row],[prices]])</f>
        <v>new-820000</v>
      </c>
      <c r="R1889" s="11" t="str" cm="1">
        <f t="array" ref="R18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0" spans="1:18" x14ac:dyDescent="0.2">
      <c r="A1890" s="1">
        <v>43924</v>
      </c>
      <c r="B1890" s="14">
        <f>YEAR(Barcelona_Idealista4[[#This Row],[Fecha]])</f>
        <v>2020</v>
      </c>
      <c r="C1890" t="s">
        <v>2011</v>
      </c>
      <c r="D1890" t="s">
        <v>11</v>
      </c>
      <c r="E1890" t="s">
        <v>50</v>
      </c>
      <c r="F1890" t="s">
        <v>66</v>
      </c>
      <c r="G1890" t="s">
        <v>119</v>
      </c>
      <c r="H1890" t="s">
        <v>15</v>
      </c>
      <c r="I1890">
        <v>2</v>
      </c>
      <c r="J1890">
        <v>75</v>
      </c>
      <c r="K1890" t="s">
        <v>16</v>
      </c>
      <c r="L1890" t="s">
        <v>17</v>
      </c>
      <c r="M1890" t="s">
        <v>40</v>
      </c>
      <c r="N1890" s="18">
        <f>VLOOKUP(Barcelona_Idealista4[[#This Row],[lift]],Tabla5[],2,0)</f>
        <v>0</v>
      </c>
      <c r="O1890" s="25">
        <v>425000</v>
      </c>
      <c r="P1890" s="25">
        <f>Barcelona_Idealista4[[#This Row],[prices]]/Barcelona_Idealista4[[#This Row],[area_m2]]</f>
        <v>5666.666666666667</v>
      </c>
      <c r="Q1890" t="str">
        <f>_xlfn.TEXTJOIN("-",0,Barcelona_Idealista4[[#This Row],[condition]],Barcelona_Idealista4[[#This Row],[prices]])</f>
        <v>new-425000</v>
      </c>
      <c r="R1890" s="11" t="str" cm="1">
        <f t="array" ref="R1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1" spans="1:18" x14ac:dyDescent="0.2">
      <c r="A1891" s="1">
        <v>43925</v>
      </c>
      <c r="B1891" s="14">
        <f>YEAR(Barcelona_Idealista4[[#This Row],[Fecha]])</f>
        <v>2020</v>
      </c>
      <c r="C1891" t="s">
        <v>2012</v>
      </c>
      <c r="D1891" t="s">
        <v>11</v>
      </c>
      <c r="E1891" t="s">
        <v>50</v>
      </c>
      <c r="F1891" t="s">
        <v>66</v>
      </c>
      <c r="G1891" t="s">
        <v>119</v>
      </c>
      <c r="H1891" t="s">
        <v>15</v>
      </c>
      <c r="I1891">
        <v>2</v>
      </c>
      <c r="J1891">
        <v>75</v>
      </c>
      <c r="K1891" t="s">
        <v>16</v>
      </c>
      <c r="L1891" t="s">
        <v>17</v>
      </c>
      <c r="M1891" t="s">
        <v>58</v>
      </c>
      <c r="N1891" s="18">
        <f>VLOOKUP(Barcelona_Idealista4[[#This Row],[lift]],Tabla5[],2,0)</f>
        <v>0</v>
      </c>
      <c r="O1891" s="25">
        <v>450000</v>
      </c>
      <c r="P1891" s="25">
        <f>Barcelona_Idealista4[[#This Row],[prices]]/Barcelona_Idealista4[[#This Row],[area_m2]]</f>
        <v>6000</v>
      </c>
      <c r="Q1891" t="str">
        <f>_xlfn.TEXTJOIN("-",0,Barcelona_Idealista4[[#This Row],[condition]],Barcelona_Idealista4[[#This Row],[prices]])</f>
        <v>new-450000</v>
      </c>
      <c r="R1891" s="11" t="str" cm="1">
        <f t="array" ref="R18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2" spans="1:18" x14ac:dyDescent="0.2">
      <c r="A1892" s="1">
        <v>43926</v>
      </c>
      <c r="B1892" s="14">
        <f>YEAR(Barcelona_Idealista4[[#This Row],[Fecha]])</f>
        <v>2020</v>
      </c>
      <c r="C1892" t="s">
        <v>2013</v>
      </c>
      <c r="D1892" t="s">
        <v>11</v>
      </c>
      <c r="E1892" t="s">
        <v>50</v>
      </c>
      <c r="F1892" t="s">
        <v>66</v>
      </c>
      <c r="G1892" t="s">
        <v>119</v>
      </c>
      <c r="H1892" t="s">
        <v>15</v>
      </c>
      <c r="I1892">
        <v>2</v>
      </c>
      <c r="J1892">
        <v>74</v>
      </c>
      <c r="K1892" t="s">
        <v>16</v>
      </c>
      <c r="L1892" t="s">
        <v>17</v>
      </c>
      <c r="M1892" t="s">
        <v>58</v>
      </c>
      <c r="N1892" s="18">
        <f>VLOOKUP(Barcelona_Idealista4[[#This Row],[lift]],Tabla5[],2,0)</f>
        <v>0</v>
      </c>
      <c r="O1892" s="25">
        <v>445000</v>
      </c>
      <c r="P1892" s="25">
        <f>Barcelona_Idealista4[[#This Row],[prices]]/Barcelona_Idealista4[[#This Row],[area_m2]]</f>
        <v>6013.5135135135133</v>
      </c>
      <c r="Q1892" t="str">
        <f>_xlfn.TEXTJOIN("-",0,Barcelona_Idealista4[[#This Row],[condition]],Barcelona_Idealista4[[#This Row],[prices]])</f>
        <v>new-445000</v>
      </c>
      <c r="R1892" s="11" t="str" cm="1">
        <f t="array" ref="R1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3" spans="1:18" x14ac:dyDescent="0.2">
      <c r="A1893" s="1">
        <v>43927</v>
      </c>
      <c r="B1893" s="14">
        <f>YEAR(Barcelona_Idealista4[[#This Row],[Fecha]])</f>
        <v>2020</v>
      </c>
      <c r="C1893" t="s">
        <v>2014</v>
      </c>
      <c r="D1893" t="s">
        <v>11</v>
      </c>
      <c r="E1893" t="s">
        <v>50</v>
      </c>
      <c r="F1893" t="s">
        <v>66</v>
      </c>
      <c r="G1893" t="s">
        <v>119</v>
      </c>
      <c r="H1893" t="s">
        <v>15</v>
      </c>
      <c r="I1893">
        <v>2</v>
      </c>
      <c r="J1893">
        <v>75</v>
      </c>
      <c r="K1893" t="s">
        <v>16</v>
      </c>
      <c r="L1893" t="s">
        <v>17</v>
      </c>
      <c r="M1893" t="s">
        <v>21</v>
      </c>
      <c r="N1893" s="18">
        <f>VLOOKUP(Barcelona_Idealista4[[#This Row],[lift]],Tabla5[],2,0)</f>
        <v>0</v>
      </c>
      <c r="O1893" s="25">
        <v>440000</v>
      </c>
      <c r="P1893" s="25">
        <f>Barcelona_Idealista4[[#This Row],[prices]]/Barcelona_Idealista4[[#This Row],[area_m2]]</f>
        <v>5866.666666666667</v>
      </c>
      <c r="Q1893" t="str">
        <f>_xlfn.TEXTJOIN("-",0,Barcelona_Idealista4[[#This Row],[condition]],Barcelona_Idealista4[[#This Row],[prices]])</f>
        <v>new-440000</v>
      </c>
      <c r="R1893" s="11" t="str" cm="1">
        <f t="array" ref="R1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4" spans="1:18" x14ac:dyDescent="0.2">
      <c r="A1894" s="1">
        <v>43928</v>
      </c>
      <c r="B1894" s="14">
        <f>YEAR(Barcelona_Idealista4[[#This Row],[Fecha]])</f>
        <v>2020</v>
      </c>
      <c r="C1894" t="s">
        <v>2015</v>
      </c>
      <c r="D1894" t="s">
        <v>11</v>
      </c>
      <c r="E1894" t="s">
        <v>42</v>
      </c>
      <c r="F1894" t="s">
        <v>43</v>
      </c>
      <c r="G1894" t="s">
        <v>119</v>
      </c>
      <c r="H1894" t="s">
        <v>15</v>
      </c>
      <c r="I1894">
        <v>4</v>
      </c>
      <c r="J1894">
        <v>113</v>
      </c>
      <c r="K1894" t="s">
        <v>16</v>
      </c>
      <c r="L1894" t="s">
        <v>17</v>
      </c>
      <c r="M1894" t="s">
        <v>18</v>
      </c>
      <c r="N1894" s="18">
        <f>VLOOKUP(Barcelona_Idealista4[[#This Row],[lift]],Tabla5[],2,0)</f>
        <v>0</v>
      </c>
      <c r="O1894" s="25">
        <v>705000</v>
      </c>
      <c r="P1894" s="25">
        <f>Barcelona_Idealista4[[#This Row],[prices]]/Barcelona_Idealista4[[#This Row],[area_m2]]</f>
        <v>6238.9380530973449</v>
      </c>
      <c r="Q1894" t="str">
        <f>_xlfn.TEXTJOIN("-",0,Barcelona_Idealista4[[#This Row],[condition]],Barcelona_Idealista4[[#This Row],[prices]])</f>
        <v>new-705000</v>
      </c>
      <c r="R1894" s="11" t="str" cm="1">
        <f t="array" ref="R1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5" spans="1:18" x14ac:dyDescent="0.2">
      <c r="A1895" s="1">
        <v>43929</v>
      </c>
      <c r="B1895" s="14">
        <f>YEAR(Barcelona_Idealista4[[#This Row],[Fecha]])</f>
        <v>2020</v>
      </c>
      <c r="C1895" t="s">
        <v>2016</v>
      </c>
      <c r="D1895" t="s">
        <v>11</v>
      </c>
      <c r="E1895" t="s">
        <v>25</v>
      </c>
      <c r="F1895" t="s">
        <v>39</v>
      </c>
      <c r="G1895" t="s">
        <v>119</v>
      </c>
      <c r="H1895" t="s">
        <v>32</v>
      </c>
      <c r="I1895">
        <v>2</v>
      </c>
      <c r="J1895">
        <v>62</v>
      </c>
      <c r="K1895" t="s">
        <v>16</v>
      </c>
      <c r="L1895" t="s">
        <v>17</v>
      </c>
      <c r="M1895" t="s">
        <v>40</v>
      </c>
      <c r="N1895" s="18">
        <f>VLOOKUP(Barcelona_Idealista4[[#This Row],[lift]],Tabla5[],2,0)</f>
        <v>0</v>
      </c>
      <c r="O1895" s="25">
        <v>305000</v>
      </c>
      <c r="P1895" s="25">
        <f>Barcelona_Idealista4[[#This Row],[prices]]/Barcelona_Idealista4[[#This Row],[area_m2]]</f>
        <v>4919.3548387096771</v>
      </c>
      <c r="Q1895" t="str">
        <f>_xlfn.TEXTJOIN("-",0,Barcelona_Idealista4[[#This Row],[condition]],Barcelona_Idealista4[[#This Row],[prices]])</f>
        <v>new-305000</v>
      </c>
      <c r="R1895" s="11" t="str" cm="1">
        <f t="array" ref="R18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6" spans="1:18" x14ac:dyDescent="0.2">
      <c r="A1896" s="1">
        <v>43930</v>
      </c>
      <c r="B1896" s="14">
        <f>YEAR(Barcelona_Idealista4[[#This Row],[Fecha]])</f>
        <v>2020</v>
      </c>
      <c r="C1896" t="s">
        <v>2017</v>
      </c>
      <c r="D1896" t="s">
        <v>11</v>
      </c>
      <c r="E1896" t="s">
        <v>25</v>
      </c>
      <c r="F1896" t="s">
        <v>39</v>
      </c>
      <c r="G1896" t="s">
        <v>119</v>
      </c>
      <c r="H1896" t="s">
        <v>15</v>
      </c>
      <c r="I1896">
        <v>1</v>
      </c>
      <c r="J1896">
        <v>45</v>
      </c>
      <c r="K1896" t="s">
        <v>16</v>
      </c>
      <c r="L1896" t="s">
        <v>17</v>
      </c>
      <c r="M1896" t="s">
        <v>18</v>
      </c>
      <c r="N1896" s="18">
        <f>VLOOKUP(Barcelona_Idealista4[[#This Row],[lift]],Tabla5[],2,0)</f>
        <v>0</v>
      </c>
      <c r="O1896" s="25">
        <v>240000</v>
      </c>
      <c r="P1896" s="25">
        <f>Barcelona_Idealista4[[#This Row],[prices]]/Barcelona_Idealista4[[#This Row],[area_m2]]</f>
        <v>5333.333333333333</v>
      </c>
      <c r="Q1896" t="str">
        <f>_xlfn.TEXTJOIN("-",0,Barcelona_Idealista4[[#This Row],[condition]],Barcelona_Idealista4[[#This Row],[prices]])</f>
        <v>new-240000</v>
      </c>
      <c r="R1896" s="11" t="str" cm="1">
        <f t="array" ref="R1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7" spans="1:18" x14ac:dyDescent="0.2">
      <c r="A1897" s="1">
        <v>43931</v>
      </c>
      <c r="B1897" s="14">
        <f>YEAR(Barcelona_Idealista4[[#This Row],[Fecha]])</f>
        <v>2020</v>
      </c>
      <c r="C1897" t="s">
        <v>2018</v>
      </c>
      <c r="D1897" t="s">
        <v>11</v>
      </c>
      <c r="E1897" t="s">
        <v>25</v>
      </c>
      <c r="F1897" t="s">
        <v>39</v>
      </c>
      <c r="G1897" t="s">
        <v>119</v>
      </c>
      <c r="H1897" t="s">
        <v>15</v>
      </c>
      <c r="I1897">
        <v>1</v>
      </c>
      <c r="J1897">
        <v>45</v>
      </c>
      <c r="K1897" t="s">
        <v>16</v>
      </c>
      <c r="L1897" t="s">
        <v>17</v>
      </c>
      <c r="M1897" t="s">
        <v>40</v>
      </c>
      <c r="N1897" s="18">
        <f>VLOOKUP(Barcelona_Idealista4[[#This Row],[lift]],Tabla5[],2,0)</f>
        <v>0</v>
      </c>
      <c r="O1897" s="25">
        <v>250000</v>
      </c>
      <c r="P1897" s="25">
        <f>Barcelona_Idealista4[[#This Row],[prices]]/Barcelona_Idealista4[[#This Row],[area_m2]]</f>
        <v>5555.5555555555557</v>
      </c>
      <c r="Q1897" t="str">
        <f>_xlfn.TEXTJOIN("-",0,Barcelona_Idealista4[[#This Row],[condition]],Barcelona_Idealista4[[#This Row],[prices]])</f>
        <v>new-250000</v>
      </c>
      <c r="R1897" s="11" t="str" cm="1">
        <f t="array" ref="R1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8" spans="1:18" x14ac:dyDescent="0.2">
      <c r="A1898" s="1">
        <v>43932</v>
      </c>
      <c r="B1898" s="14">
        <f>YEAR(Barcelona_Idealista4[[#This Row],[Fecha]])</f>
        <v>2020</v>
      </c>
      <c r="C1898" t="s">
        <v>2019</v>
      </c>
      <c r="D1898" t="s">
        <v>11</v>
      </c>
      <c r="E1898" t="s">
        <v>25</v>
      </c>
      <c r="F1898" t="s">
        <v>39</v>
      </c>
      <c r="G1898" t="s">
        <v>119</v>
      </c>
      <c r="H1898" t="s">
        <v>15</v>
      </c>
      <c r="I1898">
        <v>2</v>
      </c>
      <c r="J1898">
        <v>63</v>
      </c>
      <c r="K1898" t="s">
        <v>16</v>
      </c>
      <c r="L1898" t="s">
        <v>17</v>
      </c>
      <c r="M1898" t="s">
        <v>40</v>
      </c>
      <c r="N1898" s="18">
        <f>VLOOKUP(Barcelona_Idealista4[[#This Row],[lift]],Tabla5[],2,0)</f>
        <v>0</v>
      </c>
      <c r="O1898" s="25">
        <v>315000</v>
      </c>
      <c r="P1898" s="25">
        <f>Barcelona_Idealista4[[#This Row],[prices]]/Barcelona_Idealista4[[#This Row],[area_m2]]</f>
        <v>5000</v>
      </c>
      <c r="Q1898" t="str">
        <f>_xlfn.TEXTJOIN("-",0,Barcelona_Idealista4[[#This Row],[condition]],Barcelona_Idealista4[[#This Row],[prices]])</f>
        <v>new-315000</v>
      </c>
      <c r="R1898" s="11" t="str" cm="1">
        <f t="array" ref="R1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899" spans="1:18" x14ac:dyDescent="0.2">
      <c r="A1899" s="1">
        <v>43933</v>
      </c>
      <c r="B1899" s="14">
        <f>YEAR(Barcelona_Idealista4[[#This Row],[Fecha]])</f>
        <v>2020</v>
      </c>
      <c r="C1899" t="s">
        <v>2020</v>
      </c>
      <c r="D1899" t="s">
        <v>11</v>
      </c>
      <c r="E1899" t="s">
        <v>25</v>
      </c>
      <c r="F1899" t="s">
        <v>39</v>
      </c>
      <c r="G1899" t="s">
        <v>119</v>
      </c>
      <c r="H1899" t="s">
        <v>15</v>
      </c>
      <c r="I1899">
        <v>2</v>
      </c>
      <c r="J1899">
        <v>63</v>
      </c>
      <c r="K1899" t="s">
        <v>16</v>
      </c>
      <c r="L1899" t="s">
        <v>17</v>
      </c>
      <c r="M1899" t="s">
        <v>18</v>
      </c>
      <c r="N1899" s="18">
        <f>VLOOKUP(Barcelona_Idealista4[[#This Row],[lift]],Tabla5[],2,0)</f>
        <v>0</v>
      </c>
      <c r="O1899" s="25">
        <v>305000</v>
      </c>
      <c r="P1899" s="25">
        <f>Barcelona_Idealista4[[#This Row],[prices]]/Barcelona_Idealista4[[#This Row],[area_m2]]</f>
        <v>4841.269841269841</v>
      </c>
      <c r="Q1899" t="str">
        <f>_xlfn.TEXTJOIN("-",0,Barcelona_Idealista4[[#This Row],[condition]],Barcelona_Idealista4[[#This Row],[prices]])</f>
        <v>new-305000</v>
      </c>
      <c r="R1899" s="11" t="str" cm="1">
        <f t="array" ref="R18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0" spans="1:18" x14ac:dyDescent="0.2">
      <c r="A1900" s="1">
        <v>43934</v>
      </c>
      <c r="B1900" s="14">
        <f>YEAR(Barcelona_Idealista4[[#This Row],[Fecha]])</f>
        <v>2020</v>
      </c>
      <c r="C1900" t="s">
        <v>2021</v>
      </c>
      <c r="D1900" t="s">
        <v>11</v>
      </c>
      <c r="E1900" t="s">
        <v>19</v>
      </c>
      <c r="F1900" t="s">
        <v>20</v>
      </c>
      <c r="G1900" t="s">
        <v>119</v>
      </c>
      <c r="H1900" t="s">
        <v>15</v>
      </c>
      <c r="I1900">
        <v>3</v>
      </c>
      <c r="J1900">
        <v>90</v>
      </c>
      <c r="K1900" t="s">
        <v>16</v>
      </c>
      <c r="L1900" t="s">
        <v>17</v>
      </c>
      <c r="M1900" t="s">
        <v>18</v>
      </c>
      <c r="N1900" s="18">
        <f>VLOOKUP(Barcelona_Idealista4[[#This Row],[lift]],Tabla5[],2,0)</f>
        <v>0</v>
      </c>
      <c r="O1900" s="25">
        <v>650000</v>
      </c>
      <c r="P1900" s="25">
        <f>Barcelona_Idealista4[[#This Row],[prices]]/Barcelona_Idealista4[[#This Row],[area_m2]]</f>
        <v>7222.2222222222226</v>
      </c>
      <c r="Q1900" t="str">
        <f>_xlfn.TEXTJOIN("-",0,Barcelona_Idealista4[[#This Row],[condition]],Barcelona_Idealista4[[#This Row],[prices]])</f>
        <v>new-650000</v>
      </c>
      <c r="R1900" s="11" t="str" cm="1">
        <f t="array" ref="R19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1" spans="1:18" x14ac:dyDescent="0.2">
      <c r="A1901" s="1">
        <v>43935</v>
      </c>
      <c r="B1901" s="14">
        <f>YEAR(Barcelona_Idealista4[[#This Row],[Fecha]])</f>
        <v>2020</v>
      </c>
      <c r="C1901" t="s">
        <v>2022</v>
      </c>
      <c r="D1901" t="s">
        <v>11</v>
      </c>
      <c r="E1901" t="s">
        <v>19</v>
      </c>
      <c r="F1901" t="s">
        <v>20</v>
      </c>
      <c r="G1901" t="s">
        <v>119</v>
      </c>
      <c r="H1901" t="s">
        <v>15</v>
      </c>
      <c r="I1901">
        <v>3</v>
      </c>
      <c r="J1901">
        <v>130</v>
      </c>
      <c r="K1901" t="s">
        <v>16</v>
      </c>
      <c r="L1901" t="s">
        <v>17</v>
      </c>
      <c r="M1901" t="s">
        <v>52</v>
      </c>
      <c r="N1901" s="18">
        <f>VLOOKUP(Barcelona_Idealista4[[#This Row],[lift]],Tabla5[],2,0)</f>
        <v>0</v>
      </c>
      <c r="O1901" s="25">
        <v>1125000</v>
      </c>
      <c r="P1901" s="25">
        <f>Barcelona_Idealista4[[#This Row],[prices]]/Barcelona_Idealista4[[#This Row],[area_m2]]</f>
        <v>8653.8461538461543</v>
      </c>
      <c r="Q1901" t="str">
        <f>_xlfn.TEXTJOIN("-",0,Barcelona_Idealista4[[#This Row],[condition]],Barcelona_Idealista4[[#This Row],[prices]])</f>
        <v>new-1125000</v>
      </c>
      <c r="R1901" s="11" t="str" cm="1">
        <f t="array" ref="R1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2" spans="1:18" x14ac:dyDescent="0.2">
      <c r="A1902" s="1">
        <v>43936</v>
      </c>
      <c r="B1902" s="14">
        <f>YEAR(Barcelona_Idealista4[[#This Row],[Fecha]])</f>
        <v>2020</v>
      </c>
      <c r="C1902" t="s">
        <v>2023</v>
      </c>
      <c r="D1902" t="s">
        <v>11</v>
      </c>
      <c r="E1902" t="s">
        <v>19</v>
      </c>
      <c r="F1902" t="s">
        <v>20</v>
      </c>
      <c r="G1902" t="s">
        <v>119</v>
      </c>
      <c r="H1902" t="s">
        <v>15</v>
      </c>
      <c r="I1902">
        <v>4</v>
      </c>
      <c r="J1902">
        <v>146</v>
      </c>
      <c r="K1902" t="s">
        <v>16</v>
      </c>
      <c r="L1902" t="s">
        <v>17</v>
      </c>
      <c r="M1902" t="s">
        <v>40</v>
      </c>
      <c r="N1902" s="18">
        <f>VLOOKUP(Barcelona_Idealista4[[#This Row],[lift]],Tabla5[],2,0)</f>
        <v>0</v>
      </c>
      <c r="O1902" s="25">
        <v>1195000</v>
      </c>
      <c r="P1902" s="25">
        <f>Barcelona_Idealista4[[#This Row],[prices]]/Barcelona_Idealista4[[#This Row],[area_m2]]</f>
        <v>8184.9315068493152</v>
      </c>
      <c r="Q1902" t="str">
        <f>_xlfn.TEXTJOIN("-",0,Barcelona_Idealista4[[#This Row],[condition]],Barcelona_Idealista4[[#This Row],[prices]])</f>
        <v>new-1195000</v>
      </c>
      <c r="R1902" s="11" t="str" cm="1">
        <f t="array" ref="R1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3" spans="1:18" x14ac:dyDescent="0.2">
      <c r="A1903" s="1">
        <v>43937</v>
      </c>
      <c r="B1903" s="14">
        <f>YEAR(Barcelona_Idealista4[[#This Row],[Fecha]])</f>
        <v>2020</v>
      </c>
      <c r="C1903" t="s">
        <v>2024</v>
      </c>
      <c r="D1903" t="s">
        <v>11</v>
      </c>
      <c r="E1903" t="s">
        <v>50</v>
      </c>
      <c r="F1903" t="s">
        <v>51</v>
      </c>
      <c r="G1903" t="s">
        <v>119</v>
      </c>
      <c r="H1903" t="s">
        <v>15</v>
      </c>
      <c r="I1903">
        <v>3</v>
      </c>
      <c r="J1903">
        <v>92</v>
      </c>
      <c r="K1903" t="s">
        <v>16</v>
      </c>
      <c r="L1903" t="s">
        <v>17</v>
      </c>
      <c r="M1903" t="s">
        <v>18</v>
      </c>
      <c r="N1903" s="18">
        <f>VLOOKUP(Barcelona_Idealista4[[#This Row],[lift]],Tabla5[],2,0)</f>
        <v>0</v>
      </c>
      <c r="O1903" s="25">
        <v>442000</v>
      </c>
      <c r="P1903" s="25">
        <f>Barcelona_Idealista4[[#This Row],[prices]]/Barcelona_Idealista4[[#This Row],[area_m2]]</f>
        <v>4804.347826086957</v>
      </c>
      <c r="Q1903" t="str">
        <f>_xlfn.TEXTJOIN("-",0,Barcelona_Idealista4[[#This Row],[condition]],Barcelona_Idealista4[[#This Row],[prices]])</f>
        <v>new-442000</v>
      </c>
      <c r="R1903" s="11" t="str" cm="1">
        <f t="array" ref="R1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4" spans="1:18" x14ac:dyDescent="0.2">
      <c r="A1904" s="1">
        <v>43938</v>
      </c>
      <c r="B1904" s="14">
        <f>YEAR(Barcelona_Idealista4[[#This Row],[Fecha]])</f>
        <v>2020</v>
      </c>
      <c r="C1904" t="s">
        <v>2025</v>
      </c>
      <c r="D1904" t="s">
        <v>11</v>
      </c>
      <c r="E1904" t="s">
        <v>42</v>
      </c>
      <c r="F1904" t="s">
        <v>43</v>
      </c>
      <c r="G1904" t="s">
        <v>119</v>
      </c>
      <c r="H1904" t="s">
        <v>15</v>
      </c>
      <c r="I1904">
        <v>2</v>
      </c>
      <c r="J1904">
        <v>63</v>
      </c>
      <c r="K1904" t="s">
        <v>16</v>
      </c>
      <c r="L1904" t="s">
        <v>17</v>
      </c>
      <c r="M1904" t="s">
        <v>40</v>
      </c>
      <c r="N1904" s="18">
        <f>VLOOKUP(Barcelona_Idealista4[[#This Row],[lift]],Tabla5[],2,0)</f>
        <v>0</v>
      </c>
      <c r="O1904" s="25">
        <v>394000</v>
      </c>
      <c r="P1904" s="25">
        <f>Barcelona_Idealista4[[#This Row],[prices]]/Barcelona_Idealista4[[#This Row],[area_m2]]</f>
        <v>6253.9682539682535</v>
      </c>
      <c r="Q1904" t="str">
        <f>_xlfn.TEXTJOIN("-",0,Barcelona_Idealista4[[#This Row],[condition]],Barcelona_Idealista4[[#This Row],[prices]])</f>
        <v>new-394000</v>
      </c>
      <c r="R1904" s="11" t="str" cm="1">
        <f t="array" ref="R19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5" spans="1:18" x14ac:dyDescent="0.2">
      <c r="A1905" s="1">
        <v>43939</v>
      </c>
      <c r="B1905" s="14">
        <f>YEAR(Barcelona_Idealista4[[#This Row],[Fecha]])</f>
        <v>2020</v>
      </c>
      <c r="C1905" t="s">
        <v>2026</v>
      </c>
      <c r="D1905" t="s">
        <v>11</v>
      </c>
      <c r="E1905" t="s">
        <v>42</v>
      </c>
      <c r="F1905" t="s">
        <v>83</v>
      </c>
      <c r="G1905" t="s">
        <v>119</v>
      </c>
      <c r="H1905" t="s">
        <v>15</v>
      </c>
      <c r="I1905">
        <v>2</v>
      </c>
      <c r="J1905">
        <v>70</v>
      </c>
      <c r="K1905" t="s">
        <v>16</v>
      </c>
      <c r="L1905" t="s">
        <v>17</v>
      </c>
      <c r="M1905" t="s">
        <v>18</v>
      </c>
      <c r="N1905" s="18">
        <f>VLOOKUP(Barcelona_Idealista4[[#This Row],[lift]],Tabla5[],2,0)</f>
        <v>0</v>
      </c>
      <c r="O1905" s="25">
        <v>371000</v>
      </c>
      <c r="P1905" s="25">
        <f>Barcelona_Idealista4[[#This Row],[prices]]/Barcelona_Idealista4[[#This Row],[area_m2]]</f>
        <v>5300</v>
      </c>
      <c r="Q1905" t="str">
        <f>_xlfn.TEXTJOIN("-",0,Barcelona_Idealista4[[#This Row],[condition]],Barcelona_Idealista4[[#This Row],[prices]])</f>
        <v>new-371000</v>
      </c>
      <c r="R1905" s="11" t="str" cm="1">
        <f t="array" ref="R1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6" spans="1:18" x14ac:dyDescent="0.2">
      <c r="A1906" s="1">
        <v>43940</v>
      </c>
      <c r="B1906" s="14">
        <f>YEAR(Barcelona_Idealista4[[#This Row],[Fecha]])</f>
        <v>2020</v>
      </c>
      <c r="C1906" t="s">
        <v>2027</v>
      </c>
      <c r="D1906" t="s">
        <v>11</v>
      </c>
      <c r="E1906" t="s">
        <v>37</v>
      </c>
      <c r="F1906" t="s">
        <v>49</v>
      </c>
      <c r="G1906" t="s">
        <v>119</v>
      </c>
      <c r="H1906" t="s">
        <v>15</v>
      </c>
      <c r="I1906">
        <v>2</v>
      </c>
      <c r="J1906">
        <v>79</v>
      </c>
      <c r="K1906" t="s">
        <v>16</v>
      </c>
      <c r="L1906" t="s">
        <v>17</v>
      </c>
      <c r="M1906" t="s">
        <v>40</v>
      </c>
      <c r="N1906" s="18">
        <f>VLOOKUP(Barcelona_Idealista4[[#This Row],[lift]],Tabla5[],2,0)</f>
        <v>0</v>
      </c>
      <c r="O1906" s="25">
        <v>638000</v>
      </c>
      <c r="P1906" s="25">
        <f>Barcelona_Idealista4[[#This Row],[prices]]/Barcelona_Idealista4[[#This Row],[area_m2]]</f>
        <v>8075.9493670886077</v>
      </c>
      <c r="Q1906" t="str">
        <f>_xlfn.TEXTJOIN("-",0,Barcelona_Idealista4[[#This Row],[condition]],Barcelona_Idealista4[[#This Row],[prices]])</f>
        <v>new-638000</v>
      </c>
      <c r="R1906" s="11" t="str" cm="1">
        <f t="array" ref="R1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7" spans="1:18" x14ac:dyDescent="0.2">
      <c r="A1907" s="1">
        <v>43941</v>
      </c>
      <c r="B1907" s="14">
        <f>YEAR(Barcelona_Idealista4[[#This Row],[Fecha]])</f>
        <v>2020</v>
      </c>
      <c r="C1907" t="s">
        <v>2028</v>
      </c>
      <c r="D1907" t="s">
        <v>11</v>
      </c>
      <c r="E1907" t="s">
        <v>37</v>
      </c>
      <c r="F1907" t="s">
        <v>49</v>
      </c>
      <c r="G1907" t="s">
        <v>119</v>
      </c>
      <c r="H1907" t="s">
        <v>15</v>
      </c>
      <c r="I1907">
        <v>2</v>
      </c>
      <c r="J1907">
        <v>69</v>
      </c>
      <c r="K1907" t="s">
        <v>16</v>
      </c>
      <c r="L1907" t="s">
        <v>17</v>
      </c>
      <c r="M1907" t="s">
        <v>40</v>
      </c>
      <c r="N1907" s="18">
        <f>VLOOKUP(Barcelona_Idealista4[[#This Row],[lift]],Tabla5[],2,0)</f>
        <v>0</v>
      </c>
      <c r="O1907" s="25">
        <v>571000</v>
      </c>
      <c r="P1907" s="25">
        <f>Barcelona_Idealista4[[#This Row],[prices]]/Barcelona_Idealista4[[#This Row],[area_m2]]</f>
        <v>8275.36231884058</v>
      </c>
      <c r="Q1907" t="str">
        <f>_xlfn.TEXTJOIN("-",0,Barcelona_Idealista4[[#This Row],[condition]],Barcelona_Idealista4[[#This Row],[prices]])</f>
        <v>new-571000</v>
      </c>
      <c r="R1907" s="11" t="str" cm="1">
        <f t="array" ref="R1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8" spans="1:18" x14ac:dyDescent="0.2">
      <c r="A1908" s="1">
        <v>43942</v>
      </c>
      <c r="B1908" s="14">
        <f>YEAR(Barcelona_Idealista4[[#This Row],[Fecha]])</f>
        <v>2020</v>
      </c>
      <c r="C1908" t="s">
        <v>2029</v>
      </c>
      <c r="D1908" t="s">
        <v>11</v>
      </c>
      <c r="E1908" t="s">
        <v>37</v>
      </c>
      <c r="F1908" t="s">
        <v>49</v>
      </c>
      <c r="G1908" t="s">
        <v>119</v>
      </c>
      <c r="H1908" t="s">
        <v>15</v>
      </c>
      <c r="I1908">
        <v>2</v>
      </c>
      <c r="J1908">
        <v>79</v>
      </c>
      <c r="K1908" t="s">
        <v>16</v>
      </c>
      <c r="L1908" t="s">
        <v>17</v>
      </c>
      <c r="M1908" t="s">
        <v>40</v>
      </c>
      <c r="N1908" s="18">
        <f>VLOOKUP(Barcelona_Idealista4[[#This Row],[lift]],Tabla5[],2,0)</f>
        <v>0</v>
      </c>
      <c r="O1908" s="25">
        <v>661000</v>
      </c>
      <c r="P1908" s="25">
        <f>Barcelona_Idealista4[[#This Row],[prices]]/Barcelona_Idealista4[[#This Row],[area_m2]]</f>
        <v>8367.0886075949365</v>
      </c>
      <c r="Q1908" t="str">
        <f>_xlfn.TEXTJOIN("-",0,Barcelona_Idealista4[[#This Row],[condition]],Barcelona_Idealista4[[#This Row],[prices]])</f>
        <v>new-661000</v>
      </c>
      <c r="R1908" s="11" t="str" cm="1">
        <f t="array" ref="R19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09" spans="1:18" x14ac:dyDescent="0.2">
      <c r="A1909" s="1">
        <v>43943</v>
      </c>
      <c r="B1909" s="14">
        <f>YEAR(Barcelona_Idealista4[[#This Row],[Fecha]])</f>
        <v>2020</v>
      </c>
      <c r="C1909" t="s">
        <v>2030</v>
      </c>
      <c r="D1909" t="s">
        <v>11</v>
      </c>
      <c r="E1909" t="s">
        <v>37</v>
      </c>
      <c r="F1909" t="s">
        <v>49</v>
      </c>
      <c r="G1909" t="s">
        <v>119</v>
      </c>
      <c r="H1909" t="s">
        <v>15</v>
      </c>
      <c r="I1909">
        <v>2</v>
      </c>
      <c r="J1909">
        <v>59</v>
      </c>
      <c r="K1909" t="s">
        <v>16</v>
      </c>
      <c r="L1909" t="s">
        <v>17</v>
      </c>
      <c r="M1909" t="s">
        <v>40</v>
      </c>
      <c r="N1909" s="18">
        <f>VLOOKUP(Barcelona_Idealista4[[#This Row],[lift]],Tabla5[],2,0)</f>
        <v>0</v>
      </c>
      <c r="O1909" s="25">
        <v>510000</v>
      </c>
      <c r="P1909" s="25">
        <f>Barcelona_Idealista4[[#This Row],[prices]]/Barcelona_Idealista4[[#This Row],[area_m2]]</f>
        <v>8644.0677966101703</v>
      </c>
      <c r="Q1909" t="str">
        <f>_xlfn.TEXTJOIN("-",0,Barcelona_Idealista4[[#This Row],[condition]],Barcelona_Idealista4[[#This Row],[prices]])</f>
        <v>new-510000</v>
      </c>
      <c r="R1909" s="11" t="str" cm="1">
        <f t="array" ref="R1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0" spans="1:18" x14ac:dyDescent="0.2">
      <c r="A1910" s="1">
        <v>43944</v>
      </c>
      <c r="B1910" s="14">
        <f>YEAR(Barcelona_Idealista4[[#This Row],[Fecha]])</f>
        <v>2020</v>
      </c>
      <c r="C1910" t="s">
        <v>2031</v>
      </c>
      <c r="D1910" t="s">
        <v>11</v>
      </c>
      <c r="E1910" t="s">
        <v>37</v>
      </c>
      <c r="F1910" t="s">
        <v>49</v>
      </c>
      <c r="G1910" t="s">
        <v>119</v>
      </c>
      <c r="H1910" t="s">
        <v>15</v>
      </c>
      <c r="I1910">
        <v>3</v>
      </c>
      <c r="J1910">
        <v>88</v>
      </c>
      <c r="K1910" t="s">
        <v>16</v>
      </c>
      <c r="L1910" t="s">
        <v>17</v>
      </c>
      <c r="M1910" t="s">
        <v>40</v>
      </c>
      <c r="N1910" s="18">
        <f>VLOOKUP(Barcelona_Idealista4[[#This Row],[lift]],Tabla5[],2,0)</f>
        <v>0</v>
      </c>
      <c r="O1910" s="25">
        <v>694000</v>
      </c>
      <c r="P1910" s="25">
        <f>Barcelona_Idealista4[[#This Row],[prices]]/Barcelona_Idealista4[[#This Row],[area_m2]]</f>
        <v>7886.363636363636</v>
      </c>
      <c r="Q1910" t="str">
        <f>_xlfn.TEXTJOIN("-",0,Barcelona_Idealista4[[#This Row],[condition]],Barcelona_Idealista4[[#This Row],[prices]])</f>
        <v>new-694000</v>
      </c>
      <c r="R1910" s="11" t="str" cm="1">
        <f t="array" ref="R19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1" spans="1:18" x14ac:dyDescent="0.2">
      <c r="A1911" s="1">
        <v>43945</v>
      </c>
      <c r="B1911" s="14">
        <f>YEAR(Barcelona_Idealista4[[#This Row],[Fecha]])</f>
        <v>2020</v>
      </c>
      <c r="C1911" t="s">
        <v>2032</v>
      </c>
      <c r="D1911" t="s">
        <v>11</v>
      </c>
      <c r="E1911" t="s">
        <v>37</v>
      </c>
      <c r="F1911" t="s">
        <v>49</v>
      </c>
      <c r="G1911" t="s">
        <v>119</v>
      </c>
      <c r="H1911" t="s">
        <v>15</v>
      </c>
      <c r="I1911">
        <v>2</v>
      </c>
      <c r="J1911">
        <v>79</v>
      </c>
      <c r="K1911" t="s">
        <v>16</v>
      </c>
      <c r="L1911" t="s">
        <v>17</v>
      </c>
      <c r="M1911" t="s">
        <v>57</v>
      </c>
      <c r="N1911" s="18">
        <f>VLOOKUP(Barcelona_Idealista4[[#This Row],[lift]],Tabla5[],2,0)</f>
        <v>0</v>
      </c>
      <c r="O1911" s="25">
        <v>483000</v>
      </c>
      <c r="P1911" s="25">
        <f>Barcelona_Idealista4[[#This Row],[prices]]/Barcelona_Idealista4[[#This Row],[area_m2]]</f>
        <v>6113.9240506329115</v>
      </c>
      <c r="Q1911" t="str">
        <f>_xlfn.TEXTJOIN("-",0,Barcelona_Idealista4[[#This Row],[condition]],Barcelona_Idealista4[[#This Row],[prices]])</f>
        <v>new-483000</v>
      </c>
      <c r="R1911" s="11" t="str" cm="1">
        <f t="array" ref="R1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2" spans="1:18" x14ac:dyDescent="0.2">
      <c r="A1912" s="1">
        <v>43946</v>
      </c>
      <c r="B1912" s="14">
        <f>YEAR(Barcelona_Idealista4[[#This Row],[Fecha]])</f>
        <v>2020</v>
      </c>
      <c r="C1912" t="s">
        <v>2033</v>
      </c>
      <c r="D1912" t="s">
        <v>11</v>
      </c>
      <c r="E1912" t="s">
        <v>37</v>
      </c>
      <c r="F1912" t="s">
        <v>49</v>
      </c>
      <c r="G1912" t="s">
        <v>119</v>
      </c>
      <c r="H1912" t="s">
        <v>15</v>
      </c>
      <c r="I1912">
        <v>2</v>
      </c>
      <c r="J1912">
        <v>71</v>
      </c>
      <c r="K1912" t="s">
        <v>16</v>
      </c>
      <c r="L1912" t="s">
        <v>17</v>
      </c>
      <c r="M1912" t="s">
        <v>57</v>
      </c>
      <c r="N1912" s="18">
        <f>VLOOKUP(Barcelona_Idealista4[[#This Row],[lift]],Tabla5[],2,0)</f>
        <v>0</v>
      </c>
      <c r="O1912" s="25">
        <v>431000</v>
      </c>
      <c r="P1912" s="25">
        <f>Barcelona_Idealista4[[#This Row],[prices]]/Barcelona_Idealista4[[#This Row],[area_m2]]</f>
        <v>6070.422535211268</v>
      </c>
      <c r="Q1912" t="str">
        <f>_xlfn.TEXTJOIN("-",0,Barcelona_Idealista4[[#This Row],[condition]],Barcelona_Idealista4[[#This Row],[prices]])</f>
        <v>new-431000</v>
      </c>
      <c r="R1912" s="11" t="str" cm="1">
        <f t="array" ref="R1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3" spans="1:18" x14ac:dyDescent="0.2">
      <c r="A1913" s="1">
        <v>43947</v>
      </c>
      <c r="B1913" s="14">
        <f>YEAR(Barcelona_Idealista4[[#This Row],[Fecha]])</f>
        <v>2020</v>
      </c>
      <c r="C1913" t="s">
        <v>2034</v>
      </c>
      <c r="D1913" t="s">
        <v>11</v>
      </c>
      <c r="E1913" t="s">
        <v>37</v>
      </c>
      <c r="F1913" t="s">
        <v>49</v>
      </c>
      <c r="G1913" t="s">
        <v>119</v>
      </c>
      <c r="H1913" t="s">
        <v>15</v>
      </c>
      <c r="I1913">
        <v>2</v>
      </c>
      <c r="J1913">
        <v>82</v>
      </c>
      <c r="K1913" t="s">
        <v>16</v>
      </c>
      <c r="L1913" t="s">
        <v>17</v>
      </c>
      <c r="M1913" t="s">
        <v>57</v>
      </c>
      <c r="N1913" s="18">
        <f>VLOOKUP(Barcelona_Idealista4[[#This Row],[lift]],Tabla5[],2,0)</f>
        <v>0</v>
      </c>
      <c r="O1913" s="25">
        <v>498000</v>
      </c>
      <c r="P1913" s="25">
        <f>Barcelona_Idealista4[[#This Row],[prices]]/Barcelona_Idealista4[[#This Row],[area_m2]]</f>
        <v>6073.1707317073169</v>
      </c>
      <c r="Q1913" t="str">
        <f>_xlfn.TEXTJOIN("-",0,Barcelona_Idealista4[[#This Row],[condition]],Barcelona_Idealista4[[#This Row],[prices]])</f>
        <v>new-498000</v>
      </c>
      <c r="R1913" s="11" t="str" cm="1">
        <f t="array" ref="R19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4" spans="1:18" x14ac:dyDescent="0.2">
      <c r="A1914" s="1">
        <v>43948</v>
      </c>
      <c r="B1914" s="14">
        <f>YEAR(Barcelona_Idealista4[[#This Row],[Fecha]])</f>
        <v>2020</v>
      </c>
      <c r="C1914" t="s">
        <v>2035</v>
      </c>
      <c r="D1914" t="s">
        <v>11</v>
      </c>
      <c r="E1914" t="s">
        <v>37</v>
      </c>
      <c r="F1914" t="s">
        <v>49</v>
      </c>
      <c r="G1914" t="s">
        <v>119</v>
      </c>
      <c r="H1914" t="s">
        <v>15</v>
      </c>
      <c r="I1914">
        <v>2</v>
      </c>
      <c r="J1914">
        <v>56</v>
      </c>
      <c r="K1914" t="s">
        <v>16</v>
      </c>
      <c r="L1914" t="s">
        <v>17</v>
      </c>
      <c r="M1914" t="s">
        <v>57</v>
      </c>
      <c r="N1914" s="18">
        <f>VLOOKUP(Barcelona_Idealista4[[#This Row],[lift]],Tabla5[],2,0)</f>
        <v>0</v>
      </c>
      <c r="O1914" s="25">
        <v>357000</v>
      </c>
      <c r="P1914" s="25">
        <f>Barcelona_Idealista4[[#This Row],[prices]]/Barcelona_Idealista4[[#This Row],[area_m2]]</f>
        <v>6375</v>
      </c>
      <c r="Q1914" t="str">
        <f>_xlfn.TEXTJOIN("-",0,Barcelona_Idealista4[[#This Row],[condition]],Barcelona_Idealista4[[#This Row],[prices]])</f>
        <v>new-357000</v>
      </c>
      <c r="R1914" s="11" t="str" cm="1">
        <f t="array" ref="R19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5" spans="1:18" x14ac:dyDescent="0.2">
      <c r="A1915" s="1">
        <v>43949</v>
      </c>
      <c r="B1915" s="14">
        <f>YEAR(Barcelona_Idealista4[[#This Row],[Fecha]])</f>
        <v>2020</v>
      </c>
      <c r="C1915" t="s">
        <v>2036</v>
      </c>
      <c r="D1915" t="s">
        <v>11</v>
      </c>
      <c r="E1915" t="s">
        <v>37</v>
      </c>
      <c r="F1915" t="s">
        <v>49</v>
      </c>
      <c r="G1915" t="s">
        <v>119</v>
      </c>
      <c r="H1915" t="s">
        <v>15</v>
      </c>
      <c r="I1915">
        <v>2</v>
      </c>
      <c r="J1915">
        <v>90</v>
      </c>
      <c r="K1915" t="s">
        <v>16</v>
      </c>
      <c r="L1915" t="s">
        <v>17</v>
      </c>
      <c r="M1915" t="s">
        <v>57</v>
      </c>
      <c r="N1915" s="18">
        <f>VLOOKUP(Barcelona_Idealista4[[#This Row],[lift]],Tabla5[],2,0)</f>
        <v>0</v>
      </c>
      <c r="O1915" s="25">
        <v>533000</v>
      </c>
      <c r="P1915" s="25">
        <f>Barcelona_Idealista4[[#This Row],[prices]]/Barcelona_Idealista4[[#This Row],[area_m2]]</f>
        <v>5922.2222222222226</v>
      </c>
      <c r="Q1915" t="str">
        <f>_xlfn.TEXTJOIN("-",0,Barcelona_Idealista4[[#This Row],[condition]],Barcelona_Idealista4[[#This Row],[prices]])</f>
        <v>new-533000</v>
      </c>
      <c r="R1915" s="11" t="str" cm="1">
        <f t="array" ref="R1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6" spans="1:18" x14ac:dyDescent="0.2">
      <c r="A1916" s="1">
        <v>43950</v>
      </c>
      <c r="B1916" s="14">
        <f>YEAR(Barcelona_Idealista4[[#This Row],[Fecha]])</f>
        <v>2020</v>
      </c>
      <c r="C1916" t="s">
        <v>2037</v>
      </c>
      <c r="D1916" t="s">
        <v>11</v>
      </c>
      <c r="E1916" t="s">
        <v>34</v>
      </c>
      <c r="F1916" t="s">
        <v>44</v>
      </c>
      <c r="G1916" t="s">
        <v>119</v>
      </c>
      <c r="H1916" t="s">
        <v>15</v>
      </c>
      <c r="I1916">
        <v>2</v>
      </c>
      <c r="J1916">
        <v>72</v>
      </c>
      <c r="K1916" t="s">
        <v>16</v>
      </c>
      <c r="L1916" t="s">
        <v>17</v>
      </c>
      <c r="M1916" t="s">
        <v>40</v>
      </c>
      <c r="N1916" s="18">
        <f>VLOOKUP(Barcelona_Idealista4[[#This Row],[lift]],Tabla5[],2,0)</f>
        <v>0</v>
      </c>
      <c r="O1916" s="25">
        <v>510000</v>
      </c>
      <c r="P1916" s="25">
        <f>Barcelona_Idealista4[[#This Row],[prices]]/Barcelona_Idealista4[[#This Row],[area_m2]]</f>
        <v>7083.333333333333</v>
      </c>
      <c r="Q1916" t="str">
        <f>_xlfn.TEXTJOIN("-",0,Barcelona_Idealista4[[#This Row],[condition]],Barcelona_Idealista4[[#This Row],[prices]])</f>
        <v>new-510000</v>
      </c>
      <c r="R1916" s="11" t="str" cm="1">
        <f t="array" ref="R1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7" spans="1:18" x14ac:dyDescent="0.2">
      <c r="A1917" s="1">
        <v>43951</v>
      </c>
      <c r="B1917" s="14">
        <f>YEAR(Barcelona_Idealista4[[#This Row],[Fecha]])</f>
        <v>2020</v>
      </c>
      <c r="C1917" t="s">
        <v>2038</v>
      </c>
      <c r="D1917" t="s">
        <v>11</v>
      </c>
      <c r="E1917" t="s">
        <v>19</v>
      </c>
      <c r="F1917" t="s">
        <v>68</v>
      </c>
      <c r="G1917" t="s">
        <v>119</v>
      </c>
      <c r="H1917" t="s">
        <v>15</v>
      </c>
      <c r="I1917">
        <v>4</v>
      </c>
      <c r="J1917">
        <v>154</v>
      </c>
      <c r="K1917" t="s">
        <v>16</v>
      </c>
      <c r="L1917" t="s">
        <v>17</v>
      </c>
      <c r="M1917" t="s">
        <v>18</v>
      </c>
      <c r="N1917" s="18">
        <f>VLOOKUP(Barcelona_Idealista4[[#This Row],[lift]],Tabla5[],2,0)</f>
        <v>0</v>
      </c>
      <c r="O1917" s="25">
        <v>1253000</v>
      </c>
      <c r="P1917" s="25">
        <f>Barcelona_Idealista4[[#This Row],[prices]]/Barcelona_Idealista4[[#This Row],[area_m2]]</f>
        <v>8136.363636363636</v>
      </c>
      <c r="Q1917" t="str">
        <f>_xlfn.TEXTJOIN("-",0,Barcelona_Idealista4[[#This Row],[condition]],Barcelona_Idealista4[[#This Row],[prices]])</f>
        <v>new-1253000</v>
      </c>
      <c r="R1917" s="11" t="str" cm="1">
        <f t="array" ref="R1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8" spans="1:18" x14ac:dyDescent="0.2">
      <c r="A1918" s="1">
        <v>43952</v>
      </c>
      <c r="B1918" s="14">
        <f>YEAR(Barcelona_Idealista4[[#This Row],[Fecha]])</f>
        <v>2020</v>
      </c>
      <c r="C1918" t="s">
        <v>2039</v>
      </c>
      <c r="D1918" t="s">
        <v>11</v>
      </c>
      <c r="E1918" t="s">
        <v>19</v>
      </c>
      <c r="F1918" t="s">
        <v>68</v>
      </c>
      <c r="G1918" t="s">
        <v>119</v>
      </c>
      <c r="H1918" t="s">
        <v>15</v>
      </c>
      <c r="I1918">
        <v>3</v>
      </c>
      <c r="J1918">
        <v>117</v>
      </c>
      <c r="K1918" t="s">
        <v>16</v>
      </c>
      <c r="L1918" t="s">
        <v>17</v>
      </c>
      <c r="M1918" t="s">
        <v>18</v>
      </c>
      <c r="N1918" s="18">
        <f>VLOOKUP(Barcelona_Idealista4[[#This Row],[lift]],Tabla5[],2,0)</f>
        <v>0</v>
      </c>
      <c r="O1918" s="25">
        <v>978000</v>
      </c>
      <c r="P1918" s="25">
        <f>Barcelona_Idealista4[[#This Row],[prices]]/Barcelona_Idealista4[[#This Row],[area_m2]]</f>
        <v>8358.9743589743593</v>
      </c>
      <c r="Q1918" t="str">
        <f>_xlfn.TEXTJOIN("-",0,Barcelona_Idealista4[[#This Row],[condition]],Barcelona_Idealista4[[#This Row],[prices]])</f>
        <v>new-978000</v>
      </c>
      <c r="R1918" s="11" t="str" cm="1">
        <f t="array" ref="R1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19" spans="1:18" x14ac:dyDescent="0.2">
      <c r="A1919" s="1">
        <v>43953</v>
      </c>
      <c r="B1919" s="14">
        <f>YEAR(Barcelona_Idealista4[[#This Row],[Fecha]])</f>
        <v>2020</v>
      </c>
      <c r="C1919" t="s">
        <v>2040</v>
      </c>
      <c r="D1919" t="s">
        <v>11</v>
      </c>
      <c r="E1919" t="s">
        <v>19</v>
      </c>
      <c r="F1919" t="s">
        <v>68</v>
      </c>
      <c r="G1919" t="s">
        <v>119</v>
      </c>
      <c r="H1919" t="s">
        <v>15</v>
      </c>
      <c r="I1919">
        <v>2</v>
      </c>
      <c r="J1919">
        <v>86</v>
      </c>
      <c r="K1919" t="s">
        <v>16</v>
      </c>
      <c r="L1919" t="s">
        <v>17</v>
      </c>
      <c r="M1919" t="s">
        <v>52</v>
      </c>
      <c r="N1919" s="18">
        <f>VLOOKUP(Barcelona_Idealista4[[#This Row],[lift]],Tabla5[],2,0)</f>
        <v>0</v>
      </c>
      <c r="O1919" s="25">
        <v>545000</v>
      </c>
      <c r="P1919" s="25">
        <f>Barcelona_Idealista4[[#This Row],[prices]]/Barcelona_Idealista4[[#This Row],[area_m2]]</f>
        <v>6337.2093023255811</v>
      </c>
      <c r="Q1919" t="str">
        <f>_xlfn.TEXTJOIN("-",0,Barcelona_Idealista4[[#This Row],[condition]],Barcelona_Idealista4[[#This Row],[prices]])</f>
        <v>new-545000</v>
      </c>
      <c r="R1919" s="11" t="str" cm="1">
        <f t="array" ref="R19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0" spans="1:18" x14ac:dyDescent="0.2">
      <c r="A1920" s="1">
        <v>43954</v>
      </c>
      <c r="B1920" s="14">
        <f>YEAR(Barcelona_Idealista4[[#This Row],[Fecha]])</f>
        <v>2020</v>
      </c>
      <c r="C1920" t="s">
        <v>2041</v>
      </c>
      <c r="D1920" t="s">
        <v>11</v>
      </c>
      <c r="E1920" t="s">
        <v>25</v>
      </c>
      <c r="F1920" t="s">
        <v>79</v>
      </c>
      <c r="G1920" t="s">
        <v>119</v>
      </c>
      <c r="H1920" t="s">
        <v>15</v>
      </c>
      <c r="I1920">
        <v>2</v>
      </c>
      <c r="J1920">
        <v>68</v>
      </c>
      <c r="K1920" t="s">
        <v>16</v>
      </c>
      <c r="L1920" t="s">
        <v>17</v>
      </c>
      <c r="M1920" t="s">
        <v>18</v>
      </c>
      <c r="N1920" s="18">
        <f>VLOOKUP(Barcelona_Idealista4[[#This Row],[lift]],Tabla5[],2,0)</f>
        <v>0</v>
      </c>
      <c r="O1920" s="25">
        <v>320000</v>
      </c>
      <c r="P1920" s="25">
        <f>Barcelona_Idealista4[[#This Row],[prices]]/Barcelona_Idealista4[[#This Row],[area_m2]]</f>
        <v>4705.8823529411766</v>
      </c>
      <c r="Q1920" t="str">
        <f>_xlfn.TEXTJOIN("-",0,Barcelona_Idealista4[[#This Row],[condition]],Barcelona_Idealista4[[#This Row],[prices]])</f>
        <v>new-320000</v>
      </c>
      <c r="R1920" s="11" t="str" cm="1">
        <f t="array" ref="R1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1" spans="1:18" x14ac:dyDescent="0.2">
      <c r="A1921" s="1">
        <v>43955</v>
      </c>
      <c r="B1921" s="14">
        <f>YEAR(Barcelona_Idealista4[[#This Row],[Fecha]])</f>
        <v>2020</v>
      </c>
      <c r="C1921" t="s">
        <v>2042</v>
      </c>
      <c r="D1921" t="s">
        <v>11</v>
      </c>
      <c r="E1921" t="s">
        <v>25</v>
      </c>
      <c r="F1921" t="s">
        <v>79</v>
      </c>
      <c r="G1921" t="s">
        <v>119</v>
      </c>
      <c r="H1921" t="s">
        <v>15</v>
      </c>
      <c r="I1921">
        <v>4</v>
      </c>
      <c r="J1921">
        <v>130</v>
      </c>
      <c r="K1921" t="s">
        <v>16</v>
      </c>
      <c r="L1921" t="s">
        <v>17</v>
      </c>
      <c r="M1921" t="s">
        <v>40</v>
      </c>
      <c r="N1921" s="18">
        <f>VLOOKUP(Barcelona_Idealista4[[#This Row],[lift]],Tabla5[],2,0)</f>
        <v>0</v>
      </c>
      <c r="O1921" s="25">
        <v>584000</v>
      </c>
      <c r="P1921" s="25">
        <f>Barcelona_Idealista4[[#This Row],[prices]]/Barcelona_Idealista4[[#This Row],[area_m2]]</f>
        <v>4492.3076923076924</v>
      </c>
      <c r="Q1921" t="str">
        <f>_xlfn.TEXTJOIN("-",0,Barcelona_Idealista4[[#This Row],[condition]],Barcelona_Idealista4[[#This Row],[prices]])</f>
        <v>new-584000</v>
      </c>
      <c r="R1921" s="11" t="str" cm="1">
        <f t="array" ref="R1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2" spans="1:18" x14ac:dyDescent="0.2">
      <c r="A1922" s="1">
        <v>43956</v>
      </c>
      <c r="B1922" s="14">
        <f>YEAR(Barcelona_Idealista4[[#This Row],[Fecha]])</f>
        <v>2020</v>
      </c>
      <c r="C1922" t="s">
        <v>2043</v>
      </c>
      <c r="D1922" t="s">
        <v>11</v>
      </c>
      <c r="E1922" t="s">
        <v>42</v>
      </c>
      <c r="F1922" t="s">
        <v>62</v>
      </c>
      <c r="G1922" t="s">
        <v>119</v>
      </c>
      <c r="H1922" t="s">
        <v>32</v>
      </c>
      <c r="I1922">
        <v>3</v>
      </c>
      <c r="J1922">
        <v>102</v>
      </c>
      <c r="K1922" t="s">
        <v>16</v>
      </c>
      <c r="L1922" t="s">
        <v>17</v>
      </c>
      <c r="M1922" t="s">
        <v>58</v>
      </c>
      <c r="N1922" s="18">
        <f>VLOOKUP(Barcelona_Idealista4[[#This Row],[lift]],Tabla5[],2,0)</f>
        <v>0</v>
      </c>
      <c r="O1922" s="25">
        <v>595000</v>
      </c>
      <c r="P1922" s="25">
        <f>Barcelona_Idealista4[[#This Row],[prices]]/Barcelona_Idealista4[[#This Row],[area_m2]]</f>
        <v>5833.333333333333</v>
      </c>
      <c r="Q1922" t="str">
        <f>_xlfn.TEXTJOIN("-",0,Barcelona_Idealista4[[#This Row],[condition]],Barcelona_Idealista4[[#This Row],[prices]])</f>
        <v>new-595000</v>
      </c>
      <c r="R1922" s="11" t="str" cm="1">
        <f t="array" ref="R1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3" spans="1:18" x14ac:dyDescent="0.2">
      <c r="A1923" s="1">
        <v>43957</v>
      </c>
      <c r="B1923" s="14">
        <f>YEAR(Barcelona_Idealista4[[#This Row],[Fecha]])</f>
        <v>2020</v>
      </c>
      <c r="C1923" t="s">
        <v>2044</v>
      </c>
      <c r="D1923" t="s">
        <v>11</v>
      </c>
      <c r="E1923" t="s">
        <v>42</v>
      </c>
      <c r="F1923" t="s">
        <v>62</v>
      </c>
      <c r="G1923" t="s">
        <v>119</v>
      </c>
      <c r="H1923" t="s">
        <v>15</v>
      </c>
      <c r="I1923">
        <v>2</v>
      </c>
      <c r="J1923">
        <v>52</v>
      </c>
      <c r="K1923" t="s">
        <v>16</v>
      </c>
      <c r="L1923" t="s">
        <v>17</v>
      </c>
      <c r="M1923" t="s">
        <v>18</v>
      </c>
      <c r="N1923" s="18">
        <f>VLOOKUP(Barcelona_Idealista4[[#This Row],[lift]],Tabla5[],2,0)</f>
        <v>0</v>
      </c>
      <c r="O1923" s="25">
        <v>305000</v>
      </c>
      <c r="P1923" s="25">
        <f>Barcelona_Idealista4[[#This Row],[prices]]/Barcelona_Idealista4[[#This Row],[area_m2]]</f>
        <v>5865.3846153846152</v>
      </c>
      <c r="Q1923" t="str">
        <f>_xlfn.TEXTJOIN("-",0,Barcelona_Idealista4[[#This Row],[condition]],Barcelona_Idealista4[[#This Row],[prices]])</f>
        <v>new-305000</v>
      </c>
      <c r="R1923" s="11" t="str" cm="1">
        <f t="array" ref="R19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4" spans="1:18" x14ac:dyDescent="0.2">
      <c r="A1924" s="1">
        <v>43958</v>
      </c>
      <c r="B1924" s="14">
        <f>YEAR(Barcelona_Idealista4[[#This Row],[Fecha]])</f>
        <v>2020</v>
      </c>
      <c r="C1924" t="s">
        <v>2045</v>
      </c>
      <c r="D1924" t="s">
        <v>11</v>
      </c>
      <c r="E1924" t="s">
        <v>42</v>
      </c>
      <c r="F1924" t="s">
        <v>62</v>
      </c>
      <c r="G1924" t="s">
        <v>119</v>
      </c>
      <c r="H1924" t="s">
        <v>15</v>
      </c>
      <c r="I1924">
        <v>2</v>
      </c>
      <c r="J1924">
        <v>52</v>
      </c>
      <c r="K1924" t="s">
        <v>16</v>
      </c>
      <c r="L1924" t="s">
        <v>17</v>
      </c>
      <c r="M1924" t="s">
        <v>40</v>
      </c>
      <c r="N1924" s="18">
        <f>VLOOKUP(Barcelona_Idealista4[[#This Row],[lift]],Tabla5[],2,0)</f>
        <v>0</v>
      </c>
      <c r="O1924" s="25">
        <v>300000</v>
      </c>
      <c r="P1924" s="25">
        <f>Barcelona_Idealista4[[#This Row],[prices]]/Barcelona_Idealista4[[#This Row],[area_m2]]</f>
        <v>5769.2307692307695</v>
      </c>
      <c r="Q1924" t="str">
        <f>_xlfn.TEXTJOIN("-",0,Barcelona_Idealista4[[#This Row],[condition]],Barcelona_Idealista4[[#This Row],[prices]])</f>
        <v>new-300000</v>
      </c>
      <c r="R1924" s="11" t="str" cm="1">
        <f t="array" ref="R19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5" spans="1:18" x14ac:dyDescent="0.2">
      <c r="A1925" s="1">
        <v>43959</v>
      </c>
      <c r="B1925" s="14">
        <f>YEAR(Barcelona_Idealista4[[#This Row],[Fecha]])</f>
        <v>2020</v>
      </c>
      <c r="C1925" t="s">
        <v>2046</v>
      </c>
      <c r="D1925" t="s">
        <v>11</v>
      </c>
      <c r="E1925" t="s">
        <v>42</v>
      </c>
      <c r="F1925" t="s">
        <v>62</v>
      </c>
      <c r="G1925" t="s">
        <v>119</v>
      </c>
      <c r="H1925" t="s">
        <v>15</v>
      </c>
      <c r="I1925">
        <v>2</v>
      </c>
      <c r="J1925">
        <v>52</v>
      </c>
      <c r="K1925" t="s">
        <v>16</v>
      </c>
      <c r="L1925" t="s">
        <v>17</v>
      </c>
      <c r="M1925" t="s">
        <v>21</v>
      </c>
      <c r="N1925" s="18">
        <f>VLOOKUP(Barcelona_Idealista4[[#This Row],[lift]],Tabla5[],2,0)</f>
        <v>0</v>
      </c>
      <c r="O1925" s="25">
        <v>305000</v>
      </c>
      <c r="P1925" s="25">
        <f>Barcelona_Idealista4[[#This Row],[prices]]/Barcelona_Idealista4[[#This Row],[area_m2]]</f>
        <v>5865.3846153846152</v>
      </c>
      <c r="Q1925" t="str">
        <f>_xlfn.TEXTJOIN("-",0,Barcelona_Idealista4[[#This Row],[condition]],Barcelona_Idealista4[[#This Row],[prices]])</f>
        <v>new-305000</v>
      </c>
      <c r="R1925" s="11" t="str" cm="1">
        <f t="array" ref="R1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6" spans="1:18" x14ac:dyDescent="0.2">
      <c r="A1926" s="1">
        <v>43960</v>
      </c>
      <c r="B1926" s="14">
        <f>YEAR(Barcelona_Idealista4[[#This Row],[Fecha]])</f>
        <v>2020</v>
      </c>
      <c r="C1926" t="s">
        <v>2047</v>
      </c>
      <c r="D1926" t="s">
        <v>11</v>
      </c>
      <c r="E1926" t="s">
        <v>42</v>
      </c>
      <c r="F1926" t="s">
        <v>62</v>
      </c>
      <c r="G1926" t="s">
        <v>119</v>
      </c>
      <c r="H1926" t="s">
        <v>15</v>
      </c>
      <c r="I1926">
        <v>2</v>
      </c>
      <c r="J1926">
        <v>52</v>
      </c>
      <c r="K1926" t="s">
        <v>16</v>
      </c>
      <c r="L1926" t="s">
        <v>17</v>
      </c>
      <c r="M1926" t="s">
        <v>40</v>
      </c>
      <c r="N1926" s="18">
        <f>VLOOKUP(Barcelona_Idealista4[[#This Row],[lift]],Tabla5[],2,0)</f>
        <v>0</v>
      </c>
      <c r="O1926" s="25">
        <v>310000</v>
      </c>
      <c r="P1926" s="25">
        <f>Barcelona_Idealista4[[#This Row],[prices]]/Barcelona_Idealista4[[#This Row],[area_m2]]</f>
        <v>5961.5384615384619</v>
      </c>
      <c r="Q1926" t="str">
        <f>_xlfn.TEXTJOIN("-",0,Barcelona_Idealista4[[#This Row],[condition]],Barcelona_Idealista4[[#This Row],[prices]])</f>
        <v>new-310000</v>
      </c>
      <c r="R1926" s="11" t="str" cm="1">
        <f t="array" ref="R1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7" spans="1:18" x14ac:dyDescent="0.2">
      <c r="A1927" s="1">
        <v>43961</v>
      </c>
      <c r="B1927" s="14">
        <f>YEAR(Barcelona_Idealista4[[#This Row],[Fecha]])</f>
        <v>2020</v>
      </c>
      <c r="C1927" t="s">
        <v>2048</v>
      </c>
      <c r="D1927" t="s">
        <v>11</v>
      </c>
      <c r="E1927" t="s">
        <v>42</v>
      </c>
      <c r="F1927" t="s">
        <v>62</v>
      </c>
      <c r="G1927" t="s">
        <v>119</v>
      </c>
      <c r="H1927" t="s">
        <v>15</v>
      </c>
      <c r="I1927">
        <v>2</v>
      </c>
      <c r="J1927">
        <v>52</v>
      </c>
      <c r="K1927" t="s">
        <v>16</v>
      </c>
      <c r="L1927" t="s">
        <v>17</v>
      </c>
      <c r="M1927" t="s">
        <v>21</v>
      </c>
      <c r="N1927" s="18">
        <f>VLOOKUP(Barcelona_Idealista4[[#This Row],[lift]],Tabla5[],2,0)</f>
        <v>0</v>
      </c>
      <c r="O1927" s="25">
        <v>315000</v>
      </c>
      <c r="P1927" s="25">
        <f>Barcelona_Idealista4[[#This Row],[prices]]/Barcelona_Idealista4[[#This Row],[area_m2]]</f>
        <v>6057.6923076923076</v>
      </c>
      <c r="Q1927" t="str">
        <f>_xlfn.TEXTJOIN("-",0,Barcelona_Idealista4[[#This Row],[condition]],Barcelona_Idealista4[[#This Row],[prices]])</f>
        <v>new-315000</v>
      </c>
      <c r="R1927" s="11" t="str" cm="1">
        <f t="array" ref="R1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8" spans="1:18" x14ac:dyDescent="0.2">
      <c r="A1928" s="1">
        <v>43962</v>
      </c>
      <c r="B1928" s="14">
        <f>YEAR(Barcelona_Idealista4[[#This Row],[Fecha]])</f>
        <v>2020</v>
      </c>
      <c r="C1928" t="s">
        <v>2049</v>
      </c>
      <c r="D1928" t="s">
        <v>11</v>
      </c>
      <c r="E1928" t="s">
        <v>42</v>
      </c>
      <c r="F1928" t="s">
        <v>62</v>
      </c>
      <c r="G1928" t="s">
        <v>119</v>
      </c>
      <c r="H1928" t="s">
        <v>15</v>
      </c>
      <c r="I1928">
        <v>2</v>
      </c>
      <c r="J1928">
        <v>52</v>
      </c>
      <c r="K1928" t="s">
        <v>16</v>
      </c>
      <c r="L1928" t="s">
        <v>17</v>
      </c>
      <c r="M1928" t="s">
        <v>18</v>
      </c>
      <c r="N1928" s="18">
        <f>VLOOKUP(Barcelona_Idealista4[[#This Row],[lift]],Tabla5[],2,0)</f>
        <v>0</v>
      </c>
      <c r="O1928" s="25">
        <v>295000</v>
      </c>
      <c r="P1928" s="25">
        <f>Barcelona_Idealista4[[#This Row],[prices]]/Barcelona_Idealista4[[#This Row],[area_m2]]</f>
        <v>5673.0769230769229</v>
      </c>
      <c r="Q1928" t="str">
        <f>_xlfn.TEXTJOIN("-",0,Barcelona_Idealista4[[#This Row],[condition]],Barcelona_Idealista4[[#This Row],[prices]])</f>
        <v>new-295000</v>
      </c>
      <c r="R1928" s="11" t="str" cm="1">
        <f t="array" ref="R1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29" spans="1:18" x14ac:dyDescent="0.2">
      <c r="A1929" s="1">
        <v>43963</v>
      </c>
      <c r="B1929" s="14">
        <f>YEAR(Barcelona_Idealista4[[#This Row],[Fecha]])</f>
        <v>2020</v>
      </c>
      <c r="C1929" t="s">
        <v>2050</v>
      </c>
      <c r="D1929" t="s">
        <v>11</v>
      </c>
      <c r="E1929" t="s">
        <v>34</v>
      </c>
      <c r="F1929" t="s">
        <v>44</v>
      </c>
      <c r="G1929" t="s">
        <v>119</v>
      </c>
      <c r="H1929" t="s">
        <v>15</v>
      </c>
      <c r="I1929">
        <v>2</v>
      </c>
      <c r="J1929">
        <v>72</v>
      </c>
      <c r="K1929" t="s">
        <v>16</v>
      </c>
      <c r="L1929" t="s">
        <v>67</v>
      </c>
      <c r="M1929" t="s">
        <v>18</v>
      </c>
      <c r="N1929" s="18">
        <f>VLOOKUP(Barcelona_Idealista4[[#This Row],[lift]],Tabla5[],2,0)</f>
        <v>0</v>
      </c>
      <c r="O1929" s="25">
        <v>495000</v>
      </c>
      <c r="P1929" s="25">
        <f>Barcelona_Idealista4[[#This Row],[prices]]/Barcelona_Idealista4[[#This Row],[area_m2]]</f>
        <v>6875</v>
      </c>
      <c r="Q1929" t="str">
        <f>_xlfn.TEXTJOIN("-",0,Barcelona_Idealista4[[#This Row],[condition]],Barcelona_Idealista4[[#This Row],[prices]])</f>
        <v>new-495000</v>
      </c>
      <c r="R1929" s="11" t="str" cm="1">
        <f t="array" ref="R19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0" spans="1:18" x14ac:dyDescent="0.2">
      <c r="A1930" s="1">
        <v>43964</v>
      </c>
      <c r="B1930" s="14">
        <f>YEAR(Barcelona_Idealista4[[#This Row],[Fecha]])</f>
        <v>2020</v>
      </c>
      <c r="C1930" t="s">
        <v>2051</v>
      </c>
      <c r="D1930" t="s">
        <v>11</v>
      </c>
      <c r="E1930" t="s">
        <v>34</v>
      </c>
      <c r="F1930" t="s">
        <v>44</v>
      </c>
      <c r="G1930" t="s">
        <v>119</v>
      </c>
      <c r="H1930" t="s">
        <v>32</v>
      </c>
      <c r="I1930">
        <v>3</v>
      </c>
      <c r="J1930">
        <v>125</v>
      </c>
      <c r="K1930" t="s">
        <v>16</v>
      </c>
      <c r="L1930" t="s">
        <v>67</v>
      </c>
      <c r="M1930" t="s">
        <v>52</v>
      </c>
      <c r="N1930" s="18">
        <f>VLOOKUP(Barcelona_Idealista4[[#This Row],[lift]],Tabla5[],2,0)</f>
        <v>0</v>
      </c>
      <c r="O1930" s="25">
        <v>795000</v>
      </c>
      <c r="P1930" s="25">
        <f>Barcelona_Idealista4[[#This Row],[prices]]/Barcelona_Idealista4[[#This Row],[area_m2]]</f>
        <v>6360</v>
      </c>
      <c r="Q1930" t="str">
        <f>_xlfn.TEXTJOIN("-",0,Barcelona_Idealista4[[#This Row],[condition]],Barcelona_Idealista4[[#This Row],[prices]])</f>
        <v>new-795000</v>
      </c>
      <c r="R1930" s="11" t="str" cm="1">
        <f t="array" ref="R19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1" spans="1:18" x14ac:dyDescent="0.2">
      <c r="A1931" s="1">
        <v>43965</v>
      </c>
      <c r="B1931" s="14">
        <f>YEAR(Barcelona_Idealista4[[#This Row],[Fecha]])</f>
        <v>2020</v>
      </c>
      <c r="C1931" t="s">
        <v>2052</v>
      </c>
      <c r="D1931" t="s">
        <v>11</v>
      </c>
      <c r="E1931" t="s">
        <v>12</v>
      </c>
      <c r="F1931" t="s">
        <v>33</v>
      </c>
      <c r="G1931" t="s">
        <v>119</v>
      </c>
      <c r="H1931" t="s">
        <v>15</v>
      </c>
      <c r="I1931">
        <v>2</v>
      </c>
      <c r="J1931">
        <v>129</v>
      </c>
      <c r="K1931" t="s">
        <v>16</v>
      </c>
      <c r="L1931" t="s">
        <v>17</v>
      </c>
      <c r="M1931" t="s">
        <v>52</v>
      </c>
      <c r="N1931" s="18">
        <f>VLOOKUP(Barcelona_Idealista4[[#This Row],[lift]],Tabla5[],2,0)</f>
        <v>0</v>
      </c>
      <c r="O1931" s="25">
        <v>758000</v>
      </c>
      <c r="P1931" s="25">
        <f>Barcelona_Idealista4[[#This Row],[prices]]/Barcelona_Idealista4[[#This Row],[area_m2]]</f>
        <v>5875.968992248062</v>
      </c>
      <c r="Q1931" t="str">
        <f>_xlfn.TEXTJOIN("-",0,Barcelona_Idealista4[[#This Row],[condition]],Barcelona_Idealista4[[#This Row],[prices]])</f>
        <v>new-758000</v>
      </c>
      <c r="R1931" s="11" t="str" cm="1">
        <f t="array" ref="R19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2" spans="1:18" x14ac:dyDescent="0.2">
      <c r="A1932" s="1">
        <v>43966</v>
      </c>
      <c r="B1932" s="14">
        <f>YEAR(Barcelona_Idealista4[[#This Row],[Fecha]])</f>
        <v>2020</v>
      </c>
      <c r="C1932" t="s">
        <v>2053</v>
      </c>
      <c r="D1932" t="s">
        <v>11</v>
      </c>
      <c r="E1932" t="s">
        <v>34</v>
      </c>
      <c r="F1932" t="s">
        <v>44</v>
      </c>
      <c r="G1932" t="s">
        <v>119</v>
      </c>
      <c r="H1932" t="s">
        <v>15</v>
      </c>
      <c r="I1932">
        <v>4</v>
      </c>
      <c r="J1932">
        <v>127</v>
      </c>
      <c r="K1932" t="s">
        <v>16</v>
      </c>
      <c r="L1932" t="s">
        <v>17</v>
      </c>
      <c r="M1932" t="s">
        <v>18</v>
      </c>
      <c r="N1932" s="18">
        <f>VLOOKUP(Barcelona_Idealista4[[#This Row],[lift]],Tabla5[],2,0)</f>
        <v>0</v>
      </c>
      <c r="O1932" s="25">
        <v>977500</v>
      </c>
      <c r="P1932" s="25">
        <f>Barcelona_Idealista4[[#This Row],[prices]]/Barcelona_Idealista4[[#This Row],[area_m2]]</f>
        <v>7696.8503937007872</v>
      </c>
      <c r="Q1932" t="str">
        <f>_xlfn.TEXTJOIN("-",0,Barcelona_Idealista4[[#This Row],[condition]],Barcelona_Idealista4[[#This Row],[prices]])</f>
        <v>new-977500</v>
      </c>
      <c r="R1932" s="11" t="str" cm="1">
        <f t="array" ref="R1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3" spans="1:18" x14ac:dyDescent="0.2">
      <c r="A1933" s="1">
        <v>43967</v>
      </c>
      <c r="B1933" s="14">
        <f>YEAR(Barcelona_Idealista4[[#This Row],[Fecha]])</f>
        <v>2020</v>
      </c>
      <c r="C1933" t="s">
        <v>2054</v>
      </c>
      <c r="D1933" t="s">
        <v>11</v>
      </c>
      <c r="E1933" t="s">
        <v>34</v>
      </c>
      <c r="F1933" t="s">
        <v>44</v>
      </c>
      <c r="G1933" t="s">
        <v>119</v>
      </c>
      <c r="H1933" t="s">
        <v>15</v>
      </c>
      <c r="I1933">
        <v>2</v>
      </c>
      <c r="J1933">
        <v>81</v>
      </c>
      <c r="K1933" t="s">
        <v>16</v>
      </c>
      <c r="L1933" t="s">
        <v>17</v>
      </c>
      <c r="M1933" t="s">
        <v>52</v>
      </c>
      <c r="N1933" s="18">
        <f>VLOOKUP(Barcelona_Idealista4[[#This Row],[lift]],Tabla5[],2,0)</f>
        <v>0</v>
      </c>
      <c r="O1933" s="25">
        <v>634500</v>
      </c>
      <c r="P1933" s="25">
        <f>Barcelona_Idealista4[[#This Row],[prices]]/Barcelona_Idealista4[[#This Row],[area_m2]]</f>
        <v>7833.333333333333</v>
      </c>
      <c r="Q1933" t="str">
        <f>_xlfn.TEXTJOIN("-",0,Barcelona_Idealista4[[#This Row],[condition]],Barcelona_Idealista4[[#This Row],[prices]])</f>
        <v>new-634500</v>
      </c>
      <c r="R1933" s="11" t="str" cm="1">
        <f t="array" ref="R1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4" spans="1:18" x14ac:dyDescent="0.2">
      <c r="A1934" s="1">
        <v>43968</v>
      </c>
      <c r="B1934" s="14">
        <f>YEAR(Barcelona_Idealista4[[#This Row],[Fecha]])</f>
        <v>2020</v>
      </c>
      <c r="C1934" t="s">
        <v>2055</v>
      </c>
      <c r="D1934" t="s">
        <v>11</v>
      </c>
      <c r="E1934" t="s">
        <v>37</v>
      </c>
      <c r="F1934" t="s">
        <v>38</v>
      </c>
      <c r="G1934" t="s">
        <v>119</v>
      </c>
      <c r="H1934" t="s">
        <v>15</v>
      </c>
      <c r="I1934">
        <v>1</v>
      </c>
      <c r="J1934">
        <v>47</v>
      </c>
      <c r="K1934" t="s">
        <v>16</v>
      </c>
      <c r="L1934" t="s">
        <v>17</v>
      </c>
      <c r="M1934" t="s">
        <v>52</v>
      </c>
      <c r="N1934" s="18">
        <f>VLOOKUP(Barcelona_Idealista4[[#This Row],[lift]],Tabla5[],2,0)</f>
        <v>0</v>
      </c>
      <c r="O1934" s="25">
        <v>200000</v>
      </c>
      <c r="P1934" s="25">
        <f>Barcelona_Idealista4[[#This Row],[prices]]/Barcelona_Idealista4[[#This Row],[area_m2]]</f>
        <v>4255.3191489361698</v>
      </c>
      <c r="Q1934" t="str">
        <f>_xlfn.TEXTJOIN("-",0,Barcelona_Idealista4[[#This Row],[condition]],Barcelona_Idealista4[[#This Row],[prices]])</f>
        <v>new-200000</v>
      </c>
      <c r="R1934" s="11" t="str" cm="1">
        <f t="array" ref="R1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5" spans="1:18" x14ac:dyDescent="0.2">
      <c r="A1935" s="1">
        <v>43969</v>
      </c>
      <c r="B1935" s="14">
        <f>YEAR(Barcelona_Idealista4[[#This Row],[Fecha]])</f>
        <v>2020</v>
      </c>
      <c r="C1935" t="s">
        <v>2056</v>
      </c>
      <c r="D1935" t="s">
        <v>11</v>
      </c>
      <c r="E1935" t="s">
        <v>37</v>
      </c>
      <c r="F1935" t="s">
        <v>38</v>
      </c>
      <c r="G1935" t="s">
        <v>119</v>
      </c>
      <c r="H1935" t="s">
        <v>15</v>
      </c>
      <c r="I1935">
        <v>1</v>
      </c>
      <c r="J1935">
        <v>72</v>
      </c>
      <c r="K1935" t="s">
        <v>16</v>
      </c>
      <c r="L1935" t="s">
        <v>17</v>
      </c>
      <c r="M1935" t="s">
        <v>52</v>
      </c>
      <c r="N1935" s="18">
        <f>VLOOKUP(Barcelona_Idealista4[[#This Row],[lift]],Tabla5[],2,0)</f>
        <v>0</v>
      </c>
      <c r="O1935" s="25">
        <v>300000</v>
      </c>
      <c r="P1935" s="25">
        <f>Barcelona_Idealista4[[#This Row],[prices]]/Barcelona_Idealista4[[#This Row],[area_m2]]</f>
        <v>4166.666666666667</v>
      </c>
      <c r="Q1935" t="str">
        <f>_xlfn.TEXTJOIN("-",0,Barcelona_Idealista4[[#This Row],[condition]],Barcelona_Idealista4[[#This Row],[prices]])</f>
        <v>new-300000</v>
      </c>
      <c r="R1935" s="11" t="str" cm="1">
        <f t="array" ref="R1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6" spans="1:18" x14ac:dyDescent="0.2">
      <c r="A1936" s="1">
        <v>43970</v>
      </c>
      <c r="B1936" s="14">
        <f>YEAR(Barcelona_Idealista4[[#This Row],[Fecha]])</f>
        <v>2020</v>
      </c>
      <c r="C1936" t="s">
        <v>2057</v>
      </c>
      <c r="D1936" t="s">
        <v>11</v>
      </c>
      <c r="E1936" t="s">
        <v>42</v>
      </c>
      <c r="F1936" t="s">
        <v>88</v>
      </c>
      <c r="G1936" t="s">
        <v>119</v>
      </c>
      <c r="H1936" t="s">
        <v>15</v>
      </c>
      <c r="I1936">
        <v>1</v>
      </c>
      <c r="J1936">
        <v>81</v>
      </c>
      <c r="K1936" t="s">
        <v>16</v>
      </c>
      <c r="L1936" t="s">
        <v>17</v>
      </c>
      <c r="M1936" t="s">
        <v>52</v>
      </c>
      <c r="N1936" s="18">
        <f>VLOOKUP(Barcelona_Idealista4[[#This Row],[lift]],Tabla5[],2,0)</f>
        <v>0</v>
      </c>
      <c r="O1936" s="25">
        <v>445500</v>
      </c>
      <c r="P1936" s="25">
        <f>Barcelona_Idealista4[[#This Row],[prices]]/Barcelona_Idealista4[[#This Row],[area_m2]]</f>
        <v>5500</v>
      </c>
      <c r="Q1936" t="str">
        <f>_xlfn.TEXTJOIN("-",0,Barcelona_Idealista4[[#This Row],[condition]],Barcelona_Idealista4[[#This Row],[prices]])</f>
        <v>new-445500</v>
      </c>
      <c r="R1936" s="11" t="str" cm="1">
        <f t="array" ref="R1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7" spans="1:18" x14ac:dyDescent="0.2">
      <c r="A1937" s="1">
        <v>43971</v>
      </c>
      <c r="B1937" s="14">
        <f>YEAR(Barcelona_Idealista4[[#This Row],[Fecha]])</f>
        <v>2020</v>
      </c>
      <c r="C1937" t="s">
        <v>2058</v>
      </c>
      <c r="D1937" t="s">
        <v>11</v>
      </c>
      <c r="E1937" t="s">
        <v>25</v>
      </c>
      <c r="F1937" t="s">
        <v>39</v>
      </c>
      <c r="G1937" t="s">
        <v>119</v>
      </c>
      <c r="H1937" t="s">
        <v>15</v>
      </c>
      <c r="I1937">
        <v>2</v>
      </c>
      <c r="J1937">
        <v>58</v>
      </c>
      <c r="K1937" t="s">
        <v>16</v>
      </c>
      <c r="L1937" t="s">
        <v>17</v>
      </c>
      <c r="M1937" t="s">
        <v>18</v>
      </c>
      <c r="N1937" s="18">
        <f>VLOOKUP(Barcelona_Idealista4[[#This Row],[lift]],Tabla5[],2,0)</f>
        <v>0</v>
      </c>
      <c r="O1937" s="25">
        <v>224000</v>
      </c>
      <c r="P1937" s="25">
        <f>Barcelona_Idealista4[[#This Row],[prices]]/Barcelona_Idealista4[[#This Row],[area_m2]]</f>
        <v>3862.0689655172414</v>
      </c>
      <c r="Q1937" t="str">
        <f>_xlfn.TEXTJOIN("-",0,Barcelona_Idealista4[[#This Row],[condition]],Barcelona_Idealista4[[#This Row],[prices]])</f>
        <v>new-224000</v>
      </c>
      <c r="R1937" s="11" t="str" cm="1">
        <f t="array" ref="R1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8" spans="1:18" x14ac:dyDescent="0.2">
      <c r="A1938" s="1">
        <v>43972</v>
      </c>
      <c r="B1938" s="14">
        <f>YEAR(Barcelona_Idealista4[[#This Row],[Fecha]])</f>
        <v>2020</v>
      </c>
      <c r="C1938" t="s">
        <v>2059</v>
      </c>
      <c r="D1938" t="s">
        <v>11</v>
      </c>
      <c r="E1938" t="s">
        <v>34</v>
      </c>
      <c r="F1938" t="s">
        <v>44</v>
      </c>
      <c r="G1938" t="s">
        <v>119</v>
      </c>
      <c r="H1938" t="s">
        <v>15</v>
      </c>
      <c r="I1938">
        <v>4</v>
      </c>
      <c r="J1938">
        <v>143</v>
      </c>
      <c r="K1938" t="s">
        <v>16</v>
      </c>
      <c r="L1938" t="s">
        <v>17</v>
      </c>
      <c r="M1938" t="s">
        <v>21</v>
      </c>
      <c r="N1938" s="18">
        <f>VLOOKUP(Barcelona_Idealista4[[#This Row],[lift]],Tabla5[],2,0)</f>
        <v>0</v>
      </c>
      <c r="O1938" s="25">
        <v>995000</v>
      </c>
      <c r="P1938" s="25">
        <f>Barcelona_Idealista4[[#This Row],[prices]]/Barcelona_Idealista4[[#This Row],[area_m2]]</f>
        <v>6958.0419580419584</v>
      </c>
      <c r="Q1938" t="str">
        <f>_xlfn.TEXTJOIN("-",0,Barcelona_Idealista4[[#This Row],[condition]],Barcelona_Idealista4[[#This Row],[prices]])</f>
        <v>new-995000</v>
      </c>
      <c r="R1938" s="11" t="str" cm="1">
        <f t="array" ref="R1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39" spans="1:18" x14ac:dyDescent="0.2">
      <c r="A1939" s="1">
        <v>43973</v>
      </c>
      <c r="B1939" s="14">
        <f>YEAR(Barcelona_Idealista4[[#This Row],[Fecha]])</f>
        <v>2020</v>
      </c>
      <c r="C1939" t="s">
        <v>2060</v>
      </c>
      <c r="D1939" t="s">
        <v>11</v>
      </c>
      <c r="E1939" t="s">
        <v>12</v>
      </c>
      <c r="F1939" t="s">
        <v>33</v>
      </c>
      <c r="G1939" t="s">
        <v>120</v>
      </c>
      <c r="H1939" t="s">
        <v>15</v>
      </c>
      <c r="I1939">
        <v>4</v>
      </c>
      <c r="J1939">
        <v>92</v>
      </c>
      <c r="K1939" t="s">
        <v>16</v>
      </c>
      <c r="L1939" t="s">
        <v>17</v>
      </c>
      <c r="M1939" t="s">
        <v>21</v>
      </c>
      <c r="N1939" s="18">
        <f>VLOOKUP(Barcelona_Idealista4[[#This Row],[lift]],Tabla5[],2,0)</f>
        <v>0</v>
      </c>
      <c r="O1939" s="25">
        <v>460000</v>
      </c>
      <c r="P1939" s="25">
        <f>Barcelona_Idealista4[[#This Row],[prices]]/Barcelona_Idealista4[[#This Row],[area_m2]]</f>
        <v>5000</v>
      </c>
      <c r="Q1939" t="str">
        <f>_xlfn.TEXTJOIN("-",0,Barcelona_Idealista4[[#This Row],[condition]],Barcelona_Idealista4[[#This Row],[prices]])</f>
        <v>needs refurb-460000</v>
      </c>
      <c r="R1939" s="11" t="str" cm="1">
        <f t="array" ref="R19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0" spans="1:18" x14ac:dyDescent="0.2">
      <c r="A1940" s="1">
        <v>43974</v>
      </c>
      <c r="B1940" s="14">
        <f>YEAR(Barcelona_Idealista4[[#This Row],[Fecha]])</f>
        <v>2020</v>
      </c>
      <c r="C1940" t="s">
        <v>2061</v>
      </c>
      <c r="D1940" t="s">
        <v>11</v>
      </c>
      <c r="E1940" t="s">
        <v>25</v>
      </c>
      <c r="F1940" t="s">
        <v>79</v>
      </c>
      <c r="G1940" t="s">
        <v>120</v>
      </c>
      <c r="H1940" t="s">
        <v>27</v>
      </c>
      <c r="I1940">
        <v>6</v>
      </c>
      <c r="J1940">
        <v>174</v>
      </c>
      <c r="K1940" t="s">
        <v>28</v>
      </c>
      <c r="L1940" t="s">
        <v>17</v>
      </c>
      <c r="M1940" t="s">
        <v>29</v>
      </c>
      <c r="N1940" s="18">
        <f>VLOOKUP(Barcelona_Idealista4[[#This Row],[lift]],Tabla5[],2,0)</f>
        <v>0.02</v>
      </c>
      <c r="O1940" s="25">
        <v>299000</v>
      </c>
      <c r="P1940" s="25">
        <f>Barcelona_Idealista4[[#This Row],[prices]]/Barcelona_Idealista4[[#This Row],[area_m2]]</f>
        <v>1718.3908045977012</v>
      </c>
      <c r="Q1940" t="str">
        <f>_xlfn.TEXTJOIN("-",0,Barcelona_Idealista4[[#This Row],[condition]],Barcelona_Idealista4[[#This Row],[prices]])</f>
        <v>needs refurb-299000</v>
      </c>
      <c r="R1940" s="11" t="str" cm="1">
        <f t="array" ref="R19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41" spans="1:18" x14ac:dyDescent="0.2">
      <c r="A1941" s="1">
        <v>43975</v>
      </c>
      <c r="B1941" s="14">
        <f>YEAR(Barcelona_Idealista4[[#This Row],[Fecha]])</f>
        <v>2020</v>
      </c>
      <c r="C1941" t="s">
        <v>2062</v>
      </c>
      <c r="D1941" t="s">
        <v>11</v>
      </c>
      <c r="E1941" t="s">
        <v>12</v>
      </c>
      <c r="F1941" t="s">
        <v>13</v>
      </c>
      <c r="G1941" t="s">
        <v>120</v>
      </c>
      <c r="H1941" t="s">
        <v>15</v>
      </c>
      <c r="I1941">
        <v>5</v>
      </c>
      <c r="J1941">
        <v>183</v>
      </c>
      <c r="K1941" t="s">
        <v>16</v>
      </c>
      <c r="L1941" t="s">
        <v>17</v>
      </c>
      <c r="M1941" t="s">
        <v>21</v>
      </c>
      <c r="N1941" s="18">
        <f>VLOOKUP(Barcelona_Idealista4[[#This Row],[lift]],Tabla5[],2,0)</f>
        <v>0</v>
      </c>
      <c r="O1941" s="25">
        <v>725000</v>
      </c>
      <c r="P1941" s="25">
        <f>Barcelona_Idealista4[[#This Row],[prices]]/Barcelona_Idealista4[[#This Row],[area_m2]]</f>
        <v>3961.7486338797812</v>
      </c>
      <c r="Q1941" t="str">
        <f>_xlfn.TEXTJOIN("-",0,Barcelona_Idealista4[[#This Row],[condition]],Barcelona_Idealista4[[#This Row],[prices]])</f>
        <v>needs refurb-725000</v>
      </c>
      <c r="R1941" s="11" t="str" cm="1">
        <f t="array" ref="R1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2" spans="1:18" x14ac:dyDescent="0.2">
      <c r="A1942" s="1">
        <v>43976</v>
      </c>
      <c r="B1942" s="14">
        <f>YEAR(Barcelona_Idealista4[[#This Row],[Fecha]])</f>
        <v>2020</v>
      </c>
      <c r="C1942" t="s">
        <v>2063</v>
      </c>
      <c r="D1942" t="s">
        <v>11</v>
      </c>
      <c r="E1942" t="s">
        <v>12</v>
      </c>
      <c r="F1942" t="s">
        <v>13</v>
      </c>
      <c r="G1942" t="s">
        <v>120</v>
      </c>
      <c r="H1942" t="s">
        <v>15</v>
      </c>
      <c r="I1942">
        <v>6</v>
      </c>
      <c r="J1942">
        <v>183</v>
      </c>
      <c r="K1942" t="s">
        <v>16</v>
      </c>
      <c r="L1942" t="s">
        <v>17</v>
      </c>
      <c r="M1942" t="s">
        <v>21</v>
      </c>
      <c r="N1942" s="18">
        <f>VLOOKUP(Barcelona_Idealista4[[#This Row],[lift]],Tabla5[],2,0)</f>
        <v>0</v>
      </c>
      <c r="O1942" s="25">
        <v>725000</v>
      </c>
      <c r="P1942" s="25">
        <f>Barcelona_Idealista4[[#This Row],[prices]]/Barcelona_Idealista4[[#This Row],[area_m2]]</f>
        <v>3961.7486338797812</v>
      </c>
      <c r="Q1942" t="str">
        <f>_xlfn.TEXTJOIN("-",0,Barcelona_Idealista4[[#This Row],[condition]],Barcelona_Idealista4[[#This Row],[prices]])</f>
        <v>needs refurb-725000</v>
      </c>
      <c r="R1942" s="11" t="str" cm="1">
        <f t="array" ref="R19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3" spans="1:18" x14ac:dyDescent="0.2">
      <c r="A1943" s="1">
        <v>43977</v>
      </c>
      <c r="B1943" s="14">
        <f>YEAR(Barcelona_Idealista4[[#This Row],[Fecha]])</f>
        <v>2020</v>
      </c>
      <c r="C1943" t="s">
        <v>2064</v>
      </c>
      <c r="D1943" t="s">
        <v>11</v>
      </c>
      <c r="E1943" t="s">
        <v>42</v>
      </c>
      <c r="F1943" t="s">
        <v>62</v>
      </c>
      <c r="G1943" t="s">
        <v>120</v>
      </c>
      <c r="H1943" t="s">
        <v>15</v>
      </c>
      <c r="I1943">
        <v>3</v>
      </c>
      <c r="J1943">
        <v>99</v>
      </c>
      <c r="K1943" t="s">
        <v>16</v>
      </c>
      <c r="L1943" t="s">
        <v>17</v>
      </c>
      <c r="M1943" t="s">
        <v>58</v>
      </c>
      <c r="N1943" s="18">
        <f>VLOOKUP(Barcelona_Idealista4[[#This Row],[lift]],Tabla5[],2,0)</f>
        <v>0</v>
      </c>
      <c r="O1943" s="25">
        <v>340000</v>
      </c>
      <c r="P1943" s="25">
        <f>Barcelona_Idealista4[[#This Row],[prices]]/Barcelona_Idealista4[[#This Row],[area_m2]]</f>
        <v>3434.3434343434342</v>
      </c>
      <c r="Q1943" t="str">
        <f>_xlfn.TEXTJOIN("-",0,Barcelona_Idealista4[[#This Row],[condition]],Barcelona_Idealista4[[#This Row],[prices]])</f>
        <v>needs refurb-340000</v>
      </c>
      <c r="R1943" s="11" t="str" cm="1">
        <f t="array" ref="R1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4" spans="1:18" x14ac:dyDescent="0.2">
      <c r="A1944" s="1">
        <v>43978</v>
      </c>
      <c r="B1944" s="14">
        <f>YEAR(Barcelona_Idealista4[[#This Row],[Fecha]])</f>
        <v>2020</v>
      </c>
      <c r="C1944" t="s">
        <v>2065</v>
      </c>
      <c r="D1944" t="s">
        <v>11</v>
      </c>
      <c r="E1944" t="s">
        <v>12</v>
      </c>
      <c r="F1944" t="s">
        <v>13</v>
      </c>
      <c r="G1944" t="s">
        <v>120</v>
      </c>
      <c r="H1944" t="s">
        <v>15</v>
      </c>
      <c r="I1944">
        <v>4</v>
      </c>
      <c r="J1944">
        <v>196</v>
      </c>
      <c r="K1944" t="s">
        <v>16</v>
      </c>
      <c r="L1944" t="s">
        <v>17</v>
      </c>
      <c r="M1944" t="s">
        <v>18</v>
      </c>
      <c r="N1944" s="18">
        <f>VLOOKUP(Barcelona_Idealista4[[#This Row],[lift]],Tabla5[],2,0)</f>
        <v>0</v>
      </c>
      <c r="O1944" s="25">
        <v>595000</v>
      </c>
      <c r="P1944" s="25">
        <f>Barcelona_Idealista4[[#This Row],[prices]]/Barcelona_Idealista4[[#This Row],[area_m2]]</f>
        <v>3035.7142857142858</v>
      </c>
      <c r="Q1944" t="str">
        <f>_xlfn.TEXTJOIN("-",0,Barcelona_Idealista4[[#This Row],[condition]],Barcelona_Idealista4[[#This Row],[prices]])</f>
        <v>needs refurb-595000</v>
      </c>
      <c r="R1944" s="11" t="str" cm="1">
        <f t="array" ref="R1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5" spans="1:18" x14ac:dyDescent="0.2">
      <c r="A1945" s="1">
        <v>43979</v>
      </c>
      <c r="B1945" s="14">
        <f>YEAR(Barcelona_Idealista4[[#This Row],[Fecha]])</f>
        <v>2020</v>
      </c>
      <c r="C1945" t="s">
        <v>2066</v>
      </c>
      <c r="D1945" t="s">
        <v>11</v>
      </c>
      <c r="E1945" t="s">
        <v>19</v>
      </c>
      <c r="F1945" t="s">
        <v>20</v>
      </c>
      <c r="G1945" t="s">
        <v>120</v>
      </c>
      <c r="H1945" t="s">
        <v>15</v>
      </c>
      <c r="I1945">
        <v>5</v>
      </c>
      <c r="J1945">
        <v>210</v>
      </c>
      <c r="K1945" t="s">
        <v>16</v>
      </c>
      <c r="L1945" t="s">
        <v>17</v>
      </c>
      <c r="M1945" t="s">
        <v>18</v>
      </c>
      <c r="N1945" s="18">
        <f>VLOOKUP(Barcelona_Idealista4[[#This Row],[lift]],Tabla5[],2,0)</f>
        <v>0</v>
      </c>
      <c r="O1945" s="25">
        <v>749000</v>
      </c>
      <c r="P1945" s="25">
        <f>Barcelona_Idealista4[[#This Row],[prices]]/Barcelona_Idealista4[[#This Row],[area_m2]]</f>
        <v>3566.6666666666665</v>
      </c>
      <c r="Q1945" t="str">
        <f>_xlfn.TEXTJOIN("-",0,Barcelona_Idealista4[[#This Row],[condition]],Barcelona_Idealista4[[#This Row],[prices]])</f>
        <v>needs refurb-749000</v>
      </c>
      <c r="R1945" s="11" t="str" cm="1">
        <f t="array" ref="R1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6" spans="1:18" x14ac:dyDescent="0.2">
      <c r="A1946" s="1">
        <v>43980</v>
      </c>
      <c r="B1946" s="14">
        <f>YEAR(Barcelona_Idealista4[[#This Row],[Fecha]])</f>
        <v>2020</v>
      </c>
      <c r="C1946" t="s">
        <v>2067</v>
      </c>
      <c r="D1946" t="s">
        <v>11</v>
      </c>
      <c r="E1946" t="s">
        <v>34</v>
      </c>
      <c r="F1946" t="s">
        <v>44</v>
      </c>
      <c r="G1946" t="s">
        <v>120</v>
      </c>
      <c r="H1946" t="s">
        <v>15</v>
      </c>
      <c r="I1946">
        <v>4</v>
      </c>
      <c r="J1946">
        <v>113</v>
      </c>
      <c r="K1946" t="s">
        <v>16</v>
      </c>
      <c r="L1946" t="s">
        <v>17</v>
      </c>
      <c r="M1946" t="s">
        <v>21</v>
      </c>
      <c r="N1946" s="18">
        <f>VLOOKUP(Barcelona_Idealista4[[#This Row],[lift]],Tabla5[],2,0)</f>
        <v>0</v>
      </c>
      <c r="O1946" s="25">
        <v>475000</v>
      </c>
      <c r="P1946" s="25">
        <f>Barcelona_Idealista4[[#This Row],[prices]]/Barcelona_Idealista4[[#This Row],[area_m2]]</f>
        <v>4203.5398230088495</v>
      </c>
      <c r="Q1946" t="str">
        <f>_xlfn.TEXTJOIN("-",0,Barcelona_Idealista4[[#This Row],[condition]],Barcelona_Idealista4[[#This Row],[prices]])</f>
        <v>needs refurb-475000</v>
      </c>
      <c r="R1946" s="11" t="str" cm="1">
        <f t="array" ref="R1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7" spans="1:18" x14ac:dyDescent="0.2">
      <c r="A1947" s="1">
        <v>43981</v>
      </c>
      <c r="B1947" s="14">
        <f>YEAR(Barcelona_Idealista4[[#This Row],[Fecha]])</f>
        <v>2020</v>
      </c>
      <c r="C1947" t="s">
        <v>2068</v>
      </c>
      <c r="D1947" t="s">
        <v>11</v>
      </c>
      <c r="E1947" t="s">
        <v>12</v>
      </c>
      <c r="F1947" t="s">
        <v>13</v>
      </c>
      <c r="G1947" t="s">
        <v>120</v>
      </c>
      <c r="H1947" t="s">
        <v>15</v>
      </c>
      <c r="I1947">
        <v>5</v>
      </c>
      <c r="J1947">
        <v>192</v>
      </c>
      <c r="K1947" t="s">
        <v>16</v>
      </c>
      <c r="L1947" t="s">
        <v>17</v>
      </c>
      <c r="M1947" t="s">
        <v>18</v>
      </c>
      <c r="N1947" s="18">
        <f>VLOOKUP(Barcelona_Idealista4[[#This Row],[lift]],Tabla5[],2,0)</f>
        <v>0</v>
      </c>
      <c r="O1947" s="25">
        <v>990000</v>
      </c>
      <c r="P1947" s="25">
        <f>Barcelona_Idealista4[[#This Row],[prices]]/Barcelona_Idealista4[[#This Row],[area_m2]]</f>
        <v>5156.25</v>
      </c>
      <c r="Q1947" t="str">
        <f>_xlfn.TEXTJOIN("-",0,Barcelona_Idealista4[[#This Row],[condition]],Barcelona_Idealista4[[#This Row],[prices]])</f>
        <v>needs refurb-990000</v>
      </c>
      <c r="R1947" s="11" t="str" cm="1">
        <f t="array" ref="R1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8" spans="1:18" x14ac:dyDescent="0.2">
      <c r="A1948" s="1">
        <v>43982</v>
      </c>
      <c r="B1948" s="14">
        <f>YEAR(Barcelona_Idealista4[[#This Row],[Fecha]])</f>
        <v>2020</v>
      </c>
      <c r="C1948" t="s">
        <v>2069</v>
      </c>
      <c r="D1948" t="s">
        <v>11</v>
      </c>
      <c r="E1948" t="s">
        <v>12</v>
      </c>
      <c r="F1948" t="s">
        <v>13</v>
      </c>
      <c r="G1948" t="s">
        <v>120</v>
      </c>
      <c r="H1948" t="s">
        <v>23</v>
      </c>
      <c r="I1948">
        <v>4</v>
      </c>
      <c r="J1948">
        <v>190</v>
      </c>
      <c r="K1948" t="s">
        <v>16</v>
      </c>
      <c r="L1948" t="s">
        <v>17</v>
      </c>
      <c r="M1948" t="s">
        <v>24</v>
      </c>
      <c r="N1948" s="18">
        <f>VLOOKUP(Barcelona_Idealista4[[#This Row],[lift]],Tabla5[],2,0)</f>
        <v>0</v>
      </c>
      <c r="O1948" s="25">
        <v>1175000</v>
      </c>
      <c r="P1948" s="25">
        <f>Barcelona_Idealista4[[#This Row],[prices]]/Barcelona_Idealista4[[#This Row],[area_m2]]</f>
        <v>6184.2105263157891</v>
      </c>
      <c r="Q1948" t="str">
        <f>_xlfn.TEXTJOIN("-",0,Barcelona_Idealista4[[#This Row],[condition]],Barcelona_Idealista4[[#This Row],[prices]])</f>
        <v>needs refurb-1175000</v>
      </c>
      <c r="R1948" s="11" t="str" cm="1">
        <f t="array" ref="R1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49" spans="1:18" x14ac:dyDescent="0.2">
      <c r="A1949" s="1">
        <v>43983</v>
      </c>
      <c r="B1949" s="14">
        <f>YEAR(Barcelona_Idealista4[[#This Row],[Fecha]])</f>
        <v>2020</v>
      </c>
      <c r="C1949" t="s">
        <v>2070</v>
      </c>
      <c r="D1949" t="s">
        <v>11</v>
      </c>
      <c r="E1949" t="s">
        <v>12</v>
      </c>
      <c r="F1949" t="s">
        <v>41</v>
      </c>
      <c r="G1949" t="s">
        <v>120</v>
      </c>
      <c r="H1949" t="s">
        <v>15</v>
      </c>
      <c r="I1949">
        <v>3</v>
      </c>
      <c r="J1949">
        <v>85</v>
      </c>
      <c r="K1949" t="s">
        <v>16</v>
      </c>
      <c r="L1949" t="s">
        <v>67</v>
      </c>
      <c r="M1949" t="s">
        <v>57</v>
      </c>
      <c r="N1949" s="18">
        <f>VLOOKUP(Barcelona_Idealista4[[#This Row],[lift]],Tabla5[],2,0)</f>
        <v>0</v>
      </c>
      <c r="O1949" s="25">
        <v>265000</v>
      </c>
      <c r="P1949" s="25">
        <f>Barcelona_Idealista4[[#This Row],[prices]]/Barcelona_Idealista4[[#This Row],[area_m2]]</f>
        <v>3117.6470588235293</v>
      </c>
      <c r="Q1949" t="str">
        <f>_xlfn.TEXTJOIN("-",0,Barcelona_Idealista4[[#This Row],[condition]],Barcelona_Idealista4[[#This Row],[prices]])</f>
        <v>needs refurb-265000</v>
      </c>
      <c r="R1949" s="11" t="str" cm="1">
        <f t="array" ref="R1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0" spans="1:18" x14ac:dyDescent="0.2">
      <c r="A1950" s="1">
        <v>43984</v>
      </c>
      <c r="B1950" s="14">
        <f>YEAR(Barcelona_Idealista4[[#This Row],[Fecha]])</f>
        <v>2020</v>
      </c>
      <c r="C1950" t="s">
        <v>2071</v>
      </c>
      <c r="D1950" t="s">
        <v>11</v>
      </c>
      <c r="E1950" t="s">
        <v>12</v>
      </c>
      <c r="F1950" t="s">
        <v>33</v>
      </c>
      <c r="G1950" t="s">
        <v>120</v>
      </c>
      <c r="H1950" t="s">
        <v>15</v>
      </c>
      <c r="I1950">
        <v>3</v>
      </c>
      <c r="J1950">
        <v>92</v>
      </c>
      <c r="K1950" t="s">
        <v>16</v>
      </c>
      <c r="L1950" t="s">
        <v>17</v>
      </c>
      <c r="M1950" t="s">
        <v>36</v>
      </c>
      <c r="N1950" s="18">
        <f>VLOOKUP(Barcelona_Idealista4[[#This Row],[lift]],Tabla5[],2,0)</f>
        <v>0</v>
      </c>
      <c r="O1950" s="25">
        <v>395000</v>
      </c>
      <c r="P1950" s="25">
        <f>Barcelona_Idealista4[[#This Row],[prices]]/Barcelona_Idealista4[[#This Row],[area_m2]]</f>
        <v>4293.478260869565</v>
      </c>
      <c r="Q1950" t="str">
        <f>_xlfn.TEXTJOIN("-",0,Barcelona_Idealista4[[#This Row],[condition]],Barcelona_Idealista4[[#This Row],[prices]])</f>
        <v>needs refurb-395000</v>
      </c>
      <c r="R1950" s="11" t="str" cm="1">
        <f t="array" ref="R1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1" spans="1:18" x14ac:dyDescent="0.2">
      <c r="A1951" s="1">
        <v>43985</v>
      </c>
      <c r="B1951" s="14">
        <f>YEAR(Barcelona_Idealista4[[#This Row],[Fecha]])</f>
        <v>2020</v>
      </c>
      <c r="C1951" t="s">
        <v>2072</v>
      </c>
      <c r="D1951" t="s">
        <v>11</v>
      </c>
      <c r="E1951" t="s">
        <v>37</v>
      </c>
      <c r="F1951" t="s">
        <v>49</v>
      </c>
      <c r="G1951" t="s">
        <v>120</v>
      </c>
      <c r="H1951" t="s">
        <v>15</v>
      </c>
      <c r="I1951">
        <v>5</v>
      </c>
      <c r="J1951">
        <v>175</v>
      </c>
      <c r="K1951" t="s">
        <v>16</v>
      </c>
      <c r="L1951" t="s">
        <v>17</v>
      </c>
      <c r="M1951" t="s">
        <v>18</v>
      </c>
      <c r="N1951" s="18">
        <f>VLOOKUP(Barcelona_Idealista4[[#This Row],[lift]],Tabla5[],2,0)</f>
        <v>0</v>
      </c>
      <c r="O1951" s="25">
        <v>680000</v>
      </c>
      <c r="P1951" s="25">
        <f>Barcelona_Idealista4[[#This Row],[prices]]/Barcelona_Idealista4[[#This Row],[area_m2]]</f>
        <v>3885.7142857142858</v>
      </c>
      <c r="Q1951" t="str">
        <f>_xlfn.TEXTJOIN("-",0,Barcelona_Idealista4[[#This Row],[condition]],Barcelona_Idealista4[[#This Row],[prices]])</f>
        <v>needs refurb-680000</v>
      </c>
      <c r="R1951" s="11" t="str" cm="1">
        <f t="array" ref="R19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2" spans="1:18" x14ac:dyDescent="0.2">
      <c r="A1952" s="1">
        <v>43986</v>
      </c>
      <c r="B1952" s="14">
        <f>YEAR(Barcelona_Idealista4[[#This Row],[Fecha]])</f>
        <v>2020</v>
      </c>
      <c r="C1952" t="s">
        <v>2073</v>
      </c>
      <c r="D1952" t="s">
        <v>11</v>
      </c>
      <c r="E1952" t="s">
        <v>19</v>
      </c>
      <c r="F1952" t="s">
        <v>68</v>
      </c>
      <c r="G1952" t="s">
        <v>120</v>
      </c>
      <c r="H1952" t="s">
        <v>15</v>
      </c>
      <c r="I1952">
        <v>5</v>
      </c>
      <c r="J1952">
        <v>143</v>
      </c>
      <c r="K1952" t="s">
        <v>16</v>
      </c>
      <c r="L1952" t="s">
        <v>17</v>
      </c>
      <c r="M1952" t="s">
        <v>18</v>
      </c>
      <c r="N1952" s="18">
        <f>VLOOKUP(Barcelona_Idealista4[[#This Row],[lift]],Tabla5[],2,0)</f>
        <v>0</v>
      </c>
      <c r="O1952" s="25">
        <v>638000</v>
      </c>
      <c r="P1952" s="25">
        <f>Barcelona_Idealista4[[#This Row],[prices]]/Barcelona_Idealista4[[#This Row],[area_m2]]</f>
        <v>4461.5384615384619</v>
      </c>
      <c r="Q1952" t="str">
        <f>_xlfn.TEXTJOIN("-",0,Barcelona_Idealista4[[#This Row],[condition]],Barcelona_Idealista4[[#This Row],[prices]])</f>
        <v>needs refurb-638000</v>
      </c>
      <c r="R1952" s="11" t="str" cm="1">
        <f t="array" ref="R1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3" spans="1:18" x14ac:dyDescent="0.2">
      <c r="A1953" s="1">
        <v>43987</v>
      </c>
      <c r="B1953" s="14">
        <f>YEAR(Barcelona_Idealista4[[#This Row],[Fecha]])</f>
        <v>2020</v>
      </c>
      <c r="C1953" t="s">
        <v>2074</v>
      </c>
      <c r="D1953" t="s">
        <v>11</v>
      </c>
      <c r="E1953" t="s">
        <v>19</v>
      </c>
      <c r="F1953" t="s">
        <v>20</v>
      </c>
      <c r="G1953" t="s">
        <v>120</v>
      </c>
      <c r="H1953" t="s">
        <v>15</v>
      </c>
      <c r="I1953">
        <v>4</v>
      </c>
      <c r="J1953">
        <v>139</v>
      </c>
      <c r="K1953" t="s">
        <v>16</v>
      </c>
      <c r="L1953" t="s">
        <v>17</v>
      </c>
      <c r="M1953" t="s">
        <v>58</v>
      </c>
      <c r="N1953" s="18">
        <f>VLOOKUP(Barcelona_Idealista4[[#This Row],[lift]],Tabla5[],2,0)</f>
        <v>0</v>
      </c>
      <c r="O1953" s="25">
        <v>695000</v>
      </c>
      <c r="P1953" s="25">
        <f>Barcelona_Idealista4[[#This Row],[prices]]/Barcelona_Idealista4[[#This Row],[area_m2]]</f>
        <v>5000</v>
      </c>
      <c r="Q1953" t="str">
        <f>_xlfn.TEXTJOIN("-",0,Barcelona_Idealista4[[#This Row],[condition]],Barcelona_Idealista4[[#This Row],[prices]])</f>
        <v>needs refurb-695000</v>
      </c>
      <c r="R1953" s="11" t="str" cm="1">
        <f t="array" ref="R1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4" spans="1:18" x14ac:dyDescent="0.2">
      <c r="A1954" s="1">
        <v>43988</v>
      </c>
      <c r="B1954" s="14">
        <f>YEAR(Barcelona_Idealista4[[#This Row],[Fecha]])</f>
        <v>2020</v>
      </c>
      <c r="C1954" t="s">
        <v>2075</v>
      </c>
      <c r="D1954" t="s">
        <v>11</v>
      </c>
      <c r="E1954" t="s">
        <v>12</v>
      </c>
      <c r="F1954" t="s">
        <v>13</v>
      </c>
      <c r="G1954" t="s">
        <v>120</v>
      </c>
      <c r="H1954" t="s">
        <v>15</v>
      </c>
      <c r="I1954">
        <v>4</v>
      </c>
      <c r="J1954">
        <v>110</v>
      </c>
      <c r="K1954" t="s">
        <v>28</v>
      </c>
      <c r="L1954" t="s">
        <v>17</v>
      </c>
      <c r="M1954" t="s">
        <v>18</v>
      </c>
      <c r="N1954" s="18">
        <f>VLOOKUP(Barcelona_Idealista4[[#This Row],[lift]],Tabla5[],2,0)</f>
        <v>0.02</v>
      </c>
      <c r="O1954" s="25">
        <v>550000</v>
      </c>
      <c r="P1954" s="25">
        <f>Barcelona_Idealista4[[#This Row],[prices]]/Barcelona_Idealista4[[#This Row],[area_m2]]</f>
        <v>5000</v>
      </c>
      <c r="Q1954" t="str">
        <f>_xlfn.TEXTJOIN("-",0,Barcelona_Idealista4[[#This Row],[condition]],Barcelona_Idealista4[[#This Row],[prices]])</f>
        <v>needs refurb-550000</v>
      </c>
      <c r="R1954" s="11" t="str" cm="1">
        <f t="array" ref="R19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5" spans="1:18" x14ac:dyDescent="0.2">
      <c r="A1955" s="1">
        <v>43989</v>
      </c>
      <c r="B1955" s="14">
        <f>YEAR(Barcelona_Idealista4[[#This Row],[Fecha]])</f>
        <v>2020</v>
      </c>
      <c r="C1955" t="s">
        <v>2076</v>
      </c>
      <c r="D1955" t="s">
        <v>11</v>
      </c>
      <c r="E1955" t="s">
        <v>47</v>
      </c>
      <c r="F1955" t="s">
        <v>86</v>
      </c>
      <c r="G1955" t="s">
        <v>120</v>
      </c>
      <c r="H1955" t="s">
        <v>15</v>
      </c>
      <c r="I1955">
        <v>4</v>
      </c>
      <c r="J1955">
        <v>72</v>
      </c>
      <c r="K1955" t="s">
        <v>28</v>
      </c>
      <c r="L1955" t="s">
        <v>17</v>
      </c>
      <c r="M1955" t="s">
        <v>18</v>
      </c>
      <c r="N1955" s="18">
        <f>VLOOKUP(Barcelona_Idealista4[[#This Row],[lift]],Tabla5[],2,0)</f>
        <v>0.02</v>
      </c>
      <c r="O1955" s="25">
        <v>229000</v>
      </c>
      <c r="P1955" s="25">
        <f>Barcelona_Idealista4[[#This Row],[prices]]/Barcelona_Idealista4[[#This Row],[area_m2]]</f>
        <v>3180.5555555555557</v>
      </c>
      <c r="Q1955" t="str">
        <f>_xlfn.TEXTJOIN("-",0,Barcelona_Idealista4[[#This Row],[condition]],Barcelona_Idealista4[[#This Row],[prices]])</f>
        <v>needs refurb-229000</v>
      </c>
      <c r="R1955" s="11" t="str" cm="1">
        <f t="array" ref="R1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6" spans="1:18" x14ac:dyDescent="0.2">
      <c r="A1956" s="1">
        <v>43990</v>
      </c>
      <c r="B1956" s="14">
        <f>YEAR(Barcelona_Idealista4[[#This Row],[Fecha]])</f>
        <v>2020</v>
      </c>
      <c r="C1956" t="s">
        <v>2077</v>
      </c>
      <c r="D1956" t="s">
        <v>11</v>
      </c>
      <c r="E1956" t="s">
        <v>89</v>
      </c>
      <c r="F1956" t="s">
        <v>103</v>
      </c>
      <c r="G1956" t="s">
        <v>120</v>
      </c>
      <c r="H1956" t="s">
        <v>15</v>
      </c>
      <c r="I1956">
        <v>3</v>
      </c>
      <c r="J1956">
        <v>71</v>
      </c>
      <c r="K1956" t="s">
        <v>16</v>
      </c>
      <c r="L1956" t="s">
        <v>17</v>
      </c>
      <c r="M1956" t="s">
        <v>58</v>
      </c>
      <c r="N1956" s="18">
        <f>VLOOKUP(Barcelona_Idealista4[[#This Row],[lift]],Tabla5[],2,0)</f>
        <v>0</v>
      </c>
      <c r="O1956" s="25">
        <v>230000</v>
      </c>
      <c r="P1956" s="25">
        <f>Barcelona_Idealista4[[#This Row],[prices]]/Barcelona_Idealista4[[#This Row],[area_m2]]</f>
        <v>3239.4366197183099</v>
      </c>
      <c r="Q1956" t="str">
        <f>_xlfn.TEXTJOIN("-",0,Barcelona_Idealista4[[#This Row],[condition]],Barcelona_Idealista4[[#This Row],[prices]])</f>
        <v>needs refurb-230000</v>
      </c>
      <c r="R1956" s="11" t="str" cm="1">
        <f t="array" ref="R19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7" spans="1:18" x14ac:dyDescent="0.2">
      <c r="A1957" s="1">
        <v>43991</v>
      </c>
      <c r="B1957" s="14">
        <f>YEAR(Barcelona_Idealista4[[#This Row],[Fecha]])</f>
        <v>2020</v>
      </c>
      <c r="C1957" t="s">
        <v>2078</v>
      </c>
      <c r="D1957" t="s">
        <v>11</v>
      </c>
      <c r="E1957" t="s">
        <v>12</v>
      </c>
      <c r="F1957" t="s">
        <v>22</v>
      </c>
      <c r="G1957" t="s">
        <v>120</v>
      </c>
      <c r="H1957" t="s">
        <v>15</v>
      </c>
      <c r="I1957">
        <v>3</v>
      </c>
      <c r="J1957">
        <v>79</v>
      </c>
      <c r="K1957" t="s">
        <v>16</v>
      </c>
      <c r="L1957" t="s">
        <v>17</v>
      </c>
      <c r="M1957" t="s">
        <v>36</v>
      </c>
      <c r="N1957" s="18">
        <f>VLOOKUP(Barcelona_Idealista4[[#This Row],[lift]],Tabla5[],2,0)</f>
        <v>0</v>
      </c>
      <c r="O1957" s="25">
        <v>345000</v>
      </c>
      <c r="P1957" s="25">
        <f>Barcelona_Idealista4[[#This Row],[prices]]/Barcelona_Idealista4[[#This Row],[area_m2]]</f>
        <v>4367.0886075949365</v>
      </c>
      <c r="Q1957" t="str">
        <f>_xlfn.TEXTJOIN("-",0,Barcelona_Idealista4[[#This Row],[condition]],Barcelona_Idealista4[[#This Row],[prices]])</f>
        <v>needs refurb-345000</v>
      </c>
      <c r="R1957" s="11" t="str" cm="1">
        <f t="array" ref="R1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8" spans="1:18" x14ac:dyDescent="0.2">
      <c r="A1958" s="1">
        <v>43992</v>
      </c>
      <c r="B1958" s="14">
        <f>YEAR(Barcelona_Idealista4[[#This Row],[Fecha]])</f>
        <v>2020</v>
      </c>
      <c r="C1958" t="s">
        <v>2079</v>
      </c>
      <c r="D1958" t="s">
        <v>11</v>
      </c>
      <c r="E1958" t="s">
        <v>12</v>
      </c>
      <c r="F1958" t="s">
        <v>31</v>
      </c>
      <c r="G1958" t="s">
        <v>120</v>
      </c>
      <c r="H1958" t="s">
        <v>15</v>
      </c>
      <c r="I1958">
        <v>3</v>
      </c>
      <c r="J1958">
        <v>110</v>
      </c>
      <c r="K1958" t="s">
        <v>16</v>
      </c>
      <c r="L1958" t="s">
        <v>17</v>
      </c>
      <c r="M1958" t="s">
        <v>57</v>
      </c>
      <c r="N1958" s="18">
        <f>VLOOKUP(Barcelona_Idealista4[[#This Row],[lift]],Tabla5[],2,0)</f>
        <v>0</v>
      </c>
      <c r="O1958" s="25">
        <v>525000</v>
      </c>
      <c r="P1958" s="25">
        <f>Barcelona_Idealista4[[#This Row],[prices]]/Barcelona_Idealista4[[#This Row],[area_m2]]</f>
        <v>4772.727272727273</v>
      </c>
      <c r="Q1958" t="str">
        <f>_xlfn.TEXTJOIN("-",0,Barcelona_Idealista4[[#This Row],[condition]],Barcelona_Idealista4[[#This Row],[prices]])</f>
        <v>needs refurb-525000</v>
      </c>
      <c r="R1958" s="11" t="str" cm="1">
        <f t="array" ref="R1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59" spans="1:18" x14ac:dyDescent="0.2">
      <c r="A1959" s="1">
        <v>43993</v>
      </c>
      <c r="B1959" s="14">
        <f>YEAR(Barcelona_Idealista4[[#This Row],[Fecha]])</f>
        <v>2020</v>
      </c>
      <c r="C1959" t="s">
        <v>2080</v>
      </c>
      <c r="D1959" t="s">
        <v>11</v>
      </c>
      <c r="E1959" t="s">
        <v>12</v>
      </c>
      <c r="F1959" t="s">
        <v>31</v>
      </c>
      <c r="G1959" t="s">
        <v>120</v>
      </c>
      <c r="H1959" t="s">
        <v>23</v>
      </c>
      <c r="I1959">
        <v>2</v>
      </c>
      <c r="J1959">
        <v>83</v>
      </c>
      <c r="K1959" t="s">
        <v>16</v>
      </c>
      <c r="L1959" t="s">
        <v>17</v>
      </c>
      <c r="M1959" t="s">
        <v>21</v>
      </c>
      <c r="N1959" s="18">
        <f>VLOOKUP(Barcelona_Idealista4[[#This Row],[lift]],Tabla5[],2,0)</f>
        <v>0</v>
      </c>
      <c r="O1959" s="25">
        <v>390000</v>
      </c>
      <c r="P1959" s="25">
        <f>Barcelona_Idealista4[[#This Row],[prices]]/Barcelona_Idealista4[[#This Row],[area_m2]]</f>
        <v>4698.7951807228919</v>
      </c>
      <c r="Q1959" t="str">
        <f>_xlfn.TEXTJOIN("-",0,Barcelona_Idealista4[[#This Row],[condition]],Barcelona_Idealista4[[#This Row],[prices]])</f>
        <v>needs refurb-390000</v>
      </c>
      <c r="R1959" s="11" t="str" cm="1">
        <f t="array" ref="R19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0" spans="1:18" x14ac:dyDescent="0.2">
      <c r="A1960" s="1">
        <v>43994</v>
      </c>
      <c r="B1960" s="14">
        <f>YEAR(Barcelona_Idealista4[[#This Row],[Fecha]])</f>
        <v>2020</v>
      </c>
      <c r="C1960" t="s">
        <v>2081</v>
      </c>
      <c r="D1960" t="s">
        <v>11</v>
      </c>
      <c r="E1960" t="s">
        <v>37</v>
      </c>
      <c r="F1960" t="s">
        <v>38</v>
      </c>
      <c r="G1960" t="s">
        <v>120</v>
      </c>
      <c r="H1960" t="s">
        <v>15</v>
      </c>
      <c r="I1960">
        <v>4</v>
      </c>
      <c r="J1960">
        <v>100</v>
      </c>
      <c r="K1960" t="s">
        <v>16</v>
      </c>
      <c r="L1960" t="s">
        <v>67</v>
      </c>
      <c r="M1960" t="s">
        <v>21</v>
      </c>
      <c r="N1960" s="18">
        <f>VLOOKUP(Barcelona_Idealista4[[#This Row],[lift]],Tabla5[],2,0)</f>
        <v>0</v>
      </c>
      <c r="O1960" s="25">
        <v>350000</v>
      </c>
      <c r="P1960" s="25">
        <f>Barcelona_Idealista4[[#This Row],[prices]]/Barcelona_Idealista4[[#This Row],[area_m2]]</f>
        <v>3500</v>
      </c>
      <c r="Q1960" t="str">
        <f>_xlfn.TEXTJOIN("-",0,Barcelona_Idealista4[[#This Row],[condition]],Barcelona_Idealista4[[#This Row],[prices]])</f>
        <v>needs refurb-350000</v>
      </c>
      <c r="R1960" s="11" t="str" cm="1">
        <f t="array" ref="R19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1" spans="1:18" x14ac:dyDescent="0.2">
      <c r="A1961" s="1">
        <v>43995</v>
      </c>
      <c r="B1961" s="14">
        <f>YEAR(Barcelona_Idealista4[[#This Row],[Fecha]])</f>
        <v>2020</v>
      </c>
      <c r="C1961" t="s">
        <v>2082</v>
      </c>
      <c r="D1961" t="s">
        <v>11</v>
      </c>
      <c r="E1961" t="s">
        <v>19</v>
      </c>
      <c r="F1961" t="s">
        <v>20</v>
      </c>
      <c r="G1961" t="s">
        <v>120</v>
      </c>
      <c r="H1961" t="s">
        <v>23</v>
      </c>
      <c r="I1961">
        <v>4</v>
      </c>
      <c r="J1961">
        <v>202</v>
      </c>
      <c r="K1961" t="s">
        <v>16</v>
      </c>
      <c r="L1961" t="s">
        <v>17</v>
      </c>
      <c r="M1961" t="s">
        <v>46</v>
      </c>
      <c r="N1961" s="18">
        <f>VLOOKUP(Barcelona_Idealista4[[#This Row],[lift]],Tabla5[],2,0)</f>
        <v>0</v>
      </c>
      <c r="O1961" s="25">
        <v>950000</v>
      </c>
      <c r="P1961" s="25">
        <f>Barcelona_Idealista4[[#This Row],[prices]]/Barcelona_Idealista4[[#This Row],[area_m2]]</f>
        <v>4702.970297029703</v>
      </c>
      <c r="Q1961" t="str">
        <f>_xlfn.TEXTJOIN("-",0,Barcelona_Idealista4[[#This Row],[condition]],Barcelona_Idealista4[[#This Row],[prices]])</f>
        <v>needs refurb-950000</v>
      </c>
      <c r="R1961" s="11" t="str" cm="1">
        <f t="array" ref="R1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2" spans="1:18" x14ac:dyDescent="0.2">
      <c r="A1962" s="1">
        <v>43996</v>
      </c>
      <c r="B1962" s="14">
        <f>YEAR(Barcelona_Idealista4[[#This Row],[Fecha]])</f>
        <v>2020</v>
      </c>
      <c r="C1962" t="s">
        <v>2083</v>
      </c>
      <c r="D1962" t="s">
        <v>11</v>
      </c>
      <c r="E1962" t="s">
        <v>19</v>
      </c>
      <c r="F1962" t="s">
        <v>45</v>
      </c>
      <c r="G1962" t="s">
        <v>120</v>
      </c>
      <c r="H1962" t="s">
        <v>15</v>
      </c>
      <c r="I1962">
        <v>5</v>
      </c>
      <c r="J1962">
        <v>247</v>
      </c>
      <c r="K1962" t="s">
        <v>16</v>
      </c>
      <c r="L1962" t="s">
        <v>17</v>
      </c>
      <c r="M1962" t="s">
        <v>40</v>
      </c>
      <c r="N1962" s="18">
        <f>VLOOKUP(Barcelona_Idealista4[[#This Row],[lift]],Tabla5[],2,0)</f>
        <v>0</v>
      </c>
      <c r="O1962" s="25">
        <v>1250000</v>
      </c>
      <c r="P1962" s="25">
        <f>Barcelona_Idealista4[[#This Row],[prices]]/Barcelona_Idealista4[[#This Row],[area_m2]]</f>
        <v>5060.7287449392716</v>
      </c>
      <c r="Q1962" t="str">
        <f>_xlfn.TEXTJOIN("-",0,Barcelona_Idealista4[[#This Row],[condition]],Barcelona_Idealista4[[#This Row],[prices]])</f>
        <v>needs refurb-1250000</v>
      </c>
      <c r="R1962" s="11" t="str" cm="1">
        <f t="array" ref="R19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3" spans="1:18" x14ac:dyDescent="0.2">
      <c r="A1963" s="1">
        <v>43997</v>
      </c>
      <c r="B1963" s="14">
        <f>YEAR(Barcelona_Idealista4[[#This Row],[Fecha]])</f>
        <v>2020</v>
      </c>
      <c r="C1963" t="s">
        <v>2084</v>
      </c>
      <c r="D1963" t="s">
        <v>11</v>
      </c>
      <c r="E1963" t="s">
        <v>12</v>
      </c>
      <c r="F1963" t="s">
        <v>41</v>
      </c>
      <c r="G1963" t="s">
        <v>120</v>
      </c>
      <c r="H1963" t="s">
        <v>15</v>
      </c>
      <c r="I1963">
        <v>4</v>
      </c>
      <c r="J1963">
        <v>170</v>
      </c>
      <c r="K1963" t="s">
        <v>16</v>
      </c>
      <c r="L1963" t="s">
        <v>17</v>
      </c>
      <c r="M1963" t="s">
        <v>21</v>
      </c>
      <c r="N1963" s="18">
        <f>VLOOKUP(Barcelona_Idealista4[[#This Row],[lift]],Tabla5[],2,0)</f>
        <v>0</v>
      </c>
      <c r="O1963" s="25">
        <v>730000</v>
      </c>
      <c r="P1963" s="25">
        <f>Barcelona_Idealista4[[#This Row],[prices]]/Barcelona_Idealista4[[#This Row],[area_m2]]</f>
        <v>4294.1176470588234</v>
      </c>
      <c r="Q1963" t="str">
        <f>_xlfn.TEXTJOIN("-",0,Barcelona_Idealista4[[#This Row],[condition]],Barcelona_Idealista4[[#This Row],[prices]])</f>
        <v>needs refurb-730000</v>
      </c>
      <c r="R1963" s="11" t="str" cm="1">
        <f t="array" ref="R19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4" spans="1:18" x14ac:dyDescent="0.2">
      <c r="A1964" s="1">
        <v>43998</v>
      </c>
      <c r="B1964" s="14">
        <f>YEAR(Barcelona_Idealista4[[#This Row],[Fecha]])</f>
        <v>2020</v>
      </c>
      <c r="C1964" t="s">
        <v>2085</v>
      </c>
      <c r="D1964" t="s">
        <v>11</v>
      </c>
      <c r="E1964" t="s">
        <v>34</v>
      </c>
      <c r="F1964" t="s">
        <v>35</v>
      </c>
      <c r="G1964" t="s">
        <v>120</v>
      </c>
      <c r="H1964" t="s">
        <v>15</v>
      </c>
      <c r="I1964">
        <v>3</v>
      </c>
      <c r="J1964">
        <v>62</v>
      </c>
      <c r="K1964" t="s">
        <v>16</v>
      </c>
      <c r="L1964" t="s">
        <v>17</v>
      </c>
      <c r="M1964" t="s">
        <v>60</v>
      </c>
      <c r="N1964" s="18">
        <f>VLOOKUP(Barcelona_Idealista4[[#This Row],[lift]],Tabla5[],2,0)</f>
        <v>0</v>
      </c>
      <c r="O1964" s="25">
        <v>385000</v>
      </c>
      <c r="P1964" s="25">
        <f>Barcelona_Idealista4[[#This Row],[prices]]/Barcelona_Idealista4[[#This Row],[area_m2]]</f>
        <v>6209.677419354839</v>
      </c>
      <c r="Q1964" t="str">
        <f>_xlfn.TEXTJOIN("-",0,Barcelona_Idealista4[[#This Row],[condition]],Barcelona_Idealista4[[#This Row],[prices]])</f>
        <v>needs refurb-385000</v>
      </c>
      <c r="R1964" s="11" t="str" cm="1">
        <f t="array" ref="R19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5" spans="1:18" x14ac:dyDescent="0.2">
      <c r="A1965" s="1">
        <v>43999</v>
      </c>
      <c r="B1965" s="14">
        <f>YEAR(Barcelona_Idealista4[[#This Row],[Fecha]])</f>
        <v>2020</v>
      </c>
      <c r="C1965" t="s">
        <v>2086</v>
      </c>
      <c r="D1965" t="s">
        <v>11</v>
      </c>
      <c r="E1965" t="s">
        <v>34</v>
      </c>
      <c r="F1965" t="s">
        <v>35</v>
      </c>
      <c r="G1965" t="s">
        <v>120</v>
      </c>
      <c r="H1965" t="s">
        <v>15</v>
      </c>
      <c r="I1965">
        <v>3</v>
      </c>
      <c r="J1965">
        <v>73</v>
      </c>
      <c r="K1965" t="s">
        <v>16</v>
      </c>
      <c r="L1965" t="s">
        <v>17</v>
      </c>
      <c r="M1965" t="s">
        <v>46</v>
      </c>
      <c r="N1965" s="18">
        <f>VLOOKUP(Barcelona_Idealista4[[#This Row],[lift]],Tabla5[],2,0)</f>
        <v>0</v>
      </c>
      <c r="O1965" s="25">
        <v>430000</v>
      </c>
      <c r="P1965" s="25">
        <f>Barcelona_Idealista4[[#This Row],[prices]]/Barcelona_Idealista4[[#This Row],[area_m2]]</f>
        <v>5890.41095890411</v>
      </c>
      <c r="Q1965" t="str">
        <f>_xlfn.TEXTJOIN("-",0,Barcelona_Idealista4[[#This Row],[condition]],Barcelona_Idealista4[[#This Row],[prices]])</f>
        <v>needs refurb-430000</v>
      </c>
      <c r="R1965" s="11" t="str" cm="1">
        <f t="array" ref="R1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6" spans="1:18" x14ac:dyDescent="0.2">
      <c r="A1966" s="1">
        <v>44000</v>
      </c>
      <c r="B1966" s="14">
        <f>YEAR(Barcelona_Idealista4[[#This Row],[Fecha]])</f>
        <v>2020</v>
      </c>
      <c r="C1966" t="s">
        <v>2087</v>
      </c>
      <c r="D1966" t="s">
        <v>11</v>
      </c>
      <c r="E1966" t="s">
        <v>12</v>
      </c>
      <c r="F1966" t="s">
        <v>13</v>
      </c>
      <c r="G1966" t="s">
        <v>120</v>
      </c>
      <c r="H1966" t="s">
        <v>15</v>
      </c>
      <c r="I1966">
        <v>5</v>
      </c>
      <c r="J1966">
        <v>200</v>
      </c>
      <c r="K1966" t="s">
        <v>16</v>
      </c>
      <c r="L1966" t="s">
        <v>17</v>
      </c>
      <c r="M1966" t="s">
        <v>58</v>
      </c>
      <c r="N1966" s="18">
        <f>VLOOKUP(Barcelona_Idealista4[[#This Row],[lift]],Tabla5[],2,0)</f>
        <v>0</v>
      </c>
      <c r="O1966" s="25">
        <v>1200000</v>
      </c>
      <c r="P1966" s="25">
        <f>Barcelona_Idealista4[[#This Row],[prices]]/Barcelona_Idealista4[[#This Row],[area_m2]]</f>
        <v>6000</v>
      </c>
      <c r="Q1966" t="str">
        <f>_xlfn.TEXTJOIN("-",0,Barcelona_Idealista4[[#This Row],[condition]],Barcelona_Idealista4[[#This Row],[prices]])</f>
        <v>needs refurb-1200000</v>
      </c>
      <c r="R1966" s="11" t="str" cm="1">
        <f t="array" ref="R1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7" spans="1:18" x14ac:dyDescent="0.2">
      <c r="A1967" s="1">
        <v>44001</v>
      </c>
      <c r="B1967" s="14">
        <f>YEAR(Barcelona_Idealista4[[#This Row],[Fecha]])</f>
        <v>2020</v>
      </c>
      <c r="C1967" t="s">
        <v>2088</v>
      </c>
      <c r="D1967" t="s">
        <v>11</v>
      </c>
      <c r="E1967" t="s">
        <v>12</v>
      </c>
      <c r="F1967" t="s">
        <v>30</v>
      </c>
      <c r="G1967" t="s">
        <v>120</v>
      </c>
      <c r="H1967" t="s">
        <v>15</v>
      </c>
      <c r="I1967">
        <v>6</v>
      </c>
      <c r="J1967">
        <v>145</v>
      </c>
      <c r="K1967" t="s">
        <v>16</v>
      </c>
      <c r="L1967" t="s">
        <v>17</v>
      </c>
      <c r="M1967" t="s">
        <v>58</v>
      </c>
      <c r="N1967" s="18">
        <f>VLOOKUP(Barcelona_Idealista4[[#This Row],[lift]],Tabla5[],2,0)</f>
        <v>0</v>
      </c>
      <c r="O1967" s="25">
        <v>530000</v>
      </c>
      <c r="P1967" s="25">
        <f>Barcelona_Idealista4[[#This Row],[prices]]/Barcelona_Idealista4[[#This Row],[area_m2]]</f>
        <v>3655.1724137931033</v>
      </c>
      <c r="Q1967" t="str">
        <f>_xlfn.TEXTJOIN("-",0,Barcelona_Idealista4[[#This Row],[condition]],Barcelona_Idealista4[[#This Row],[prices]])</f>
        <v>needs refurb-530000</v>
      </c>
      <c r="R1967" s="11" t="str" cm="1">
        <f t="array" ref="R1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8" spans="1:18" x14ac:dyDescent="0.2">
      <c r="A1968" s="1">
        <v>44002</v>
      </c>
      <c r="B1968" s="14">
        <f>YEAR(Barcelona_Idealista4[[#This Row],[Fecha]])</f>
        <v>2020</v>
      </c>
      <c r="C1968" t="s">
        <v>2089</v>
      </c>
      <c r="D1968" t="s">
        <v>11</v>
      </c>
      <c r="E1968" t="s">
        <v>34</v>
      </c>
      <c r="F1968" t="s">
        <v>71</v>
      </c>
      <c r="G1968" t="s">
        <v>120</v>
      </c>
      <c r="H1968" t="s">
        <v>15</v>
      </c>
      <c r="I1968">
        <v>4</v>
      </c>
      <c r="J1968">
        <v>80</v>
      </c>
      <c r="K1968" t="s">
        <v>16</v>
      </c>
      <c r="L1968" t="s">
        <v>17</v>
      </c>
      <c r="M1968" t="s">
        <v>36</v>
      </c>
      <c r="N1968" s="18">
        <f>VLOOKUP(Barcelona_Idealista4[[#This Row],[lift]],Tabla5[],2,0)</f>
        <v>0</v>
      </c>
      <c r="O1968" s="25">
        <v>340000</v>
      </c>
      <c r="P1968" s="25">
        <f>Barcelona_Idealista4[[#This Row],[prices]]/Barcelona_Idealista4[[#This Row],[area_m2]]</f>
        <v>4250</v>
      </c>
      <c r="Q1968" t="str">
        <f>_xlfn.TEXTJOIN("-",0,Barcelona_Idealista4[[#This Row],[condition]],Barcelona_Idealista4[[#This Row],[prices]])</f>
        <v>needs refurb-340000</v>
      </c>
      <c r="R1968" s="11" t="str" cm="1">
        <f t="array" ref="R19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69" spans="1:18" x14ac:dyDescent="0.2">
      <c r="A1969" s="1">
        <v>44003</v>
      </c>
      <c r="B1969" s="14">
        <f>YEAR(Barcelona_Idealista4[[#This Row],[Fecha]])</f>
        <v>2020</v>
      </c>
      <c r="C1969" t="s">
        <v>2090</v>
      </c>
      <c r="D1969" t="s">
        <v>11</v>
      </c>
      <c r="E1969" t="s">
        <v>34</v>
      </c>
      <c r="F1969" t="s">
        <v>35</v>
      </c>
      <c r="G1969" t="s">
        <v>120</v>
      </c>
      <c r="H1969" t="s">
        <v>15</v>
      </c>
      <c r="I1969">
        <v>5</v>
      </c>
      <c r="J1969">
        <v>297</v>
      </c>
      <c r="K1969" t="s">
        <v>16</v>
      </c>
      <c r="L1969" t="s">
        <v>17</v>
      </c>
      <c r="M1969" t="s">
        <v>40</v>
      </c>
      <c r="N1969" s="18">
        <f>VLOOKUP(Barcelona_Idealista4[[#This Row],[lift]],Tabla5[],2,0)</f>
        <v>0</v>
      </c>
      <c r="O1969" s="25">
        <v>1550000</v>
      </c>
      <c r="P1969" s="25">
        <f>Barcelona_Idealista4[[#This Row],[prices]]/Barcelona_Idealista4[[#This Row],[area_m2]]</f>
        <v>5218.8552188552185</v>
      </c>
      <c r="Q1969" t="str">
        <f>_xlfn.TEXTJOIN("-",0,Barcelona_Idealista4[[#This Row],[condition]],Barcelona_Idealista4[[#This Row],[prices]])</f>
        <v>needs refurb-1550000</v>
      </c>
      <c r="R1969" s="11" t="str" cm="1">
        <f t="array" ref="R1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0" spans="1:18" x14ac:dyDescent="0.2">
      <c r="A1970" s="1">
        <v>44004</v>
      </c>
      <c r="B1970" s="14">
        <f>YEAR(Barcelona_Idealista4[[#This Row],[Fecha]])</f>
        <v>2020</v>
      </c>
      <c r="C1970" t="s">
        <v>2091</v>
      </c>
      <c r="D1970" t="s">
        <v>11</v>
      </c>
      <c r="E1970" t="s">
        <v>19</v>
      </c>
      <c r="F1970" t="s">
        <v>68</v>
      </c>
      <c r="G1970" t="s">
        <v>120</v>
      </c>
      <c r="H1970" t="s">
        <v>69</v>
      </c>
      <c r="I1970">
        <v>4</v>
      </c>
      <c r="J1970">
        <v>262</v>
      </c>
      <c r="K1970" t="s">
        <v>28</v>
      </c>
      <c r="L1970" t="s">
        <v>17</v>
      </c>
      <c r="M1970" t="s">
        <v>29</v>
      </c>
      <c r="N1970" s="18">
        <f>VLOOKUP(Barcelona_Idealista4[[#This Row],[lift]],Tabla5[],2,0)</f>
        <v>0.02</v>
      </c>
      <c r="O1970" s="25">
        <v>1350000</v>
      </c>
      <c r="P1970" s="25">
        <f>Barcelona_Idealista4[[#This Row],[prices]]/Barcelona_Idealista4[[#This Row],[area_m2]]</f>
        <v>5152.6717557251905</v>
      </c>
      <c r="Q1970" t="str">
        <f>_xlfn.TEXTJOIN("-",0,Barcelona_Idealista4[[#This Row],[condition]],Barcelona_Idealista4[[#This Row],[prices]])</f>
        <v>needs refurb-1350000</v>
      </c>
      <c r="R1970" s="11" t="str" cm="1">
        <f t="array" ref="R1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1" spans="1:18" x14ac:dyDescent="0.2">
      <c r="A1971" s="1">
        <v>44005</v>
      </c>
      <c r="B1971" s="14">
        <f>YEAR(Barcelona_Idealista4[[#This Row],[Fecha]])</f>
        <v>2020</v>
      </c>
      <c r="C1971" t="s">
        <v>2092</v>
      </c>
      <c r="D1971" t="s">
        <v>11</v>
      </c>
      <c r="E1971" t="s">
        <v>19</v>
      </c>
      <c r="F1971" t="s">
        <v>20</v>
      </c>
      <c r="G1971" t="s">
        <v>120</v>
      </c>
      <c r="H1971" t="s">
        <v>15</v>
      </c>
      <c r="I1971">
        <v>3</v>
      </c>
      <c r="J1971">
        <v>124</v>
      </c>
      <c r="K1971" t="s">
        <v>16</v>
      </c>
      <c r="L1971" t="s">
        <v>17</v>
      </c>
      <c r="M1971" t="s">
        <v>58</v>
      </c>
      <c r="N1971" s="18">
        <f>VLOOKUP(Barcelona_Idealista4[[#This Row],[lift]],Tabla5[],2,0)</f>
        <v>0</v>
      </c>
      <c r="O1971" s="25">
        <v>759000</v>
      </c>
      <c r="P1971" s="25">
        <f>Barcelona_Idealista4[[#This Row],[prices]]/Barcelona_Idealista4[[#This Row],[area_m2]]</f>
        <v>6120.9677419354839</v>
      </c>
      <c r="Q1971" t="str">
        <f>_xlfn.TEXTJOIN("-",0,Barcelona_Idealista4[[#This Row],[condition]],Barcelona_Idealista4[[#This Row],[prices]])</f>
        <v>needs refurb-759000</v>
      </c>
      <c r="R1971" s="11" t="str" cm="1">
        <f t="array" ref="R19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2" spans="1:18" x14ac:dyDescent="0.2">
      <c r="A1972" s="1">
        <v>44006</v>
      </c>
      <c r="B1972" s="14">
        <f>YEAR(Barcelona_Idealista4[[#This Row],[Fecha]])</f>
        <v>2020</v>
      </c>
      <c r="C1972" t="s">
        <v>2093</v>
      </c>
      <c r="D1972" t="s">
        <v>11</v>
      </c>
      <c r="E1972" t="s">
        <v>25</v>
      </c>
      <c r="F1972" t="s">
        <v>99</v>
      </c>
      <c r="G1972" t="s">
        <v>120</v>
      </c>
      <c r="H1972" t="s">
        <v>64</v>
      </c>
      <c r="I1972">
        <v>5</v>
      </c>
      <c r="J1972">
        <v>161</v>
      </c>
      <c r="K1972" t="s">
        <v>28</v>
      </c>
      <c r="L1972" t="s">
        <v>17</v>
      </c>
      <c r="M1972" t="s">
        <v>29</v>
      </c>
      <c r="N1972" s="18">
        <f>VLOOKUP(Barcelona_Idealista4[[#This Row],[lift]],Tabla5[],2,0)</f>
        <v>0.02</v>
      </c>
      <c r="O1972" s="25">
        <v>490000</v>
      </c>
      <c r="P1972" s="25">
        <f>Barcelona_Idealista4[[#This Row],[prices]]/Barcelona_Idealista4[[#This Row],[area_m2]]</f>
        <v>3043.478260869565</v>
      </c>
      <c r="Q1972" t="str">
        <f>_xlfn.TEXTJOIN("-",0,Barcelona_Idealista4[[#This Row],[condition]],Barcelona_Idealista4[[#This Row],[prices]])</f>
        <v>needs refurb-490000</v>
      </c>
      <c r="R1972" s="11" t="str" cm="1">
        <f t="array" ref="R19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3" spans="1:18" x14ac:dyDescent="0.2">
      <c r="A1973" s="1">
        <v>44007</v>
      </c>
      <c r="B1973" s="14">
        <f>YEAR(Barcelona_Idealista4[[#This Row],[Fecha]])</f>
        <v>2020</v>
      </c>
      <c r="C1973" t="s">
        <v>2094</v>
      </c>
      <c r="D1973" t="s">
        <v>11</v>
      </c>
      <c r="E1973" t="s">
        <v>42</v>
      </c>
      <c r="F1973" t="s">
        <v>61</v>
      </c>
      <c r="G1973" t="s">
        <v>120</v>
      </c>
      <c r="H1973" t="s">
        <v>15</v>
      </c>
      <c r="I1973">
        <v>3</v>
      </c>
      <c r="J1973">
        <v>77</v>
      </c>
      <c r="K1973" t="s">
        <v>16</v>
      </c>
      <c r="L1973" t="s">
        <v>17</v>
      </c>
      <c r="M1973" t="s">
        <v>58</v>
      </c>
      <c r="N1973" s="18">
        <f>VLOOKUP(Barcelona_Idealista4[[#This Row],[lift]],Tabla5[],2,0)</f>
        <v>0</v>
      </c>
      <c r="O1973" s="25">
        <v>255000</v>
      </c>
      <c r="P1973" s="25">
        <f>Barcelona_Idealista4[[#This Row],[prices]]/Barcelona_Idealista4[[#This Row],[area_m2]]</f>
        <v>3311.6883116883118</v>
      </c>
      <c r="Q1973" t="str">
        <f>_xlfn.TEXTJOIN("-",0,Barcelona_Idealista4[[#This Row],[condition]],Barcelona_Idealista4[[#This Row],[prices]])</f>
        <v>needs refurb-255000</v>
      </c>
      <c r="R1973" s="11" t="str" cm="1">
        <f t="array" ref="R19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4" spans="1:18" x14ac:dyDescent="0.2">
      <c r="A1974" s="1">
        <v>44008</v>
      </c>
      <c r="B1974" s="14">
        <f>YEAR(Barcelona_Idealista4[[#This Row],[Fecha]])</f>
        <v>2020</v>
      </c>
      <c r="C1974" t="s">
        <v>2095</v>
      </c>
      <c r="D1974" t="s">
        <v>11</v>
      </c>
      <c r="E1974" t="s">
        <v>50</v>
      </c>
      <c r="F1974" t="s">
        <v>51</v>
      </c>
      <c r="G1974" t="s">
        <v>120</v>
      </c>
      <c r="H1974" t="s">
        <v>15</v>
      </c>
      <c r="I1974">
        <v>2</v>
      </c>
      <c r="J1974">
        <v>74</v>
      </c>
      <c r="K1974" t="s">
        <v>28</v>
      </c>
      <c r="L1974" t="s">
        <v>17</v>
      </c>
      <c r="M1974" t="s">
        <v>18</v>
      </c>
      <c r="N1974" s="18">
        <f>VLOOKUP(Barcelona_Idealista4[[#This Row],[lift]],Tabla5[],2,0)</f>
        <v>0.02</v>
      </c>
      <c r="O1974" s="25">
        <v>325000</v>
      </c>
      <c r="P1974" s="25">
        <f>Barcelona_Idealista4[[#This Row],[prices]]/Barcelona_Idealista4[[#This Row],[area_m2]]</f>
        <v>4391.8918918918916</v>
      </c>
      <c r="Q1974" t="str">
        <f>_xlfn.TEXTJOIN("-",0,Barcelona_Idealista4[[#This Row],[condition]],Barcelona_Idealista4[[#This Row],[prices]])</f>
        <v>needs refurb-325000</v>
      </c>
      <c r="R1974" s="11" t="str" cm="1">
        <f t="array" ref="R1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5" spans="1:18" x14ac:dyDescent="0.2">
      <c r="A1975" s="1">
        <v>44009</v>
      </c>
      <c r="B1975" s="14">
        <f>YEAR(Barcelona_Idealista4[[#This Row],[Fecha]])</f>
        <v>2020</v>
      </c>
      <c r="C1975" t="s">
        <v>2096</v>
      </c>
      <c r="D1975" t="s">
        <v>11</v>
      </c>
      <c r="E1975" t="s">
        <v>42</v>
      </c>
      <c r="F1975" t="s">
        <v>43</v>
      </c>
      <c r="G1975" t="s">
        <v>120</v>
      </c>
      <c r="H1975" t="s">
        <v>64</v>
      </c>
      <c r="I1975">
        <v>4</v>
      </c>
      <c r="J1975">
        <v>150</v>
      </c>
      <c r="K1975" t="s">
        <v>28</v>
      </c>
      <c r="L1975" t="s">
        <v>17</v>
      </c>
      <c r="M1975" t="s">
        <v>29</v>
      </c>
      <c r="N1975" s="18">
        <f>VLOOKUP(Barcelona_Idealista4[[#This Row],[lift]],Tabla5[],2,0)</f>
        <v>0.02</v>
      </c>
      <c r="O1975" s="25">
        <v>360000</v>
      </c>
      <c r="P1975" s="25">
        <f>Barcelona_Idealista4[[#This Row],[prices]]/Barcelona_Idealista4[[#This Row],[area_m2]]</f>
        <v>2400</v>
      </c>
      <c r="Q1975" t="str">
        <f>_xlfn.TEXTJOIN("-",0,Barcelona_Idealista4[[#This Row],[condition]],Barcelona_Idealista4[[#This Row],[prices]])</f>
        <v>needs refurb-360000</v>
      </c>
      <c r="R1975" s="11" t="str" cm="1">
        <f t="array" ref="R19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76" spans="1:18" x14ac:dyDescent="0.2">
      <c r="A1976" s="1">
        <v>44010</v>
      </c>
      <c r="B1976" s="14">
        <f>YEAR(Barcelona_Idealista4[[#This Row],[Fecha]])</f>
        <v>2020</v>
      </c>
      <c r="C1976" t="s">
        <v>2097</v>
      </c>
      <c r="D1976" t="s">
        <v>11</v>
      </c>
      <c r="E1976" t="s">
        <v>12</v>
      </c>
      <c r="F1976" t="s">
        <v>13</v>
      </c>
      <c r="G1976" t="s">
        <v>120</v>
      </c>
      <c r="H1976" t="s">
        <v>15</v>
      </c>
      <c r="I1976">
        <v>7</v>
      </c>
      <c r="J1976">
        <v>212</v>
      </c>
      <c r="K1976" t="s">
        <v>16</v>
      </c>
      <c r="L1976" t="s">
        <v>17</v>
      </c>
      <c r="M1976" t="s">
        <v>40</v>
      </c>
      <c r="N1976" s="18">
        <f>VLOOKUP(Barcelona_Idealista4[[#This Row],[lift]],Tabla5[],2,0)</f>
        <v>0</v>
      </c>
      <c r="O1976" s="25">
        <v>1650000</v>
      </c>
      <c r="P1976" s="25">
        <f>Barcelona_Idealista4[[#This Row],[prices]]/Barcelona_Idealista4[[#This Row],[area_m2]]</f>
        <v>7783.0188679245284</v>
      </c>
      <c r="Q1976" t="str">
        <f>_xlfn.TEXTJOIN("-",0,Barcelona_Idealista4[[#This Row],[condition]],Barcelona_Idealista4[[#This Row],[prices]])</f>
        <v>needs refurb-1650000</v>
      </c>
      <c r="R1976" s="11" t="str" cm="1">
        <f t="array" ref="R19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7" spans="1:18" x14ac:dyDescent="0.2">
      <c r="A1977" s="1">
        <v>44011</v>
      </c>
      <c r="B1977" s="14">
        <f>YEAR(Barcelona_Idealista4[[#This Row],[Fecha]])</f>
        <v>2020</v>
      </c>
      <c r="C1977" t="s">
        <v>2098</v>
      </c>
      <c r="D1977" t="s">
        <v>11</v>
      </c>
      <c r="E1977" t="s">
        <v>19</v>
      </c>
      <c r="F1977" t="s">
        <v>20</v>
      </c>
      <c r="G1977" t="s">
        <v>120</v>
      </c>
      <c r="H1977" t="s">
        <v>15</v>
      </c>
      <c r="I1977">
        <v>5</v>
      </c>
      <c r="J1977">
        <v>285</v>
      </c>
      <c r="K1977" t="s">
        <v>16</v>
      </c>
      <c r="L1977" t="s">
        <v>17</v>
      </c>
      <c r="M1977" t="s">
        <v>40</v>
      </c>
      <c r="N1977" s="18">
        <f>VLOOKUP(Barcelona_Idealista4[[#This Row],[lift]],Tabla5[],2,0)</f>
        <v>0</v>
      </c>
      <c r="O1977" s="25">
        <v>1780000</v>
      </c>
      <c r="P1977" s="25">
        <f>Barcelona_Idealista4[[#This Row],[prices]]/Barcelona_Idealista4[[#This Row],[area_m2]]</f>
        <v>6245.6140350877195</v>
      </c>
      <c r="Q1977" t="str">
        <f>_xlfn.TEXTJOIN("-",0,Barcelona_Idealista4[[#This Row],[condition]],Barcelona_Idealista4[[#This Row],[prices]])</f>
        <v>needs refurb-1780000</v>
      </c>
      <c r="R1977" s="11" t="str" cm="1">
        <f t="array" ref="R1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8" spans="1:18" x14ac:dyDescent="0.2">
      <c r="A1978" s="1">
        <v>44012</v>
      </c>
      <c r="B1978" s="14">
        <f>YEAR(Barcelona_Idealista4[[#This Row],[Fecha]])</f>
        <v>2020</v>
      </c>
      <c r="C1978" t="s">
        <v>2099</v>
      </c>
      <c r="D1978" t="s">
        <v>11</v>
      </c>
      <c r="E1978" t="s">
        <v>19</v>
      </c>
      <c r="F1978" t="s">
        <v>45</v>
      </c>
      <c r="G1978" t="s">
        <v>120</v>
      </c>
      <c r="H1978" t="s">
        <v>15</v>
      </c>
      <c r="I1978">
        <v>5</v>
      </c>
      <c r="J1978">
        <v>200</v>
      </c>
      <c r="K1978" t="s">
        <v>16</v>
      </c>
      <c r="L1978" t="s">
        <v>17</v>
      </c>
      <c r="M1978" t="s">
        <v>60</v>
      </c>
      <c r="N1978" s="18">
        <f>VLOOKUP(Barcelona_Idealista4[[#This Row],[lift]],Tabla5[],2,0)</f>
        <v>0</v>
      </c>
      <c r="O1978" s="25">
        <v>895000</v>
      </c>
      <c r="P1978" s="25">
        <f>Barcelona_Idealista4[[#This Row],[prices]]/Barcelona_Idealista4[[#This Row],[area_m2]]</f>
        <v>4475</v>
      </c>
      <c r="Q1978" t="str">
        <f>_xlfn.TEXTJOIN("-",0,Barcelona_Idealista4[[#This Row],[condition]],Barcelona_Idealista4[[#This Row],[prices]])</f>
        <v>needs refurb-895000</v>
      </c>
      <c r="R1978" s="11" t="str" cm="1">
        <f t="array" ref="R1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79" spans="1:18" x14ac:dyDescent="0.2">
      <c r="A1979" s="1">
        <v>44013</v>
      </c>
      <c r="B1979" s="14">
        <f>YEAR(Barcelona_Idealista4[[#This Row],[Fecha]])</f>
        <v>2020</v>
      </c>
      <c r="C1979" t="s">
        <v>2100</v>
      </c>
      <c r="D1979" t="s">
        <v>11</v>
      </c>
      <c r="E1979" t="s">
        <v>34</v>
      </c>
      <c r="F1979" t="s">
        <v>35</v>
      </c>
      <c r="G1979" t="s">
        <v>120</v>
      </c>
      <c r="H1979" t="s">
        <v>69</v>
      </c>
      <c r="I1979">
        <v>6</v>
      </c>
      <c r="J1979">
        <v>800</v>
      </c>
      <c r="K1979" t="s">
        <v>28</v>
      </c>
      <c r="L1979" t="s">
        <v>17</v>
      </c>
      <c r="M1979" t="s">
        <v>29</v>
      </c>
      <c r="N1979" s="18">
        <f>VLOOKUP(Barcelona_Idealista4[[#This Row],[lift]],Tabla5[],2,0)</f>
        <v>0.02</v>
      </c>
      <c r="O1979" s="25">
        <v>6500000</v>
      </c>
      <c r="P1979" s="25">
        <f>Barcelona_Idealista4[[#This Row],[prices]]/Barcelona_Idealista4[[#This Row],[area_m2]]</f>
        <v>8125</v>
      </c>
      <c r="Q1979" t="str">
        <f>_xlfn.TEXTJOIN("-",0,Barcelona_Idealista4[[#This Row],[condition]],Barcelona_Idealista4[[#This Row],[prices]])</f>
        <v>needs refurb-6500000</v>
      </c>
      <c r="R1979" s="11" t="str" cm="1">
        <f t="array" ref="R1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0" spans="1:18" x14ac:dyDescent="0.2">
      <c r="A1980" s="1">
        <v>44014</v>
      </c>
      <c r="B1980" s="14">
        <f>YEAR(Barcelona_Idealista4[[#This Row],[Fecha]])</f>
        <v>2020</v>
      </c>
      <c r="C1980" t="s">
        <v>2101</v>
      </c>
      <c r="D1980" t="s">
        <v>11</v>
      </c>
      <c r="E1980" t="s">
        <v>34</v>
      </c>
      <c r="F1980" t="s">
        <v>35</v>
      </c>
      <c r="G1980" t="s">
        <v>120</v>
      </c>
      <c r="H1980" t="s">
        <v>69</v>
      </c>
      <c r="I1980">
        <v>10</v>
      </c>
      <c r="J1980">
        <v>790</v>
      </c>
      <c r="K1980" t="s">
        <v>28</v>
      </c>
      <c r="L1980" t="s">
        <v>17</v>
      </c>
      <c r="M1980" t="s">
        <v>29</v>
      </c>
      <c r="N1980" s="18">
        <f>VLOOKUP(Barcelona_Idealista4[[#This Row],[lift]],Tabla5[],2,0)</f>
        <v>0.02</v>
      </c>
      <c r="O1980" s="25">
        <v>4600000</v>
      </c>
      <c r="P1980" s="25">
        <f>Barcelona_Idealista4[[#This Row],[prices]]/Barcelona_Idealista4[[#This Row],[area_m2]]</f>
        <v>5822.7848101265827</v>
      </c>
      <c r="Q1980" t="str">
        <f>_xlfn.TEXTJOIN("-",0,Barcelona_Idealista4[[#This Row],[condition]],Barcelona_Idealista4[[#This Row],[prices]])</f>
        <v>needs refurb-4600000</v>
      </c>
      <c r="R1980" s="11" t="str" cm="1">
        <f t="array" ref="R1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1" spans="1:18" x14ac:dyDescent="0.2">
      <c r="A1981" s="1">
        <v>44015</v>
      </c>
      <c r="B1981" s="14">
        <f>YEAR(Barcelona_Idealista4[[#This Row],[Fecha]])</f>
        <v>2020</v>
      </c>
      <c r="C1981" t="s">
        <v>2102</v>
      </c>
      <c r="D1981" t="s">
        <v>11</v>
      </c>
      <c r="E1981" t="s">
        <v>37</v>
      </c>
      <c r="F1981" t="s">
        <v>38</v>
      </c>
      <c r="G1981" t="s">
        <v>120</v>
      </c>
      <c r="H1981" t="s">
        <v>15</v>
      </c>
      <c r="I1981">
        <v>5</v>
      </c>
      <c r="J1981">
        <v>140</v>
      </c>
      <c r="K1981" t="s">
        <v>16</v>
      </c>
      <c r="L1981" t="s">
        <v>17</v>
      </c>
      <c r="M1981" t="s">
        <v>46</v>
      </c>
      <c r="N1981" s="18">
        <f>VLOOKUP(Barcelona_Idealista4[[#This Row],[lift]],Tabla5[],2,0)</f>
        <v>0</v>
      </c>
      <c r="O1981" s="25">
        <v>670000</v>
      </c>
      <c r="P1981" s="25">
        <f>Barcelona_Idealista4[[#This Row],[prices]]/Barcelona_Idealista4[[#This Row],[area_m2]]</f>
        <v>4785.7142857142853</v>
      </c>
      <c r="Q1981" t="str">
        <f>_xlfn.TEXTJOIN("-",0,Barcelona_Idealista4[[#This Row],[condition]],Barcelona_Idealista4[[#This Row],[prices]])</f>
        <v>needs refurb-670000</v>
      </c>
      <c r="R1981" s="11" t="str" cm="1">
        <f t="array" ref="R1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2" spans="1:18" x14ac:dyDescent="0.2">
      <c r="A1982" s="1">
        <v>44016</v>
      </c>
      <c r="B1982" s="14">
        <f>YEAR(Barcelona_Idealista4[[#This Row],[Fecha]])</f>
        <v>2020</v>
      </c>
      <c r="C1982" t="s">
        <v>2103</v>
      </c>
      <c r="D1982" t="s">
        <v>11</v>
      </c>
      <c r="E1982" t="s">
        <v>12</v>
      </c>
      <c r="F1982" t="s">
        <v>13</v>
      </c>
      <c r="G1982" t="s">
        <v>120</v>
      </c>
      <c r="H1982" t="s">
        <v>15</v>
      </c>
      <c r="I1982">
        <v>6</v>
      </c>
      <c r="J1982">
        <v>155</v>
      </c>
      <c r="K1982" t="s">
        <v>16</v>
      </c>
      <c r="L1982" t="s">
        <v>17</v>
      </c>
      <c r="M1982" t="s">
        <v>36</v>
      </c>
      <c r="N1982" s="18">
        <f>VLOOKUP(Barcelona_Idealista4[[#This Row],[lift]],Tabla5[],2,0)</f>
        <v>0</v>
      </c>
      <c r="O1982" s="25">
        <v>755000</v>
      </c>
      <c r="P1982" s="25">
        <f>Barcelona_Idealista4[[#This Row],[prices]]/Barcelona_Idealista4[[#This Row],[area_m2]]</f>
        <v>4870.9677419354839</v>
      </c>
      <c r="Q1982" t="str">
        <f>_xlfn.TEXTJOIN("-",0,Barcelona_Idealista4[[#This Row],[condition]],Barcelona_Idealista4[[#This Row],[prices]])</f>
        <v>needs refurb-755000</v>
      </c>
      <c r="R1982" s="11" t="str" cm="1">
        <f t="array" ref="R1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3" spans="1:18" x14ac:dyDescent="0.2">
      <c r="A1983" s="1">
        <v>44017</v>
      </c>
      <c r="B1983" s="14">
        <f>YEAR(Barcelona_Idealista4[[#This Row],[Fecha]])</f>
        <v>2020</v>
      </c>
      <c r="C1983" t="s">
        <v>2104</v>
      </c>
      <c r="D1983" t="s">
        <v>11</v>
      </c>
      <c r="E1983" t="s">
        <v>25</v>
      </c>
      <c r="F1983" t="s">
        <v>39</v>
      </c>
      <c r="G1983" t="s">
        <v>120</v>
      </c>
      <c r="H1983" t="s">
        <v>15</v>
      </c>
      <c r="I1983">
        <v>3</v>
      </c>
      <c r="J1983">
        <v>81</v>
      </c>
      <c r="K1983" t="s">
        <v>28</v>
      </c>
      <c r="L1983" t="s">
        <v>17</v>
      </c>
      <c r="M1983" t="s">
        <v>21</v>
      </c>
      <c r="N1983" s="18">
        <f>VLOOKUP(Barcelona_Idealista4[[#This Row],[lift]],Tabla5[],2,0)</f>
        <v>0.02</v>
      </c>
      <c r="O1983" s="25">
        <v>192000</v>
      </c>
      <c r="P1983" s="25">
        <f>Barcelona_Idealista4[[#This Row],[prices]]/Barcelona_Idealista4[[#This Row],[area_m2]]</f>
        <v>2370.3703703703704</v>
      </c>
      <c r="Q1983" t="str">
        <f>_xlfn.TEXTJOIN("-",0,Barcelona_Idealista4[[#This Row],[condition]],Barcelona_Idealista4[[#This Row],[prices]])</f>
        <v>needs refurb-192000</v>
      </c>
      <c r="R1983" s="11" t="str" cm="1">
        <f t="array" ref="R19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84" spans="1:18" x14ac:dyDescent="0.2">
      <c r="A1984" s="1">
        <v>44018</v>
      </c>
      <c r="B1984" s="14">
        <f>YEAR(Barcelona_Idealista4[[#This Row],[Fecha]])</f>
        <v>2020</v>
      </c>
      <c r="C1984" t="s">
        <v>2105</v>
      </c>
      <c r="D1984" t="s">
        <v>11</v>
      </c>
      <c r="E1984" t="s">
        <v>42</v>
      </c>
      <c r="F1984" t="s">
        <v>81</v>
      </c>
      <c r="G1984" t="s">
        <v>120</v>
      </c>
      <c r="H1984" t="s">
        <v>15</v>
      </c>
      <c r="I1984">
        <v>4</v>
      </c>
      <c r="J1984">
        <v>79</v>
      </c>
      <c r="K1984" t="s">
        <v>16</v>
      </c>
      <c r="L1984" t="s">
        <v>17</v>
      </c>
      <c r="M1984" t="s">
        <v>58</v>
      </c>
      <c r="N1984" s="18">
        <f>VLOOKUP(Barcelona_Idealista4[[#This Row],[lift]],Tabla5[],2,0)</f>
        <v>0</v>
      </c>
      <c r="O1984" s="25">
        <v>195000</v>
      </c>
      <c r="P1984" s="25">
        <f>Barcelona_Idealista4[[#This Row],[prices]]/Barcelona_Idealista4[[#This Row],[area_m2]]</f>
        <v>2468.3544303797466</v>
      </c>
      <c r="Q1984" t="str">
        <f>_xlfn.TEXTJOIN("-",0,Barcelona_Idealista4[[#This Row],[condition]],Barcelona_Idealista4[[#This Row],[prices]])</f>
        <v>needs refurb-195000</v>
      </c>
      <c r="R1984" s="11" t="str" cm="1">
        <f t="array" ref="R19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85" spans="1:18" x14ac:dyDescent="0.2">
      <c r="A1985" s="1">
        <v>44019</v>
      </c>
      <c r="B1985" s="14">
        <f>YEAR(Barcelona_Idealista4[[#This Row],[Fecha]])</f>
        <v>2020</v>
      </c>
      <c r="C1985" t="s">
        <v>2106</v>
      </c>
      <c r="D1985" t="s">
        <v>11</v>
      </c>
      <c r="E1985" t="s">
        <v>19</v>
      </c>
      <c r="F1985" t="s">
        <v>77</v>
      </c>
      <c r="G1985" t="s">
        <v>120</v>
      </c>
      <c r="H1985" t="s">
        <v>32</v>
      </c>
      <c r="I1985">
        <v>7</v>
      </c>
      <c r="J1985">
        <v>435</v>
      </c>
      <c r="K1985" t="s">
        <v>16</v>
      </c>
      <c r="L1985" t="s">
        <v>17</v>
      </c>
      <c r="M1985" t="s">
        <v>58</v>
      </c>
      <c r="N1985" s="18">
        <f>VLOOKUP(Barcelona_Idealista4[[#This Row],[lift]],Tabla5[],2,0)</f>
        <v>0</v>
      </c>
      <c r="O1985" s="25">
        <v>1850000</v>
      </c>
      <c r="P1985" s="25">
        <f>Barcelona_Idealista4[[#This Row],[prices]]/Barcelona_Idealista4[[#This Row],[area_m2]]</f>
        <v>4252.8735632183907</v>
      </c>
      <c r="Q1985" t="str">
        <f>_xlfn.TEXTJOIN("-",0,Barcelona_Idealista4[[#This Row],[condition]],Barcelona_Idealista4[[#This Row],[prices]])</f>
        <v>needs refurb-1850000</v>
      </c>
      <c r="R1985" s="11" t="str" cm="1">
        <f t="array" ref="R1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6" spans="1:18" x14ac:dyDescent="0.2">
      <c r="A1986" s="1">
        <v>44020</v>
      </c>
      <c r="B1986" s="14">
        <f>YEAR(Barcelona_Idealista4[[#This Row],[Fecha]])</f>
        <v>2020</v>
      </c>
      <c r="C1986" t="s">
        <v>2107</v>
      </c>
      <c r="D1986" t="s">
        <v>11</v>
      </c>
      <c r="E1986" t="s">
        <v>25</v>
      </c>
      <c r="F1986" t="s">
        <v>79</v>
      </c>
      <c r="G1986" t="s">
        <v>120</v>
      </c>
      <c r="H1986" t="s">
        <v>27</v>
      </c>
      <c r="I1986">
        <v>1</v>
      </c>
      <c r="J1986">
        <v>47</v>
      </c>
      <c r="K1986" t="s">
        <v>28</v>
      </c>
      <c r="L1986" t="s">
        <v>17</v>
      </c>
      <c r="M1986" t="s">
        <v>29</v>
      </c>
      <c r="N1986" s="18">
        <f>VLOOKUP(Barcelona_Idealista4[[#This Row],[lift]],Tabla5[],2,0)</f>
        <v>0.02</v>
      </c>
      <c r="O1986" s="25">
        <v>185000</v>
      </c>
      <c r="P1986" s="25">
        <f>Barcelona_Idealista4[[#This Row],[prices]]/Barcelona_Idealista4[[#This Row],[area_m2]]</f>
        <v>3936.1702127659573</v>
      </c>
      <c r="Q1986" t="str">
        <f>_xlfn.TEXTJOIN("-",0,Barcelona_Idealista4[[#This Row],[condition]],Barcelona_Idealista4[[#This Row],[prices]])</f>
        <v>needs refurb-185000</v>
      </c>
      <c r="R1986" s="11" t="str" cm="1">
        <f t="array" ref="R1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7" spans="1:18" x14ac:dyDescent="0.2">
      <c r="A1987" s="1">
        <v>44021</v>
      </c>
      <c r="B1987" s="14">
        <f>YEAR(Barcelona_Idealista4[[#This Row],[Fecha]])</f>
        <v>2020</v>
      </c>
      <c r="C1987" t="s">
        <v>2108</v>
      </c>
      <c r="D1987" t="s">
        <v>11</v>
      </c>
      <c r="E1987" t="s">
        <v>19</v>
      </c>
      <c r="F1987" t="s">
        <v>73</v>
      </c>
      <c r="G1987" t="s">
        <v>120</v>
      </c>
      <c r="H1987" t="s">
        <v>15</v>
      </c>
      <c r="I1987">
        <v>3</v>
      </c>
      <c r="J1987">
        <v>143</v>
      </c>
      <c r="K1987" t="s">
        <v>16</v>
      </c>
      <c r="L1987" t="s">
        <v>17</v>
      </c>
      <c r="M1987" t="s">
        <v>58</v>
      </c>
      <c r="N1987" s="18">
        <f>VLOOKUP(Barcelona_Idealista4[[#This Row],[lift]],Tabla5[],2,0)</f>
        <v>0</v>
      </c>
      <c r="O1987" s="25">
        <v>730000</v>
      </c>
      <c r="P1987" s="25">
        <f>Barcelona_Idealista4[[#This Row],[prices]]/Barcelona_Idealista4[[#This Row],[area_m2]]</f>
        <v>5104.8951048951049</v>
      </c>
      <c r="Q1987" t="str">
        <f>_xlfn.TEXTJOIN("-",0,Barcelona_Idealista4[[#This Row],[condition]],Barcelona_Idealista4[[#This Row],[prices]])</f>
        <v>needs refurb-730000</v>
      </c>
      <c r="R1987" s="11" t="str" cm="1">
        <f t="array" ref="R1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8" spans="1:18" x14ac:dyDescent="0.2">
      <c r="A1988" s="1">
        <v>44022</v>
      </c>
      <c r="B1988" s="14">
        <f>YEAR(Barcelona_Idealista4[[#This Row],[Fecha]])</f>
        <v>2020</v>
      </c>
      <c r="C1988" t="s">
        <v>2109</v>
      </c>
      <c r="D1988" t="s">
        <v>11</v>
      </c>
      <c r="E1988" t="s">
        <v>50</v>
      </c>
      <c r="F1988" t="s">
        <v>51</v>
      </c>
      <c r="G1988" t="s">
        <v>120</v>
      </c>
      <c r="H1988" t="s">
        <v>15</v>
      </c>
      <c r="I1988">
        <v>3</v>
      </c>
      <c r="J1988">
        <v>72</v>
      </c>
      <c r="K1988" t="s">
        <v>28</v>
      </c>
      <c r="L1988" t="s">
        <v>17</v>
      </c>
      <c r="M1988" t="s">
        <v>58</v>
      </c>
      <c r="N1988" s="18">
        <f>VLOOKUP(Barcelona_Idealista4[[#This Row],[lift]],Tabla5[],2,0)</f>
        <v>0.02</v>
      </c>
      <c r="O1988" s="25">
        <v>240000</v>
      </c>
      <c r="P1988" s="25">
        <f>Barcelona_Idealista4[[#This Row],[prices]]/Barcelona_Idealista4[[#This Row],[area_m2]]</f>
        <v>3333.3333333333335</v>
      </c>
      <c r="Q1988" t="str">
        <f>_xlfn.TEXTJOIN("-",0,Barcelona_Idealista4[[#This Row],[condition]],Barcelona_Idealista4[[#This Row],[prices]])</f>
        <v>needs refurb-240000</v>
      </c>
      <c r="R1988" s="11" t="str" cm="1">
        <f t="array" ref="R19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89" spans="1:18" x14ac:dyDescent="0.2">
      <c r="A1989" s="1">
        <v>44023</v>
      </c>
      <c r="B1989" s="14">
        <f>YEAR(Barcelona_Idealista4[[#This Row],[Fecha]])</f>
        <v>2020</v>
      </c>
      <c r="C1989" t="s">
        <v>2110</v>
      </c>
      <c r="D1989" t="s">
        <v>11</v>
      </c>
      <c r="E1989" t="s">
        <v>12</v>
      </c>
      <c r="F1989" t="s">
        <v>41</v>
      </c>
      <c r="G1989" t="s">
        <v>120</v>
      </c>
      <c r="H1989" t="s">
        <v>15</v>
      </c>
      <c r="I1989">
        <v>3</v>
      </c>
      <c r="J1989">
        <v>97</v>
      </c>
      <c r="K1989" t="s">
        <v>16</v>
      </c>
      <c r="L1989" t="s">
        <v>17</v>
      </c>
      <c r="M1989" t="s">
        <v>21</v>
      </c>
      <c r="N1989" s="18">
        <f>VLOOKUP(Barcelona_Idealista4[[#This Row],[lift]],Tabla5[],2,0)</f>
        <v>0</v>
      </c>
      <c r="O1989" s="25">
        <v>350000</v>
      </c>
      <c r="P1989" s="25">
        <f>Barcelona_Idealista4[[#This Row],[prices]]/Barcelona_Idealista4[[#This Row],[area_m2]]</f>
        <v>3608.2474226804125</v>
      </c>
      <c r="Q1989" t="str">
        <f>_xlfn.TEXTJOIN("-",0,Barcelona_Idealista4[[#This Row],[condition]],Barcelona_Idealista4[[#This Row],[prices]])</f>
        <v>needs refurb-350000</v>
      </c>
      <c r="R1989" s="11" t="str" cm="1">
        <f t="array" ref="R1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0" spans="1:18" x14ac:dyDescent="0.2">
      <c r="A1990" s="1">
        <v>44024</v>
      </c>
      <c r="B1990" s="14">
        <f>YEAR(Barcelona_Idealista4[[#This Row],[Fecha]])</f>
        <v>2020</v>
      </c>
      <c r="C1990" t="s">
        <v>2111</v>
      </c>
      <c r="D1990" t="s">
        <v>11</v>
      </c>
      <c r="E1990" t="s">
        <v>50</v>
      </c>
      <c r="F1990" t="s">
        <v>82</v>
      </c>
      <c r="G1990" t="s">
        <v>120</v>
      </c>
      <c r="H1990" t="s">
        <v>64</v>
      </c>
      <c r="I1990">
        <v>7</v>
      </c>
      <c r="J1990">
        <v>391</v>
      </c>
      <c r="K1990" t="s">
        <v>28</v>
      </c>
      <c r="L1990" t="s">
        <v>17</v>
      </c>
      <c r="M1990" t="s">
        <v>29</v>
      </c>
      <c r="N1990" s="18">
        <f>VLOOKUP(Barcelona_Idealista4[[#This Row],[lift]],Tabla5[],2,0)</f>
        <v>0.02</v>
      </c>
      <c r="O1990" s="25">
        <v>1050000</v>
      </c>
      <c r="P1990" s="25">
        <f>Barcelona_Idealista4[[#This Row],[prices]]/Barcelona_Idealista4[[#This Row],[area_m2]]</f>
        <v>2685.4219948849104</v>
      </c>
      <c r="Q1990" t="str">
        <f>_xlfn.TEXTJOIN("-",0,Barcelona_Idealista4[[#This Row],[condition]],Barcelona_Idealista4[[#This Row],[prices]])</f>
        <v>needs refurb-1050000</v>
      </c>
      <c r="R1990" s="11" t="str" cm="1">
        <f t="array" ref="R19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1" spans="1:18" x14ac:dyDescent="0.2">
      <c r="A1991" s="1">
        <v>44025</v>
      </c>
      <c r="B1991" s="14">
        <f>YEAR(Barcelona_Idealista4[[#This Row],[Fecha]])</f>
        <v>2020</v>
      </c>
      <c r="C1991" t="s">
        <v>2112</v>
      </c>
      <c r="D1991" t="s">
        <v>11</v>
      </c>
      <c r="E1991" t="s">
        <v>54</v>
      </c>
      <c r="F1991" t="s">
        <v>54</v>
      </c>
      <c r="G1991" t="s">
        <v>120</v>
      </c>
      <c r="H1991" t="s">
        <v>15</v>
      </c>
      <c r="I1991">
        <v>3</v>
      </c>
      <c r="J1991">
        <v>64</v>
      </c>
      <c r="K1991" t="s">
        <v>16</v>
      </c>
      <c r="L1991" t="s">
        <v>17</v>
      </c>
      <c r="M1991" t="s">
        <v>21</v>
      </c>
      <c r="N1991" s="18">
        <f>VLOOKUP(Barcelona_Idealista4[[#This Row],[lift]],Tabla5[],2,0)</f>
        <v>0</v>
      </c>
      <c r="O1991" s="25">
        <v>186000</v>
      </c>
      <c r="P1991" s="25">
        <f>Barcelona_Idealista4[[#This Row],[prices]]/Barcelona_Idealista4[[#This Row],[area_m2]]</f>
        <v>2906.25</v>
      </c>
      <c r="Q1991" t="str">
        <f>_xlfn.TEXTJOIN("-",0,Barcelona_Idealista4[[#This Row],[condition]],Barcelona_Idealista4[[#This Row],[prices]])</f>
        <v>needs refurb-186000</v>
      </c>
      <c r="R1991" s="11" t="str" cm="1">
        <f t="array" ref="R19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2" spans="1:18" x14ac:dyDescent="0.2">
      <c r="A1992" s="1">
        <v>44026</v>
      </c>
      <c r="B1992" s="14">
        <f>YEAR(Barcelona_Idealista4[[#This Row],[Fecha]])</f>
        <v>2020</v>
      </c>
      <c r="C1992" t="s">
        <v>2113</v>
      </c>
      <c r="D1992" t="s">
        <v>11</v>
      </c>
      <c r="E1992" t="s">
        <v>19</v>
      </c>
      <c r="F1992" t="s">
        <v>20</v>
      </c>
      <c r="G1992" t="s">
        <v>120</v>
      </c>
      <c r="H1992" t="s">
        <v>15</v>
      </c>
      <c r="I1992">
        <v>3</v>
      </c>
      <c r="J1992">
        <v>142</v>
      </c>
      <c r="K1992" t="s">
        <v>16</v>
      </c>
      <c r="L1992" t="s">
        <v>17</v>
      </c>
      <c r="M1992" t="s">
        <v>36</v>
      </c>
      <c r="N1992" s="18">
        <f>VLOOKUP(Barcelona_Idealista4[[#This Row],[lift]],Tabla5[],2,0)</f>
        <v>0</v>
      </c>
      <c r="O1992" s="25">
        <v>800000</v>
      </c>
      <c r="P1992" s="25">
        <f>Barcelona_Idealista4[[#This Row],[prices]]/Barcelona_Idealista4[[#This Row],[area_m2]]</f>
        <v>5633.8028169014087</v>
      </c>
      <c r="Q1992" t="str">
        <f>_xlfn.TEXTJOIN("-",0,Barcelona_Idealista4[[#This Row],[condition]],Barcelona_Idealista4[[#This Row],[prices]])</f>
        <v>needs refurb-800000</v>
      </c>
      <c r="R1992" s="11" t="str" cm="1">
        <f t="array" ref="R19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3" spans="1:18" x14ac:dyDescent="0.2">
      <c r="A1993" s="1">
        <v>44027</v>
      </c>
      <c r="B1993" s="14">
        <f>YEAR(Barcelona_Idealista4[[#This Row],[Fecha]])</f>
        <v>2020</v>
      </c>
      <c r="C1993" t="s">
        <v>2114</v>
      </c>
      <c r="D1993" t="s">
        <v>11</v>
      </c>
      <c r="E1993" t="s">
        <v>19</v>
      </c>
      <c r="F1993" t="s">
        <v>45</v>
      </c>
      <c r="G1993" t="s">
        <v>120</v>
      </c>
      <c r="H1993" t="s">
        <v>15</v>
      </c>
      <c r="I1993">
        <v>3</v>
      </c>
      <c r="J1993">
        <v>118</v>
      </c>
      <c r="K1993" t="s">
        <v>16</v>
      </c>
      <c r="L1993" t="s">
        <v>17</v>
      </c>
      <c r="M1993" t="s">
        <v>21</v>
      </c>
      <c r="N1993" s="18">
        <f>VLOOKUP(Barcelona_Idealista4[[#This Row],[lift]],Tabla5[],2,0)</f>
        <v>0</v>
      </c>
      <c r="O1993" s="25">
        <v>670000</v>
      </c>
      <c r="P1993" s="25">
        <f>Barcelona_Idealista4[[#This Row],[prices]]/Barcelona_Idealista4[[#This Row],[area_m2]]</f>
        <v>5677.9661016949149</v>
      </c>
      <c r="Q1993" t="str">
        <f>_xlfn.TEXTJOIN("-",0,Barcelona_Idealista4[[#This Row],[condition]],Barcelona_Idealista4[[#This Row],[prices]])</f>
        <v>needs refurb-670000</v>
      </c>
      <c r="R1993" s="11" t="str" cm="1">
        <f t="array" ref="R1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4" spans="1:18" x14ac:dyDescent="0.2">
      <c r="A1994" s="1">
        <v>44028</v>
      </c>
      <c r="B1994" s="14">
        <f>YEAR(Barcelona_Idealista4[[#This Row],[Fecha]])</f>
        <v>2020</v>
      </c>
      <c r="C1994" t="s">
        <v>2115</v>
      </c>
      <c r="D1994" t="s">
        <v>11</v>
      </c>
      <c r="E1994" t="s">
        <v>50</v>
      </c>
      <c r="F1994" t="s">
        <v>51</v>
      </c>
      <c r="G1994" t="s">
        <v>120</v>
      </c>
      <c r="H1994" t="s">
        <v>15</v>
      </c>
      <c r="I1994">
        <v>3</v>
      </c>
      <c r="J1994">
        <v>91</v>
      </c>
      <c r="K1994" t="s">
        <v>16</v>
      </c>
      <c r="L1994" t="s">
        <v>17</v>
      </c>
      <c r="M1994" t="s">
        <v>36</v>
      </c>
      <c r="N1994" s="18">
        <f>VLOOKUP(Barcelona_Idealista4[[#This Row],[lift]],Tabla5[],2,0)</f>
        <v>0</v>
      </c>
      <c r="O1994" s="25">
        <v>389000</v>
      </c>
      <c r="P1994" s="25">
        <f>Barcelona_Idealista4[[#This Row],[prices]]/Barcelona_Idealista4[[#This Row],[area_m2]]</f>
        <v>4274.7252747252751</v>
      </c>
      <c r="Q1994" t="str">
        <f>_xlfn.TEXTJOIN("-",0,Barcelona_Idealista4[[#This Row],[condition]],Barcelona_Idealista4[[#This Row],[prices]])</f>
        <v>needs refurb-389000</v>
      </c>
      <c r="R1994" s="11" t="str" cm="1">
        <f t="array" ref="R1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5" spans="1:18" x14ac:dyDescent="0.2">
      <c r="A1995" s="1">
        <v>44029</v>
      </c>
      <c r="B1995" s="14">
        <f>YEAR(Barcelona_Idealista4[[#This Row],[Fecha]])</f>
        <v>2020</v>
      </c>
      <c r="C1995" t="s">
        <v>2116</v>
      </c>
      <c r="D1995" t="s">
        <v>11</v>
      </c>
      <c r="E1995" t="s">
        <v>50</v>
      </c>
      <c r="F1995" t="s">
        <v>66</v>
      </c>
      <c r="G1995" t="s">
        <v>120</v>
      </c>
      <c r="H1995" t="s">
        <v>23</v>
      </c>
      <c r="I1995">
        <v>3</v>
      </c>
      <c r="J1995">
        <v>83</v>
      </c>
      <c r="K1995" t="s">
        <v>16</v>
      </c>
      <c r="L1995" t="s">
        <v>17</v>
      </c>
      <c r="M1995" t="s">
        <v>58</v>
      </c>
      <c r="N1995" s="18">
        <f>VLOOKUP(Barcelona_Idealista4[[#This Row],[lift]],Tabla5[],2,0)</f>
        <v>0</v>
      </c>
      <c r="O1995" s="25">
        <v>420000</v>
      </c>
      <c r="P1995" s="25">
        <f>Barcelona_Idealista4[[#This Row],[prices]]/Barcelona_Idealista4[[#This Row],[area_m2]]</f>
        <v>5060.2409638554218</v>
      </c>
      <c r="Q1995" t="str">
        <f>_xlfn.TEXTJOIN("-",0,Barcelona_Idealista4[[#This Row],[condition]],Barcelona_Idealista4[[#This Row],[prices]])</f>
        <v>needs refurb-420000</v>
      </c>
      <c r="R1995" s="11" t="str" cm="1">
        <f t="array" ref="R1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6" spans="1:18" x14ac:dyDescent="0.2">
      <c r="A1996" s="1">
        <v>44030</v>
      </c>
      <c r="B1996" s="14">
        <f>YEAR(Barcelona_Idealista4[[#This Row],[Fecha]])</f>
        <v>2020</v>
      </c>
      <c r="C1996" t="s">
        <v>2117</v>
      </c>
      <c r="D1996" t="s">
        <v>11</v>
      </c>
      <c r="E1996" t="s">
        <v>25</v>
      </c>
      <c r="F1996" t="s">
        <v>99</v>
      </c>
      <c r="G1996" t="s">
        <v>120</v>
      </c>
      <c r="H1996" t="s">
        <v>15</v>
      </c>
      <c r="I1996">
        <v>5</v>
      </c>
      <c r="J1996">
        <v>192</v>
      </c>
      <c r="K1996" t="s">
        <v>16</v>
      </c>
      <c r="L1996" t="s">
        <v>17</v>
      </c>
      <c r="M1996" t="s">
        <v>18</v>
      </c>
      <c r="N1996" s="18">
        <f>VLOOKUP(Barcelona_Idealista4[[#This Row],[lift]],Tabla5[],2,0)</f>
        <v>0</v>
      </c>
      <c r="O1996" s="25">
        <v>450000</v>
      </c>
      <c r="P1996" s="25">
        <f>Barcelona_Idealista4[[#This Row],[prices]]/Barcelona_Idealista4[[#This Row],[area_m2]]</f>
        <v>2343.75</v>
      </c>
      <c r="Q1996" t="str">
        <f>_xlfn.TEXTJOIN("-",0,Barcelona_Idealista4[[#This Row],[condition]],Barcelona_Idealista4[[#This Row],[prices]])</f>
        <v>needs refurb-450000</v>
      </c>
      <c r="R1996" s="11" t="str" cm="1">
        <f t="array" ref="R19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1997" spans="1:18" x14ac:dyDescent="0.2">
      <c r="A1997" s="1">
        <v>44031</v>
      </c>
      <c r="B1997" s="14">
        <f>YEAR(Barcelona_Idealista4[[#This Row],[Fecha]])</f>
        <v>2020</v>
      </c>
      <c r="C1997" t="s">
        <v>2118</v>
      </c>
      <c r="D1997" t="s">
        <v>11</v>
      </c>
      <c r="E1997" t="s">
        <v>34</v>
      </c>
      <c r="F1997" t="s">
        <v>35</v>
      </c>
      <c r="G1997" t="s">
        <v>120</v>
      </c>
      <c r="H1997" t="s">
        <v>32</v>
      </c>
      <c r="I1997">
        <v>5</v>
      </c>
      <c r="J1997">
        <v>279</v>
      </c>
      <c r="K1997" t="s">
        <v>16</v>
      </c>
      <c r="L1997" t="s">
        <v>17</v>
      </c>
      <c r="M1997" t="s">
        <v>40</v>
      </c>
      <c r="N1997" s="18">
        <f>VLOOKUP(Barcelona_Idealista4[[#This Row],[lift]],Tabla5[],2,0)</f>
        <v>0</v>
      </c>
      <c r="O1997" s="25">
        <v>1550000</v>
      </c>
      <c r="P1997" s="25">
        <f>Barcelona_Idealista4[[#This Row],[prices]]/Barcelona_Idealista4[[#This Row],[area_m2]]</f>
        <v>5555.5555555555557</v>
      </c>
      <c r="Q1997" t="str">
        <f>_xlfn.TEXTJOIN("-",0,Barcelona_Idealista4[[#This Row],[condition]],Barcelona_Idealista4[[#This Row],[prices]])</f>
        <v>needs refurb-1550000</v>
      </c>
      <c r="R1997" s="11" t="str" cm="1">
        <f t="array" ref="R19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8" spans="1:18" x14ac:dyDescent="0.2">
      <c r="A1998" s="1">
        <v>44032</v>
      </c>
      <c r="B1998" s="14">
        <f>YEAR(Barcelona_Idealista4[[#This Row],[Fecha]])</f>
        <v>2020</v>
      </c>
      <c r="C1998" t="s">
        <v>2119</v>
      </c>
      <c r="D1998" t="s">
        <v>11</v>
      </c>
      <c r="E1998" t="s">
        <v>19</v>
      </c>
      <c r="F1998" t="s">
        <v>45</v>
      </c>
      <c r="G1998" t="s">
        <v>120</v>
      </c>
      <c r="H1998" t="s">
        <v>23</v>
      </c>
      <c r="I1998">
        <v>2</v>
      </c>
      <c r="J1998">
        <v>200</v>
      </c>
      <c r="K1998" t="s">
        <v>16</v>
      </c>
      <c r="L1998" t="s">
        <v>17</v>
      </c>
      <c r="M1998" t="s">
        <v>24</v>
      </c>
      <c r="N1998" s="18">
        <f>VLOOKUP(Barcelona_Idealista4[[#This Row],[lift]],Tabla5[],2,0)</f>
        <v>0</v>
      </c>
      <c r="O1998" s="25">
        <v>1780000</v>
      </c>
      <c r="P1998" s="25">
        <f>Barcelona_Idealista4[[#This Row],[prices]]/Barcelona_Idealista4[[#This Row],[area_m2]]</f>
        <v>8900</v>
      </c>
      <c r="Q1998" t="str">
        <f>_xlfn.TEXTJOIN("-",0,Barcelona_Idealista4[[#This Row],[condition]],Barcelona_Idealista4[[#This Row],[prices]])</f>
        <v>needs refurb-1780000</v>
      </c>
      <c r="R1998" s="11" t="str" cm="1">
        <f t="array" ref="R1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1999" spans="1:18" x14ac:dyDescent="0.2">
      <c r="A1999" s="1">
        <v>44033</v>
      </c>
      <c r="B1999" s="14">
        <f>YEAR(Barcelona_Idealista4[[#This Row],[Fecha]])</f>
        <v>2020</v>
      </c>
      <c r="C1999" t="s">
        <v>2120</v>
      </c>
      <c r="D1999" t="s">
        <v>11</v>
      </c>
      <c r="E1999" t="s">
        <v>50</v>
      </c>
      <c r="F1999" t="s">
        <v>51</v>
      </c>
      <c r="G1999" t="s">
        <v>120</v>
      </c>
      <c r="H1999" t="s">
        <v>15</v>
      </c>
      <c r="I1999">
        <v>4</v>
      </c>
      <c r="J1999">
        <v>72</v>
      </c>
      <c r="K1999" t="s">
        <v>28</v>
      </c>
      <c r="L1999" t="s">
        <v>17</v>
      </c>
      <c r="M1999" t="s">
        <v>40</v>
      </c>
      <c r="N1999" s="18">
        <f>VLOOKUP(Barcelona_Idealista4[[#This Row],[lift]],Tabla5[],2,0)</f>
        <v>0.02</v>
      </c>
      <c r="O1999" s="25">
        <v>225000</v>
      </c>
      <c r="P1999" s="25">
        <f>Barcelona_Idealista4[[#This Row],[prices]]/Barcelona_Idealista4[[#This Row],[area_m2]]</f>
        <v>3125</v>
      </c>
      <c r="Q1999" t="str">
        <f>_xlfn.TEXTJOIN("-",0,Barcelona_Idealista4[[#This Row],[condition]],Barcelona_Idealista4[[#This Row],[prices]])</f>
        <v>needs refurb-225000</v>
      </c>
      <c r="R1999" s="11" t="str" cm="1">
        <f t="array" ref="R19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0" spans="1:18" x14ac:dyDescent="0.2">
      <c r="A2000" s="1">
        <v>44034</v>
      </c>
      <c r="B2000" s="14">
        <f>YEAR(Barcelona_Idealista4[[#This Row],[Fecha]])</f>
        <v>2020</v>
      </c>
      <c r="C2000" t="s">
        <v>2121</v>
      </c>
      <c r="D2000" t="s">
        <v>11</v>
      </c>
      <c r="E2000" t="s">
        <v>47</v>
      </c>
      <c r="F2000" t="s">
        <v>102</v>
      </c>
      <c r="G2000" t="s">
        <v>120</v>
      </c>
      <c r="H2000" t="s">
        <v>15</v>
      </c>
      <c r="I2000">
        <v>3</v>
      </c>
      <c r="J2000">
        <v>61</v>
      </c>
      <c r="K2000" t="s">
        <v>16</v>
      </c>
      <c r="L2000" t="s">
        <v>17</v>
      </c>
      <c r="M2000" t="s">
        <v>58</v>
      </c>
      <c r="N2000" s="18">
        <f>VLOOKUP(Barcelona_Idealista4[[#This Row],[lift]],Tabla5[],2,0)</f>
        <v>0</v>
      </c>
      <c r="O2000" s="25">
        <v>175000</v>
      </c>
      <c r="P2000" s="25">
        <f>Barcelona_Idealista4[[#This Row],[prices]]/Barcelona_Idealista4[[#This Row],[area_m2]]</f>
        <v>2868.8524590163934</v>
      </c>
      <c r="Q2000" t="str">
        <f>_xlfn.TEXTJOIN("-",0,Barcelona_Idealista4[[#This Row],[condition]],Barcelona_Idealista4[[#This Row],[prices]])</f>
        <v>needs refurb-175000</v>
      </c>
      <c r="R2000" s="11" t="str" cm="1">
        <f t="array" ref="R20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01" spans="1:18" x14ac:dyDescent="0.2">
      <c r="A2001" s="1">
        <v>44035</v>
      </c>
      <c r="B2001" s="14">
        <f>YEAR(Barcelona_Idealista4[[#This Row],[Fecha]])</f>
        <v>2020</v>
      </c>
      <c r="C2001" t="s">
        <v>2122</v>
      </c>
      <c r="D2001" t="s">
        <v>11</v>
      </c>
      <c r="E2001" t="s">
        <v>34</v>
      </c>
      <c r="F2001" t="s">
        <v>35</v>
      </c>
      <c r="G2001" t="s">
        <v>120</v>
      </c>
      <c r="H2001" t="s">
        <v>69</v>
      </c>
      <c r="I2001">
        <v>5</v>
      </c>
      <c r="J2001">
        <v>660</v>
      </c>
      <c r="K2001" t="s">
        <v>28</v>
      </c>
      <c r="L2001" t="s">
        <v>17</v>
      </c>
      <c r="M2001" t="s">
        <v>29</v>
      </c>
      <c r="N2001" s="18">
        <f>VLOOKUP(Barcelona_Idealista4[[#This Row],[lift]],Tabla5[],2,0)</f>
        <v>0.02</v>
      </c>
      <c r="O2001" s="25">
        <v>6900000</v>
      </c>
      <c r="P2001" s="25">
        <f>Barcelona_Idealista4[[#This Row],[prices]]/Barcelona_Idealista4[[#This Row],[area_m2]]</f>
        <v>10454.545454545454</v>
      </c>
      <c r="Q2001" t="str">
        <f>_xlfn.TEXTJOIN("-",0,Barcelona_Idealista4[[#This Row],[condition]],Barcelona_Idealista4[[#This Row],[prices]])</f>
        <v>needs refurb-6900000</v>
      </c>
      <c r="R2001" s="11" t="str" cm="1">
        <f t="array" ref="R20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2" spans="1:18" x14ac:dyDescent="0.2">
      <c r="A2002" s="1">
        <v>44036</v>
      </c>
      <c r="B2002" s="14">
        <f>YEAR(Barcelona_Idealista4[[#This Row],[Fecha]])</f>
        <v>2020</v>
      </c>
      <c r="C2002" t="s">
        <v>2123</v>
      </c>
      <c r="D2002" t="s">
        <v>11</v>
      </c>
      <c r="E2002" t="s">
        <v>19</v>
      </c>
      <c r="F2002" t="s">
        <v>45</v>
      </c>
      <c r="G2002" t="s">
        <v>120</v>
      </c>
      <c r="H2002" t="s">
        <v>69</v>
      </c>
      <c r="I2002">
        <v>7</v>
      </c>
      <c r="J2002">
        <v>730</v>
      </c>
      <c r="K2002" t="s">
        <v>28</v>
      </c>
      <c r="L2002" t="s">
        <v>17</v>
      </c>
      <c r="M2002" t="s">
        <v>29</v>
      </c>
      <c r="N2002" s="18">
        <f>VLOOKUP(Barcelona_Idealista4[[#This Row],[lift]],Tabla5[],2,0)</f>
        <v>0.02</v>
      </c>
      <c r="O2002" s="25">
        <v>4500000</v>
      </c>
      <c r="P2002" s="25">
        <f>Barcelona_Idealista4[[#This Row],[prices]]/Barcelona_Idealista4[[#This Row],[area_m2]]</f>
        <v>6164.3835616438355</v>
      </c>
      <c r="Q2002" t="str">
        <f>_xlfn.TEXTJOIN("-",0,Barcelona_Idealista4[[#This Row],[condition]],Barcelona_Idealista4[[#This Row],[prices]])</f>
        <v>needs refurb-4500000</v>
      </c>
      <c r="R2002" s="11" t="str" cm="1">
        <f t="array" ref="R20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3" spans="1:18" x14ac:dyDescent="0.2">
      <c r="A2003" s="1">
        <v>44037</v>
      </c>
      <c r="B2003" s="14">
        <f>YEAR(Barcelona_Idealista4[[#This Row],[Fecha]])</f>
        <v>2020</v>
      </c>
      <c r="C2003" t="s">
        <v>2124</v>
      </c>
      <c r="D2003" t="s">
        <v>11</v>
      </c>
      <c r="E2003" t="s">
        <v>19</v>
      </c>
      <c r="F2003" t="s">
        <v>68</v>
      </c>
      <c r="G2003" t="s">
        <v>120</v>
      </c>
      <c r="H2003" t="s">
        <v>69</v>
      </c>
      <c r="I2003">
        <v>6</v>
      </c>
      <c r="J2003">
        <v>512</v>
      </c>
      <c r="K2003" t="s">
        <v>28</v>
      </c>
      <c r="L2003" t="s">
        <v>17</v>
      </c>
      <c r="M2003" t="s">
        <v>29</v>
      </c>
      <c r="N2003" s="18">
        <f>VLOOKUP(Barcelona_Idealista4[[#This Row],[lift]],Tabla5[],2,0)</f>
        <v>0.02</v>
      </c>
      <c r="O2003" s="25">
        <v>3900000</v>
      </c>
      <c r="P2003" s="25">
        <f>Barcelona_Idealista4[[#This Row],[prices]]/Barcelona_Idealista4[[#This Row],[area_m2]]</f>
        <v>7617.1875</v>
      </c>
      <c r="Q2003" t="str">
        <f>_xlfn.TEXTJOIN("-",0,Barcelona_Idealista4[[#This Row],[condition]],Barcelona_Idealista4[[#This Row],[prices]])</f>
        <v>needs refurb-3900000</v>
      </c>
      <c r="R2003" s="11" t="str" cm="1">
        <f t="array" ref="R20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4" spans="1:18" x14ac:dyDescent="0.2">
      <c r="A2004" s="1">
        <v>44038</v>
      </c>
      <c r="B2004" s="14">
        <f>YEAR(Barcelona_Idealista4[[#This Row],[Fecha]])</f>
        <v>2020</v>
      </c>
      <c r="C2004" t="s">
        <v>2125</v>
      </c>
      <c r="D2004" t="s">
        <v>11</v>
      </c>
      <c r="E2004" t="s">
        <v>19</v>
      </c>
      <c r="F2004" t="s">
        <v>75</v>
      </c>
      <c r="G2004" t="s">
        <v>120</v>
      </c>
      <c r="H2004" t="s">
        <v>69</v>
      </c>
      <c r="I2004">
        <v>5</v>
      </c>
      <c r="J2004">
        <v>358</v>
      </c>
      <c r="K2004" t="s">
        <v>28</v>
      </c>
      <c r="L2004" t="s">
        <v>17</v>
      </c>
      <c r="M2004" t="s">
        <v>29</v>
      </c>
      <c r="N2004" s="18">
        <f>VLOOKUP(Barcelona_Idealista4[[#This Row],[lift]],Tabla5[],2,0)</f>
        <v>0.02</v>
      </c>
      <c r="O2004" s="25">
        <v>1880000</v>
      </c>
      <c r="P2004" s="25">
        <f>Barcelona_Idealista4[[#This Row],[prices]]/Barcelona_Idealista4[[#This Row],[area_m2]]</f>
        <v>5251.3966480446925</v>
      </c>
      <c r="Q2004" t="str">
        <f>_xlfn.TEXTJOIN("-",0,Barcelona_Idealista4[[#This Row],[condition]],Barcelona_Idealista4[[#This Row],[prices]])</f>
        <v>needs refurb-1880000</v>
      </c>
      <c r="R2004" s="11" t="str" cm="1">
        <f t="array" ref="R20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5" spans="1:18" x14ac:dyDescent="0.2">
      <c r="A2005" s="1">
        <v>44039</v>
      </c>
      <c r="B2005" s="14">
        <f>YEAR(Barcelona_Idealista4[[#This Row],[Fecha]])</f>
        <v>2020</v>
      </c>
      <c r="C2005" t="s">
        <v>2126</v>
      </c>
      <c r="D2005" t="s">
        <v>11</v>
      </c>
      <c r="E2005" t="s">
        <v>47</v>
      </c>
      <c r="F2005" t="s">
        <v>48</v>
      </c>
      <c r="G2005" t="s">
        <v>120</v>
      </c>
      <c r="H2005" t="s">
        <v>15</v>
      </c>
      <c r="I2005">
        <v>3</v>
      </c>
      <c r="J2005">
        <v>62</v>
      </c>
      <c r="K2005" t="s">
        <v>16</v>
      </c>
      <c r="L2005" t="s">
        <v>17</v>
      </c>
      <c r="M2005" t="s">
        <v>18</v>
      </c>
      <c r="N2005" s="18">
        <f>VLOOKUP(Barcelona_Idealista4[[#This Row],[lift]],Tabla5[],2,0)</f>
        <v>0</v>
      </c>
      <c r="O2005" s="25">
        <v>190000</v>
      </c>
      <c r="P2005" s="25">
        <f>Barcelona_Idealista4[[#This Row],[prices]]/Barcelona_Idealista4[[#This Row],[area_m2]]</f>
        <v>3064.516129032258</v>
      </c>
      <c r="Q2005" t="str">
        <f>_xlfn.TEXTJOIN("-",0,Barcelona_Idealista4[[#This Row],[condition]],Barcelona_Idealista4[[#This Row],[prices]])</f>
        <v>needs refurb-190000</v>
      </c>
      <c r="R2005" s="11" t="str" cm="1">
        <f t="array" ref="R2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6" spans="1:18" x14ac:dyDescent="0.2">
      <c r="A2006" s="1">
        <v>44040</v>
      </c>
      <c r="B2006" s="14">
        <f>YEAR(Barcelona_Idealista4[[#This Row],[Fecha]])</f>
        <v>2020</v>
      </c>
      <c r="C2006" t="s">
        <v>2127</v>
      </c>
      <c r="D2006" t="s">
        <v>11</v>
      </c>
      <c r="E2006" t="s">
        <v>89</v>
      </c>
      <c r="F2006" t="s">
        <v>103</v>
      </c>
      <c r="G2006" t="s">
        <v>120</v>
      </c>
      <c r="H2006" t="s">
        <v>15</v>
      </c>
      <c r="I2006">
        <v>3</v>
      </c>
      <c r="J2006">
        <v>65</v>
      </c>
      <c r="K2006" t="s">
        <v>16</v>
      </c>
      <c r="L2006" t="s">
        <v>67</v>
      </c>
      <c r="M2006" t="s">
        <v>18</v>
      </c>
      <c r="N2006" s="18">
        <f>VLOOKUP(Barcelona_Idealista4[[#This Row],[lift]],Tabla5[],2,0)</f>
        <v>0</v>
      </c>
      <c r="O2006" s="25">
        <v>145000</v>
      </c>
      <c r="P2006" s="25">
        <f>Barcelona_Idealista4[[#This Row],[prices]]/Barcelona_Idealista4[[#This Row],[area_m2]]</f>
        <v>2230.7692307692309</v>
      </c>
      <c r="Q2006" t="str">
        <f>_xlfn.TEXTJOIN("-",0,Barcelona_Idealista4[[#This Row],[condition]],Barcelona_Idealista4[[#This Row],[prices]])</f>
        <v>needs refurb-145000</v>
      </c>
      <c r="R2006" s="11" t="str" cm="1">
        <f t="array" ref="R20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07" spans="1:18" x14ac:dyDescent="0.2">
      <c r="A2007" s="1">
        <v>44041</v>
      </c>
      <c r="B2007" s="14">
        <f>YEAR(Barcelona_Idealista4[[#This Row],[Fecha]])</f>
        <v>2020</v>
      </c>
      <c r="C2007" t="s">
        <v>2128</v>
      </c>
      <c r="D2007" t="s">
        <v>11</v>
      </c>
      <c r="E2007" t="s">
        <v>19</v>
      </c>
      <c r="F2007" t="s">
        <v>45</v>
      </c>
      <c r="G2007" t="s">
        <v>120</v>
      </c>
      <c r="H2007" t="s">
        <v>15</v>
      </c>
      <c r="I2007">
        <v>5</v>
      </c>
      <c r="J2007">
        <v>240</v>
      </c>
      <c r="K2007" t="s">
        <v>16</v>
      </c>
      <c r="L2007" t="s">
        <v>17</v>
      </c>
      <c r="M2007" t="s">
        <v>21</v>
      </c>
      <c r="N2007" s="18">
        <f>VLOOKUP(Barcelona_Idealista4[[#This Row],[lift]],Tabla5[],2,0)</f>
        <v>0</v>
      </c>
      <c r="O2007" s="25">
        <v>1625000</v>
      </c>
      <c r="P2007" s="25">
        <f>Barcelona_Idealista4[[#This Row],[prices]]/Barcelona_Idealista4[[#This Row],[area_m2]]</f>
        <v>6770.833333333333</v>
      </c>
      <c r="Q2007" t="str">
        <f>_xlfn.TEXTJOIN("-",0,Barcelona_Idealista4[[#This Row],[condition]],Barcelona_Idealista4[[#This Row],[prices]])</f>
        <v>needs refurb-1625000</v>
      </c>
      <c r="R2007" s="11" t="str" cm="1">
        <f t="array" ref="R2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8" spans="1:18" x14ac:dyDescent="0.2">
      <c r="A2008" s="1">
        <v>44042</v>
      </c>
      <c r="B2008" s="14">
        <f>YEAR(Barcelona_Idealista4[[#This Row],[Fecha]])</f>
        <v>2020</v>
      </c>
      <c r="C2008" t="s">
        <v>2129</v>
      </c>
      <c r="D2008" t="s">
        <v>11</v>
      </c>
      <c r="E2008" t="s">
        <v>34</v>
      </c>
      <c r="F2008" t="s">
        <v>35</v>
      </c>
      <c r="G2008" t="s">
        <v>120</v>
      </c>
      <c r="H2008" t="s">
        <v>15</v>
      </c>
      <c r="I2008">
        <v>6</v>
      </c>
      <c r="J2008">
        <v>360</v>
      </c>
      <c r="K2008" t="s">
        <v>16</v>
      </c>
      <c r="L2008" t="s">
        <v>17</v>
      </c>
      <c r="M2008" t="s">
        <v>58</v>
      </c>
      <c r="N2008" s="18">
        <f>VLOOKUP(Barcelona_Idealista4[[#This Row],[lift]],Tabla5[],2,0)</f>
        <v>0</v>
      </c>
      <c r="O2008" s="25">
        <v>1800000</v>
      </c>
      <c r="P2008" s="25">
        <f>Barcelona_Idealista4[[#This Row],[prices]]/Barcelona_Idealista4[[#This Row],[area_m2]]</f>
        <v>5000</v>
      </c>
      <c r="Q2008" t="str">
        <f>_xlfn.TEXTJOIN("-",0,Barcelona_Idealista4[[#This Row],[condition]],Barcelona_Idealista4[[#This Row],[prices]])</f>
        <v>needs refurb-1800000</v>
      </c>
      <c r="R2008" s="11" t="str" cm="1">
        <f t="array" ref="R2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09" spans="1:18" x14ac:dyDescent="0.2">
      <c r="A2009" s="1">
        <v>44043</v>
      </c>
      <c r="B2009" s="14">
        <f>YEAR(Barcelona_Idealista4[[#This Row],[Fecha]])</f>
        <v>2020</v>
      </c>
      <c r="C2009" t="s">
        <v>2130</v>
      </c>
      <c r="D2009" t="s">
        <v>11</v>
      </c>
      <c r="E2009" t="s">
        <v>37</v>
      </c>
      <c r="F2009" t="s">
        <v>49</v>
      </c>
      <c r="G2009" t="s">
        <v>120</v>
      </c>
      <c r="H2009" t="s">
        <v>15</v>
      </c>
      <c r="I2009">
        <v>4</v>
      </c>
      <c r="J2009">
        <v>114</v>
      </c>
      <c r="K2009" t="s">
        <v>16</v>
      </c>
      <c r="L2009" t="s">
        <v>17</v>
      </c>
      <c r="M2009" t="s">
        <v>40</v>
      </c>
      <c r="N2009" s="18">
        <f>VLOOKUP(Barcelona_Idealista4[[#This Row],[lift]],Tabla5[],2,0)</f>
        <v>0</v>
      </c>
      <c r="O2009" s="25">
        <v>340000</v>
      </c>
      <c r="P2009" s="25">
        <f>Barcelona_Idealista4[[#This Row],[prices]]/Barcelona_Idealista4[[#This Row],[area_m2]]</f>
        <v>2982.4561403508774</v>
      </c>
      <c r="Q2009" t="str">
        <f>_xlfn.TEXTJOIN("-",0,Barcelona_Idealista4[[#This Row],[condition]],Barcelona_Idealista4[[#This Row],[prices]])</f>
        <v>needs refurb-340000</v>
      </c>
      <c r="R2009" s="11" t="str" cm="1">
        <f t="array" ref="R20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10" spans="1:18" x14ac:dyDescent="0.2">
      <c r="A2010" s="1">
        <v>44044</v>
      </c>
      <c r="B2010" s="14">
        <f>YEAR(Barcelona_Idealista4[[#This Row],[Fecha]])</f>
        <v>2020</v>
      </c>
      <c r="C2010" t="s">
        <v>2131</v>
      </c>
      <c r="D2010" t="s">
        <v>11</v>
      </c>
      <c r="E2010" t="s">
        <v>50</v>
      </c>
      <c r="F2010" t="s">
        <v>66</v>
      </c>
      <c r="G2010" t="s">
        <v>120</v>
      </c>
      <c r="H2010" t="s">
        <v>15</v>
      </c>
      <c r="I2010">
        <v>2</v>
      </c>
      <c r="J2010">
        <v>63</v>
      </c>
      <c r="K2010" t="s">
        <v>16</v>
      </c>
      <c r="L2010" t="s">
        <v>17</v>
      </c>
      <c r="M2010" t="s">
        <v>40</v>
      </c>
      <c r="N2010" s="18">
        <f>VLOOKUP(Barcelona_Idealista4[[#This Row],[lift]],Tabla5[],2,0)</f>
        <v>0</v>
      </c>
      <c r="O2010" s="25">
        <v>265000</v>
      </c>
      <c r="P2010" s="25">
        <f>Barcelona_Idealista4[[#This Row],[prices]]/Barcelona_Idealista4[[#This Row],[area_m2]]</f>
        <v>4206.3492063492067</v>
      </c>
      <c r="Q2010" t="str">
        <f>_xlfn.TEXTJOIN("-",0,Barcelona_Idealista4[[#This Row],[condition]],Barcelona_Idealista4[[#This Row],[prices]])</f>
        <v>needs refurb-265000</v>
      </c>
      <c r="R2010" s="11" t="str" cm="1">
        <f t="array" ref="R2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1" spans="1:18" x14ac:dyDescent="0.2">
      <c r="A2011" s="1">
        <v>44045</v>
      </c>
      <c r="B2011" s="14">
        <f>YEAR(Barcelona_Idealista4[[#This Row],[Fecha]])</f>
        <v>2020</v>
      </c>
      <c r="C2011" t="s">
        <v>2132</v>
      </c>
      <c r="D2011" t="s">
        <v>11</v>
      </c>
      <c r="E2011" t="s">
        <v>12</v>
      </c>
      <c r="F2011" t="s">
        <v>31</v>
      </c>
      <c r="G2011" t="s">
        <v>120</v>
      </c>
      <c r="H2011" t="s">
        <v>15</v>
      </c>
      <c r="I2011">
        <v>4</v>
      </c>
      <c r="J2011">
        <v>77</v>
      </c>
      <c r="K2011" t="s">
        <v>16</v>
      </c>
      <c r="L2011" t="s">
        <v>17</v>
      </c>
      <c r="M2011" t="s">
        <v>60</v>
      </c>
      <c r="N2011" s="18">
        <f>VLOOKUP(Barcelona_Idealista4[[#This Row],[lift]],Tabla5[],2,0)</f>
        <v>0</v>
      </c>
      <c r="O2011" s="25">
        <v>255000</v>
      </c>
      <c r="P2011" s="25">
        <f>Barcelona_Idealista4[[#This Row],[prices]]/Barcelona_Idealista4[[#This Row],[area_m2]]</f>
        <v>3311.6883116883118</v>
      </c>
      <c r="Q2011" t="str">
        <f>_xlfn.TEXTJOIN("-",0,Barcelona_Idealista4[[#This Row],[condition]],Barcelona_Idealista4[[#This Row],[prices]])</f>
        <v>needs refurb-255000</v>
      </c>
      <c r="R2011" s="11" t="str" cm="1">
        <f t="array" ref="R2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2" spans="1:18" x14ac:dyDescent="0.2">
      <c r="A2012" s="1">
        <v>44046</v>
      </c>
      <c r="B2012" s="14">
        <f>YEAR(Barcelona_Idealista4[[#This Row],[Fecha]])</f>
        <v>2020</v>
      </c>
      <c r="C2012" t="s">
        <v>2133</v>
      </c>
      <c r="D2012" t="s">
        <v>11</v>
      </c>
      <c r="E2012" t="s">
        <v>12</v>
      </c>
      <c r="F2012" t="s">
        <v>33</v>
      </c>
      <c r="G2012" t="s">
        <v>120</v>
      </c>
      <c r="H2012" t="s">
        <v>15</v>
      </c>
      <c r="I2012">
        <v>4</v>
      </c>
      <c r="J2012">
        <v>97</v>
      </c>
      <c r="K2012" t="s">
        <v>16</v>
      </c>
      <c r="L2012" t="s">
        <v>17</v>
      </c>
      <c r="M2012" t="s">
        <v>36</v>
      </c>
      <c r="N2012" s="18">
        <f>VLOOKUP(Barcelona_Idealista4[[#This Row],[lift]],Tabla5[],2,0)</f>
        <v>0</v>
      </c>
      <c r="O2012" s="25">
        <v>445000</v>
      </c>
      <c r="P2012" s="25">
        <f>Barcelona_Idealista4[[#This Row],[prices]]/Barcelona_Idealista4[[#This Row],[area_m2]]</f>
        <v>4587.6288659793818</v>
      </c>
      <c r="Q2012" t="str">
        <f>_xlfn.TEXTJOIN("-",0,Barcelona_Idealista4[[#This Row],[condition]],Barcelona_Idealista4[[#This Row],[prices]])</f>
        <v>needs refurb-445000</v>
      </c>
      <c r="R2012" s="11" t="str" cm="1">
        <f t="array" ref="R2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3" spans="1:18" x14ac:dyDescent="0.2">
      <c r="A2013" s="1">
        <v>44047</v>
      </c>
      <c r="B2013" s="14">
        <f>YEAR(Barcelona_Idealista4[[#This Row],[Fecha]])</f>
        <v>2020</v>
      </c>
      <c r="C2013" t="s">
        <v>2134</v>
      </c>
      <c r="D2013" t="s">
        <v>11</v>
      </c>
      <c r="E2013" t="s">
        <v>34</v>
      </c>
      <c r="F2013" t="s">
        <v>35</v>
      </c>
      <c r="G2013" t="s">
        <v>120</v>
      </c>
      <c r="H2013" t="s">
        <v>23</v>
      </c>
      <c r="I2013">
        <v>7</v>
      </c>
      <c r="J2013">
        <v>331</v>
      </c>
      <c r="K2013" t="s">
        <v>16</v>
      </c>
      <c r="L2013" t="s">
        <v>17</v>
      </c>
      <c r="M2013" t="s">
        <v>36</v>
      </c>
      <c r="N2013" s="18">
        <f>VLOOKUP(Barcelona_Idealista4[[#This Row],[lift]],Tabla5[],2,0)</f>
        <v>0</v>
      </c>
      <c r="O2013" s="25">
        <v>2500000</v>
      </c>
      <c r="P2013" s="25">
        <f>Barcelona_Idealista4[[#This Row],[prices]]/Barcelona_Idealista4[[#This Row],[area_m2]]</f>
        <v>7552.8700906344411</v>
      </c>
      <c r="Q2013" t="str">
        <f>_xlfn.TEXTJOIN("-",0,Barcelona_Idealista4[[#This Row],[condition]],Barcelona_Idealista4[[#This Row],[prices]])</f>
        <v>needs refurb-2500000</v>
      </c>
      <c r="R2013" s="11" t="str" cm="1">
        <f t="array" ref="R20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4" spans="1:18" x14ac:dyDescent="0.2">
      <c r="A2014" s="1">
        <v>44048</v>
      </c>
      <c r="B2014" s="14">
        <f>YEAR(Barcelona_Idealista4[[#This Row],[Fecha]])</f>
        <v>2020</v>
      </c>
      <c r="C2014" t="s">
        <v>2135</v>
      </c>
      <c r="D2014" t="s">
        <v>11</v>
      </c>
      <c r="E2014" t="s">
        <v>50</v>
      </c>
      <c r="F2014" t="s">
        <v>114</v>
      </c>
      <c r="G2014" t="s">
        <v>120</v>
      </c>
      <c r="H2014" t="s">
        <v>15</v>
      </c>
      <c r="I2014">
        <v>3</v>
      </c>
      <c r="J2014">
        <v>68</v>
      </c>
      <c r="K2014" t="s">
        <v>16</v>
      </c>
      <c r="L2014" t="s">
        <v>17</v>
      </c>
      <c r="M2014" t="s">
        <v>52</v>
      </c>
      <c r="N2014" s="18">
        <f>VLOOKUP(Barcelona_Idealista4[[#This Row],[lift]],Tabla5[],2,0)</f>
        <v>0</v>
      </c>
      <c r="O2014" s="25">
        <v>149000</v>
      </c>
      <c r="P2014" s="25">
        <f>Barcelona_Idealista4[[#This Row],[prices]]/Barcelona_Idealista4[[#This Row],[area_m2]]</f>
        <v>2191.1764705882351</v>
      </c>
      <c r="Q2014" t="str">
        <f>_xlfn.TEXTJOIN("-",0,Barcelona_Idealista4[[#This Row],[condition]],Barcelona_Idealista4[[#This Row],[prices]])</f>
        <v>needs refurb-149000</v>
      </c>
      <c r="R2014" s="11" t="str" cm="1">
        <f t="array" ref="R20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15" spans="1:18" x14ac:dyDescent="0.2">
      <c r="A2015" s="1">
        <v>44049</v>
      </c>
      <c r="B2015" s="14">
        <f>YEAR(Barcelona_Idealista4[[#This Row],[Fecha]])</f>
        <v>2020</v>
      </c>
      <c r="C2015" t="s">
        <v>2136</v>
      </c>
      <c r="D2015" t="s">
        <v>11</v>
      </c>
      <c r="E2015" t="s">
        <v>37</v>
      </c>
      <c r="F2015" t="s">
        <v>49</v>
      </c>
      <c r="G2015" t="s">
        <v>120</v>
      </c>
      <c r="H2015" t="s">
        <v>15</v>
      </c>
      <c r="I2015">
        <v>4</v>
      </c>
      <c r="J2015">
        <v>113</v>
      </c>
      <c r="K2015" t="s">
        <v>16</v>
      </c>
      <c r="L2015" t="s">
        <v>17</v>
      </c>
      <c r="M2015" t="s">
        <v>21</v>
      </c>
      <c r="N2015" s="18">
        <f>VLOOKUP(Barcelona_Idealista4[[#This Row],[lift]],Tabla5[],2,0)</f>
        <v>0</v>
      </c>
      <c r="O2015" s="25">
        <v>450000</v>
      </c>
      <c r="P2015" s="25">
        <f>Barcelona_Idealista4[[#This Row],[prices]]/Barcelona_Idealista4[[#This Row],[area_m2]]</f>
        <v>3982.3008849557523</v>
      </c>
      <c r="Q2015" t="str">
        <f>_xlfn.TEXTJOIN("-",0,Barcelona_Idealista4[[#This Row],[condition]],Barcelona_Idealista4[[#This Row],[prices]])</f>
        <v>needs refurb-450000</v>
      </c>
      <c r="R2015" s="11" t="str" cm="1">
        <f t="array" ref="R20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6" spans="1:18" x14ac:dyDescent="0.2">
      <c r="A2016" s="1">
        <v>44050</v>
      </c>
      <c r="B2016" s="14">
        <f>YEAR(Barcelona_Idealista4[[#This Row],[Fecha]])</f>
        <v>2020</v>
      </c>
      <c r="C2016" t="s">
        <v>2137</v>
      </c>
      <c r="D2016" t="s">
        <v>11</v>
      </c>
      <c r="E2016" t="s">
        <v>12</v>
      </c>
      <c r="F2016" t="s">
        <v>31</v>
      </c>
      <c r="G2016" t="s">
        <v>120</v>
      </c>
      <c r="H2016" t="s">
        <v>15</v>
      </c>
      <c r="I2016">
        <v>4</v>
      </c>
      <c r="J2016">
        <v>70</v>
      </c>
      <c r="K2016" t="s">
        <v>16</v>
      </c>
      <c r="L2016" t="s">
        <v>17</v>
      </c>
      <c r="M2016" t="s">
        <v>60</v>
      </c>
      <c r="N2016" s="18">
        <f>VLOOKUP(Barcelona_Idealista4[[#This Row],[lift]],Tabla5[],2,0)</f>
        <v>0</v>
      </c>
      <c r="O2016" s="25">
        <v>255000</v>
      </c>
      <c r="P2016" s="25">
        <f>Barcelona_Idealista4[[#This Row],[prices]]/Barcelona_Idealista4[[#This Row],[area_m2]]</f>
        <v>3642.8571428571427</v>
      </c>
      <c r="Q2016" t="str">
        <f>_xlfn.TEXTJOIN("-",0,Barcelona_Idealista4[[#This Row],[condition]],Barcelona_Idealista4[[#This Row],[prices]])</f>
        <v>needs refurb-255000</v>
      </c>
      <c r="R2016" s="11" t="str" cm="1">
        <f t="array" ref="R20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7" spans="1:18" x14ac:dyDescent="0.2">
      <c r="A2017" s="1">
        <v>44051</v>
      </c>
      <c r="B2017" s="14">
        <f>YEAR(Barcelona_Idealista4[[#This Row],[Fecha]])</f>
        <v>2020</v>
      </c>
      <c r="C2017" t="s">
        <v>2138</v>
      </c>
      <c r="D2017" t="s">
        <v>11</v>
      </c>
      <c r="E2017" t="s">
        <v>54</v>
      </c>
      <c r="F2017" t="s">
        <v>97</v>
      </c>
      <c r="G2017" t="s">
        <v>120</v>
      </c>
      <c r="H2017" t="s">
        <v>15</v>
      </c>
      <c r="I2017">
        <v>4</v>
      </c>
      <c r="J2017">
        <v>95</v>
      </c>
      <c r="K2017" t="s">
        <v>16</v>
      </c>
      <c r="L2017" t="s">
        <v>17</v>
      </c>
      <c r="M2017" t="s">
        <v>24</v>
      </c>
      <c r="N2017" s="18">
        <f>VLOOKUP(Barcelona_Idealista4[[#This Row],[lift]],Tabla5[],2,0)</f>
        <v>0</v>
      </c>
      <c r="O2017" s="25">
        <v>295000</v>
      </c>
      <c r="P2017" s="25">
        <f>Barcelona_Idealista4[[#This Row],[prices]]/Barcelona_Idealista4[[#This Row],[area_m2]]</f>
        <v>3105.2631578947367</v>
      </c>
      <c r="Q2017" t="str">
        <f>_xlfn.TEXTJOIN("-",0,Barcelona_Idealista4[[#This Row],[condition]],Barcelona_Idealista4[[#This Row],[prices]])</f>
        <v>needs refurb-295000</v>
      </c>
      <c r="R2017" s="11" t="str" cm="1">
        <f t="array" ref="R20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8" spans="1:18" x14ac:dyDescent="0.2">
      <c r="A2018" s="1">
        <v>44052</v>
      </c>
      <c r="B2018" s="14">
        <f>YEAR(Barcelona_Idealista4[[#This Row],[Fecha]])</f>
        <v>2020</v>
      </c>
      <c r="C2018" t="s">
        <v>2139</v>
      </c>
      <c r="D2018" t="s">
        <v>11</v>
      </c>
      <c r="E2018" t="s">
        <v>12</v>
      </c>
      <c r="F2018" t="s">
        <v>41</v>
      </c>
      <c r="G2018" t="s">
        <v>120</v>
      </c>
      <c r="H2018" t="s">
        <v>15</v>
      </c>
      <c r="I2018">
        <v>3</v>
      </c>
      <c r="J2018">
        <v>96</v>
      </c>
      <c r="K2018" t="s">
        <v>16</v>
      </c>
      <c r="L2018" t="s">
        <v>17</v>
      </c>
      <c r="M2018" t="s">
        <v>18</v>
      </c>
      <c r="N2018" s="18">
        <f>VLOOKUP(Barcelona_Idealista4[[#This Row],[lift]],Tabla5[],2,0)</f>
        <v>0</v>
      </c>
      <c r="O2018" s="25">
        <v>570000</v>
      </c>
      <c r="P2018" s="25">
        <f>Barcelona_Idealista4[[#This Row],[prices]]/Barcelona_Idealista4[[#This Row],[area_m2]]</f>
        <v>5937.5</v>
      </c>
      <c r="Q2018" t="str">
        <f>_xlfn.TEXTJOIN("-",0,Barcelona_Idealista4[[#This Row],[condition]],Barcelona_Idealista4[[#This Row],[prices]])</f>
        <v>needs refurb-570000</v>
      </c>
      <c r="R2018" s="11" t="str" cm="1">
        <f t="array" ref="R20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19" spans="1:18" x14ac:dyDescent="0.2">
      <c r="A2019" s="1">
        <v>44053</v>
      </c>
      <c r="B2019" s="14">
        <f>YEAR(Barcelona_Idealista4[[#This Row],[Fecha]])</f>
        <v>2020</v>
      </c>
      <c r="C2019" t="s">
        <v>2140</v>
      </c>
      <c r="D2019" t="s">
        <v>11</v>
      </c>
      <c r="E2019" t="s">
        <v>19</v>
      </c>
      <c r="F2019" t="s">
        <v>20</v>
      </c>
      <c r="G2019" t="s">
        <v>120</v>
      </c>
      <c r="H2019" t="s">
        <v>15</v>
      </c>
      <c r="I2019">
        <v>3</v>
      </c>
      <c r="J2019">
        <v>98</v>
      </c>
      <c r="K2019" t="s">
        <v>16</v>
      </c>
      <c r="L2019" t="s">
        <v>17</v>
      </c>
      <c r="M2019" t="s">
        <v>58</v>
      </c>
      <c r="N2019" s="18">
        <f>VLOOKUP(Barcelona_Idealista4[[#This Row],[lift]],Tabla5[],2,0)</f>
        <v>0</v>
      </c>
      <c r="O2019" s="25">
        <v>410000</v>
      </c>
      <c r="P2019" s="25">
        <f>Barcelona_Idealista4[[#This Row],[prices]]/Barcelona_Idealista4[[#This Row],[area_m2]]</f>
        <v>4183.6734693877552</v>
      </c>
      <c r="Q2019" t="str">
        <f>_xlfn.TEXTJOIN("-",0,Barcelona_Idealista4[[#This Row],[condition]],Barcelona_Idealista4[[#This Row],[prices]])</f>
        <v>needs refurb-410000</v>
      </c>
      <c r="R2019" s="11" t="str" cm="1">
        <f t="array" ref="R2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0" spans="1:18" x14ac:dyDescent="0.2">
      <c r="A2020" s="1">
        <v>44054</v>
      </c>
      <c r="B2020" s="14">
        <f>YEAR(Barcelona_Idealista4[[#This Row],[Fecha]])</f>
        <v>2020</v>
      </c>
      <c r="C2020" t="s">
        <v>2141</v>
      </c>
      <c r="D2020" t="s">
        <v>11</v>
      </c>
      <c r="E2020" t="s">
        <v>47</v>
      </c>
      <c r="F2020" t="s">
        <v>98</v>
      </c>
      <c r="G2020" t="s">
        <v>120</v>
      </c>
      <c r="H2020" t="s">
        <v>15</v>
      </c>
      <c r="I2020">
        <v>2</v>
      </c>
      <c r="J2020">
        <v>70</v>
      </c>
      <c r="K2020" t="s">
        <v>16</v>
      </c>
      <c r="L2020" t="s">
        <v>17</v>
      </c>
      <c r="M2020" t="s">
        <v>52</v>
      </c>
      <c r="N2020" s="18">
        <f>VLOOKUP(Barcelona_Idealista4[[#This Row],[lift]],Tabla5[],2,0)</f>
        <v>0</v>
      </c>
      <c r="O2020" s="25">
        <v>162000</v>
      </c>
      <c r="P2020" s="25">
        <f>Barcelona_Idealista4[[#This Row],[prices]]/Barcelona_Idealista4[[#This Row],[area_m2]]</f>
        <v>2314.2857142857142</v>
      </c>
      <c r="Q2020" t="str">
        <f>_xlfn.TEXTJOIN("-",0,Barcelona_Idealista4[[#This Row],[condition]],Barcelona_Idealista4[[#This Row],[prices]])</f>
        <v>needs refurb-162000</v>
      </c>
      <c r="R2020" s="11" t="str" cm="1">
        <f t="array" ref="R20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21" spans="1:18" x14ac:dyDescent="0.2">
      <c r="A2021" s="1">
        <v>44055</v>
      </c>
      <c r="B2021" s="14">
        <f>YEAR(Barcelona_Idealista4[[#This Row],[Fecha]])</f>
        <v>2020</v>
      </c>
      <c r="C2021" t="s">
        <v>2142</v>
      </c>
      <c r="D2021" t="s">
        <v>11</v>
      </c>
      <c r="E2021" t="s">
        <v>12</v>
      </c>
      <c r="F2021" t="s">
        <v>13</v>
      </c>
      <c r="G2021" t="s">
        <v>120</v>
      </c>
      <c r="H2021" t="s">
        <v>15</v>
      </c>
      <c r="I2021">
        <v>8</v>
      </c>
      <c r="J2021">
        <v>630</v>
      </c>
      <c r="K2021" t="s">
        <v>16</v>
      </c>
      <c r="L2021" t="s">
        <v>17</v>
      </c>
      <c r="M2021" t="s">
        <v>18</v>
      </c>
      <c r="N2021" s="18">
        <f>VLOOKUP(Barcelona_Idealista4[[#This Row],[lift]],Tabla5[],2,0)</f>
        <v>0</v>
      </c>
      <c r="O2021" s="25">
        <v>2520000</v>
      </c>
      <c r="P2021" s="25">
        <f>Barcelona_Idealista4[[#This Row],[prices]]/Barcelona_Idealista4[[#This Row],[area_m2]]</f>
        <v>4000</v>
      </c>
      <c r="Q2021" t="str">
        <f>_xlfn.TEXTJOIN("-",0,Barcelona_Idealista4[[#This Row],[condition]],Barcelona_Idealista4[[#This Row],[prices]])</f>
        <v>needs refurb-2520000</v>
      </c>
      <c r="R2021" s="11" t="str" cm="1">
        <f t="array" ref="R20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2" spans="1:18" x14ac:dyDescent="0.2">
      <c r="A2022" s="1">
        <v>44056</v>
      </c>
      <c r="B2022" s="14">
        <f>YEAR(Barcelona_Idealista4[[#This Row],[Fecha]])</f>
        <v>2020</v>
      </c>
      <c r="C2022" t="s">
        <v>2143</v>
      </c>
      <c r="D2022" t="s">
        <v>11</v>
      </c>
      <c r="E2022" t="s">
        <v>12</v>
      </c>
      <c r="F2022" t="s">
        <v>33</v>
      </c>
      <c r="G2022" t="s">
        <v>120</v>
      </c>
      <c r="H2022" t="s">
        <v>15</v>
      </c>
      <c r="I2022">
        <v>3</v>
      </c>
      <c r="J2022">
        <v>90</v>
      </c>
      <c r="K2022" t="s">
        <v>16</v>
      </c>
      <c r="L2022" t="s">
        <v>17</v>
      </c>
      <c r="M2022" t="s">
        <v>18</v>
      </c>
      <c r="N2022" s="18">
        <f>VLOOKUP(Barcelona_Idealista4[[#This Row],[lift]],Tabla5[],2,0)</f>
        <v>0</v>
      </c>
      <c r="O2022" s="25">
        <v>340000</v>
      </c>
      <c r="P2022" s="25">
        <f>Barcelona_Idealista4[[#This Row],[prices]]/Barcelona_Idealista4[[#This Row],[area_m2]]</f>
        <v>3777.7777777777778</v>
      </c>
      <c r="Q2022" t="str">
        <f>_xlfn.TEXTJOIN("-",0,Barcelona_Idealista4[[#This Row],[condition]],Barcelona_Idealista4[[#This Row],[prices]])</f>
        <v>needs refurb-340000</v>
      </c>
      <c r="R2022" s="11" t="str" cm="1">
        <f t="array" ref="R20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3" spans="1:18" x14ac:dyDescent="0.2">
      <c r="A2023" s="1">
        <v>44057</v>
      </c>
      <c r="B2023" s="14">
        <f>YEAR(Barcelona_Idealista4[[#This Row],[Fecha]])</f>
        <v>2020</v>
      </c>
      <c r="C2023" t="s">
        <v>2144</v>
      </c>
      <c r="D2023" t="s">
        <v>11</v>
      </c>
      <c r="E2023" t="s">
        <v>50</v>
      </c>
      <c r="F2023" t="s">
        <v>84</v>
      </c>
      <c r="G2023" t="s">
        <v>120</v>
      </c>
      <c r="H2023" t="s">
        <v>15</v>
      </c>
      <c r="I2023">
        <v>4</v>
      </c>
      <c r="J2023">
        <v>89</v>
      </c>
      <c r="K2023" t="s">
        <v>16</v>
      </c>
      <c r="L2023" t="s">
        <v>17</v>
      </c>
      <c r="M2023" t="s">
        <v>46</v>
      </c>
      <c r="N2023" s="18">
        <f>VLOOKUP(Barcelona_Idealista4[[#This Row],[lift]],Tabla5[],2,0)</f>
        <v>0</v>
      </c>
      <c r="O2023" s="25">
        <v>315000</v>
      </c>
      <c r="P2023" s="25">
        <f>Barcelona_Idealista4[[#This Row],[prices]]/Barcelona_Idealista4[[#This Row],[area_m2]]</f>
        <v>3539.325842696629</v>
      </c>
      <c r="Q2023" t="str">
        <f>_xlfn.TEXTJOIN("-",0,Barcelona_Idealista4[[#This Row],[condition]],Barcelona_Idealista4[[#This Row],[prices]])</f>
        <v>needs refurb-315000</v>
      </c>
      <c r="R2023" s="11" t="str" cm="1">
        <f t="array" ref="R2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4" spans="1:18" x14ac:dyDescent="0.2">
      <c r="A2024" s="1">
        <v>44058</v>
      </c>
      <c r="B2024" s="14">
        <f>YEAR(Barcelona_Idealista4[[#This Row],[Fecha]])</f>
        <v>2020</v>
      </c>
      <c r="C2024" t="s">
        <v>2145</v>
      </c>
      <c r="D2024" t="s">
        <v>11</v>
      </c>
      <c r="E2024" t="s">
        <v>50</v>
      </c>
      <c r="F2024" t="s">
        <v>51</v>
      </c>
      <c r="G2024" t="s">
        <v>120</v>
      </c>
      <c r="H2024" t="s">
        <v>15</v>
      </c>
      <c r="I2024">
        <v>3</v>
      </c>
      <c r="J2024">
        <v>83</v>
      </c>
      <c r="K2024" t="s">
        <v>16</v>
      </c>
      <c r="L2024" t="s">
        <v>17</v>
      </c>
      <c r="M2024" t="s">
        <v>57</v>
      </c>
      <c r="N2024" s="18">
        <f>VLOOKUP(Barcelona_Idealista4[[#This Row],[lift]],Tabla5[],2,0)</f>
        <v>0</v>
      </c>
      <c r="O2024" s="25">
        <v>335000</v>
      </c>
      <c r="P2024" s="25">
        <f>Barcelona_Idealista4[[#This Row],[prices]]/Barcelona_Idealista4[[#This Row],[area_m2]]</f>
        <v>4036.1445783132531</v>
      </c>
      <c r="Q2024" t="str">
        <f>_xlfn.TEXTJOIN("-",0,Barcelona_Idealista4[[#This Row],[condition]],Barcelona_Idealista4[[#This Row],[prices]])</f>
        <v>needs refurb-335000</v>
      </c>
      <c r="R2024" s="11" t="str" cm="1">
        <f t="array" ref="R2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5" spans="1:18" x14ac:dyDescent="0.2">
      <c r="A2025" s="1">
        <v>44059</v>
      </c>
      <c r="B2025" s="14">
        <f>YEAR(Barcelona_Idealista4[[#This Row],[Fecha]])</f>
        <v>2020</v>
      </c>
      <c r="C2025" t="s">
        <v>2146</v>
      </c>
      <c r="D2025" t="s">
        <v>11</v>
      </c>
      <c r="E2025" t="s">
        <v>12</v>
      </c>
      <c r="F2025" t="s">
        <v>13</v>
      </c>
      <c r="G2025" t="s">
        <v>120</v>
      </c>
      <c r="H2025" t="s">
        <v>15</v>
      </c>
      <c r="I2025">
        <v>3</v>
      </c>
      <c r="J2025">
        <v>150</v>
      </c>
      <c r="K2025" t="s">
        <v>16</v>
      </c>
      <c r="L2025" t="s">
        <v>17</v>
      </c>
      <c r="M2025" t="s">
        <v>21</v>
      </c>
      <c r="N2025" s="18">
        <f>VLOOKUP(Barcelona_Idealista4[[#This Row],[lift]],Tabla5[],2,0)</f>
        <v>0</v>
      </c>
      <c r="O2025" s="25">
        <v>1495000</v>
      </c>
      <c r="P2025" s="25">
        <f>Barcelona_Idealista4[[#This Row],[prices]]/Barcelona_Idealista4[[#This Row],[area_m2]]</f>
        <v>9966.6666666666661</v>
      </c>
      <c r="Q2025" t="str">
        <f>_xlfn.TEXTJOIN("-",0,Barcelona_Idealista4[[#This Row],[condition]],Barcelona_Idealista4[[#This Row],[prices]])</f>
        <v>needs refurb-1495000</v>
      </c>
      <c r="R2025" s="11" t="str" cm="1">
        <f t="array" ref="R20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6" spans="1:18" x14ac:dyDescent="0.2">
      <c r="A2026" s="1">
        <v>44060</v>
      </c>
      <c r="B2026" s="14">
        <f>YEAR(Barcelona_Idealista4[[#This Row],[Fecha]])</f>
        <v>2020</v>
      </c>
      <c r="C2026" t="s">
        <v>2147</v>
      </c>
      <c r="D2026" t="s">
        <v>11</v>
      </c>
      <c r="E2026" t="s">
        <v>50</v>
      </c>
      <c r="F2026" t="s">
        <v>51</v>
      </c>
      <c r="G2026" t="s">
        <v>120</v>
      </c>
      <c r="H2026" t="s">
        <v>15</v>
      </c>
      <c r="I2026">
        <v>1</v>
      </c>
      <c r="J2026">
        <v>54</v>
      </c>
      <c r="K2026" t="s">
        <v>16</v>
      </c>
      <c r="L2026" t="s">
        <v>17</v>
      </c>
      <c r="M2026" t="s">
        <v>18</v>
      </c>
      <c r="N2026" s="18">
        <f>VLOOKUP(Barcelona_Idealista4[[#This Row],[lift]],Tabla5[],2,0)</f>
        <v>0</v>
      </c>
      <c r="O2026" s="25">
        <v>280000</v>
      </c>
      <c r="P2026" s="25">
        <f>Barcelona_Idealista4[[#This Row],[prices]]/Barcelona_Idealista4[[#This Row],[area_m2]]</f>
        <v>5185.1851851851852</v>
      </c>
      <c r="Q2026" t="str">
        <f>_xlfn.TEXTJOIN("-",0,Barcelona_Idealista4[[#This Row],[condition]],Barcelona_Idealista4[[#This Row],[prices]])</f>
        <v>needs refurb-280000</v>
      </c>
      <c r="R2026" s="11" t="str" cm="1">
        <f t="array" ref="R2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7" spans="1:18" x14ac:dyDescent="0.2">
      <c r="A2027" s="1">
        <v>44061</v>
      </c>
      <c r="B2027" s="14">
        <f>YEAR(Barcelona_Idealista4[[#This Row],[Fecha]])</f>
        <v>2020</v>
      </c>
      <c r="C2027" t="s">
        <v>2148</v>
      </c>
      <c r="D2027" t="s">
        <v>11</v>
      </c>
      <c r="E2027" t="s">
        <v>34</v>
      </c>
      <c r="F2027" t="s">
        <v>35</v>
      </c>
      <c r="G2027" t="s">
        <v>120</v>
      </c>
      <c r="H2027" t="s">
        <v>32</v>
      </c>
      <c r="I2027">
        <v>8</v>
      </c>
      <c r="J2027">
        <v>447</v>
      </c>
      <c r="K2027" t="s">
        <v>16</v>
      </c>
      <c r="L2027" t="s">
        <v>17</v>
      </c>
      <c r="M2027" t="s">
        <v>36</v>
      </c>
      <c r="N2027" s="18">
        <f>VLOOKUP(Barcelona_Idealista4[[#This Row],[lift]],Tabla5[],2,0)</f>
        <v>0</v>
      </c>
      <c r="O2027" s="25">
        <v>2500000</v>
      </c>
      <c r="P2027" s="25">
        <f>Barcelona_Idealista4[[#This Row],[prices]]/Barcelona_Idealista4[[#This Row],[area_m2]]</f>
        <v>5592.8411633109617</v>
      </c>
      <c r="Q2027" t="str">
        <f>_xlfn.TEXTJOIN("-",0,Barcelona_Idealista4[[#This Row],[condition]],Barcelona_Idealista4[[#This Row],[prices]])</f>
        <v>needs refurb-2500000</v>
      </c>
      <c r="R2027" s="11" t="str" cm="1">
        <f t="array" ref="R2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28" spans="1:18" x14ac:dyDescent="0.2">
      <c r="A2028" s="1">
        <v>44062</v>
      </c>
      <c r="B2028" s="14">
        <f>YEAR(Barcelona_Idealista4[[#This Row],[Fecha]])</f>
        <v>2020</v>
      </c>
      <c r="C2028" t="s">
        <v>2149</v>
      </c>
      <c r="D2028" t="s">
        <v>11</v>
      </c>
      <c r="E2028" t="s">
        <v>25</v>
      </c>
      <c r="F2028" t="s">
        <v>39</v>
      </c>
      <c r="G2028" t="s">
        <v>120</v>
      </c>
      <c r="H2028" t="s">
        <v>15</v>
      </c>
      <c r="I2028">
        <v>4</v>
      </c>
      <c r="J2028">
        <v>89</v>
      </c>
      <c r="K2028" t="s">
        <v>16</v>
      </c>
      <c r="L2028" t="s">
        <v>17</v>
      </c>
      <c r="M2028" t="s">
        <v>18</v>
      </c>
      <c r="N2028" s="18">
        <f>VLOOKUP(Barcelona_Idealista4[[#This Row],[lift]],Tabla5[],2,0)</f>
        <v>0</v>
      </c>
      <c r="O2028" s="25">
        <v>259500</v>
      </c>
      <c r="P2028" s="25">
        <f>Barcelona_Idealista4[[#This Row],[prices]]/Barcelona_Idealista4[[#This Row],[area_m2]]</f>
        <v>2915.7303370786517</v>
      </c>
      <c r="Q2028" t="str">
        <f>_xlfn.TEXTJOIN("-",0,Barcelona_Idealista4[[#This Row],[condition]],Barcelona_Idealista4[[#This Row],[prices]])</f>
        <v>needs refurb-259500</v>
      </c>
      <c r="R2028" s="11" t="str" cm="1">
        <f t="array" ref="R20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29" spans="1:18" x14ac:dyDescent="0.2">
      <c r="A2029" s="1">
        <v>44063</v>
      </c>
      <c r="B2029" s="14">
        <f>YEAR(Barcelona_Idealista4[[#This Row],[Fecha]])</f>
        <v>2020</v>
      </c>
      <c r="C2029" t="s">
        <v>2150</v>
      </c>
      <c r="D2029" t="s">
        <v>11</v>
      </c>
      <c r="E2029" t="s">
        <v>42</v>
      </c>
      <c r="F2029" t="s">
        <v>43</v>
      </c>
      <c r="G2029" t="s">
        <v>120</v>
      </c>
      <c r="H2029" t="s">
        <v>32</v>
      </c>
      <c r="I2029">
        <v>3</v>
      </c>
      <c r="J2029">
        <v>185</v>
      </c>
      <c r="K2029" t="s">
        <v>28</v>
      </c>
      <c r="L2029" t="s">
        <v>17</v>
      </c>
      <c r="M2029" t="s">
        <v>52</v>
      </c>
      <c r="N2029" s="18">
        <f>VLOOKUP(Barcelona_Idealista4[[#This Row],[lift]],Tabla5[],2,0)</f>
        <v>0.02</v>
      </c>
      <c r="O2029" s="25">
        <v>475000</v>
      </c>
      <c r="P2029" s="25">
        <f>Barcelona_Idealista4[[#This Row],[prices]]/Barcelona_Idealista4[[#This Row],[area_m2]]</f>
        <v>2567.5675675675675</v>
      </c>
      <c r="Q2029" t="str">
        <f>_xlfn.TEXTJOIN("-",0,Barcelona_Idealista4[[#This Row],[condition]],Barcelona_Idealista4[[#This Row],[prices]])</f>
        <v>needs refurb-475000</v>
      </c>
      <c r="R2029" s="11" t="str" cm="1">
        <f t="array" ref="R20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0" spans="1:18" x14ac:dyDescent="0.2">
      <c r="A2030" s="1">
        <v>44064</v>
      </c>
      <c r="B2030" s="14">
        <f>YEAR(Barcelona_Idealista4[[#This Row],[Fecha]])</f>
        <v>2020</v>
      </c>
      <c r="C2030" t="s">
        <v>2151</v>
      </c>
      <c r="D2030" t="s">
        <v>11</v>
      </c>
      <c r="E2030" t="s">
        <v>42</v>
      </c>
      <c r="F2030" t="s">
        <v>78</v>
      </c>
      <c r="G2030" t="s">
        <v>120</v>
      </c>
      <c r="H2030" t="s">
        <v>15</v>
      </c>
      <c r="I2030">
        <v>3</v>
      </c>
      <c r="J2030">
        <v>72</v>
      </c>
      <c r="K2030" t="s">
        <v>16</v>
      </c>
      <c r="L2030" t="s">
        <v>17</v>
      </c>
      <c r="M2030" t="s">
        <v>100</v>
      </c>
      <c r="N2030" s="18">
        <f>VLOOKUP(Barcelona_Idealista4[[#This Row],[lift]],Tabla5[],2,0)</f>
        <v>0</v>
      </c>
      <c r="O2030" s="25">
        <v>150000</v>
      </c>
      <c r="P2030" s="25">
        <f>Barcelona_Idealista4[[#This Row],[prices]]/Barcelona_Idealista4[[#This Row],[area_m2]]</f>
        <v>2083.3333333333335</v>
      </c>
      <c r="Q2030" t="str">
        <f>_xlfn.TEXTJOIN("-",0,Barcelona_Idealista4[[#This Row],[condition]],Barcelona_Idealista4[[#This Row],[prices]])</f>
        <v>needs refurb-150000</v>
      </c>
      <c r="R2030" s="11" t="str" cm="1">
        <f t="array" ref="R20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1" spans="1:18" x14ac:dyDescent="0.2">
      <c r="A2031" s="1">
        <v>44065</v>
      </c>
      <c r="B2031" s="14">
        <f>YEAR(Barcelona_Idealista4[[#This Row],[Fecha]])</f>
        <v>2020</v>
      </c>
      <c r="C2031" t="s">
        <v>2152</v>
      </c>
      <c r="D2031" t="s">
        <v>11</v>
      </c>
      <c r="E2031" t="s">
        <v>47</v>
      </c>
      <c r="F2031" t="s">
        <v>48</v>
      </c>
      <c r="G2031" t="s">
        <v>120</v>
      </c>
      <c r="H2031" t="s">
        <v>15</v>
      </c>
      <c r="I2031">
        <v>3</v>
      </c>
      <c r="J2031">
        <v>68</v>
      </c>
      <c r="K2031" t="s">
        <v>28</v>
      </c>
      <c r="L2031" t="s">
        <v>17</v>
      </c>
      <c r="M2031" t="s">
        <v>21</v>
      </c>
      <c r="N2031" s="18">
        <f>VLOOKUP(Barcelona_Idealista4[[#This Row],[lift]],Tabla5[],2,0)</f>
        <v>0.02</v>
      </c>
      <c r="O2031" s="25">
        <v>152000</v>
      </c>
      <c r="P2031" s="25">
        <f>Barcelona_Idealista4[[#This Row],[prices]]/Barcelona_Idealista4[[#This Row],[area_m2]]</f>
        <v>2235.294117647059</v>
      </c>
      <c r="Q2031" t="str">
        <f>_xlfn.TEXTJOIN("-",0,Barcelona_Idealista4[[#This Row],[condition]],Barcelona_Idealista4[[#This Row],[prices]])</f>
        <v>needs refurb-152000</v>
      </c>
      <c r="R2031" s="11" t="str" cm="1">
        <f t="array" ref="R20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2" spans="1:18" x14ac:dyDescent="0.2">
      <c r="A2032" s="1">
        <v>44066</v>
      </c>
      <c r="B2032" s="14">
        <f>YEAR(Barcelona_Idealista4[[#This Row],[Fecha]])</f>
        <v>2020</v>
      </c>
      <c r="C2032" t="s">
        <v>2153</v>
      </c>
      <c r="D2032" t="s">
        <v>11</v>
      </c>
      <c r="E2032" t="s">
        <v>37</v>
      </c>
      <c r="F2032" t="s">
        <v>74</v>
      </c>
      <c r="G2032" t="s">
        <v>120</v>
      </c>
      <c r="H2032" t="s">
        <v>15</v>
      </c>
      <c r="I2032">
        <v>2</v>
      </c>
      <c r="J2032">
        <v>42</v>
      </c>
      <c r="K2032" t="s">
        <v>28</v>
      </c>
      <c r="L2032" t="s">
        <v>17</v>
      </c>
      <c r="M2032" t="s">
        <v>40</v>
      </c>
      <c r="N2032" s="18">
        <f>VLOOKUP(Barcelona_Idealista4[[#This Row],[lift]],Tabla5[],2,0)</f>
        <v>0.02</v>
      </c>
      <c r="O2032" s="25">
        <v>118000</v>
      </c>
      <c r="P2032" s="25">
        <f>Barcelona_Idealista4[[#This Row],[prices]]/Barcelona_Idealista4[[#This Row],[area_m2]]</f>
        <v>2809.5238095238096</v>
      </c>
      <c r="Q2032" t="str">
        <f>_xlfn.TEXTJOIN("-",0,Barcelona_Idealista4[[#This Row],[condition]],Barcelona_Idealista4[[#This Row],[prices]])</f>
        <v>needs refurb-118000</v>
      </c>
      <c r="R2032" s="11" t="str" cm="1">
        <f t="array" ref="R20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33" spans="1:18" x14ac:dyDescent="0.2">
      <c r="A2033" s="1">
        <v>44067</v>
      </c>
      <c r="B2033" s="14">
        <f>YEAR(Barcelona_Idealista4[[#This Row],[Fecha]])</f>
        <v>2020</v>
      </c>
      <c r="C2033" t="s">
        <v>2154</v>
      </c>
      <c r="D2033" t="s">
        <v>11</v>
      </c>
      <c r="E2033" t="s">
        <v>19</v>
      </c>
      <c r="F2033" t="s">
        <v>77</v>
      </c>
      <c r="G2033" t="s">
        <v>120</v>
      </c>
      <c r="H2033" t="s">
        <v>15</v>
      </c>
      <c r="I2033">
        <v>5</v>
      </c>
      <c r="J2033">
        <v>215</v>
      </c>
      <c r="K2033" t="s">
        <v>16</v>
      </c>
      <c r="L2033" t="s">
        <v>17</v>
      </c>
      <c r="M2033" t="s">
        <v>40</v>
      </c>
      <c r="N2033" s="18">
        <f>VLOOKUP(Barcelona_Idealista4[[#This Row],[lift]],Tabla5[],2,0)</f>
        <v>0</v>
      </c>
      <c r="O2033" s="25">
        <v>930000</v>
      </c>
      <c r="P2033" s="25">
        <f>Barcelona_Idealista4[[#This Row],[prices]]/Barcelona_Idealista4[[#This Row],[area_m2]]</f>
        <v>4325.5813953488368</v>
      </c>
      <c r="Q2033" t="str">
        <f>_xlfn.TEXTJOIN("-",0,Barcelona_Idealista4[[#This Row],[condition]],Barcelona_Idealista4[[#This Row],[prices]])</f>
        <v>needs refurb-930000</v>
      </c>
      <c r="R2033" s="11" t="str" cm="1">
        <f t="array" ref="R20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4" spans="1:18" x14ac:dyDescent="0.2">
      <c r="A2034" s="1">
        <v>44068</v>
      </c>
      <c r="B2034" s="14">
        <f>YEAR(Barcelona_Idealista4[[#This Row],[Fecha]])</f>
        <v>2020</v>
      </c>
      <c r="C2034" t="s">
        <v>2155</v>
      </c>
      <c r="D2034" t="s">
        <v>11</v>
      </c>
      <c r="E2034" t="s">
        <v>12</v>
      </c>
      <c r="F2034" t="s">
        <v>41</v>
      </c>
      <c r="G2034" t="s">
        <v>120</v>
      </c>
      <c r="H2034" t="s">
        <v>15</v>
      </c>
      <c r="I2034">
        <v>4</v>
      </c>
      <c r="J2034">
        <v>159</v>
      </c>
      <c r="K2034" t="s">
        <v>16</v>
      </c>
      <c r="L2034" t="s">
        <v>17</v>
      </c>
      <c r="M2034" t="s">
        <v>58</v>
      </c>
      <c r="N2034" s="18">
        <f>VLOOKUP(Barcelona_Idealista4[[#This Row],[lift]],Tabla5[],2,0)</f>
        <v>0</v>
      </c>
      <c r="O2034" s="25">
        <v>800000</v>
      </c>
      <c r="P2034" s="25">
        <f>Barcelona_Idealista4[[#This Row],[prices]]/Barcelona_Idealista4[[#This Row],[area_m2]]</f>
        <v>5031.4465408805036</v>
      </c>
      <c r="Q2034" t="str">
        <f>_xlfn.TEXTJOIN("-",0,Barcelona_Idealista4[[#This Row],[condition]],Barcelona_Idealista4[[#This Row],[prices]])</f>
        <v>needs refurb-800000</v>
      </c>
      <c r="R2034" s="11" t="str" cm="1">
        <f t="array" ref="R2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5" spans="1:18" x14ac:dyDescent="0.2">
      <c r="A2035" s="1">
        <v>44069</v>
      </c>
      <c r="B2035" s="14">
        <f>YEAR(Barcelona_Idealista4[[#This Row],[Fecha]])</f>
        <v>2020</v>
      </c>
      <c r="C2035" t="s">
        <v>2156</v>
      </c>
      <c r="D2035" t="s">
        <v>11</v>
      </c>
      <c r="E2035" t="s">
        <v>47</v>
      </c>
      <c r="F2035" t="s">
        <v>86</v>
      </c>
      <c r="G2035" t="s">
        <v>120</v>
      </c>
      <c r="H2035" t="s">
        <v>15</v>
      </c>
      <c r="I2035">
        <v>3</v>
      </c>
      <c r="J2035">
        <v>93</v>
      </c>
      <c r="K2035" t="s">
        <v>16</v>
      </c>
      <c r="L2035" t="s">
        <v>17</v>
      </c>
      <c r="M2035" t="s">
        <v>21</v>
      </c>
      <c r="N2035" s="18">
        <f>VLOOKUP(Barcelona_Idealista4[[#This Row],[lift]],Tabla5[],2,0)</f>
        <v>0</v>
      </c>
      <c r="O2035" s="25">
        <v>300000</v>
      </c>
      <c r="P2035" s="25">
        <f>Barcelona_Idealista4[[#This Row],[prices]]/Barcelona_Idealista4[[#This Row],[area_m2]]</f>
        <v>3225.8064516129034</v>
      </c>
      <c r="Q2035" t="str">
        <f>_xlfn.TEXTJOIN("-",0,Barcelona_Idealista4[[#This Row],[condition]],Barcelona_Idealista4[[#This Row],[prices]])</f>
        <v>needs refurb-300000</v>
      </c>
      <c r="R2035" s="11" t="str" cm="1">
        <f t="array" ref="R2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6" spans="1:18" x14ac:dyDescent="0.2">
      <c r="A2036" s="1">
        <v>44070</v>
      </c>
      <c r="B2036" s="14">
        <f>YEAR(Barcelona_Idealista4[[#This Row],[Fecha]])</f>
        <v>2020</v>
      </c>
      <c r="C2036" t="s">
        <v>2157</v>
      </c>
      <c r="D2036" t="s">
        <v>11</v>
      </c>
      <c r="E2036" t="s">
        <v>12</v>
      </c>
      <c r="F2036" t="s">
        <v>30</v>
      </c>
      <c r="G2036" t="s">
        <v>120</v>
      </c>
      <c r="H2036" t="s">
        <v>15</v>
      </c>
      <c r="I2036">
        <v>4</v>
      </c>
      <c r="J2036">
        <v>98</v>
      </c>
      <c r="K2036" t="s">
        <v>16</v>
      </c>
      <c r="L2036" t="s">
        <v>17</v>
      </c>
      <c r="M2036" t="s">
        <v>21</v>
      </c>
      <c r="N2036" s="18">
        <f>VLOOKUP(Barcelona_Idealista4[[#This Row],[lift]],Tabla5[],2,0)</f>
        <v>0</v>
      </c>
      <c r="O2036" s="25">
        <v>430000</v>
      </c>
      <c r="P2036" s="25">
        <f>Barcelona_Idealista4[[#This Row],[prices]]/Barcelona_Idealista4[[#This Row],[area_m2]]</f>
        <v>4387.7551020408164</v>
      </c>
      <c r="Q2036" t="str">
        <f>_xlfn.TEXTJOIN("-",0,Barcelona_Idealista4[[#This Row],[condition]],Barcelona_Idealista4[[#This Row],[prices]])</f>
        <v>needs refurb-430000</v>
      </c>
      <c r="R2036" s="11" t="str" cm="1">
        <f t="array" ref="R2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7" spans="1:18" x14ac:dyDescent="0.2">
      <c r="A2037" s="1">
        <v>44071</v>
      </c>
      <c r="B2037" s="14">
        <f>YEAR(Barcelona_Idealista4[[#This Row],[Fecha]])</f>
        <v>2020</v>
      </c>
      <c r="C2037" t="s">
        <v>2158</v>
      </c>
      <c r="D2037" t="s">
        <v>11</v>
      </c>
      <c r="E2037" t="s">
        <v>12</v>
      </c>
      <c r="F2037" t="s">
        <v>33</v>
      </c>
      <c r="G2037" t="s">
        <v>120</v>
      </c>
      <c r="H2037" t="s">
        <v>15</v>
      </c>
      <c r="I2037">
        <v>4</v>
      </c>
      <c r="J2037">
        <v>99</v>
      </c>
      <c r="K2037" t="s">
        <v>16</v>
      </c>
      <c r="L2037" t="s">
        <v>17</v>
      </c>
      <c r="M2037" t="s">
        <v>58</v>
      </c>
      <c r="N2037" s="18">
        <f>VLOOKUP(Barcelona_Idealista4[[#This Row],[lift]],Tabla5[],2,0)</f>
        <v>0</v>
      </c>
      <c r="O2037" s="25">
        <v>359300</v>
      </c>
      <c r="P2037" s="25">
        <f>Barcelona_Idealista4[[#This Row],[prices]]/Barcelona_Idealista4[[#This Row],[area_m2]]</f>
        <v>3629.2929292929293</v>
      </c>
      <c r="Q2037" t="str">
        <f>_xlfn.TEXTJOIN("-",0,Barcelona_Idealista4[[#This Row],[condition]],Barcelona_Idealista4[[#This Row],[prices]])</f>
        <v>needs refurb-359300</v>
      </c>
      <c r="R2037" s="11" t="str" cm="1">
        <f t="array" ref="R20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8" spans="1:18" x14ac:dyDescent="0.2">
      <c r="A2038" s="1">
        <v>44072</v>
      </c>
      <c r="B2038" s="14">
        <f>YEAR(Barcelona_Idealista4[[#This Row],[Fecha]])</f>
        <v>2020</v>
      </c>
      <c r="C2038" t="s">
        <v>2159</v>
      </c>
      <c r="D2038" t="s">
        <v>11</v>
      </c>
      <c r="E2038" t="s">
        <v>12</v>
      </c>
      <c r="F2038" t="s">
        <v>33</v>
      </c>
      <c r="G2038" t="s">
        <v>120</v>
      </c>
      <c r="H2038" t="s">
        <v>15</v>
      </c>
      <c r="I2038">
        <v>3</v>
      </c>
      <c r="J2038">
        <v>87</v>
      </c>
      <c r="K2038" t="s">
        <v>16</v>
      </c>
      <c r="L2038" t="s">
        <v>17</v>
      </c>
      <c r="M2038" t="s">
        <v>18</v>
      </c>
      <c r="N2038" s="18">
        <f>VLOOKUP(Barcelona_Idealista4[[#This Row],[lift]],Tabla5[],2,0)</f>
        <v>0</v>
      </c>
      <c r="O2038" s="25">
        <v>360000</v>
      </c>
      <c r="P2038" s="25">
        <f>Barcelona_Idealista4[[#This Row],[prices]]/Barcelona_Idealista4[[#This Row],[area_m2]]</f>
        <v>4137.9310344827591</v>
      </c>
      <c r="Q2038" t="str">
        <f>_xlfn.TEXTJOIN("-",0,Barcelona_Idealista4[[#This Row],[condition]],Barcelona_Idealista4[[#This Row],[prices]])</f>
        <v>needs refurb-360000</v>
      </c>
      <c r="R2038" s="11" t="str" cm="1">
        <f t="array" ref="R2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39" spans="1:18" x14ac:dyDescent="0.2">
      <c r="A2039" s="1">
        <v>44073</v>
      </c>
      <c r="B2039" s="14">
        <f>YEAR(Barcelona_Idealista4[[#This Row],[Fecha]])</f>
        <v>2020</v>
      </c>
      <c r="C2039" t="s">
        <v>2160</v>
      </c>
      <c r="D2039" t="s">
        <v>11</v>
      </c>
      <c r="E2039" t="s">
        <v>37</v>
      </c>
      <c r="F2039" t="s">
        <v>74</v>
      </c>
      <c r="G2039" t="s">
        <v>120</v>
      </c>
      <c r="H2039" t="s">
        <v>15</v>
      </c>
      <c r="I2039">
        <v>5</v>
      </c>
      <c r="J2039">
        <v>110</v>
      </c>
      <c r="K2039" t="s">
        <v>16</v>
      </c>
      <c r="L2039" t="s">
        <v>17</v>
      </c>
      <c r="M2039" t="s">
        <v>58</v>
      </c>
      <c r="N2039" s="18">
        <f>VLOOKUP(Barcelona_Idealista4[[#This Row],[lift]],Tabla5[],2,0)</f>
        <v>0</v>
      </c>
      <c r="O2039" s="25">
        <v>358000</v>
      </c>
      <c r="P2039" s="25">
        <f>Barcelona_Idealista4[[#This Row],[prices]]/Barcelona_Idealista4[[#This Row],[area_m2]]</f>
        <v>3254.5454545454545</v>
      </c>
      <c r="Q2039" t="str">
        <f>_xlfn.TEXTJOIN("-",0,Barcelona_Idealista4[[#This Row],[condition]],Barcelona_Idealista4[[#This Row],[prices]])</f>
        <v>needs refurb-358000</v>
      </c>
      <c r="R2039" s="11" t="str" cm="1">
        <f t="array" ref="R2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0" spans="1:18" x14ac:dyDescent="0.2">
      <c r="A2040" s="1">
        <v>44074</v>
      </c>
      <c r="B2040" s="14">
        <f>YEAR(Barcelona_Idealista4[[#This Row],[Fecha]])</f>
        <v>2020</v>
      </c>
      <c r="C2040" t="s">
        <v>2161</v>
      </c>
      <c r="D2040" t="s">
        <v>11</v>
      </c>
      <c r="E2040" t="s">
        <v>12</v>
      </c>
      <c r="F2040" t="s">
        <v>13</v>
      </c>
      <c r="G2040" t="s">
        <v>120</v>
      </c>
      <c r="H2040" t="s">
        <v>15</v>
      </c>
      <c r="I2040">
        <v>4</v>
      </c>
      <c r="J2040">
        <v>100</v>
      </c>
      <c r="K2040" t="s">
        <v>16</v>
      </c>
      <c r="L2040" t="s">
        <v>17</v>
      </c>
      <c r="M2040" t="s">
        <v>57</v>
      </c>
      <c r="N2040" s="18">
        <f>VLOOKUP(Barcelona_Idealista4[[#This Row],[lift]],Tabla5[],2,0)</f>
        <v>0</v>
      </c>
      <c r="O2040" s="25">
        <v>430000</v>
      </c>
      <c r="P2040" s="25">
        <f>Barcelona_Idealista4[[#This Row],[prices]]/Barcelona_Idealista4[[#This Row],[area_m2]]</f>
        <v>4300</v>
      </c>
      <c r="Q2040" t="str">
        <f>_xlfn.TEXTJOIN("-",0,Barcelona_Idealista4[[#This Row],[condition]],Barcelona_Idealista4[[#This Row],[prices]])</f>
        <v>needs refurb-430000</v>
      </c>
      <c r="R2040" s="11" t="str" cm="1">
        <f t="array" ref="R2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1" spans="1:18" x14ac:dyDescent="0.2">
      <c r="A2041" s="1">
        <v>44075</v>
      </c>
      <c r="B2041" s="14">
        <f>YEAR(Barcelona_Idealista4[[#This Row],[Fecha]])</f>
        <v>2020</v>
      </c>
      <c r="C2041" t="s">
        <v>2162</v>
      </c>
      <c r="D2041" t="s">
        <v>11</v>
      </c>
      <c r="E2041" t="s">
        <v>12</v>
      </c>
      <c r="F2041" t="s">
        <v>22</v>
      </c>
      <c r="G2041" t="s">
        <v>120</v>
      </c>
      <c r="H2041" t="s">
        <v>15</v>
      </c>
      <c r="I2041">
        <v>3</v>
      </c>
      <c r="J2041">
        <v>95</v>
      </c>
      <c r="K2041" t="s">
        <v>16</v>
      </c>
      <c r="L2041" t="s">
        <v>17</v>
      </c>
      <c r="M2041" t="s">
        <v>60</v>
      </c>
      <c r="N2041" s="18">
        <f>VLOOKUP(Barcelona_Idealista4[[#This Row],[lift]],Tabla5[],2,0)</f>
        <v>0</v>
      </c>
      <c r="O2041" s="25">
        <v>360000</v>
      </c>
      <c r="P2041" s="25">
        <f>Barcelona_Idealista4[[#This Row],[prices]]/Barcelona_Idealista4[[#This Row],[area_m2]]</f>
        <v>3789.4736842105262</v>
      </c>
      <c r="Q2041" t="str">
        <f>_xlfn.TEXTJOIN("-",0,Barcelona_Idealista4[[#This Row],[condition]],Barcelona_Idealista4[[#This Row],[prices]])</f>
        <v>needs refurb-360000</v>
      </c>
      <c r="R2041" s="11" t="str" cm="1">
        <f t="array" ref="R20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2" spans="1:18" x14ac:dyDescent="0.2">
      <c r="A2042" s="1">
        <v>44076</v>
      </c>
      <c r="B2042" s="14">
        <f>YEAR(Barcelona_Idealista4[[#This Row],[Fecha]])</f>
        <v>2020</v>
      </c>
      <c r="C2042" t="s">
        <v>2163</v>
      </c>
      <c r="D2042" t="s">
        <v>11</v>
      </c>
      <c r="E2042" t="s">
        <v>12</v>
      </c>
      <c r="F2042" t="s">
        <v>13</v>
      </c>
      <c r="G2042" t="s">
        <v>120</v>
      </c>
      <c r="H2042" t="s">
        <v>15</v>
      </c>
      <c r="I2042">
        <v>4</v>
      </c>
      <c r="J2042">
        <v>102</v>
      </c>
      <c r="K2042" t="s">
        <v>16</v>
      </c>
      <c r="L2042" t="s">
        <v>17</v>
      </c>
      <c r="M2042" t="s">
        <v>58</v>
      </c>
      <c r="N2042" s="18">
        <f>VLOOKUP(Barcelona_Idealista4[[#This Row],[lift]],Tabla5[],2,0)</f>
        <v>0</v>
      </c>
      <c r="O2042" s="25">
        <v>490000</v>
      </c>
      <c r="P2042" s="25">
        <f>Barcelona_Idealista4[[#This Row],[prices]]/Barcelona_Idealista4[[#This Row],[area_m2]]</f>
        <v>4803.9215686274511</v>
      </c>
      <c r="Q2042" t="str">
        <f>_xlfn.TEXTJOIN("-",0,Barcelona_Idealista4[[#This Row],[condition]],Barcelona_Idealista4[[#This Row],[prices]])</f>
        <v>needs refurb-490000</v>
      </c>
      <c r="R2042" s="11" t="str" cm="1">
        <f t="array" ref="R2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3" spans="1:18" x14ac:dyDescent="0.2">
      <c r="A2043" s="1">
        <v>44077</v>
      </c>
      <c r="B2043" s="14">
        <f>YEAR(Barcelona_Idealista4[[#This Row],[Fecha]])</f>
        <v>2020</v>
      </c>
      <c r="C2043" t="s">
        <v>2164</v>
      </c>
      <c r="D2043" t="s">
        <v>11</v>
      </c>
      <c r="E2043" t="s">
        <v>37</v>
      </c>
      <c r="F2043" t="s">
        <v>74</v>
      </c>
      <c r="G2043" t="s">
        <v>120</v>
      </c>
      <c r="H2043" t="s">
        <v>15</v>
      </c>
      <c r="I2043">
        <v>3</v>
      </c>
      <c r="J2043">
        <v>62</v>
      </c>
      <c r="K2043" t="s">
        <v>16</v>
      </c>
      <c r="L2043" t="s">
        <v>17</v>
      </c>
      <c r="M2043" t="s">
        <v>40</v>
      </c>
      <c r="N2043" s="18">
        <f>VLOOKUP(Barcelona_Idealista4[[#This Row],[lift]],Tabla5[],2,0)</f>
        <v>0</v>
      </c>
      <c r="O2043" s="25">
        <v>205000</v>
      </c>
      <c r="P2043" s="25">
        <f>Barcelona_Idealista4[[#This Row],[prices]]/Barcelona_Idealista4[[#This Row],[area_m2]]</f>
        <v>3306.4516129032259</v>
      </c>
      <c r="Q2043" t="str">
        <f>_xlfn.TEXTJOIN("-",0,Barcelona_Idealista4[[#This Row],[condition]],Barcelona_Idealista4[[#This Row],[prices]])</f>
        <v>needs refurb-205000</v>
      </c>
      <c r="R2043" s="11" t="str" cm="1">
        <f t="array" ref="R2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4" spans="1:18" x14ac:dyDescent="0.2">
      <c r="A2044" s="1">
        <v>44078</v>
      </c>
      <c r="B2044" s="14">
        <f>YEAR(Barcelona_Idealista4[[#This Row],[Fecha]])</f>
        <v>2020</v>
      </c>
      <c r="C2044" t="s">
        <v>2165</v>
      </c>
      <c r="D2044" t="s">
        <v>11</v>
      </c>
      <c r="E2044" t="s">
        <v>19</v>
      </c>
      <c r="F2044" t="s">
        <v>20</v>
      </c>
      <c r="G2044" t="s">
        <v>120</v>
      </c>
      <c r="H2044" t="s">
        <v>15</v>
      </c>
      <c r="I2044">
        <v>2</v>
      </c>
      <c r="J2044">
        <v>65</v>
      </c>
      <c r="K2044" t="s">
        <v>16</v>
      </c>
      <c r="L2044" t="s">
        <v>17</v>
      </c>
      <c r="M2044" t="s">
        <v>40</v>
      </c>
      <c r="N2044" s="18">
        <f>VLOOKUP(Barcelona_Idealista4[[#This Row],[lift]],Tabla5[],2,0)</f>
        <v>0</v>
      </c>
      <c r="O2044" s="25">
        <v>380000</v>
      </c>
      <c r="P2044" s="25">
        <f>Barcelona_Idealista4[[#This Row],[prices]]/Barcelona_Idealista4[[#This Row],[area_m2]]</f>
        <v>5846.1538461538457</v>
      </c>
      <c r="Q2044" t="str">
        <f>_xlfn.TEXTJOIN("-",0,Barcelona_Idealista4[[#This Row],[condition]],Barcelona_Idealista4[[#This Row],[prices]])</f>
        <v>needs refurb-380000</v>
      </c>
      <c r="R2044" s="11" t="str" cm="1">
        <f t="array" ref="R2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5" spans="1:18" x14ac:dyDescent="0.2">
      <c r="A2045" s="1">
        <v>44079</v>
      </c>
      <c r="B2045" s="14">
        <f>YEAR(Barcelona_Idealista4[[#This Row],[Fecha]])</f>
        <v>2020</v>
      </c>
      <c r="C2045" t="s">
        <v>2166</v>
      </c>
      <c r="D2045" t="s">
        <v>11</v>
      </c>
      <c r="E2045" t="s">
        <v>19</v>
      </c>
      <c r="F2045" t="s">
        <v>73</v>
      </c>
      <c r="G2045" t="s">
        <v>120</v>
      </c>
      <c r="H2045" t="s">
        <v>23</v>
      </c>
      <c r="I2045">
        <v>3</v>
      </c>
      <c r="J2045">
        <v>114</v>
      </c>
      <c r="K2045" t="s">
        <v>16</v>
      </c>
      <c r="L2045" t="s">
        <v>17</v>
      </c>
      <c r="M2045" t="s">
        <v>46</v>
      </c>
      <c r="N2045" s="18">
        <f>VLOOKUP(Barcelona_Idealista4[[#This Row],[lift]],Tabla5[],2,0)</f>
        <v>0</v>
      </c>
      <c r="O2045" s="25">
        <v>500000</v>
      </c>
      <c r="P2045" s="25">
        <f>Barcelona_Idealista4[[#This Row],[prices]]/Barcelona_Idealista4[[#This Row],[area_m2]]</f>
        <v>4385.9649122807014</v>
      </c>
      <c r="Q2045" t="str">
        <f>_xlfn.TEXTJOIN("-",0,Barcelona_Idealista4[[#This Row],[condition]],Barcelona_Idealista4[[#This Row],[prices]])</f>
        <v>needs refurb-500000</v>
      </c>
      <c r="R2045" s="11" t="str" cm="1">
        <f t="array" ref="R20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6" spans="1:18" x14ac:dyDescent="0.2">
      <c r="A2046" s="1">
        <v>44080</v>
      </c>
      <c r="B2046" s="14">
        <f>YEAR(Barcelona_Idealista4[[#This Row],[Fecha]])</f>
        <v>2020</v>
      </c>
      <c r="C2046" t="s">
        <v>2167</v>
      </c>
      <c r="D2046" t="s">
        <v>11</v>
      </c>
      <c r="E2046" t="s">
        <v>34</v>
      </c>
      <c r="F2046" t="s">
        <v>35</v>
      </c>
      <c r="G2046" t="s">
        <v>120</v>
      </c>
      <c r="H2046" t="s">
        <v>15</v>
      </c>
      <c r="I2046">
        <v>5</v>
      </c>
      <c r="J2046">
        <v>202</v>
      </c>
      <c r="K2046" t="s">
        <v>16</v>
      </c>
      <c r="L2046" t="s">
        <v>17</v>
      </c>
      <c r="M2046" t="s">
        <v>21</v>
      </c>
      <c r="N2046" s="18">
        <f>VLOOKUP(Barcelona_Idealista4[[#This Row],[lift]],Tabla5[],2,0)</f>
        <v>0</v>
      </c>
      <c r="O2046" s="25">
        <v>1200000</v>
      </c>
      <c r="P2046" s="25">
        <f>Barcelona_Idealista4[[#This Row],[prices]]/Barcelona_Idealista4[[#This Row],[area_m2]]</f>
        <v>5940.5940594059402</v>
      </c>
      <c r="Q2046" t="str">
        <f>_xlfn.TEXTJOIN("-",0,Barcelona_Idealista4[[#This Row],[condition]],Barcelona_Idealista4[[#This Row],[prices]])</f>
        <v>needs refurb-1200000</v>
      </c>
      <c r="R2046" s="11" t="str" cm="1">
        <f t="array" ref="R2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7" spans="1:18" x14ac:dyDescent="0.2">
      <c r="A2047" s="1">
        <v>44081</v>
      </c>
      <c r="B2047" s="14">
        <f>YEAR(Barcelona_Idealista4[[#This Row],[Fecha]])</f>
        <v>2020</v>
      </c>
      <c r="C2047" t="s">
        <v>2168</v>
      </c>
      <c r="D2047" t="s">
        <v>11</v>
      </c>
      <c r="E2047" t="s">
        <v>42</v>
      </c>
      <c r="F2047" t="s">
        <v>59</v>
      </c>
      <c r="G2047" t="s">
        <v>120</v>
      </c>
      <c r="H2047" t="s">
        <v>15</v>
      </c>
      <c r="I2047">
        <v>3</v>
      </c>
      <c r="J2047">
        <v>76</v>
      </c>
      <c r="K2047" t="s">
        <v>16</v>
      </c>
      <c r="L2047" t="s">
        <v>17</v>
      </c>
      <c r="M2047" t="s">
        <v>36</v>
      </c>
      <c r="N2047" s="18">
        <f>VLOOKUP(Barcelona_Idealista4[[#This Row],[lift]],Tabla5[],2,0)</f>
        <v>0</v>
      </c>
      <c r="O2047" s="25">
        <v>169900</v>
      </c>
      <c r="P2047" s="25">
        <f>Barcelona_Idealista4[[#This Row],[prices]]/Barcelona_Idealista4[[#This Row],[area_m2]]</f>
        <v>2235.5263157894738</v>
      </c>
      <c r="Q2047" t="str">
        <f>_xlfn.TEXTJOIN("-",0,Barcelona_Idealista4[[#This Row],[condition]],Barcelona_Idealista4[[#This Row],[prices]])</f>
        <v>needs refurb-169900</v>
      </c>
      <c r="R2047" s="11" t="str" cm="1">
        <f t="array" ref="R20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48" spans="1:18" x14ac:dyDescent="0.2">
      <c r="A2048" s="1">
        <v>44082</v>
      </c>
      <c r="B2048" s="14">
        <f>YEAR(Barcelona_Idealista4[[#This Row],[Fecha]])</f>
        <v>2020</v>
      </c>
      <c r="C2048" t="s">
        <v>2169</v>
      </c>
      <c r="D2048" t="s">
        <v>11</v>
      </c>
      <c r="E2048" t="s">
        <v>54</v>
      </c>
      <c r="F2048" t="s">
        <v>108</v>
      </c>
      <c r="G2048" t="s">
        <v>120</v>
      </c>
      <c r="H2048" t="s">
        <v>15</v>
      </c>
      <c r="I2048">
        <v>3</v>
      </c>
      <c r="J2048">
        <v>70</v>
      </c>
      <c r="K2048" t="s">
        <v>16</v>
      </c>
      <c r="L2048" t="s">
        <v>17</v>
      </c>
      <c r="M2048" t="s">
        <v>58</v>
      </c>
      <c r="N2048" s="18">
        <f>VLOOKUP(Barcelona_Idealista4[[#This Row],[lift]],Tabla5[],2,0)</f>
        <v>0</v>
      </c>
      <c r="O2048" s="25">
        <v>215000</v>
      </c>
      <c r="P2048" s="25">
        <f>Barcelona_Idealista4[[#This Row],[prices]]/Barcelona_Idealista4[[#This Row],[area_m2]]</f>
        <v>3071.4285714285716</v>
      </c>
      <c r="Q2048" t="str">
        <f>_xlfn.TEXTJOIN("-",0,Barcelona_Idealista4[[#This Row],[condition]],Barcelona_Idealista4[[#This Row],[prices]])</f>
        <v>needs refurb-215000</v>
      </c>
      <c r="R2048" s="11" t="str" cm="1">
        <f t="array" ref="R2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49" spans="1:18" x14ac:dyDescent="0.2">
      <c r="A2049" s="1">
        <v>44083</v>
      </c>
      <c r="B2049" s="14">
        <f>YEAR(Barcelona_Idealista4[[#This Row],[Fecha]])</f>
        <v>2020</v>
      </c>
      <c r="C2049" t="s">
        <v>2170</v>
      </c>
      <c r="D2049" t="s">
        <v>11</v>
      </c>
      <c r="E2049" t="s">
        <v>47</v>
      </c>
      <c r="F2049" t="s">
        <v>98</v>
      </c>
      <c r="G2049" t="s">
        <v>120</v>
      </c>
      <c r="H2049" t="s">
        <v>15</v>
      </c>
      <c r="I2049">
        <v>2</v>
      </c>
      <c r="J2049">
        <v>73</v>
      </c>
      <c r="K2049" t="s">
        <v>16</v>
      </c>
      <c r="L2049" t="s">
        <v>17</v>
      </c>
      <c r="M2049" t="s">
        <v>58</v>
      </c>
      <c r="N2049" s="18">
        <f>VLOOKUP(Barcelona_Idealista4[[#This Row],[lift]],Tabla5[],2,0)</f>
        <v>0</v>
      </c>
      <c r="O2049" s="25">
        <v>189000</v>
      </c>
      <c r="P2049" s="25">
        <f>Barcelona_Idealista4[[#This Row],[prices]]/Barcelona_Idealista4[[#This Row],[area_m2]]</f>
        <v>2589.0410958904108</v>
      </c>
      <c r="Q2049" t="str">
        <f>_xlfn.TEXTJOIN("-",0,Barcelona_Idealista4[[#This Row],[condition]],Barcelona_Idealista4[[#This Row],[prices]])</f>
        <v>needs refurb-189000</v>
      </c>
      <c r="R2049" s="11" t="str" cm="1">
        <f t="array" ref="R20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0" spans="1:18" x14ac:dyDescent="0.2">
      <c r="A2050" s="1">
        <v>44084</v>
      </c>
      <c r="B2050" s="14">
        <f>YEAR(Barcelona_Idealista4[[#This Row],[Fecha]])</f>
        <v>2020</v>
      </c>
      <c r="C2050" t="s">
        <v>2171</v>
      </c>
      <c r="D2050" t="s">
        <v>11</v>
      </c>
      <c r="E2050" t="s">
        <v>42</v>
      </c>
      <c r="F2050" t="s">
        <v>59</v>
      </c>
      <c r="G2050" t="s">
        <v>120</v>
      </c>
      <c r="H2050" t="s">
        <v>15</v>
      </c>
      <c r="I2050">
        <v>4</v>
      </c>
      <c r="J2050">
        <v>100</v>
      </c>
      <c r="K2050" t="s">
        <v>16</v>
      </c>
      <c r="L2050" t="s">
        <v>17</v>
      </c>
      <c r="M2050" t="s">
        <v>40</v>
      </c>
      <c r="N2050" s="18">
        <f>VLOOKUP(Barcelona_Idealista4[[#This Row],[lift]],Tabla5[],2,0)</f>
        <v>0</v>
      </c>
      <c r="O2050" s="25">
        <v>259000</v>
      </c>
      <c r="P2050" s="25">
        <f>Barcelona_Idealista4[[#This Row],[prices]]/Barcelona_Idealista4[[#This Row],[area_m2]]</f>
        <v>2590</v>
      </c>
      <c r="Q2050" t="str">
        <f>_xlfn.TEXTJOIN("-",0,Barcelona_Idealista4[[#This Row],[condition]],Barcelona_Idealista4[[#This Row],[prices]])</f>
        <v>needs refurb-259000</v>
      </c>
      <c r="R2050" s="11" t="str" cm="1">
        <f t="array" ref="R20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1" spans="1:18" x14ac:dyDescent="0.2">
      <c r="A2051" s="1">
        <v>44085</v>
      </c>
      <c r="B2051" s="14">
        <f>YEAR(Barcelona_Idealista4[[#This Row],[Fecha]])</f>
        <v>2020</v>
      </c>
      <c r="C2051" t="s">
        <v>2172</v>
      </c>
      <c r="D2051" t="s">
        <v>11</v>
      </c>
      <c r="E2051" t="s">
        <v>19</v>
      </c>
      <c r="F2051" t="s">
        <v>20</v>
      </c>
      <c r="G2051" t="s">
        <v>120</v>
      </c>
      <c r="H2051" t="s">
        <v>23</v>
      </c>
      <c r="I2051">
        <v>6</v>
      </c>
      <c r="J2051">
        <v>406</v>
      </c>
      <c r="K2051" t="s">
        <v>16</v>
      </c>
      <c r="L2051" t="s">
        <v>17</v>
      </c>
      <c r="M2051" t="s">
        <v>36</v>
      </c>
      <c r="N2051" s="18">
        <f>VLOOKUP(Barcelona_Idealista4[[#This Row],[lift]],Tabla5[],2,0)</f>
        <v>0</v>
      </c>
      <c r="O2051" s="25">
        <v>2400000</v>
      </c>
      <c r="P2051" s="25">
        <f>Barcelona_Idealista4[[#This Row],[prices]]/Barcelona_Idealista4[[#This Row],[area_m2]]</f>
        <v>5911.3300492610833</v>
      </c>
      <c r="Q2051" t="str">
        <f>_xlfn.TEXTJOIN("-",0,Barcelona_Idealista4[[#This Row],[condition]],Barcelona_Idealista4[[#This Row],[prices]])</f>
        <v>needs refurb-2400000</v>
      </c>
      <c r="R2051" s="11" t="str" cm="1">
        <f t="array" ref="R20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2" spans="1:18" x14ac:dyDescent="0.2">
      <c r="A2052" s="1">
        <v>44086</v>
      </c>
      <c r="B2052" s="14">
        <f>YEAR(Barcelona_Idealista4[[#This Row],[Fecha]])</f>
        <v>2020</v>
      </c>
      <c r="C2052" t="s">
        <v>2173</v>
      </c>
      <c r="D2052" t="s">
        <v>11</v>
      </c>
      <c r="E2052" t="s">
        <v>12</v>
      </c>
      <c r="F2052" t="s">
        <v>13</v>
      </c>
      <c r="G2052" t="s">
        <v>120</v>
      </c>
      <c r="H2052" t="s">
        <v>15</v>
      </c>
      <c r="I2052">
        <v>3</v>
      </c>
      <c r="J2052">
        <v>119</v>
      </c>
      <c r="K2052" t="s">
        <v>16</v>
      </c>
      <c r="L2052" t="s">
        <v>17</v>
      </c>
      <c r="M2052" t="s">
        <v>40</v>
      </c>
      <c r="N2052" s="18">
        <f>VLOOKUP(Barcelona_Idealista4[[#This Row],[lift]],Tabla5[],2,0)</f>
        <v>0</v>
      </c>
      <c r="O2052" s="25">
        <v>710000</v>
      </c>
      <c r="P2052" s="25">
        <f>Barcelona_Idealista4[[#This Row],[prices]]/Barcelona_Idealista4[[#This Row],[area_m2]]</f>
        <v>5966.3865546218485</v>
      </c>
      <c r="Q2052" t="str">
        <f>_xlfn.TEXTJOIN("-",0,Barcelona_Idealista4[[#This Row],[condition]],Barcelona_Idealista4[[#This Row],[prices]])</f>
        <v>needs refurb-710000</v>
      </c>
      <c r="R2052" s="11" t="str" cm="1">
        <f t="array" ref="R2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3" spans="1:18" x14ac:dyDescent="0.2">
      <c r="A2053" s="1">
        <v>44087</v>
      </c>
      <c r="B2053" s="14">
        <f>YEAR(Barcelona_Idealista4[[#This Row],[Fecha]])</f>
        <v>2020</v>
      </c>
      <c r="C2053" t="s">
        <v>2174</v>
      </c>
      <c r="D2053" t="s">
        <v>11</v>
      </c>
      <c r="E2053" t="s">
        <v>42</v>
      </c>
      <c r="F2053" t="s">
        <v>87</v>
      </c>
      <c r="G2053" t="s">
        <v>120</v>
      </c>
      <c r="H2053" t="s">
        <v>15</v>
      </c>
      <c r="I2053">
        <v>3</v>
      </c>
      <c r="J2053">
        <v>70</v>
      </c>
      <c r="K2053" t="s">
        <v>16</v>
      </c>
      <c r="L2053" t="s">
        <v>17</v>
      </c>
      <c r="M2053" t="s">
        <v>36</v>
      </c>
      <c r="N2053" s="18">
        <f>VLOOKUP(Barcelona_Idealista4[[#This Row],[lift]],Tabla5[],2,0)</f>
        <v>0</v>
      </c>
      <c r="O2053" s="25">
        <v>169000</v>
      </c>
      <c r="P2053" s="25">
        <f>Barcelona_Idealista4[[#This Row],[prices]]/Barcelona_Idealista4[[#This Row],[area_m2]]</f>
        <v>2414.2857142857142</v>
      </c>
      <c r="Q2053" t="str">
        <f>_xlfn.TEXTJOIN("-",0,Barcelona_Idealista4[[#This Row],[condition]],Barcelona_Idealista4[[#This Row],[prices]])</f>
        <v>needs refurb-169000</v>
      </c>
      <c r="R2053" s="11" t="str" cm="1">
        <f t="array" ref="R20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4" spans="1:18" x14ac:dyDescent="0.2">
      <c r="A2054" s="1">
        <v>44088</v>
      </c>
      <c r="B2054" s="14">
        <f>YEAR(Barcelona_Idealista4[[#This Row],[Fecha]])</f>
        <v>2020</v>
      </c>
      <c r="C2054" t="s">
        <v>2175</v>
      </c>
      <c r="D2054" t="s">
        <v>11</v>
      </c>
      <c r="E2054" t="s">
        <v>54</v>
      </c>
      <c r="F2054" t="s">
        <v>54</v>
      </c>
      <c r="G2054" t="s">
        <v>120</v>
      </c>
      <c r="H2054" t="s">
        <v>15</v>
      </c>
      <c r="I2054">
        <v>3</v>
      </c>
      <c r="J2054">
        <v>71</v>
      </c>
      <c r="K2054" t="s">
        <v>28</v>
      </c>
      <c r="L2054" t="s">
        <v>17</v>
      </c>
      <c r="M2054" t="s">
        <v>18</v>
      </c>
      <c r="N2054" s="18">
        <f>VLOOKUP(Barcelona_Idealista4[[#This Row],[lift]],Tabla5[],2,0)</f>
        <v>0.02</v>
      </c>
      <c r="O2054" s="25">
        <v>165000</v>
      </c>
      <c r="P2054" s="25">
        <f>Barcelona_Idealista4[[#This Row],[prices]]/Barcelona_Idealista4[[#This Row],[area_m2]]</f>
        <v>2323.9436619718308</v>
      </c>
      <c r="Q2054" t="str">
        <f>_xlfn.TEXTJOIN("-",0,Barcelona_Idealista4[[#This Row],[condition]],Barcelona_Idealista4[[#This Row],[prices]])</f>
        <v>needs refurb-165000</v>
      </c>
      <c r="R2054" s="11" t="str" cm="1">
        <f t="array" ref="R20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55" spans="1:18" x14ac:dyDescent="0.2">
      <c r="A2055" s="1">
        <v>44089</v>
      </c>
      <c r="B2055" s="14">
        <f>YEAR(Barcelona_Idealista4[[#This Row],[Fecha]])</f>
        <v>2020</v>
      </c>
      <c r="C2055" t="s">
        <v>2176</v>
      </c>
      <c r="D2055" t="s">
        <v>11</v>
      </c>
      <c r="E2055" t="s">
        <v>54</v>
      </c>
      <c r="F2055" t="s">
        <v>108</v>
      </c>
      <c r="G2055" t="s">
        <v>120</v>
      </c>
      <c r="H2055" t="s">
        <v>15</v>
      </c>
      <c r="I2055">
        <v>3</v>
      </c>
      <c r="J2055">
        <v>65</v>
      </c>
      <c r="K2055" t="s">
        <v>16</v>
      </c>
      <c r="L2055" t="s">
        <v>17</v>
      </c>
      <c r="M2055" t="s">
        <v>18</v>
      </c>
      <c r="N2055" s="18">
        <f>VLOOKUP(Barcelona_Idealista4[[#This Row],[lift]],Tabla5[],2,0)</f>
        <v>0</v>
      </c>
      <c r="O2055" s="25">
        <v>205000</v>
      </c>
      <c r="P2055" s="25">
        <f>Barcelona_Idealista4[[#This Row],[prices]]/Barcelona_Idealista4[[#This Row],[area_m2]]</f>
        <v>3153.8461538461538</v>
      </c>
      <c r="Q2055" t="str">
        <f>_xlfn.TEXTJOIN("-",0,Barcelona_Idealista4[[#This Row],[condition]],Barcelona_Idealista4[[#This Row],[prices]])</f>
        <v>needs refurb-205000</v>
      </c>
      <c r="R2055" s="11" t="str" cm="1">
        <f t="array" ref="R2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6" spans="1:18" x14ac:dyDescent="0.2">
      <c r="A2056" s="1">
        <v>44090</v>
      </c>
      <c r="B2056" s="14">
        <f>YEAR(Barcelona_Idealista4[[#This Row],[Fecha]])</f>
        <v>2020</v>
      </c>
      <c r="C2056" t="s">
        <v>2177</v>
      </c>
      <c r="D2056" t="s">
        <v>11</v>
      </c>
      <c r="E2056" t="s">
        <v>19</v>
      </c>
      <c r="F2056" t="s">
        <v>20</v>
      </c>
      <c r="G2056" t="s">
        <v>120</v>
      </c>
      <c r="H2056" t="s">
        <v>23</v>
      </c>
      <c r="I2056">
        <v>3</v>
      </c>
      <c r="J2056">
        <v>211</v>
      </c>
      <c r="K2056" t="s">
        <v>16</v>
      </c>
      <c r="L2056" t="s">
        <v>17</v>
      </c>
      <c r="M2056" t="s">
        <v>65</v>
      </c>
      <c r="N2056" s="18">
        <f>VLOOKUP(Barcelona_Idealista4[[#This Row],[lift]],Tabla5[],2,0)</f>
        <v>0</v>
      </c>
      <c r="O2056" s="25">
        <v>890000</v>
      </c>
      <c r="P2056" s="25">
        <f>Barcelona_Idealista4[[#This Row],[prices]]/Barcelona_Idealista4[[#This Row],[area_m2]]</f>
        <v>4218.009478672986</v>
      </c>
      <c r="Q2056" t="str">
        <f>_xlfn.TEXTJOIN("-",0,Barcelona_Idealista4[[#This Row],[condition]],Barcelona_Idealista4[[#This Row],[prices]])</f>
        <v>needs refurb-890000</v>
      </c>
      <c r="R2056" s="11" t="str" cm="1">
        <f t="array" ref="R2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7" spans="1:18" x14ac:dyDescent="0.2">
      <c r="A2057" s="1">
        <v>44091</v>
      </c>
      <c r="B2057" s="14">
        <f>YEAR(Barcelona_Idealista4[[#This Row],[Fecha]])</f>
        <v>2020</v>
      </c>
      <c r="C2057" t="s">
        <v>2178</v>
      </c>
      <c r="D2057" t="s">
        <v>11</v>
      </c>
      <c r="E2057" t="s">
        <v>12</v>
      </c>
      <c r="F2057" t="s">
        <v>22</v>
      </c>
      <c r="G2057" t="s">
        <v>120</v>
      </c>
      <c r="H2057" t="s">
        <v>15</v>
      </c>
      <c r="I2057">
        <v>3</v>
      </c>
      <c r="J2057">
        <v>124</v>
      </c>
      <c r="K2057" t="s">
        <v>16</v>
      </c>
      <c r="L2057" t="s">
        <v>17</v>
      </c>
      <c r="M2057" t="s">
        <v>40</v>
      </c>
      <c r="N2057" s="18">
        <f>VLOOKUP(Barcelona_Idealista4[[#This Row],[lift]],Tabla5[],2,0)</f>
        <v>0</v>
      </c>
      <c r="O2057" s="25">
        <v>455000</v>
      </c>
      <c r="P2057" s="25">
        <f>Barcelona_Idealista4[[#This Row],[prices]]/Barcelona_Idealista4[[#This Row],[area_m2]]</f>
        <v>3669.3548387096776</v>
      </c>
      <c r="Q2057" t="str">
        <f>_xlfn.TEXTJOIN("-",0,Barcelona_Idealista4[[#This Row],[condition]],Barcelona_Idealista4[[#This Row],[prices]])</f>
        <v>needs refurb-455000</v>
      </c>
      <c r="R2057" s="11" t="str" cm="1">
        <f t="array" ref="R20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8" spans="1:18" x14ac:dyDescent="0.2">
      <c r="A2058" s="1">
        <v>44092</v>
      </c>
      <c r="B2058" s="14">
        <f>YEAR(Barcelona_Idealista4[[#This Row],[Fecha]])</f>
        <v>2020</v>
      </c>
      <c r="C2058" t="s">
        <v>2179</v>
      </c>
      <c r="D2058" t="s">
        <v>11</v>
      </c>
      <c r="E2058" t="s">
        <v>12</v>
      </c>
      <c r="F2058" t="s">
        <v>22</v>
      </c>
      <c r="G2058" t="s">
        <v>120</v>
      </c>
      <c r="H2058" t="s">
        <v>15</v>
      </c>
      <c r="I2058">
        <v>3</v>
      </c>
      <c r="J2058">
        <v>78</v>
      </c>
      <c r="K2058" t="s">
        <v>16</v>
      </c>
      <c r="L2058" t="s">
        <v>17</v>
      </c>
      <c r="M2058" t="s">
        <v>36</v>
      </c>
      <c r="N2058" s="18">
        <f>VLOOKUP(Barcelona_Idealista4[[#This Row],[lift]],Tabla5[],2,0)</f>
        <v>0</v>
      </c>
      <c r="O2058" s="25">
        <v>340000</v>
      </c>
      <c r="P2058" s="25">
        <f>Barcelona_Idealista4[[#This Row],[prices]]/Barcelona_Idealista4[[#This Row],[area_m2]]</f>
        <v>4358.9743589743593</v>
      </c>
      <c r="Q2058" t="str">
        <f>_xlfn.TEXTJOIN("-",0,Barcelona_Idealista4[[#This Row],[condition]],Barcelona_Idealista4[[#This Row],[prices]])</f>
        <v>needs refurb-340000</v>
      </c>
      <c r="R2058" s="11" t="str" cm="1">
        <f t="array" ref="R20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59" spans="1:18" x14ac:dyDescent="0.2">
      <c r="A2059" s="1">
        <v>44093</v>
      </c>
      <c r="B2059" s="14">
        <f>YEAR(Barcelona_Idealista4[[#This Row],[Fecha]])</f>
        <v>2020</v>
      </c>
      <c r="C2059" t="s">
        <v>2180</v>
      </c>
      <c r="D2059" t="s">
        <v>11</v>
      </c>
      <c r="E2059" t="s">
        <v>12</v>
      </c>
      <c r="F2059" t="s">
        <v>22</v>
      </c>
      <c r="G2059" t="s">
        <v>120</v>
      </c>
      <c r="H2059" t="s">
        <v>15</v>
      </c>
      <c r="I2059">
        <v>4</v>
      </c>
      <c r="J2059">
        <v>124</v>
      </c>
      <c r="K2059" t="s">
        <v>16</v>
      </c>
      <c r="L2059" t="s">
        <v>17</v>
      </c>
      <c r="M2059" t="s">
        <v>18</v>
      </c>
      <c r="N2059" s="18">
        <f>VLOOKUP(Barcelona_Idealista4[[#This Row],[lift]],Tabla5[],2,0)</f>
        <v>0</v>
      </c>
      <c r="O2059" s="25">
        <v>450000</v>
      </c>
      <c r="P2059" s="25">
        <f>Barcelona_Idealista4[[#This Row],[prices]]/Barcelona_Idealista4[[#This Row],[area_m2]]</f>
        <v>3629.0322580645161</v>
      </c>
      <c r="Q2059" t="str">
        <f>_xlfn.TEXTJOIN("-",0,Barcelona_Idealista4[[#This Row],[condition]],Barcelona_Idealista4[[#This Row],[prices]])</f>
        <v>needs refurb-450000</v>
      </c>
      <c r="R2059" s="11" t="str" cm="1">
        <f t="array" ref="R20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0" spans="1:18" x14ac:dyDescent="0.2">
      <c r="A2060" s="1">
        <v>44094</v>
      </c>
      <c r="B2060" s="14">
        <f>YEAR(Barcelona_Idealista4[[#This Row],[Fecha]])</f>
        <v>2020</v>
      </c>
      <c r="C2060" t="s">
        <v>2181</v>
      </c>
      <c r="D2060" t="s">
        <v>11</v>
      </c>
      <c r="E2060" t="s">
        <v>19</v>
      </c>
      <c r="F2060" t="s">
        <v>20</v>
      </c>
      <c r="G2060" t="s">
        <v>120</v>
      </c>
      <c r="H2060" t="s">
        <v>15</v>
      </c>
      <c r="I2060">
        <v>3</v>
      </c>
      <c r="J2060">
        <v>110</v>
      </c>
      <c r="K2060" t="s">
        <v>16</v>
      </c>
      <c r="L2060" t="s">
        <v>17</v>
      </c>
      <c r="M2060" t="s">
        <v>21</v>
      </c>
      <c r="N2060" s="18">
        <f>VLOOKUP(Barcelona_Idealista4[[#This Row],[lift]],Tabla5[],2,0)</f>
        <v>0</v>
      </c>
      <c r="O2060" s="25">
        <v>395000</v>
      </c>
      <c r="P2060" s="25">
        <f>Barcelona_Idealista4[[#This Row],[prices]]/Barcelona_Idealista4[[#This Row],[area_m2]]</f>
        <v>3590.909090909091</v>
      </c>
      <c r="Q2060" t="str">
        <f>_xlfn.TEXTJOIN("-",0,Barcelona_Idealista4[[#This Row],[condition]],Barcelona_Idealista4[[#This Row],[prices]])</f>
        <v>needs refurb-395000</v>
      </c>
      <c r="R2060" s="11" t="str" cm="1">
        <f t="array" ref="R2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1" spans="1:18" x14ac:dyDescent="0.2">
      <c r="A2061" s="1">
        <v>44095</v>
      </c>
      <c r="B2061" s="14">
        <f>YEAR(Barcelona_Idealista4[[#This Row],[Fecha]])</f>
        <v>2020</v>
      </c>
      <c r="C2061" t="s">
        <v>2182</v>
      </c>
      <c r="D2061" t="s">
        <v>11</v>
      </c>
      <c r="E2061" t="s">
        <v>12</v>
      </c>
      <c r="F2061" t="s">
        <v>33</v>
      </c>
      <c r="G2061" t="s">
        <v>120</v>
      </c>
      <c r="H2061" t="s">
        <v>15</v>
      </c>
      <c r="I2061">
        <v>3</v>
      </c>
      <c r="J2061">
        <v>87</v>
      </c>
      <c r="K2061" t="s">
        <v>16</v>
      </c>
      <c r="L2061" t="s">
        <v>17</v>
      </c>
      <c r="M2061" t="s">
        <v>58</v>
      </c>
      <c r="N2061" s="18">
        <f>VLOOKUP(Barcelona_Idealista4[[#This Row],[lift]],Tabla5[],2,0)</f>
        <v>0</v>
      </c>
      <c r="O2061" s="25">
        <v>385000</v>
      </c>
      <c r="P2061" s="25">
        <f>Barcelona_Idealista4[[#This Row],[prices]]/Barcelona_Idealista4[[#This Row],[area_m2]]</f>
        <v>4425.2873563218391</v>
      </c>
      <c r="Q2061" t="str">
        <f>_xlfn.TEXTJOIN("-",0,Barcelona_Idealista4[[#This Row],[condition]],Barcelona_Idealista4[[#This Row],[prices]])</f>
        <v>needs refurb-385000</v>
      </c>
      <c r="R2061" s="11" t="str" cm="1">
        <f t="array" ref="R2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2" spans="1:18" x14ac:dyDescent="0.2">
      <c r="A2062" s="1">
        <v>44096</v>
      </c>
      <c r="B2062" s="14">
        <f>YEAR(Barcelona_Idealista4[[#This Row],[Fecha]])</f>
        <v>2020</v>
      </c>
      <c r="C2062" t="s">
        <v>2183</v>
      </c>
      <c r="D2062" t="s">
        <v>11</v>
      </c>
      <c r="E2062" t="s">
        <v>50</v>
      </c>
      <c r="F2062" t="s">
        <v>82</v>
      </c>
      <c r="G2062" t="s">
        <v>120</v>
      </c>
      <c r="H2062" t="s">
        <v>64</v>
      </c>
      <c r="I2062">
        <v>7</v>
      </c>
      <c r="J2062">
        <v>420</v>
      </c>
      <c r="K2062" t="s">
        <v>28</v>
      </c>
      <c r="L2062" t="s">
        <v>17</v>
      </c>
      <c r="M2062" t="s">
        <v>29</v>
      </c>
      <c r="N2062" s="18">
        <f>VLOOKUP(Barcelona_Idealista4[[#This Row],[lift]],Tabla5[],2,0)</f>
        <v>0.02</v>
      </c>
      <c r="O2062" s="25">
        <v>1050000</v>
      </c>
      <c r="P2062" s="25">
        <f>Barcelona_Idealista4[[#This Row],[prices]]/Barcelona_Idealista4[[#This Row],[area_m2]]</f>
        <v>2500</v>
      </c>
      <c r="Q2062" t="str">
        <f>_xlfn.TEXTJOIN("-",0,Barcelona_Idealista4[[#This Row],[condition]],Barcelona_Idealista4[[#This Row],[prices]])</f>
        <v>needs refurb-1050000</v>
      </c>
      <c r="R2062" s="11" t="str" cm="1">
        <f t="array" ref="R20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63" spans="1:18" x14ac:dyDescent="0.2">
      <c r="A2063" s="1">
        <v>44097</v>
      </c>
      <c r="B2063" s="14">
        <f>YEAR(Barcelona_Idealista4[[#This Row],[Fecha]])</f>
        <v>2020</v>
      </c>
      <c r="C2063" t="s">
        <v>2184</v>
      </c>
      <c r="D2063" t="s">
        <v>11</v>
      </c>
      <c r="E2063" t="s">
        <v>54</v>
      </c>
      <c r="F2063" t="s">
        <v>55</v>
      </c>
      <c r="G2063" t="s">
        <v>120</v>
      </c>
      <c r="H2063" t="s">
        <v>15</v>
      </c>
      <c r="I2063">
        <v>3</v>
      </c>
      <c r="J2063">
        <v>65</v>
      </c>
      <c r="K2063" t="s">
        <v>16</v>
      </c>
      <c r="L2063" t="s">
        <v>17</v>
      </c>
      <c r="M2063" t="s">
        <v>58</v>
      </c>
      <c r="N2063" s="18">
        <f>VLOOKUP(Barcelona_Idealista4[[#This Row],[lift]],Tabla5[],2,0)</f>
        <v>0</v>
      </c>
      <c r="O2063" s="25">
        <v>179000</v>
      </c>
      <c r="P2063" s="25">
        <f>Barcelona_Idealista4[[#This Row],[prices]]/Barcelona_Idealista4[[#This Row],[area_m2]]</f>
        <v>2753.8461538461538</v>
      </c>
      <c r="Q2063" t="str">
        <f>_xlfn.TEXTJOIN("-",0,Barcelona_Idealista4[[#This Row],[condition]],Barcelona_Idealista4[[#This Row],[prices]])</f>
        <v>needs refurb-179000</v>
      </c>
      <c r="R2063" s="11" t="str" cm="1">
        <f t="array" ref="R20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64" spans="1:18" x14ac:dyDescent="0.2">
      <c r="A2064" s="1">
        <v>44098</v>
      </c>
      <c r="B2064" s="14">
        <f>YEAR(Barcelona_Idealista4[[#This Row],[Fecha]])</f>
        <v>2020</v>
      </c>
      <c r="C2064" t="s">
        <v>2185</v>
      </c>
      <c r="D2064" t="s">
        <v>11</v>
      </c>
      <c r="E2064" t="s">
        <v>42</v>
      </c>
      <c r="F2064" t="s">
        <v>61</v>
      </c>
      <c r="G2064" t="s">
        <v>120</v>
      </c>
      <c r="H2064" t="s">
        <v>15</v>
      </c>
      <c r="I2064">
        <v>4</v>
      </c>
      <c r="J2064">
        <v>78</v>
      </c>
      <c r="K2064" t="s">
        <v>16</v>
      </c>
      <c r="L2064" t="s">
        <v>17</v>
      </c>
      <c r="M2064" t="s">
        <v>24</v>
      </c>
      <c r="N2064" s="18">
        <f>VLOOKUP(Barcelona_Idealista4[[#This Row],[lift]],Tabla5[],2,0)</f>
        <v>0</v>
      </c>
      <c r="O2064" s="25">
        <v>325000</v>
      </c>
      <c r="P2064" s="25">
        <f>Barcelona_Idealista4[[#This Row],[prices]]/Barcelona_Idealista4[[#This Row],[area_m2]]</f>
        <v>4166.666666666667</v>
      </c>
      <c r="Q2064" t="str">
        <f>_xlfn.TEXTJOIN("-",0,Barcelona_Idealista4[[#This Row],[condition]],Barcelona_Idealista4[[#This Row],[prices]])</f>
        <v>needs refurb-325000</v>
      </c>
      <c r="R2064" s="11" t="str" cm="1">
        <f t="array" ref="R2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5" spans="1:18" x14ac:dyDescent="0.2">
      <c r="A2065" s="1">
        <v>44099</v>
      </c>
      <c r="B2065" s="14">
        <f>YEAR(Barcelona_Idealista4[[#This Row],[Fecha]])</f>
        <v>2020</v>
      </c>
      <c r="C2065" t="s">
        <v>2186</v>
      </c>
      <c r="D2065" t="s">
        <v>11</v>
      </c>
      <c r="E2065" t="s">
        <v>12</v>
      </c>
      <c r="F2065" t="s">
        <v>13</v>
      </c>
      <c r="G2065" t="s">
        <v>120</v>
      </c>
      <c r="H2065" t="s">
        <v>15</v>
      </c>
      <c r="I2065">
        <v>5</v>
      </c>
      <c r="J2065">
        <v>283</v>
      </c>
      <c r="K2065" t="s">
        <v>16</v>
      </c>
      <c r="L2065" t="s">
        <v>17</v>
      </c>
      <c r="M2065" t="s">
        <v>40</v>
      </c>
      <c r="N2065" s="18">
        <f>VLOOKUP(Barcelona_Idealista4[[#This Row],[lift]],Tabla5[],2,0)</f>
        <v>0</v>
      </c>
      <c r="O2065" s="25">
        <v>1050000</v>
      </c>
      <c r="P2065" s="25">
        <f>Barcelona_Idealista4[[#This Row],[prices]]/Barcelona_Idealista4[[#This Row],[area_m2]]</f>
        <v>3710.2473498233217</v>
      </c>
      <c r="Q2065" t="str">
        <f>_xlfn.TEXTJOIN("-",0,Barcelona_Idealista4[[#This Row],[condition]],Barcelona_Idealista4[[#This Row],[prices]])</f>
        <v>needs refurb-1050000</v>
      </c>
      <c r="R2065" s="11" t="str" cm="1">
        <f t="array" ref="R20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6" spans="1:18" x14ac:dyDescent="0.2">
      <c r="A2066" s="1">
        <v>44100</v>
      </c>
      <c r="B2066" s="14">
        <f>YEAR(Barcelona_Idealista4[[#This Row],[Fecha]])</f>
        <v>2020</v>
      </c>
      <c r="C2066" t="s">
        <v>2187</v>
      </c>
      <c r="D2066" t="s">
        <v>11</v>
      </c>
      <c r="E2066" t="s">
        <v>12</v>
      </c>
      <c r="F2066" t="s">
        <v>41</v>
      </c>
      <c r="G2066" t="s">
        <v>120</v>
      </c>
      <c r="H2066" t="s">
        <v>15</v>
      </c>
      <c r="I2066">
        <v>5</v>
      </c>
      <c r="J2066">
        <v>150</v>
      </c>
      <c r="K2066" t="s">
        <v>16</v>
      </c>
      <c r="L2066" t="s">
        <v>17</v>
      </c>
      <c r="M2066" t="s">
        <v>58</v>
      </c>
      <c r="N2066" s="18">
        <f>VLOOKUP(Barcelona_Idealista4[[#This Row],[lift]],Tabla5[],2,0)</f>
        <v>0</v>
      </c>
      <c r="O2066" s="25">
        <v>850000</v>
      </c>
      <c r="P2066" s="25">
        <f>Barcelona_Idealista4[[#This Row],[prices]]/Barcelona_Idealista4[[#This Row],[area_m2]]</f>
        <v>5666.666666666667</v>
      </c>
      <c r="Q2066" t="str">
        <f>_xlfn.TEXTJOIN("-",0,Barcelona_Idealista4[[#This Row],[condition]],Barcelona_Idealista4[[#This Row],[prices]])</f>
        <v>needs refurb-850000</v>
      </c>
      <c r="R2066" s="11" t="str" cm="1">
        <f t="array" ref="R20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7" spans="1:18" x14ac:dyDescent="0.2">
      <c r="A2067" s="1">
        <v>44101</v>
      </c>
      <c r="B2067" s="14">
        <f>YEAR(Barcelona_Idealista4[[#This Row],[Fecha]])</f>
        <v>2020</v>
      </c>
      <c r="C2067" t="s">
        <v>2188</v>
      </c>
      <c r="D2067" t="s">
        <v>11</v>
      </c>
      <c r="E2067" t="s">
        <v>12</v>
      </c>
      <c r="F2067" t="s">
        <v>13</v>
      </c>
      <c r="G2067" t="s">
        <v>120</v>
      </c>
      <c r="H2067" t="s">
        <v>15</v>
      </c>
      <c r="I2067">
        <v>4</v>
      </c>
      <c r="J2067">
        <v>250</v>
      </c>
      <c r="K2067" t="s">
        <v>16</v>
      </c>
      <c r="L2067" t="s">
        <v>17</v>
      </c>
      <c r="M2067" t="s">
        <v>21</v>
      </c>
      <c r="N2067" s="18">
        <f>VLOOKUP(Barcelona_Idealista4[[#This Row],[lift]],Tabla5[],2,0)</f>
        <v>0</v>
      </c>
      <c r="O2067" s="25">
        <v>2750000</v>
      </c>
      <c r="P2067" s="25">
        <f>Barcelona_Idealista4[[#This Row],[prices]]/Barcelona_Idealista4[[#This Row],[area_m2]]</f>
        <v>11000</v>
      </c>
      <c r="Q2067" t="str">
        <f>_xlfn.TEXTJOIN("-",0,Barcelona_Idealista4[[#This Row],[condition]],Barcelona_Idealista4[[#This Row],[prices]])</f>
        <v>needs refurb-2750000</v>
      </c>
      <c r="R2067" s="11" t="str" cm="1">
        <f t="array" ref="R2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8" spans="1:18" x14ac:dyDescent="0.2">
      <c r="A2068" s="1">
        <v>44102</v>
      </c>
      <c r="B2068" s="14">
        <f>YEAR(Barcelona_Idealista4[[#This Row],[Fecha]])</f>
        <v>2020</v>
      </c>
      <c r="C2068" t="s">
        <v>2189</v>
      </c>
      <c r="D2068" t="s">
        <v>11</v>
      </c>
      <c r="E2068" t="s">
        <v>12</v>
      </c>
      <c r="F2068" t="s">
        <v>22</v>
      </c>
      <c r="G2068" t="s">
        <v>120</v>
      </c>
      <c r="H2068" t="s">
        <v>15</v>
      </c>
      <c r="I2068">
        <v>6</v>
      </c>
      <c r="J2068">
        <v>185</v>
      </c>
      <c r="K2068" t="s">
        <v>16</v>
      </c>
      <c r="L2068" t="s">
        <v>17</v>
      </c>
      <c r="M2068" t="s">
        <v>18</v>
      </c>
      <c r="N2068" s="18">
        <f>VLOOKUP(Barcelona_Idealista4[[#This Row],[lift]],Tabla5[],2,0)</f>
        <v>0</v>
      </c>
      <c r="O2068" s="25">
        <v>780000</v>
      </c>
      <c r="P2068" s="25">
        <f>Barcelona_Idealista4[[#This Row],[prices]]/Barcelona_Idealista4[[#This Row],[area_m2]]</f>
        <v>4216.2162162162158</v>
      </c>
      <c r="Q2068" t="str">
        <f>_xlfn.TEXTJOIN("-",0,Barcelona_Idealista4[[#This Row],[condition]],Barcelona_Idealista4[[#This Row],[prices]])</f>
        <v>needs refurb-780000</v>
      </c>
      <c r="R2068" s="11" t="str" cm="1">
        <f t="array" ref="R2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69" spans="1:18" x14ac:dyDescent="0.2">
      <c r="A2069" s="1">
        <v>44103</v>
      </c>
      <c r="B2069" s="14">
        <f>YEAR(Barcelona_Idealista4[[#This Row],[Fecha]])</f>
        <v>2020</v>
      </c>
      <c r="C2069" t="s">
        <v>2190</v>
      </c>
      <c r="D2069" t="s">
        <v>11</v>
      </c>
      <c r="E2069" t="s">
        <v>12</v>
      </c>
      <c r="F2069" t="s">
        <v>13</v>
      </c>
      <c r="G2069" t="s">
        <v>120</v>
      </c>
      <c r="H2069" t="s">
        <v>15</v>
      </c>
      <c r="I2069">
        <v>5</v>
      </c>
      <c r="J2069">
        <v>173</v>
      </c>
      <c r="K2069" t="s">
        <v>16</v>
      </c>
      <c r="L2069" t="s">
        <v>17</v>
      </c>
      <c r="M2069" t="s">
        <v>57</v>
      </c>
      <c r="N2069" s="18">
        <f>VLOOKUP(Barcelona_Idealista4[[#This Row],[lift]],Tabla5[],2,0)</f>
        <v>0</v>
      </c>
      <c r="O2069" s="25">
        <v>595000</v>
      </c>
      <c r="P2069" s="25">
        <f>Barcelona_Idealista4[[#This Row],[prices]]/Barcelona_Idealista4[[#This Row],[area_m2]]</f>
        <v>3439.3063583815028</v>
      </c>
      <c r="Q2069" t="str">
        <f>_xlfn.TEXTJOIN("-",0,Barcelona_Idealista4[[#This Row],[condition]],Barcelona_Idealista4[[#This Row],[prices]])</f>
        <v>needs refurb-595000</v>
      </c>
      <c r="R2069" s="11" t="str" cm="1">
        <f t="array" ref="R2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0" spans="1:18" x14ac:dyDescent="0.2">
      <c r="A2070" s="1">
        <v>44104</v>
      </c>
      <c r="B2070" s="14">
        <f>YEAR(Barcelona_Idealista4[[#This Row],[Fecha]])</f>
        <v>2020</v>
      </c>
      <c r="C2070" t="s">
        <v>2191</v>
      </c>
      <c r="D2070" t="s">
        <v>11</v>
      </c>
      <c r="E2070" t="s">
        <v>19</v>
      </c>
      <c r="F2070" t="s">
        <v>73</v>
      </c>
      <c r="G2070" t="s">
        <v>120</v>
      </c>
      <c r="H2070" t="s">
        <v>15</v>
      </c>
      <c r="I2070">
        <v>5</v>
      </c>
      <c r="J2070">
        <v>123</v>
      </c>
      <c r="K2070" t="s">
        <v>16</v>
      </c>
      <c r="L2070" t="s">
        <v>17</v>
      </c>
      <c r="M2070" t="s">
        <v>18</v>
      </c>
      <c r="N2070" s="18">
        <f>VLOOKUP(Barcelona_Idealista4[[#This Row],[lift]],Tabla5[],2,0)</f>
        <v>0</v>
      </c>
      <c r="O2070" s="25">
        <v>450000</v>
      </c>
      <c r="P2070" s="25">
        <f>Barcelona_Idealista4[[#This Row],[prices]]/Barcelona_Idealista4[[#This Row],[area_m2]]</f>
        <v>3658.5365853658536</v>
      </c>
      <c r="Q2070" t="str">
        <f>_xlfn.TEXTJOIN("-",0,Barcelona_Idealista4[[#This Row],[condition]],Barcelona_Idealista4[[#This Row],[prices]])</f>
        <v>needs refurb-450000</v>
      </c>
      <c r="R2070" s="11" t="str" cm="1">
        <f t="array" ref="R2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1" spans="1:18" x14ac:dyDescent="0.2">
      <c r="A2071" s="1">
        <v>44105</v>
      </c>
      <c r="B2071" s="14">
        <f>YEAR(Barcelona_Idealista4[[#This Row],[Fecha]])</f>
        <v>2020</v>
      </c>
      <c r="C2071" t="s">
        <v>2192</v>
      </c>
      <c r="D2071" t="s">
        <v>11</v>
      </c>
      <c r="E2071" t="s">
        <v>34</v>
      </c>
      <c r="F2071" t="s">
        <v>35</v>
      </c>
      <c r="G2071" t="s">
        <v>120</v>
      </c>
      <c r="H2071" t="s">
        <v>15</v>
      </c>
      <c r="I2071">
        <v>5</v>
      </c>
      <c r="J2071">
        <v>165</v>
      </c>
      <c r="K2071" t="s">
        <v>16</v>
      </c>
      <c r="L2071" t="s">
        <v>17</v>
      </c>
      <c r="M2071" t="s">
        <v>18</v>
      </c>
      <c r="N2071" s="18">
        <f>VLOOKUP(Barcelona_Idealista4[[#This Row],[lift]],Tabla5[],2,0)</f>
        <v>0</v>
      </c>
      <c r="O2071" s="25">
        <v>830000</v>
      </c>
      <c r="P2071" s="25">
        <f>Barcelona_Idealista4[[#This Row],[prices]]/Barcelona_Idealista4[[#This Row],[area_m2]]</f>
        <v>5030.30303030303</v>
      </c>
      <c r="Q2071" t="str">
        <f>_xlfn.TEXTJOIN("-",0,Barcelona_Idealista4[[#This Row],[condition]],Barcelona_Idealista4[[#This Row],[prices]])</f>
        <v>needs refurb-830000</v>
      </c>
      <c r="R2071" s="11" t="str" cm="1">
        <f t="array" ref="R20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2" spans="1:18" x14ac:dyDescent="0.2">
      <c r="A2072" s="1">
        <v>44106</v>
      </c>
      <c r="B2072" s="14">
        <f>YEAR(Barcelona_Idealista4[[#This Row],[Fecha]])</f>
        <v>2020</v>
      </c>
      <c r="C2072" t="s">
        <v>2193</v>
      </c>
      <c r="D2072" t="s">
        <v>11</v>
      </c>
      <c r="E2072" t="s">
        <v>12</v>
      </c>
      <c r="F2072" t="s">
        <v>33</v>
      </c>
      <c r="G2072" t="s">
        <v>120</v>
      </c>
      <c r="H2072" t="s">
        <v>15</v>
      </c>
      <c r="I2072">
        <v>3</v>
      </c>
      <c r="J2072">
        <v>74</v>
      </c>
      <c r="K2072" t="s">
        <v>16</v>
      </c>
      <c r="L2072" t="s">
        <v>17</v>
      </c>
      <c r="M2072" t="s">
        <v>18</v>
      </c>
      <c r="N2072" s="18">
        <f>VLOOKUP(Barcelona_Idealista4[[#This Row],[lift]],Tabla5[],2,0)</f>
        <v>0</v>
      </c>
      <c r="O2072" s="25">
        <v>275000</v>
      </c>
      <c r="P2072" s="25">
        <f>Barcelona_Idealista4[[#This Row],[prices]]/Barcelona_Idealista4[[#This Row],[area_m2]]</f>
        <v>3716.2162162162163</v>
      </c>
      <c r="Q2072" t="str">
        <f>_xlfn.TEXTJOIN("-",0,Barcelona_Idealista4[[#This Row],[condition]],Barcelona_Idealista4[[#This Row],[prices]])</f>
        <v>needs refurb-275000</v>
      </c>
      <c r="R2072" s="11" t="str" cm="1">
        <f t="array" ref="R2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3" spans="1:18" x14ac:dyDescent="0.2">
      <c r="A2073" s="1">
        <v>44107</v>
      </c>
      <c r="B2073" s="14">
        <f>YEAR(Barcelona_Idealista4[[#This Row],[Fecha]])</f>
        <v>2020</v>
      </c>
      <c r="C2073" t="s">
        <v>2194</v>
      </c>
      <c r="D2073" t="s">
        <v>11</v>
      </c>
      <c r="E2073" t="s">
        <v>12</v>
      </c>
      <c r="F2073" t="s">
        <v>33</v>
      </c>
      <c r="G2073" t="s">
        <v>120</v>
      </c>
      <c r="H2073" t="s">
        <v>15</v>
      </c>
      <c r="I2073">
        <v>4</v>
      </c>
      <c r="J2073">
        <v>158</v>
      </c>
      <c r="K2073" t="s">
        <v>16</v>
      </c>
      <c r="L2073" t="s">
        <v>17</v>
      </c>
      <c r="M2073" t="s">
        <v>58</v>
      </c>
      <c r="N2073" s="18">
        <f>VLOOKUP(Barcelona_Idealista4[[#This Row],[lift]],Tabla5[],2,0)</f>
        <v>0</v>
      </c>
      <c r="O2073" s="25">
        <v>555000</v>
      </c>
      <c r="P2073" s="25">
        <f>Barcelona_Idealista4[[#This Row],[prices]]/Barcelona_Idealista4[[#This Row],[area_m2]]</f>
        <v>3512.6582278481014</v>
      </c>
      <c r="Q2073" t="str">
        <f>_xlfn.TEXTJOIN("-",0,Barcelona_Idealista4[[#This Row],[condition]],Barcelona_Idealista4[[#This Row],[prices]])</f>
        <v>needs refurb-555000</v>
      </c>
      <c r="R2073" s="11" t="str" cm="1">
        <f t="array" ref="R2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4" spans="1:18" x14ac:dyDescent="0.2">
      <c r="A2074" s="1">
        <v>44108</v>
      </c>
      <c r="B2074" s="14">
        <f>YEAR(Barcelona_Idealista4[[#This Row],[Fecha]])</f>
        <v>2020</v>
      </c>
      <c r="C2074" t="s">
        <v>2195</v>
      </c>
      <c r="D2074" t="s">
        <v>11</v>
      </c>
      <c r="E2074" t="s">
        <v>12</v>
      </c>
      <c r="F2074" t="s">
        <v>33</v>
      </c>
      <c r="G2074" t="s">
        <v>120</v>
      </c>
      <c r="H2074" t="s">
        <v>15</v>
      </c>
      <c r="I2074">
        <v>3</v>
      </c>
      <c r="J2074">
        <v>152</v>
      </c>
      <c r="K2074" t="s">
        <v>16</v>
      </c>
      <c r="L2074" t="s">
        <v>17</v>
      </c>
      <c r="M2074" t="s">
        <v>58</v>
      </c>
      <c r="N2074" s="18">
        <f>VLOOKUP(Barcelona_Idealista4[[#This Row],[lift]],Tabla5[],2,0)</f>
        <v>0</v>
      </c>
      <c r="O2074" s="25">
        <v>550000</v>
      </c>
      <c r="P2074" s="25">
        <f>Barcelona_Idealista4[[#This Row],[prices]]/Barcelona_Idealista4[[#This Row],[area_m2]]</f>
        <v>3618.4210526315787</v>
      </c>
      <c r="Q2074" t="str">
        <f>_xlfn.TEXTJOIN("-",0,Barcelona_Idealista4[[#This Row],[condition]],Barcelona_Idealista4[[#This Row],[prices]])</f>
        <v>needs refurb-550000</v>
      </c>
      <c r="R2074" s="11" t="str" cm="1">
        <f t="array" ref="R20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5" spans="1:18" x14ac:dyDescent="0.2">
      <c r="A2075" s="1">
        <v>44109</v>
      </c>
      <c r="B2075" s="14">
        <f>YEAR(Barcelona_Idealista4[[#This Row],[Fecha]])</f>
        <v>2020</v>
      </c>
      <c r="C2075" t="s">
        <v>2196</v>
      </c>
      <c r="D2075" t="s">
        <v>11</v>
      </c>
      <c r="E2075" t="s">
        <v>50</v>
      </c>
      <c r="F2075" t="s">
        <v>51</v>
      </c>
      <c r="G2075" t="s">
        <v>120</v>
      </c>
      <c r="H2075" t="s">
        <v>15</v>
      </c>
      <c r="I2075">
        <v>2</v>
      </c>
      <c r="J2075">
        <v>70</v>
      </c>
      <c r="K2075" t="s">
        <v>28</v>
      </c>
      <c r="L2075" t="s">
        <v>17</v>
      </c>
      <c r="M2075" t="s">
        <v>58</v>
      </c>
      <c r="N2075" s="18">
        <f>VLOOKUP(Barcelona_Idealista4[[#This Row],[lift]],Tabla5[],2,0)</f>
        <v>0.02</v>
      </c>
      <c r="O2075" s="25">
        <v>289000</v>
      </c>
      <c r="P2075" s="25">
        <f>Barcelona_Idealista4[[#This Row],[prices]]/Barcelona_Idealista4[[#This Row],[area_m2]]</f>
        <v>4128.5714285714284</v>
      </c>
      <c r="Q2075" t="str">
        <f>_xlfn.TEXTJOIN("-",0,Barcelona_Idealista4[[#This Row],[condition]],Barcelona_Idealista4[[#This Row],[prices]])</f>
        <v>needs refurb-289000</v>
      </c>
      <c r="R2075" s="11" t="str" cm="1">
        <f t="array" ref="R2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6" spans="1:18" x14ac:dyDescent="0.2">
      <c r="A2076" s="1">
        <v>44110</v>
      </c>
      <c r="B2076" s="14">
        <f>YEAR(Barcelona_Idealista4[[#This Row],[Fecha]])</f>
        <v>2020</v>
      </c>
      <c r="C2076" t="s">
        <v>2197</v>
      </c>
      <c r="D2076" t="s">
        <v>11</v>
      </c>
      <c r="E2076" t="s">
        <v>12</v>
      </c>
      <c r="F2076" t="s">
        <v>41</v>
      </c>
      <c r="G2076" t="s">
        <v>120</v>
      </c>
      <c r="H2076" t="s">
        <v>15</v>
      </c>
      <c r="I2076">
        <v>5</v>
      </c>
      <c r="J2076">
        <v>158</v>
      </c>
      <c r="K2076" t="s">
        <v>16</v>
      </c>
      <c r="L2076" t="s">
        <v>17</v>
      </c>
      <c r="M2076" t="s">
        <v>18</v>
      </c>
      <c r="N2076" s="18">
        <f>VLOOKUP(Barcelona_Idealista4[[#This Row],[lift]],Tabla5[],2,0)</f>
        <v>0</v>
      </c>
      <c r="O2076" s="25">
        <v>550000</v>
      </c>
      <c r="P2076" s="25">
        <f>Barcelona_Idealista4[[#This Row],[prices]]/Barcelona_Idealista4[[#This Row],[area_m2]]</f>
        <v>3481.0126582278481</v>
      </c>
      <c r="Q2076" t="str">
        <f>_xlfn.TEXTJOIN("-",0,Barcelona_Idealista4[[#This Row],[condition]],Barcelona_Idealista4[[#This Row],[prices]])</f>
        <v>needs refurb-550000</v>
      </c>
      <c r="R2076" s="11" t="str" cm="1">
        <f t="array" ref="R2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7" spans="1:18" x14ac:dyDescent="0.2">
      <c r="A2077" s="1">
        <v>44111</v>
      </c>
      <c r="B2077" s="14">
        <f>YEAR(Barcelona_Idealista4[[#This Row],[Fecha]])</f>
        <v>2020</v>
      </c>
      <c r="C2077" t="s">
        <v>2198</v>
      </c>
      <c r="D2077" t="s">
        <v>11</v>
      </c>
      <c r="E2077" t="s">
        <v>12</v>
      </c>
      <c r="F2077" t="s">
        <v>41</v>
      </c>
      <c r="G2077" t="s">
        <v>120</v>
      </c>
      <c r="H2077" t="s">
        <v>15</v>
      </c>
      <c r="I2077">
        <v>4</v>
      </c>
      <c r="J2077">
        <v>140</v>
      </c>
      <c r="K2077" t="s">
        <v>16</v>
      </c>
      <c r="L2077" t="s">
        <v>17</v>
      </c>
      <c r="M2077" t="s">
        <v>21</v>
      </c>
      <c r="N2077" s="18">
        <f>VLOOKUP(Barcelona_Idealista4[[#This Row],[lift]],Tabla5[],2,0)</f>
        <v>0</v>
      </c>
      <c r="O2077" s="25">
        <v>582000</v>
      </c>
      <c r="P2077" s="25">
        <f>Barcelona_Idealista4[[#This Row],[prices]]/Barcelona_Idealista4[[#This Row],[area_m2]]</f>
        <v>4157.1428571428569</v>
      </c>
      <c r="Q2077" t="str">
        <f>_xlfn.TEXTJOIN("-",0,Barcelona_Idealista4[[#This Row],[condition]],Barcelona_Idealista4[[#This Row],[prices]])</f>
        <v>needs refurb-582000</v>
      </c>
      <c r="R2077" s="11" t="str" cm="1">
        <f t="array" ref="R2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78" spans="1:18" x14ac:dyDescent="0.2">
      <c r="A2078" s="1">
        <v>44112</v>
      </c>
      <c r="B2078" s="14">
        <f>YEAR(Barcelona_Idealista4[[#This Row],[Fecha]])</f>
        <v>2020</v>
      </c>
      <c r="C2078" t="s">
        <v>2199</v>
      </c>
      <c r="D2078" t="s">
        <v>11</v>
      </c>
      <c r="E2078" t="s">
        <v>12</v>
      </c>
      <c r="F2078" t="s">
        <v>22</v>
      </c>
      <c r="G2078" t="s">
        <v>120</v>
      </c>
      <c r="H2078" t="s">
        <v>15</v>
      </c>
      <c r="I2078">
        <v>2</v>
      </c>
      <c r="J2078">
        <v>77</v>
      </c>
      <c r="K2078" t="s">
        <v>28</v>
      </c>
      <c r="L2078" t="s">
        <v>17</v>
      </c>
      <c r="M2078" t="s">
        <v>58</v>
      </c>
      <c r="N2078" s="18">
        <f>VLOOKUP(Barcelona_Idealista4[[#This Row],[lift]],Tabla5[],2,0)</f>
        <v>0.02</v>
      </c>
      <c r="O2078" s="25">
        <v>199000</v>
      </c>
      <c r="P2078" s="25">
        <f>Barcelona_Idealista4[[#This Row],[prices]]/Barcelona_Idealista4[[#This Row],[area_m2]]</f>
        <v>2584.4155844155844</v>
      </c>
      <c r="Q2078" t="str">
        <f>_xlfn.TEXTJOIN("-",0,Barcelona_Idealista4[[#This Row],[condition]],Barcelona_Idealista4[[#This Row],[prices]])</f>
        <v>needs refurb-199000</v>
      </c>
      <c r="R2078" s="11" t="str" cm="1">
        <f t="array" ref="R20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79" spans="1:18" x14ac:dyDescent="0.2">
      <c r="A2079" s="1">
        <v>44113</v>
      </c>
      <c r="B2079" s="14">
        <f>YEAR(Barcelona_Idealista4[[#This Row],[Fecha]])</f>
        <v>2020</v>
      </c>
      <c r="C2079" t="s">
        <v>2200</v>
      </c>
      <c r="D2079" t="s">
        <v>11</v>
      </c>
      <c r="E2079" t="s">
        <v>34</v>
      </c>
      <c r="F2079" t="s">
        <v>35</v>
      </c>
      <c r="G2079" t="s">
        <v>120</v>
      </c>
      <c r="H2079" t="s">
        <v>15</v>
      </c>
      <c r="I2079">
        <v>5</v>
      </c>
      <c r="J2079">
        <v>280</v>
      </c>
      <c r="K2079" t="s">
        <v>16</v>
      </c>
      <c r="L2079" t="s">
        <v>17</v>
      </c>
      <c r="M2079" t="s">
        <v>60</v>
      </c>
      <c r="N2079" s="18">
        <f>VLOOKUP(Barcelona_Idealista4[[#This Row],[lift]],Tabla5[],2,0)</f>
        <v>0</v>
      </c>
      <c r="O2079" s="25">
        <v>2500000</v>
      </c>
      <c r="P2079" s="25">
        <f>Barcelona_Idealista4[[#This Row],[prices]]/Barcelona_Idealista4[[#This Row],[area_m2]]</f>
        <v>8928.5714285714294</v>
      </c>
      <c r="Q2079" t="str">
        <f>_xlfn.TEXTJOIN("-",0,Barcelona_Idealista4[[#This Row],[condition]],Barcelona_Idealista4[[#This Row],[prices]])</f>
        <v>needs refurb-2500000</v>
      </c>
      <c r="R2079" s="11" t="str" cm="1">
        <f t="array" ref="R20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0" spans="1:18" x14ac:dyDescent="0.2">
      <c r="A2080" s="1">
        <v>44114</v>
      </c>
      <c r="B2080" s="14">
        <f>YEAR(Barcelona_Idealista4[[#This Row],[Fecha]])</f>
        <v>2020</v>
      </c>
      <c r="C2080" t="s">
        <v>2201</v>
      </c>
      <c r="D2080" t="s">
        <v>11</v>
      </c>
      <c r="E2080" t="s">
        <v>12</v>
      </c>
      <c r="F2080" t="s">
        <v>30</v>
      </c>
      <c r="G2080" t="s">
        <v>120</v>
      </c>
      <c r="H2080" t="s">
        <v>15</v>
      </c>
      <c r="I2080">
        <v>4</v>
      </c>
      <c r="J2080">
        <v>60</v>
      </c>
      <c r="K2080" t="s">
        <v>16</v>
      </c>
      <c r="L2080" t="s">
        <v>67</v>
      </c>
      <c r="M2080" t="s">
        <v>18</v>
      </c>
      <c r="N2080" s="18">
        <f>VLOOKUP(Barcelona_Idealista4[[#This Row],[lift]],Tabla5[],2,0)</f>
        <v>0</v>
      </c>
      <c r="O2080" s="25">
        <v>210000</v>
      </c>
      <c r="P2080" s="25">
        <f>Barcelona_Idealista4[[#This Row],[prices]]/Barcelona_Idealista4[[#This Row],[area_m2]]</f>
        <v>3500</v>
      </c>
      <c r="Q2080" t="str">
        <f>_xlfn.TEXTJOIN("-",0,Barcelona_Idealista4[[#This Row],[condition]],Barcelona_Idealista4[[#This Row],[prices]])</f>
        <v>needs refurb-210000</v>
      </c>
      <c r="R2080" s="11" t="str" cm="1">
        <f t="array" ref="R2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1" spans="1:18" x14ac:dyDescent="0.2">
      <c r="A2081" s="1">
        <v>44115</v>
      </c>
      <c r="B2081" s="14">
        <f>YEAR(Barcelona_Idealista4[[#This Row],[Fecha]])</f>
        <v>2020</v>
      </c>
      <c r="C2081" t="s">
        <v>2202</v>
      </c>
      <c r="D2081" t="s">
        <v>11</v>
      </c>
      <c r="E2081" t="s">
        <v>19</v>
      </c>
      <c r="F2081" t="s">
        <v>73</v>
      </c>
      <c r="G2081" t="s">
        <v>120</v>
      </c>
      <c r="H2081" t="s">
        <v>15</v>
      </c>
      <c r="I2081">
        <v>4</v>
      </c>
      <c r="J2081">
        <v>97</v>
      </c>
      <c r="K2081" t="s">
        <v>16</v>
      </c>
      <c r="L2081" t="s">
        <v>17</v>
      </c>
      <c r="M2081" t="s">
        <v>40</v>
      </c>
      <c r="N2081" s="18">
        <f>VLOOKUP(Barcelona_Idealista4[[#This Row],[lift]],Tabla5[],2,0)</f>
        <v>0</v>
      </c>
      <c r="O2081" s="25">
        <v>425000</v>
      </c>
      <c r="P2081" s="25">
        <f>Barcelona_Idealista4[[#This Row],[prices]]/Barcelona_Idealista4[[#This Row],[area_m2]]</f>
        <v>4381.4432989690722</v>
      </c>
      <c r="Q2081" t="str">
        <f>_xlfn.TEXTJOIN("-",0,Barcelona_Idealista4[[#This Row],[condition]],Barcelona_Idealista4[[#This Row],[prices]])</f>
        <v>needs refurb-425000</v>
      </c>
      <c r="R2081" s="11" t="str" cm="1">
        <f t="array" ref="R2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2" spans="1:18" x14ac:dyDescent="0.2">
      <c r="A2082" s="1">
        <v>44116</v>
      </c>
      <c r="B2082" s="14">
        <f>YEAR(Barcelona_Idealista4[[#This Row],[Fecha]])</f>
        <v>2020</v>
      </c>
      <c r="C2082" t="s">
        <v>2203</v>
      </c>
      <c r="D2082" t="s">
        <v>11</v>
      </c>
      <c r="E2082" t="s">
        <v>42</v>
      </c>
      <c r="F2082" t="s">
        <v>87</v>
      </c>
      <c r="G2082" t="s">
        <v>120</v>
      </c>
      <c r="H2082" t="s">
        <v>15</v>
      </c>
      <c r="I2082">
        <v>4</v>
      </c>
      <c r="J2082">
        <v>76</v>
      </c>
      <c r="K2082" t="s">
        <v>16</v>
      </c>
      <c r="L2082" t="s">
        <v>17</v>
      </c>
      <c r="M2082" t="s">
        <v>18</v>
      </c>
      <c r="N2082" s="18">
        <f>VLOOKUP(Barcelona_Idealista4[[#This Row],[lift]],Tabla5[],2,0)</f>
        <v>0</v>
      </c>
      <c r="O2082" s="25">
        <v>183000</v>
      </c>
      <c r="P2082" s="25">
        <f>Barcelona_Idealista4[[#This Row],[prices]]/Barcelona_Idealista4[[#This Row],[area_m2]]</f>
        <v>2407.8947368421054</v>
      </c>
      <c r="Q2082" t="str">
        <f>_xlfn.TEXTJOIN("-",0,Barcelona_Idealista4[[#This Row],[condition]],Barcelona_Idealista4[[#This Row],[prices]])</f>
        <v>needs refurb-183000</v>
      </c>
      <c r="R2082" s="11" t="str" cm="1">
        <f t="array" ref="R20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83" spans="1:18" x14ac:dyDescent="0.2">
      <c r="A2083" s="1">
        <v>44117</v>
      </c>
      <c r="B2083" s="14">
        <f>YEAR(Barcelona_Idealista4[[#This Row],[Fecha]])</f>
        <v>2020</v>
      </c>
      <c r="C2083" t="s">
        <v>2204</v>
      </c>
      <c r="D2083" t="s">
        <v>11</v>
      </c>
      <c r="E2083" t="s">
        <v>50</v>
      </c>
      <c r="F2083" t="s">
        <v>66</v>
      </c>
      <c r="G2083" t="s">
        <v>120</v>
      </c>
      <c r="H2083" t="s">
        <v>15</v>
      </c>
      <c r="I2083">
        <v>4</v>
      </c>
      <c r="J2083">
        <v>117</v>
      </c>
      <c r="K2083" t="s">
        <v>28</v>
      </c>
      <c r="L2083" t="s">
        <v>17</v>
      </c>
      <c r="M2083" t="s">
        <v>21</v>
      </c>
      <c r="N2083" s="18">
        <f>VLOOKUP(Barcelona_Idealista4[[#This Row],[lift]],Tabla5[],2,0)</f>
        <v>0.02</v>
      </c>
      <c r="O2083" s="25">
        <v>495000</v>
      </c>
      <c r="P2083" s="25">
        <f>Barcelona_Idealista4[[#This Row],[prices]]/Barcelona_Idealista4[[#This Row],[area_m2]]</f>
        <v>4230.7692307692305</v>
      </c>
      <c r="Q2083" t="str">
        <f>_xlfn.TEXTJOIN("-",0,Barcelona_Idealista4[[#This Row],[condition]],Barcelona_Idealista4[[#This Row],[prices]])</f>
        <v>needs refurb-495000</v>
      </c>
      <c r="R2083" s="11" t="str" cm="1">
        <f t="array" ref="R20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4" spans="1:18" x14ac:dyDescent="0.2">
      <c r="A2084" s="1">
        <v>44118</v>
      </c>
      <c r="B2084" s="14">
        <f>YEAR(Barcelona_Idealista4[[#This Row],[Fecha]])</f>
        <v>2020</v>
      </c>
      <c r="C2084" t="s">
        <v>2205</v>
      </c>
      <c r="D2084" t="s">
        <v>11</v>
      </c>
      <c r="E2084" t="s">
        <v>12</v>
      </c>
      <c r="F2084" t="s">
        <v>31</v>
      </c>
      <c r="G2084" t="s">
        <v>120</v>
      </c>
      <c r="H2084" t="s">
        <v>15</v>
      </c>
      <c r="I2084">
        <v>4</v>
      </c>
      <c r="J2084">
        <v>75</v>
      </c>
      <c r="K2084" t="s">
        <v>16</v>
      </c>
      <c r="L2084" t="s">
        <v>17</v>
      </c>
      <c r="M2084" t="s">
        <v>58</v>
      </c>
      <c r="N2084" s="18">
        <f>VLOOKUP(Barcelona_Idealista4[[#This Row],[lift]],Tabla5[],2,0)</f>
        <v>0</v>
      </c>
      <c r="O2084" s="25">
        <v>295000</v>
      </c>
      <c r="P2084" s="25">
        <f>Barcelona_Idealista4[[#This Row],[prices]]/Barcelona_Idealista4[[#This Row],[area_m2]]</f>
        <v>3933.3333333333335</v>
      </c>
      <c r="Q2084" t="str">
        <f>_xlfn.TEXTJOIN("-",0,Barcelona_Idealista4[[#This Row],[condition]],Barcelona_Idealista4[[#This Row],[prices]])</f>
        <v>needs refurb-295000</v>
      </c>
      <c r="R2084" s="11" t="str" cm="1">
        <f t="array" ref="R20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5" spans="1:18" x14ac:dyDescent="0.2">
      <c r="A2085" s="1">
        <v>44119</v>
      </c>
      <c r="B2085" s="14">
        <f>YEAR(Barcelona_Idealista4[[#This Row],[Fecha]])</f>
        <v>2020</v>
      </c>
      <c r="C2085" t="s">
        <v>2206</v>
      </c>
      <c r="D2085" t="s">
        <v>11</v>
      </c>
      <c r="E2085" t="s">
        <v>54</v>
      </c>
      <c r="F2085" t="s">
        <v>54</v>
      </c>
      <c r="G2085" t="s">
        <v>120</v>
      </c>
      <c r="H2085" t="s">
        <v>15</v>
      </c>
      <c r="I2085">
        <v>3</v>
      </c>
      <c r="J2085">
        <v>69</v>
      </c>
      <c r="K2085" t="s">
        <v>16</v>
      </c>
      <c r="L2085" t="s">
        <v>17</v>
      </c>
      <c r="M2085" t="s">
        <v>40</v>
      </c>
      <c r="N2085" s="18">
        <f>VLOOKUP(Barcelona_Idealista4[[#This Row],[lift]],Tabla5[],2,0)</f>
        <v>0</v>
      </c>
      <c r="O2085" s="25">
        <v>195000</v>
      </c>
      <c r="P2085" s="25">
        <f>Barcelona_Idealista4[[#This Row],[prices]]/Barcelona_Idealista4[[#This Row],[area_m2]]</f>
        <v>2826.086956521739</v>
      </c>
      <c r="Q2085" t="str">
        <f>_xlfn.TEXTJOIN("-",0,Barcelona_Idealista4[[#This Row],[condition]],Barcelona_Idealista4[[#This Row],[prices]])</f>
        <v>needs refurb-195000</v>
      </c>
      <c r="R2085" s="11" t="str" cm="1">
        <f t="array" ref="R20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86" spans="1:18" x14ac:dyDescent="0.2">
      <c r="A2086" s="1">
        <v>44120</v>
      </c>
      <c r="B2086" s="14">
        <f>YEAR(Barcelona_Idealista4[[#This Row],[Fecha]])</f>
        <v>2020</v>
      </c>
      <c r="C2086" t="s">
        <v>2207</v>
      </c>
      <c r="D2086" t="s">
        <v>11</v>
      </c>
      <c r="E2086" t="s">
        <v>12</v>
      </c>
      <c r="F2086" t="s">
        <v>13</v>
      </c>
      <c r="G2086" t="s">
        <v>120</v>
      </c>
      <c r="H2086" t="s">
        <v>15</v>
      </c>
      <c r="I2086">
        <v>3</v>
      </c>
      <c r="J2086">
        <v>107</v>
      </c>
      <c r="K2086" t="s">
        <v>16</v>
      </c>
      <c r="L2086" t="s">
        <v>17</v>
      </c>
      <c r="M2086" t="s">
        <v>36</v>
      </c>
      <c r="N2086" s="18">
        <f>VLOOKUP(Barcelona_Idealista4[[#This Row],[lift]],Tabla5[],2,0)</f>
        <v>0</v>
      </c>
      <c r="O2086" s="25">
        <v>399000</v>
      </c>
      <c r="P2086" s="25">
        <f>Barcelona_Idealista4[[#This Row],[prices]]/Barcelona_Idealista4[[#This Row],[area_m2]]</f>
        <v>3728.9719626168226</v>
      </c>
      <c r="Q2086" t="str">
        <f>_xlfn.TEXTJOIN("-",0,Barcelona_Idealista4[[#This Row],[condition]],Barcelona_Idealista4[[#This Row],[prices]])</f>
        <v>needs refurb-399000</v>
      </c>
      <c r="R2086" s="11" t="str" cm="1">
        <f t="array" ref="R2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7" spans="1:18" x14ac:dyDescent="0.2">
      <c r="A2087" s="1">
        <v>44121</v>
      </c>
      <c r="B2087" s="14">
        <f>YEAR(Barcelona_Idealista4[[#This Row],[Fecha]])</f>
        <v>2020</v>
      </c>
      <c r="C2087" t="s">
        <v>2208</v>
      </c>
      <c r="D2087" t="s">
        <v>11</v>
      </c>
      <c r="E2087" t="s">
        <v>47</v>
      </c>
      <c r="F2087" t="s">
        <v>86</v>
      </c>
      <c r="G2087" t="s">
        <v>120</v>
      </c>
      <c r="H2087" t="s">
        <v>15</v>
      </c>
      <c r="I2087">
        <v>4</v>
      </c>
      <c r="J2087">
        <v>86</v>
      </c>
      <c r="K2087" t="s">
        <v>16</v>
      </c>
      <c r="L2087" t="s">
        <v>17</v>
      </c>
      <c r="M2087" t="s">
        <v>18</v>
      </c>
      <c r="N2087" s="18">
        <f>VLOOKUP(Barcelona_Idealista4[[#This Row],[lift]],Tabla5[],2,0)</f>
        <v>0</v>
      </c>
      <c r="O2087" s="25">
        <v>320000</v>
      </c>
      <c r="P2087" s="25">
        <f>Barcelona_Idealista4[[#This Row],[prices]]/Barcelona_Idealista4[[#This Row],[area_m2]]</f>
        <v>3720.9302325581393</v>
      </c>
      <c r="Q2087" t="str">
        <f>_xlfn.TEXTJOIN("-",0,Barcelona_Idealista4[[#This Row],[condition]],Barcelona_Idealista4[[#This Row],[prices]])</f>
        <v>needs refurb-320000</v>
      </c>
      <c r="R2087" s="11" t="str" cm="1">
        <f t="array" ref="R2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8" spans="1:18" x14ac:dyDescent="0.2">
      <c r="A2088" s="1">
        <v>44122</v>
      </c>
      <c r="B2088" s="14">
        <f>YEAR(Barcelona_Idealista4[[#This Row],[Fecha]])</f>
        <v>2020</v>
      </c>
      <c r="C2088" t="s">
        <v>2209</v>
      </c>
      <c r="D2088" t="s">
        <v>11</v>
      </c>
      <c r="E2088" t="s">
        <v>47</v>
      </c>
      <c r="F2088" t="s">
        <v>86</v>
      </c>
      <c r="G2088" t="s">
        <v>120</v>
      </c>
      <c r="H2088" t="s">
        <v>15</v>
      </c>
      <c r="I2088">
        <v>2</v>
      </c>
      <c r="J2088">
        <v>58</v>
      </c>
      <c r="K2088" t="s">
        <v>28</v>
      </c>
      <c r="L2088" t="s">
        <v>17</v>
      </c>
      <c r="M2088" t="s">
        <v>40</v>
      </c>
      <c r="N2088" s="18">
        <f>VLOOKUP(Barcelona_Idealista4[[#This Row],[lift]],Tabla5[],2,0)</f>
        <v>0.02</v>
      </c>
      <c r="O2088" s="25">
        <v>195000</v>
      </c>
      <c r="P2088" s="25">
        <f>Barcelona_Idealista4[[#This Row],[prices]]/Barcelona_Idealista4[[#This Row],[area_m2]]</f>
        <v>3362.0689655172414</v>
      </c>
      <c r="Q2088" t="str">
        <f>_xlfn.TEXTJOIN("-",0,Barcelona_Idealista4[[#This Row],[condition]],Barcelona_Idealista4[[#This Row],[prices]])</f>
        <v>needs refurb-195000</v>
      </c>
      <c r="R2088" s="11" t="str" cm="1">
        <f t="array" ref="R2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89" spans="1:18" x14ac:dyDescent="0.2">
      <c r="A2089" s="1">
        <v>44123</v>
      </c>
      <c r="B2089" s="14">
        <f>YEAR(Barcelona_Idealista4[[#This Row],[Fecha]])</f>
        <v>2020</v>
      </c>
      <c r="C2089" t="s">
        <v>2210</v>
      </c>
      <c r="D2089" t="s">
        <v>11</v>
      </c>
      <c r="E2089" t="s">
        <v>37</v>
      </c>
      <c r="F2089" t="s">
        <v>74</v>
      </c>
      <c r="G2089" t="s">
        <v>120</v>
      </c>
      <c r="H2089" t="s">
        <v>15</v>
      </c>
      <c r="I2089">
        <v>2</v>
      </c>
      <c r="J2089">
        <v>76</v>
      </c>
      <c r="K2089" t="s">
        <v>16</v>
      </c>
      <c r="L2089" t="s">
        <v>17</v>
      </c>
      <c r="M2089" t="s">
        <v>36</v>
      </c>
      <c r="N2089" s="18">
        <f>VLOOKUP(Barcelona_Idealista4[[#This Row],[lift]],Tabla5[],2,0)</f>
        <v>0</v>
      </c>
      <c r="O2089" s="25">
        <v>270000</v>
      </c>
      <c r="P2089" s="25">
        <f>Barcelona_Idealista4[[#This Row],[prices]]/Barcelona_Idealista4[[#This Row],[area_m2]]</f>
        <v>3552.6315789473683</v>
      </c>
      <c r="Q2089" t="str">
        <f>_xlfn.TEXTJOIN("-",0,Barcelona_Idealista4[[#This Row],[condition]],Barcelona_Idealista4[[#This Row],[prices]])</f>
        <v>needs refurb-270000</v>
      </c>
      <c r="R2089" s="11" t="str" cm="1">
        <f t="array" ref="R2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0" spans="1:18" x14ac:dyDescent="0.2">
      <c r="A2090" s="1">
        <v>44124</v>
      </c>
      <c r="B2090" s="14">
        <f>YEAR(Barcelona_Idealista4[[#This Row],[Fecha]])</f>
        <v>2020</v>
      </c>
      <c r="C2090" t="s">
        <v>2211</v>
      </c>
      <c r="D2090" t="s">
        <v>11</v>
      </c>
      <c r="E2090" t="s">
        <v>34</v>
      </c>
      <c r="F2090" t="s">
        <v>35</v>
      </c>
      <c r="G2090" t="s">
        <v>120</v>
      </c>
      <c r="H2090" t="s">
        <v>15</v>
      </c>
      <c r="I2090">
        <v>6</v>
      </c>
      <c r="J2090">
        <v>439</v>
      </c>
      <c r="K2090" t="s">
        <v>16</v>
      </c>
      <c r="L2090" t="s">
        <v>17</v>
      </c>
      <c r="M2090" t="s">
        <v>60</v>
      </c>
      <c r="N2090" s="18">
        <f>VLOOKUP(Barcelona_Idealista4[[#This Row],[lift]],Tabla5[],2,0)</f>
        <v>0</v>
      </c>
      <c r="O2090" s="25">
        <v>3950000</v>
      </c>
      <c r="P2090" s="25">
        <f>Barcelona_Idealista4[[#This Row],[prices]]/Barcelona_Idealista4[[#This Row],[area_m2]]</f>
        <v>8997.7220956719812</v>
      </c>
      <c r="Q2090" t="str">
        <f>_xlfn.TEXTJOIN("-",0,Barcelona_Idealista4[[#This Row],[condition]],Barcelona_Idealista4[[#This Row],[prices]])</f>
        <v>needs refurb-3950000</v>
      </c>
      <c r="R2090" s="11" t="str" cm="1">
        <f t="array" ref="R2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1" spans="1:18" x14ac:dyDescent="0.2">
      <c r="A2091" s="1">
        <v>44125</v>
      </c>
      <c r="B2091" s="14">
        <f>YEAR(Barcelona_Idealista4[[#This Row],[Fecha]])</f>
        <v>2020</v>
      </c>
      <c r="C2091" t="s">
        <v>2212</v>
      </c>
      <c r="D2091" t="s">
        <v>11</v>
      </c>
      <c r="E2091" t="s">
        <v>34</v>
      </c>
      <c r="F2091" t="s">
        <v>35</v>
      </c>
      <c r="G2091" t="s">
        <v>120</v>
      </c>
      <c r="H2091" t="s">
        <v>15</v>
      </c>
      <c r="I2091">
        <v>7</v>
      </c>
      <c r="J2091">
        <v>484</v>
      </c>
      <c r="K2091" t="s">
        <v>16</v>
      </c>
      <c r="L2091" t="s">
        <v>17</v>
      </c>
      <c r="M2091" t="s">
        <v>36</v>
      </c>
      <c r="N2091" s="18">
        <f>VLOOKUP(Barcelona_Idealista4[[#This Row],[lift]],Tabla5[],2,0)</f>
        <v>0</v>
      </c>
      <c r="O2091" s="25">
        <v>2500000</v>
      </c>
      <c r="P2091" s="25">
        <f>Barcelona_Idealista4[[#This Row],[prices]]/Barcelona_Idealista4[[#This Row],[area_m2]]</f>
        <v>5165.2892561983472</v>
      </c>
      <c r="Q2091" t="str">
        <f>_xlfn.TEXTJOIN("-",0,Barcelona_Idealista4[[#This Row],[condition]],Barcelona_Idealista4[[#This Row],[prices]])</f>
        <v>needs refurb-2500000</v>
      </c>
      <c r="R2091" s="11" t="str" cm="1">
        <f t="array" ref="R2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2" spans="1:18" x14ac:dyDescent="0.2">
      <c r="A2092" s="1">
        <v>44126</v>
      </c>
      <c r="B2092" s="14">
        <f>YEAR(Barcelona_Idealista4[[#This Row],[Fecha]])</f>
        <v>2020</v>
      </c>
      <c r="C2092" t="s">
        <v>2213</v>
      </c>
      <c r="D2092" t="s">
        <v>11</v>
      </c>
      <c r="E2092" t="s">
        <v>12</v>
      </c>
      <c r="F2092" t="s">
        <v>33</v>
      </c>
      <c r="G2092" t="s">
        <v>120</v>
      </c>
      <c r="H2092" t="s">
        <v>15</v>
      </c>
      <c r="I2092">
        <v>4</v>
      </c>
      <c r="J2092">
        <v>124</v>
      </c>
      <c r="K2092" t="s">
        <v>16</v>
      </c>
      <c r="L2092" t="s">
        <v>17</v>
      </c>
      <c r="M2092" t="s">
        <v>21</v>
      </c>
      <c r="N2092" s="18">
        <f>VLOOKUP(Barcelona_Idealista4[[#This Row],[lift]],Tabla5[],2,0)</f>
        <v>0</v>
      </c>
      <c r="O2092" s="25">
        <v>540000</v>
      </c>
      <c r="P2092" s="25">
        <f>Barcelona_Idealista4[[#This Row],[prices]]/Barcelona_Idealista4[[#This Row],[area_m2]]</f>
        <v>4354.8387096774195</v>
      </c>
      <c r="Q2092" t="str">
        <f>_xlfn.TEXTJOIN("-",0,Barcelona_Idealista4[[#This Row],[condition]],Barcelona_Idealista4[[#This Row],[prices]])</f>
        <v>needs refurb-540000</v>
      </c>
      <c r="R2092" s="11" t="str" cm="1">
        <f t="array" ref="R2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3" spans="1:18" x14ac:dyDescent="0.2">
      <c r="A2093" s="1">
        <v>44127</v>
      </c>
      <c r="B2093" s="14">
        <f>YEAR(Barcelona_Idealista4[[#This Row],[Fecha]])</f>
        <v>2020</v>
      </c>
      <c r="C2093" t="s">
        <v>2214</v>
      </c>
      <c r="D2093" t="s">
        <v>11</v>
      </c>
      <c r="E2093" t="s">
        <v>47</v>
      </c>
      <c r="F2093" t="s">
        <v>102</v>
      </c>
      <c r="G2093" t="s">
        <v>120</v>
      </c>
      <c r="H2093" t="s">
        <v>15</v>
      </c>
      <c r="I2093">
        <v>3</v>
      </c>
      <c r="J2093">
        <v>70</v>
      </c>
      <c r="K2093" t="s">
        <v>28</v>
      </c>
      <c r="L2093" t="s">
        <v>17</v>
      </c>
      <c r="M2093" t="s">
        <v>40</v>
      </c>
      <c r="N2093" s="18">
        <f>VLOOKUP(Barcelona_Idealista4[[#This Row],[lift]],Tabla5[],2,0)</f>
        <v>0.02</v>
      </c>
      <c r="O2093" s="25">
        <v>175000</v>
      </c>
      <c r="P2093" s="25">
        <f>Barcelona_Idealista4[[#This Row],[prices]]/Barcelona_Idealista4[[#This Row],[area_m2]]</f>
        <v>2500</v>
      </c>
      <c r="Q2093" t="str">
        <f>_xlfn.TEXTJOIN("-",0,Barcelona_Idealista4[[#This Row],[condition]],Barcelona_Idealista4[[#This Row],[prices]])</f>
        <v>needs refurb-175000</v>
      </c>
      <c r="R2093" s="11" t="str" cm="1">
        <f t="array" ref="R20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94" spans="1:18" x14ac:dyDescent="0.2">
      <c r="A2094" s="1">
        <v>44128</v>
      </c>
      <c r="B2094" s="14">
        <f>YEAR(Barcelona_Idealista4[[#This Row],[Fecha]])</f>
        <v>2020</v>
      </c>
      <c r="C2094" t="s">
        <v>2215</v>
      </c>
      <c r="D2094" t="s">
        <v>11</v>
      </c>
      <c r="E2094" t="s">
        <v>12</v>
      </c>
      <c r="F2094" t="s">
        <v>31</v>
      </c>
      <c r="G2094" t="s">
        <v>120</v>
      </c>
      <c r="H2094" t="s">
        <v>15</v>
      </c>
      <c r="I2094">
        <v>3</v>
      </c>
      <c r="J2094">
        <v>80</v>
      </c>
      <c r="K2094" t="s">
        <v>16</v>
      </c>
      <c r="L2094" t="s">
        <v>17</v>
      </c>
      <c r="M2094" t="s">
        <v>36</v>
      </c>
      <c r="N2094" s="18">
        <f>VLOOKUP(Barcelona_Idealista4[[#This Row],[lift]],Tabla5[],2,0)</f>
        <v>0</v>
      </c>
      <c r="O2094" s="25">
        <v>349000</v>
      </c>
      <c r="P2094" s="25">
        <f>Barcelona_Idealista4[[#This Row],[prices]]/Barcelona_Idealista4[[#This Row],[area_m2]]</f>
        <v>4362.5</v>
      </c>
      <c r="Q2094" t="str">
        <f>_xlfn.TEXTJOIN("-",0,Barcelona_Idealista4[[#This Row],[condition]],Barcelona_Idealista4[[#This Row],[prices]])</f>
        <v>needs refurb-349000</v>
      </c>
      <c r="R2094" s="11" t="str" cm="1">
        <f t="array" ref="R20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5" spans="1:18" x14ac:dyDescent="0.2">
      <c r="A2095" s="1">
        <v>44129</v>
      </c>
      <c r="B2095" s="14">
        <f>YEAR(Barcelona_Idealista4[[#This Row],[Fecha]])</f>
        <v>2020</v>
      </c>
      <c r="C2095" t="s">
        <v>2216</v>
      </c>
      <c r="D2095" t="s">
        <v>11</v>
      </c>
      <c r="E2095" t="s">
        <v>12</v>
      </c>
      <c r="F2095" t="s">
        <v>33</v>
      </c>
      <c r="G2095" t="s">
        <v>120</v>
      </c>
      <c r="H2095" t="s">
        <v>15</v>
      </c>
      <c r="I2095">
        <v>3</v>
      </c>
      <c r="J2095">
        <v>77</v>
      </c>
      <c r="K2095" t="s">
        <v>16</v>
      </c>
      <c r="L2095" t="s">
        <v>17</v>
      </c>
      <c r="M2095" t="s">
        <v>18</v>
      </c>
      <c r="N2095" s="18">
        <f>VLOOKUP(Barcelona_Idealista4[[#This Row],[lift]],Tabla5[],2,0)</f>
        <v>0</v>
      </c>
      <c r="O2095" s="25">
        <v>295000</v>
      </c>
      <c r="P2095" s="25">
        <f>Barcelona_Idealista4[[#This Row],[prices]]/Barcelona_Idealista4[[#This Row],[area_m2]]</f>
        <v>3831.1688311688313</v>
      </c>
      <c r="Q2095" t="str">
        <f>_xlfn.TEXTJOIN("-",0,Barcelona_Idealista4[[#This Row],[condition]],Barcelona_Idealista4[[#This Row],[prices]])</f>
        <v>needs refurb-295000</v>
      </c>
      <c r="R2095" s="11" t="str" cm="1">
        <f t="array" ref="R2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6" spans="1:18" x14ac:dyDescent="0.2">
      <c r="A2096" s="1">
        <v>44130</v>
      </c>
      <c r="B2096" s="14">
        <f>YEAR(Barcelona_Idealista4[[#This Row],[Fecha]])</f>
        <v>2020</v>
      </c>
      <c r="C2096" t="s">
        <v>2217</v>
      </c>
      <c r="D2096" t="s">
        <v>11</v>
      </c>
      <c r="E2096" t="s">
        <v>12</v>
      </c>
      <c r="F2096" t="s">
        <v>31</v>
      </c>
      <c r="G2096" t="s">
        <v>120</v>
      </c>
      <c r="H2096" t="s">
        <v>15</v>
      </c>
      <c r="I2096">
        <v>3</v>
      </c>
      <c r="J2096">
        <v>123</v>
      </c>
      <c r="K2096" t="s">
        <v>16</v>
      </c>
      <c r="L2096" t="s">
        <v>17</v>
      </c>
      <c r="M2096" t="s">
        <v>58</v>
      </c>
      <c r="N2096" s="18">
        <f>VLOOKUP(Barcelona_Idealista4[[#This Row],[lift]],Tabla5[],2,0)</f>
        <v>0</v>
      </c>
      <c r="O2096" s="25">
        <v>595000</v>
      </c>
      <c r="P2096" s="25">
        <f>Barcelona_Idealista4[[#This Row],[prices]]/Barcelona_Idealista4[[#This Row],[area_m2]]</f>
        <v>4837.3983739837395</v>
      </c>
      <c r="Q2096" t="str">
        <f>_xlfn.TEXTJOIN("-",0,Barcelona_Idealista4[[#This Row],[condition]],Barcelona_Idealista4[[#This Row],[prices]])</f>
        <v>needs refurb-595000</v>
      </c>
      <c r="R2096" s="11" t="str" cm="1">
        <f t="array" ref="R2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7" spans="1:18" x14ac:dyDescent="0.2">
      <c r="A2097" s="1">
        <v>44131</v>
      </c>
      <c r="B2097" s="14">
        <f>YEAR(Barcelona_Idealista4[[#This Row],[Fecha]])</f>
        <v>2020</v>
      </c>
      <c r="C2097" t="s">
        <v>2218</v>
      </c>
      <c r="D2097" t="s">
        <v>11</v>
      </c>
      <c r="E2097" t="s">
        <v>54</v>
      </c>
      <c r="F2097" t="s">
        <v>55</v>
      </c>
      <c r="G2097" t="s">
        <v>120</v>
      </c>
      <c r="H2097" t="s">
        <v>15</v>
      </c>
      <c r="I2097">
        <v>3</v>
      </c>
      <c r="J2097">
        <v>65</v>
      </c>
      <c r="K2097" t="s">
        <v>16</v>
      </c>
      <c r="L2097" t="s">
        <v>17</v>
      </c>
      <c r="M2097" t="s">
        <v>58</v>
      </c>
      <c r="N2097" s="18">
        <f>VLOOKUP(Barcelona_Idealista4[[#This Row],[lift]],Tabla5[],2,0)</f>
        <v>0</v>
      </c>
      <c r="O2097" s="25">
        <v>179900</v>
      </c>
      <c r="P2097" s="25">
        <f>Barcelona_Idealista4[[#This Row],[prices]]/Barcelona_Idealista4[[#This Row],[area_m2]]</f>
        <v>2767.6923076923076</v>
      </c>
      <c r="Q2097" t="str">
        <f>_xlfn.TEXTJOIN("-",0,Barcelona_Idealista4[[#This Row],[condition]],Barcelona_Idealista4[[#This Row],[prices]])</f>
        <v>needs refurb-179900</v>
      </c>
      <c r="R2097" s="11" t="str" cm="1">
        <f t="array" ref="R20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098" spans="1:18" x14ac:dyDescent="0.2">
      <c r="A2098" s="1">
        <v>44132</v>
      </c>
      <c r="B2098" s="14">
        <f>YEAR(Barcelona_Idealista4[[#This Row],[Fecha]])</f>
        <v>2020</v>
      </c>
      <c r="C2098" t="s">
        <v>2219</v>
      </c>
      <c r="D2098" t="s">
        <v>11</v>
      </c>
      <c r="E2098" t="s">
        <v>34</v>
      </c>
      <c r="F2098" t="s">
        <v>35</v>
      </c>
      <c r="G2098" t="s">
        <v>120</v>
      </c>
      <c r="H2098" t="s">
        <v>15</v>
      </c>
      <c r="I2098">
        <v>3</v>
      </c>
      <c r="J2098">
        <v>69</v>
      </c>
      <c r="K2098" t="s">
        <v>16</v>
      </c>
      <c r="L2098" t="s">
        <v>17</v>
      </c>
      <c r="M2098" t="s">
        <v>60</v>
      </c>
      <c r="N2098" s="18">
        <f>VLOOKUP(Barcelona_Idealista4[[#This Row],[lift]],Tabla5[],2,0)</f>
        <v>0</v>
      </c>
      <c r="O2098" s="25">
        <v>425000</v>
      </c>
      <c r="P2098" s="25">
        <f>Barcelona_Idealista4[[#This Row],[prices]]/Barcelona_Idealista4[[#This Row],[area_m2]]</f>
        <v>6159.420289855072</v>
      </c>
      <c r="Q2098" t="str">
        <f>_xlfn.TEXTJOIN("-",0,Barcelona_Idealista4[[#This Row],[condition]],Barcelona_Idealista4[[#This Row],[prices]])</f>
        <v>needs refurb-425000</v>
      </c>
      <c r="R2098" s="11" t="str" cm="1">
        <f t="array" ref="R2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099" spans="1:18" x14ac:dyDescent="0.2">
      <c r="A2099" s="1">
        <v>44133</v>
      </c>
      <c r="B2099" s="14">
        <f>YEAR(Barcelona_Idealista4[[#This Row],[Fecha]])</f>
        <v>2020</v>
      </c>
      <c r="C2099" t="s">
        <v>2220</v>
      </c>
      <c r="D2099" t="s">
        <v>11</v>
      </c>
      <c r="E2099" t="s">
        <v>12</v>
      </c>
      <c r="F2099" t="s">
        <v>13</v>
      </c>
      <c r="G2099" t="s">
        <v>120</v>
      </c>
      <c r="H2099" t="s">
        <v>15</v>
      </c>
      <c r="I2099">
        <v>4</v>
      </c>
      <c r="J2099">
        <v>112</v>
      </c>
      <c r="K2099" t="s">
        <v>16</v>
      </c>
      <c r="L2099" t="s">
        <v>17</v>
      </c>
      <c r="M2099" t="s">
        <v>57</v>
      </c>
      <c r="N2099" s="18">
        <f>VLOOKUP(Barcelona_Idealista4[[#This Row],[lift]],Tabla5[],2,0)</f>
        <v>0</v>
      </c>
      <c r="O2099" s="25">
        <v>540000</v>
      </c>
      <c r="P2099" s="25">
        <f>Barcelona_Idealista4[[#This Row],[prices]]/Barcelona_Idealista4[[#This Row],[area_m2]]</f>
        <v>4821.4285714285716</v>
      </c>
      <c r="Q2099" t="str">
        <f>_xlfn.TEXTJOIN("-",0,Barcelona_Idealista4[[#This Row],[condition]],Barcelona_Idealista4[[#This Row],[prices]])</f>
        <v>needs refurb-540000</v>
      </c>
      <c r="R2099" s="11" t="str" cm="1">
        <f t="array" ref="R2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0" spans="1:18" x14ac:dyDescent="0.2">
      <c r="A2100" s="1">
        <v>44134</v>
      </c>
      <c r="B2100" s="14">
        <f>YEAR(Barcelona_Idealista4[[#This Row],[Fecha]])</f>
        <v>2020</v>
      </c>
      <c r="C2100" t="s">
        <v>2221</v>
      </c>
      <c r="D2100" t="s">
        <v>11</v>
      </c>
      <c r="E2100" t="s">
        <v>37</v>
      </c>
      <c r="F2100" t="s">
        <v>49</v>
      </c>
      <c r="G2100" t="s">
        <v>120</v>
      </c>
      <c r="H2100" t="s">
        <v>15</v>
      </c>
      <c r="I2100">
        <v>4</v>
      </c>
      <c r="J2100">
        <v>80</v>
      </c>
      <c r="K2100" t="s">
        <v>28</v>
      </c>
      <c r="L2100" t="s">
        <v>67</v>
      </c>
      <c r="M2100" t="s">
        <v>40</v>
      </c>
      <c r="N2100" s="18">
        <f>VLOOKUP(Barcelona_Idealista4[[#This Row],[lift]],Tabla5[],2,0)</f>
        <v>0.02</v>
      </c>
      <c r="O2100" s="25">
        <v>219000</v>
      </c>
      <c r="P2100" s="25">
        <f>Barcelona_Idealista4[[#This Row],[prices]]/Barcelona_Idealista4[[#This Row],[area_m2]]</f>
        <v>2737.5</v>
      </c>
      <c r="Q2100" t="str">
        <f>_xlfn.TEXTJOIN("-",0,Barcelona_Idealista4[[#This Row],[condition]],Barcelona_Idealista4[[#This Row],[prices]])</f>
        <v>needs refurb-219000</v>
      </c>
      <c r="R2100" s="11" t="str" cm="1">
        <f t="array" ref="R21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01" spans="1:18" x14ac:dyDescent="0.2">
      <c r="A2101" s="1">
        <v>44135</v>
      </c>
      <c r="B2101" s="14">
        <f>YEAR(Barcelona_Idealista4[[#This Row],[Fecha]])</f>
        <v>2020</v>
      </c>
      <c r="C2101" t="s">
        <v>2222</v>
      </c>
      <c r="D2101" t="s">
        <v>11</v>
      </c>
      <c r="E2101" t="s">
        <v>12</v>
      </c>
      <c r="F2101" t="s">
        <v>13</v>
      </c>
      <c r="G2101" t="s">
        <v>120</v>
      </c>
      <c r="H2101" t="s">
        <v>15</v>
      </c>
      <c r="I2101">
        <v>4</v>
      </c>
      <c r="J2101">
        <v>152</v>
      </c>
      <c r="K2101" t="s">
        <v>16</v>
      </c>
      <c r="L2101" t="s">
        <v>17</v>
      </c>
      <c r="M2101" t="s">
        <v>21</v>
      </c>
      <c r="N2101" s="18">
        <f>VLOOKUP(Barcelona_Idealista4[[#This Row],[lift]],Tabla5[],2,0)</f>
        <v>0</v>
      </c>
      <c r="O2101" s="25">
        <v>660000</v>
      </c>
      <c r="P2101" s="25">
        <f>Barcelona_Idealista4[[#This Row],[prices]]/Barcelona_Idealista4[[#This Row],[area_m2]]</f>
        <v>4342.105263157895</v>
      </c>
      <c r="Q2101" t="str">
        <f>_xlfn.TEXTJOIN("-",0,Barcelona_Idealista4[[#This Row],[condition]],Barcelona_Idealista4[[#This Row],[prices]])</f>
        <v>needs refurb-660000</v>
      </c>
      <c r="R2101" s="11" t="str" cm="1">
        <f t="array" ref="R21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2" spans="1:18" x14ac:dyDescent="0.2">
      <c r="A2102" s="1">
        <v>44136</v>
      </c>
      <c r="B2102" s="14">
        <f>YEAR(Barcelona_Idealista4[[#This Row],[Fecha]])</f>
        <v>2020</v>
      </c>
      <c r="C2102" t="s">
        <v>2223</v>
      </c>
      <c r="D2102" t="s">
        <v>11</v>
      </c>
      <c r="E2102" t="s">
        <v>12</v>
      </c>
      <c r="F2102" t="s">
        <v>13</v>
      </c>
      <c r="G2102" t="s">
        <v>120</v>
      </c>
      <c r="H2102" t="s">
        <v>15</v>
      </c>
      <c r="I2102">
        <v>1</v>
      </c>
      <c r="J2102">
        <v>42</v>
      </c>
      <c r="K2102" t="s">
        <v>16</v>
      </c>
      <c r="L2102" t="s">
        <v>17</v>
      </c>
      <c r="M2102" t="s">
        <v>58</v>
      </c>
      <c r="N2102" s="18">
        <f>VLOOKUP(Barcelona_Idealista4[[#This Row],[lift]],Tabla5[],2,0)</f>
        <v>0</v>
      </c>
      <c r="O2102" s="25">
        <v>260000</v>
      </c>
      <c r="P2102" s="25">
        <f>Barcelona_Idealista4[[#This Row],[prices]]/Barcelona_Idealista4[[#This Row],[area_m2]]</f>
        <v>6190.4761904761908</v>
      </c>
      <c r="Q2102" t="str">
        <f>_xlfn.TEXTJOIN("-",0,Barcelona_Idealista4[[#This Row],[condition]],Barcelona_Idealista4[[#This Row],[prices]])</f>
        <v>needs refurb-260000</v>
      </c>
      <c r="R2102" s="11" t="str" cm="1">
        <f t="array" ref="R21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3" spans="1:18" x14ac:dyDescent="0.2">
      <c r="A2103" s="1">
        <v>44137</v>
      </c>
      <c r="B2103" s="14">
        <f>YEAR(Barcelona_Idealista4[[#This Row],[Fecha]])</f>
        <v>2020</v>
      </c>
      <c r="C2103" t="s">
        <v>2224</v>
      </c>
      <c r="D2103" t="s">
        <v>11</v>
      </c>
      <c r="E2103" t="s">
        <v>12</v>
      </c>
      <c r="F2103" t="s">
        <v>13</v>
      </c>
      <c r="G2103" t="s">
        <v>120</v>
      </c>
      <c r="H2103" t="s">
        <v>15</v>
      </c>
      <c r="I2103">
        <v>3</v>
      </c>
      <c r="J2103">
        <v>89</v>
      </c>
      <c r="K2103" t="s">
        <v>16</v>
      </c>
      <c r="L2103" t="s">
        <v>17</v>
      </c>
      <c r="M2103" t="s">
        <v>58</v>
      </c>
      <c r="N2103" s="18">
        <f>VLOOKUP(Barcelona_Idealista4[[#This Row],[lift]],Tabla5[],2,0)</f>
        <v>0</v>
      </c>
      <c r="O2103" s="25">
        <v>400000</v>
      </c>
      <c r="P2103" s="25">
        <f>Barcelona_Idealista4[[#This Row],[prices]]/Barcelona_Idealista4[[#This Row],[area_m2]]</f>
        <v>4494.3820224719102</v>
      </c>
      <c r="Q2103" t="str">
        <f>_xlfn.TEXTJOIN("-",0,Barcelona_Idealista4[[#This Row],[condition]],Barcelona_Idealista4[[#This Row],[prices]])</f>
        <v>needs refurb-400000</v>
      </c>
      <c r="R2103" s="11" t="str" cm="1">
        <f t="array" ref="R2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4" spans="1:18" x14ac:dyDescent="0.2">
      <c r="A2104" s="1">
        <v>44138</v>
      </c>
      <c r="B2104" s="14">
        <f>YEAR(Barcelona_Idealista4[[#This Row],[Fecha]])</f>
        <v>2020</v>
      </c>
      <c r="C2104" t="s">
        <v>2225</v>
      </c>
      <c r="D2104" t="s">
        <v>11</v>
      </c>
      <c r="E2104" t="s">
        <v>12</v>
      </c>
      <c r="F2104" t="s">
        <v>13</v>
      </c>
      <c r="G2104" t="s">
        <v>120</v>
      </c>
      <c r="H2104" t="s">
        <v>15</v>
      </c>
      <c r="I2104">
        <v>3</v>
      </c>
      <c r="J2104">
        <v>140</v>
      </c>
      <c r="K2104" t="s">
        <v>16</v>
      </c>
      <c r="L2104" t="s">
        <v>17</v>
      </c>
      <c r="M2104" t="s">
        <v>18</v>
      </c>
      <c r="N2104" s="18">
        <f>VLOOKUP(Barcelona_Idealista4[[#This Row],[lift]],Tabla5[],2,0)</f>
        <v>0</v>
      </c>
      <c r="O2104" s="25">
        <v>620000</v>
      </c>
      <c r="P2104" s="25">
        <f>Barcelona_Idealista4[[#This Row],[prices]]/Barcelona_Idealista4[[#This Row],[area_m2]]</f>
        <v>4428.5714285714284</v>
      </c>
      <c r="Q2104" t="str">
        <f>_xlfn.TEXTJOIN("-",0,Barcelona_Idealista4[[#This Row],[condition]],Barcelona_Idealista4[[#This Row],[prices]])</f>
        <v>needs refurb-620000</v>
      </c>
      <c r="R2104" s="11" t="str" cm="1">
        <f t="array" ref="R2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5" spans="1:18" x14ac:dyDescent="0.2">
      <c r="A2105" s="1">
        <v>44139</v>
      </c>
      <c r="B2105" s="14">
        <f>YEAR(Barcelona_Idealista4[[#This Row],[Fecha]])</f>
        <v>2020</v>
      </c>
      <c r="C2105" t="s">
        <v>2226</v>
      </c>
      <c r="D2105" t="s">
        <v>11</v>
      </c>
      <c r="E2105" t="s">
        <v>12</v>
      </c>
      <c r="F2105" t="s">
        <v>13</v>
      </c>
      <c r="G2105" t="s">
        <v>120</v>
      </c>
      <c r="H2105" t="s">
        <v>15</v>
      </c>
      <c r="I2105">
        <v>4</v>
      </c>
      <c r="J2105">
        <v>140</v>
      </c>
      <c r="K2105" t="s">
        <v>16</v>
      </c>
      <c r="L2105" t="s">
        <v>17</v>
      </c>
      <c r="M2105" t="s">
        <v>18</v>
      </c>
      <c r="N2105" s="18">
        <f>VLOOKUP(Barcelona_Idealista4[[#This Row],[lift]],Tabla5[],2,0)</f>
        <v>0</v>
      </c>
      <c r="O2105" s="25">
        <v>620000</v>
      </c>
      <c r="P2105" s="25">
        <f>Barcelona_Idealista4[[#This Row],[prices]]/Barcelona_Idealista4[[#This Row],[area_m2]]</f>
        <v>4428.5714285714284</v>
      </c>
      <c r="Q2105" t="str">
        <f>_xlfn.TEXTJOIN("-",0,Barcelona_Idealista4[[#This Row],[condition]],Barcelona_Idealista4[[#This Row],[prices]])</f>
        <v>needs refurb-620000</v>
      </c>
      <c r="R2105" s="11" t="str" cm="1">
        <f t="array" ref="R2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6" spans="1:18" x14ac:dyDescent="0.2">
      <c r="A2106" s="1">
        <v>44140</v>
      </c>
      <c r="B2106" s="14">
        <f>YEAR(Barcelona_Idealista4[[#This Row],[Fecha]])</f>
        <v>2020</v>
      </c>
      <c r="C2106" t="s">
        <v>2227</v>
      </c>
      <c r="D2106" t="s">
        <v>11</v>
      </c>
      <c r="E2106" t="s">
        <v>50</v>
      </c>
      <c r="F2106" t="s">
        <v>82</v>
      </c>
      <c r="G2106" t="s">
        <v>120</v>
      </c>
      <c r="H2106" t="s">
        <v>15</v>
      </c>
      <c r="I2106">
        <v>1</v>
      </c>
      <c r="J2106">
        <v>62</v>
      </c>
      <c r="K2106" t="s">
        <v>28</v>
      </c>
      <c r="L2106" t="s">
        <v>17</v>
      </c>
      <c r="M2106" t="s">
        <v>52</v>
      </c>
      <c r="N2106" s="18">
        <f>VLOOKUP(Barcelona_Idealista4[[#This Row],[lift]],Tabla5[],2,0)</f>
        <v>0.02</v>
      </c>
      <c r="O2106" s="25">
        <v>215000</v>
      </c>
      <c r="P2106" s="25">
        <f>Barcelona_Idealista4[[#This Row],[prices]]/Barcelona_Idealista4[[#This Row],[area_m2]]</f>
        <v>3467.7419354838707</v>
      </c>
      <c r="Q2106" t="str">
        <f>_xlfn.TEXTJOIN("-",0,Barcelona_Idealista4[[#This Row],[condition]],Barcelona_Idealista4[[#This Row],[prices]])</f>
        <v>needs refurb-215000</v>
      </c>
      <c r="R2106" s="11" t="str" cm="1">
        <f t="array" ref="R21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7" spans="1:18" x14ac:dyDescent="0.2">
      <c r="A2107" s="1">
        <v>44141</v>
      </c>
      <c r="B2107" s="14">
        <f>YEAR(Barcelona_Idealista4[[#This Row],[Fecha]])</f>
        <v>2020</v>
      </c>
      <c r="C2107" t="s">
        <v>2228</v>
      </c>
      <c r="D2107" t="s">
        <v>11</v>
      </c>
      <c r="E2107" t="s">
        <v>19</v>
      </c>
      <c r="F2107" t="s">
        <v>77</v>
      </c>
      <c r="G2107" t="s">
        <v>120</v>
      </c>
      <c r="H2107" t="s">
        <v>15</v>
      </c>
      <c r="I2107">
        <v>5</v>
      </c>
      <c r="J2107">
        <v>306</v>
      </c>
      <c r="K2107" t="s">
        <v>16</v>
      </c>
      <c r="L2107" t="s">
        <v>17</v>
      </c>
      <c r="M2107" t="s">
        <v>40</v>
      </c>
      <c r="N2107" s="18">
        <f>VLOOKUP(Barcelona_Idealista4[[#This Row],[lift]],Tabla5[],2,0)</f>
        <v>0</v>
      </c>
      <c r="O2107" s="25">
        <v>1750000</v>
      </c>
      <c r="P2107" s="25">
        <f>Barcelona_Idealista4[[#This Row],[prices]]/Barcelona_Idealista4[[#This Row],[area_m2]]</f>
        <v>5718.9542483660134</v>
      </c>
      <c r="Q2107" t="str">
        <f>_xlfn.TEXTJOIN("-",0,Barcelona_Idealista4[[#This Row],[condition]],Barcelona_Idealista4[[#This Row],[prices]])</f>
        <v>needs refurb-1750000</v>
      </c>
      <c r="R2107" s="11" t="str" cm="1">
        <f t="array" ref="R21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8" spans="1:18" x14ac:dyDescent="0.2">
      <c r="A2108" s="1">
        <v>44142</v>
      </c>
      <c r="B2108" s="14">
        <f>YEAR(Barcelona_Idealista4[[#This Row],[Fecha]])</f>
        <v>2020</v>
      </c>
      <c r="C2108" t="s">
        <v>2229</v>
      </c>
      <c r="D2108" t="s">
        <v>11</v>
      </c>
      <c r="E2108" t="s">
        <v>12</v>
      </c>
      <c r="F2108" t="s">
        <v>33</v>
      </c>
      <c r="G2108" t="s">
        <v>120</v>
      </c>
      <c r="H2108" t="s">
        <v>15</v>
      </c>
      <c r="I2108">
        <v>2</v>
      </c>
      <c r="J2108">
        <v>52</v>
      </c>
      <c r="K2108" t="s">
        <v>28</v>
      </c>
      <c r="L2108" t="s">
        <v>17</v>
      </c>
      <c r="M2108" t="s">
        <v>18</v>
      </c>
      <c r="N2108" s="18">
        <f>VLOOKUP(Barcelona_Idealista4[[#This Row],[lift]],Tabla5[],2,0)</f>
        <v>0.02</v>
      </c>
      <c r="O2108" s="25">
        <v>290000</v>
      </c>
      <c r="P2108" s="25">
        <f>Barcelona_Idealista4[[#This Row],[prices]]/Barcelona_Idealista4[[#This Row],[area_m2]]</f>
        <v>5576.9230769230771</v>
      </c>
      <c r="Q2108" t="str">
        <f>_xlfn.TEXTJOIN("-",0,Barcelona_Idealista4[[#This Row],[condition]],Barcelona_Idealista4[[#This Row],[prices]])</f>
        <v>needs refurb-290000</v>
      </c>
      <c r="R2108" s="11" t="str" cm="1">
        <f t="array" ref="R21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09" spans="1:18" x14ac:dyDescent="0.2">
      <c r="A2109" s="1">
        <v>44143</v>
      </c>
      <c r="B2109" s="14">
        <f>YEAR(Barcelona_Idealista4[[#This Row],[Fecha]])</f>
        <v>2020</v>
      </c>
      <c r="C2109" t="s">
        <v>2230</v>
      </c>
      <c r="D2109" t="s">
        <v>11</v>
      </c>
      <c r="E2109" t="s">
        <v>12</v>
      </c>
      <c r="F2109" t="s">
        <v>41</v>
      </c>
      <c r="G2109" t="s">
        <v>120</v>
      </c>
      <c r="H2109" t="s">
        <v>15</v>
      </c>
      <c r="I2109">
        <v>4</v>
      </c>
      <c r="J2109">
        <v>159</v>
      </c>
      <c r="K2109" t="s">
        <v>16</v>
      </c>
      <c r="L2109" t="s">
        <v>17</v>
      </c>
      <c r="M2109" t="s">
        <v>40</v>
      </c>
      <c r="N2109" s="18">
        <f>VLOOKUP(Barcelona_Idealista4[[#This Row],[lift]],Tabla5[],2,0)</f>
        <v>0</v>
      </c>
      <c r="O2109" s="25">
        <v>670000</v>
      </c>
      <c r="P2109" s="25">
        <f>Barcelona_Idealista4[[#This Row],[prices]]/Barcelona_Idealista4[[#This Row],[area_m2]]</f>
        <v>4213.8364779874209</v>
      </c>
      <c r="Q2109" t="str">
        <f>_xlfn.TEXTJOIN("-",0,Barcelona_Idealista4[[#This Row],[condition]],Barcelona_Idealista4[[#This Row],[prices]])</f>
        <v>needs refurb-670000</v>
      </c>
      <c r="R2109" s="11" t="str" cm="1">
        <f t="array" ref="R21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0" spans="1:18" x14ac:dyDescent="0.2">
      <c r="A2110" s="1">
        <v>44144</v>
      </c>
      <c r="B2110" s="14">
        <f>YEAR(Barcelona_Idealista4[[#This Row],[Fecha]])</f>
        <v>2020</v>
      </c>
      <c r="C2110" t="s">
        <v>2231</v>
      </c>
      <c r="D2110" t="s">
        <v>11</v>
      </c>
      <c r="E2110" t="s">
        <v>34</v>
      </c>
      <c r="F2110" t="s">
        <v>35</v>
      </c>
      <c r="G2110" t="s">
        <v>120</v>
      </c>
      <c r="H2110" t="s">
        <v>15</v>
      </c>
      <c r="I2110">
        <v>4</v>
      </c>
      <c r="J2110">
        <v>170</v>
      </c>
      <c r="K2110" t="s">
        <v>16</v>
      </c>
      <c r="L2110" t="s">
        <v>17</v>
      </c>
      <c r="M2110" t="s">
        <v>36</v>
      </c>
      <c r="N2110" s="18">
        <f>VLOOKUP(Barcelona_Idealista4[[#This Row],[lift]],Tabla5[],2,0)</f>
        <v>0</v>
      </c>
      <c r="O2110" s="25">
        <v>1250000</v>
      </c>
      <c r="P2110" s="25">
        <f>Barcelona_Idealista4[[#This Row],[prices]]/Barcelona_Idealista4[[#This Row],[area_m2]]</f>
        <v>7352.9411764705883</v>
      </c>
      <c r="Q2110" t="str">
        <f>_xlfn.TEXTJOIN("-",0,Barcelona_Idealista4[[#This Row],[condition]],Barcelona_Idealista4[[#This Row],[prices]])</f>
        <v>needs refurb-1250000</v>
      </c>
      <c r="R2110" s="11" t="str" cm="1">
        <f t="array" ref="R21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1" spans="1:18" x14ac:dyDescent="0.2">
      <c r="A2111" s="1">
        <v>44145</v>
      </c>
      <c r="B2111" s="14">
        <f>YEAR(Barcelona_Idealista4[[#This Row],[Fecha]])</f>
        <v>2020</v>
      </c>
      <c r="C2111" t="s">
        <v>2232</v>
      </c>
      <c r="D2111" t="s">
        <v>11</v>
      </c>
      <c r="E2111" t="s">
        <v>12</v>
      </c>
      <c r="F2111" t="s">
        <v>41</v>
      </c>
      <c r="G2111" t="s">
        <v>120</v>
      </c>
      <c r="H2111" t="s">
        <v>15</v>
      </c>
      <c r="I2111">
        <v>3</v>
      </c>
      <c r="J2111">
        <v>78</v>
      </c>
      <c r="K2111" t="s">
        <v>16</v>
      </c>
      <c r="L2111" t="s">
        <v>17</v>
      </c>
      <c r="M2111" t="s">
        <v>18</v>
      </c>
      <c r="N2111" s="18">
        <f>VLOOKUP(Barcelona_Idealista4[[#This Row],[lift]],Tabla5[],2,0)</f>
        <v>0</v>
      </c>
      <c r="O2111" s="25">
        <v>315000</v>
      </c>
      <c r="P2111" s="25">
        <f>Barcelona_Idealista4[[#This Row],[prices]]/Barcelona_Idealista4[[#This Row],[area_m2]]</f>
        <v>4038.4615384615386</v>
      </c>
      <c r="Q2111" t="str">
        <f>_xlfn.TEXTJOIN("-",0,Barcelona_Idealista4[[#This Row],[condition]],Barcelona_Idealista4[[#This Row],[prices]])</f>
        <v>needs refurb-315000</v>
      </c>
      <c r="R2111" s="11" t="str" cm="1">
        <f t="array" ref="R2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2" spans="1:18" x14ac:dyDescent="0.2">
      <c r="A2112" s="1">
        <v>44146</v>
      </c>
      <c r="B2112" s="14">
        <f>YEAR(Barcelona_Idealista4[[#This Row],[Fecha]])</f>
        <v>2020</v>
      </c>
      <c r="C2112" t="s">
        <v>2233</v>
      </c>
      <c r="D2112" t="s">
        <v>11</v>
      </c>
      <c r="E2112" t="s">
        <v>12</v>
      </c>
      <c r="F2112" t="s">
        <v>31</v>
      </c>
      <c r="G2112" t="s">
        <v>120</v>
      </c>
      <c r="H2112" t="s">
        <v>15</v>
      </c>
      <c r="I2112">
        <v>2</v>
      </c>
      <c r="J2112">
        <v>79</v>
      </c>
      <c r="K2112" t="s">
        <v>16</v>
      </c>
      <c r="L2112" t="s">
        <v>17</v>
      </c>
      <c r="M2112" t="s">
        <v>18</v>
      </c>
      <c r="N2112" s="18">
        <f>VLOOKUP(Barcelona_Idealista4[[#This Row],[lift]],Tabla5[],2,0)</f>
        <v>0</v>
      </c>
      <c r="O2112" s="25">
        <v>299000</v>
      </c>
      <c r="P2112" s="25">
        <f>Barcelona_Idealista4[[#This Row],[prices]]/Barcelona_Idealista4[[#This Row],[area_m2]]</f>
        <v>3784.8101265822784</v>
      </c>
      <c r="Q2112" t="str">
        <f>_xlfn.TEXTJOIN("-",0,Barcelona_Idealista4[[#This Row],[condition]],Barcelona_Idealista4[[#This Row],[prices]])</f>
        <v>needs refurb-299000</v>
      </c>
      <c r="R2112" s="11" t="str" cm="1">
        <f t="array" ref="R2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3" spans="1:18" x14ac:dyDescent="0.2">
      <c r="A2113" s="1">
        <v>44147</v>
      </c>
      <c r="B2113" s="14">
        <f>YEAR(Barcelona_Idealista4[[#This Row],[Fecha]])</f>
        <v>2020</v>
      </c>
      <c r="C2113" t="s">
        <v>2234</v>
      </c>
      <c r="D2113" t="s">
        <v>11</v>
      </c>
      <c r="E2113" t="s">
        <v>19</v>
      </c>
      <c r="F2113" t="s">
        <v>68</v>
      </c>
      <c r="G2113" t="s">
        <v>120</v>
      </c>
      <c r="H2113" t="s">
        <v>15</v>
      </c>
      <c r="I2113">
        <v>5</v>
      </c>
      <c r="J2113">
        <v>121</v>
      </c>
      <c r="K2113" t="s">
        <v>16</v>
      </c>
      <c r="L2113" t="s">
        <v>17</v>
      </c>
      <c r="M2113" t="s">
        <v>36</v>
      </c>
      <c r="N2113" s="18">
        <f>VLOOKUP(Barcelona_Idealista4[[#This Row],[lift]],Tabla5[],2,0)</f>
        <v>0</v>
      </c>
      <c r="O2113" s="25">
        <v>495000</v>
      </c>
      <c r="P2113" s="25">
        <f>Barcelona_Idealista4[[#This Row],[prices]]/Barcelona_Idealista4[[#This Row],[area_m2]]</f>
        <v>4090.909090909091</v>
      </c>
      <c r="Q2113" t="str">
        <f>_xlfn.TEXTJOIN("-",0,Barcelona_Idealista4[[#This Row],[condition]],Barcelona_Idealista4[[#This Row],[prices]])</f>
        <v>needs refurb-495000</v>
      </c>
      <c r="R2113" s="11" t="str" cm="1">
        <f t="array" ref="R2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4" spans="1:18" x14ac:dyDescent="0.2">
      <c r="A2114" s="1">
        <v>44148</v>
      </c>
      <c r="B2114" s="14">
        <f>YEAR(Barcelona_Idealista4[[#This Row],[Fecha]])</f>
        <v>2020</v>
      </c>
      <c r="C2114" t="s">
        <v>2235</v>
      </c>
      <c r="D2114" t="s">
        <v>11</v>
      </c>
      <c r="E2114" t="s">
        <v>37</v>
      </c>
      <c r="F2114" t="s">
        <v>74</v>
      </c>
      <c r="G2114" t="s">
        <v>120</v>
      </c>
      <c r="H2114" t="s">
        <v>15</v>
      </c>
      <c r="I2114">
        <v>1</v>
      </c>
      <c r="J2114">
        <v>30</v>
      </c>
      <c r="K2114" t="s">
        <v>28</v>
      </c>
      <c r="L2114" t="s">
        <v>17</v>
      </c>
      <c r="M2114" t="s">
        <v>18</v>
      </c>
      <c r="N2114" s="18">
        <f>VLOOKUP(Barcelona_Idealista4[[#This Row],[lift]],Tabla5[],2,0)</f>
        <v>0.02</v>
      </c>
      <c r="O2114" s="25">
        <v>100000</v>
      </c>
      <c r="P2114" s="25">
        <f>Barcelona_Idealista4[[#This Row],[prices]]/Barcelona_Idealista4[[#This Row],[area_m2]]</f>
        <v>3333.3333333333335</v>
      </c>
      <c r="Q2114" t="str">
        <f>_xlfn.TEXTJOIN("-",0,Barcelona_Idealista4[[#This Row],[condition]],Barcelona_Idealista4[[#This Row],[prices]])</f>
        <v>needs refurb-100000</v>
      </c>
      <c r="R2114" s="11" t="str" cm="1">
        <f t="array" ref="R21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15" spans="1:18" x14ac:dyDescent="0.2">
      <c r="A2115" s="1">
        <v>44149</v>
      </c>
      <c r="B2115" s="14">
        <f>YEAR(Barcelona_Idealista4[[#This Row],[Fecha]])</f>
        <v>2020</v>
      </c>
      <c r="C2115" t="s">
        <v>2236</v>
      </c>
      <c r="D2115" t="s">
        <v>11</v>
      </c>
      <c r="E2115" t="s">
        <v>19</v>
      </c>
      <c r="F2115" t="s">
        <v>20</v>
      </c>
      <c r="G2115" t="s">
        <v>120</v>
      </c>
      <c r="H2115" t="s">
        <v>15</v>
      </c>
      <c r="I2115">
        <v>1</v>
      </c>
      <c r="J2115">
        <v>68</v>
      </c>
      <c r="K2115" t="s">
        <v>28</v>
      </c>
      <c r="L2115" t="s">
        <v>17</v>
      </c>
      <c r="M2115" t="s">
        <v>18</v>
      </c>
      <c r="N2115" s="18">
        <f>VLOOKUP(Barcelona_Idealista4[[#This Row],[lift]],Tabla5[],2,0)</f>
        <v>0.02</v>
      </c>
      <c r="O2115" s="25">
        <v>285000</v>
      </c>
      <c r="P2115" s="25">
        <f>Barcelona_Idealista4[[#This Row],[prices]]/Barcelona_Idealista4[[#This Row],[area_m2]]</f>
        <v>4191.1764705882351</v>
      </c>
      <c r="Q2115" t="str">
        <f>_xlfn.TEXTJOIN("-",0,Barcelona_Idealista4[[#This Row],[condition]],Barcelona_Idealista4[[#This Row],[prices]])</f>
        <v>needs refurb-285000</v>
      </c>
      <c r="R2115" s="11" t="str" cm="1">
        <f t="array" ref="R2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6" spans="1:18" x14ac:dyDescent="0.2">
      <c r="A2116" s="1">
        <v>44150</v>
      </c>
      <c r="B2116" s="14">
        <f>YEAR(Barcelona_Idealista4[[#This Row],[Fecha]])</f>
        <v>2020</v>
      </c>
      <c r="C2116" t="s">
        <v>2237</v>
      </c>
      <c r="D2116" t="s">
        <v>11</v>
      </c>
      <c r="E2116" t="s">
        <v>19</v>
      </c>
      <c r="F2116" t="s">
        <v>20</v>
      </c>
      <c r="G2116" t="s">
        <v>120</v>
      </c>
      <c r="H2116" t="s">
        <v>15</v>
      </c>
      <c r="I2116">
        <v>4</v>
      </c>
      <c r="J2116">
        <v>135</v>
      </c>
      <c r="K2116" t="s">
        <v>16</v>
      </c>
      <c r="L2116" t="s">
        <v>17</v>
      </c>
      <c r="M2116" t="s">
        <v>60</v>
      </c>
      <c r="N2116" s="18">
        <f>VLOOKUP(Barcelona_Idealista4[[#This Row],[lift]],Tabla5[],2,0)</f>
        <v>0</v>
      </c>
      <c r="O2116" s="25">
        <v>695000</v>
      </c>
      <c r="P2116" s="25">
        <f>Barcelona_Idealista4[[#This Row],[prices]]/Barcelona_Idealista4[[#This Row],[area_m2]]</f>
        <v>5148.1481481481478</v>
      </c>
      <c r="Q2116" t="str">
        <f>_xlfn.TEXTJOIN("-",0,Barcelona_Idealista4[[#This Row],[condition]],Barcelona_Idealista4[[#This Row],[prices]])</f>
        <v>needs refurb-695000</v>
      </c>
      <c r="R2116" s="11" t="str" cm="1">
        <f t="array" ref="R21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7" spans="1:18" x14ac:dyDescent="0.2">
      <c r="A2117" s="1">
        <v>44151</v>
      </c>
      <c r="B2117" s="14">
        <f>YEAR(Barcelona_Idealista4[[#This Row],[Fecha]])</f>
        <v>2020</v>
      </c>
      <c r="C2117" t="s">
        <v>2238</v>
      </c>
      <c r="D2117" t="s">
        <v>11</v>
      </c>
      <c r="E2117" t="s">
        <v>12</v>
      </c>
      <c r="F2117" t="s">
        <v>41</v>
      </c>
      <c r="G2117" t="s">
        <v>120</v>
      </c>
      <c r="H2117" t="s">
        <v>15</v>
      </c>
      <c r="I2117">
        <v>3</v>
      </c>
      <c r="J2117">
        <v>81</v>
      </c>
      <c r="K2117" t="s">
        <v>16</v>
      </c>
      <c r="L2117" t="s">
        <v>17</v>
      </c>
      <c r="M2117" t="s">
        <v>60</v>
      </c>
      <c r="N2117" s="18">
        <f>VLOOKUP(Barcelona_Idealista4[[#This Row],[lift]],Tabla5[],2,0)</f>
        <v>0</v>
      </c>
      <c r="O2117" s="25">
        <v>440000</v>
      </c>
      <c r="P2117" s="25">
        <f>Barcelona_Idealista4[[#This Row],[prices]]/Barcelona_Idealista4[[#This Row],[area_m2]]</f>
        <v>5432.0987654320988</v>
      </c>
      <c r="Q2117" t="str">
        <f>_xlfn.TEXTJOIN("-",0,Barcelona_Idealista4[[#This Row],[condition]],Barcelona_Idealista4[[#This Row],[prices]])</f>
        <v>needs refurb-440000</v>
      </c>
      <c r="R2117" s="11" t="str" cm="1">
        <f t="array" ref="R2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8" spans="1:18" x14ac:dyDescent="0.2">
      <c r="A2118" s="1">
        <v>44152</v>
      </c>
      <c r="B2118" s="14">
        <f>YEAR(Barcelona_Idealista4[[#This Row],[Fecha]])</f>
        <v>2020</v>
      </c>
      <c r="C2118" t="s">
        <v>2239</v>
      </c>
      <c r="D2118" t="s">
        <v>11</v>
      </c>
      <c r="E2118" t="s">
        <v>19</v>
      </c>
      <c r="F2118" t="s">
        <v>68</v>
      </c>
      <c r="G2118" t="s">
        <v>120</v>
      </c>
      <c r="H2118" t="s">
        <v>64</v>
      </c>
      <c r="I2118">
        <v>3</v>
      </c>
      <c r="J2118">
        <v>376</v>
      </c>
      <c r="K2118" t="s">
        <v>28</v>
      </c>
      <c r="L2118" t="s">
        <v>17</v>
      </c>
      <c r="M2118" t="s">
        <v>29</v>
      </c>
      <c r="N2118" s="18">
        <f>VLOOKUP(Barcelona_Idealista4[[#This Row],[lift]],Tabla5[],2,0)</f>
        <v>0.02</v>
      </c>
      <c r="O2118" s="25">
        <v>1150000</v>
      </c>
      <c r="P2118" s="25">
        <f>Barcelona_Idealista4[[#This Row],[prices]]/Barcelona_Idealista4[[#This Row],[area_m2]]</f>
        <v>3058.5106382978724</v>
      </c>
      <c r="Q2118" t="str">
        <f>_xlfn.TEXTJOIN("-",0,Barcelona_Idealista4[[#This Row],[condition]],Barcelona_Idealista4[[#This Row],[prices]])</f>
        <v>needs refurb-1150000</v>
      </c>
      <c r="R2118" s="11" t="str" cm="1">
        <f t="array" ref="R21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19" spans="1:18" x14ac:dyDescent="0.2">
      <c r="A2119" s="1">
        <v>44153</v>
      </c>
      <c r="B2119" s="14">
        <f>YEAR(Barcelona_Idealista4[[#This Row],[Fecha]])</f>
        <v>2020</v>
      </c>
      <c r="C2119" t="s">
        <v>2240</v>
      </c>
      <c r="D2119" t="s">
        <v>11</v>
      </c>
      <c r="E2119" t="s">
        <v>19</v>
      </c>
      <c r="F2119" t="s">
        <v>20</v>
      </c>
      <c r="G2119" t="s">
        <v>120</v>
      </c>
      <c r="H2119" t="s">
        <v>15</v>
      </c>
      <c r="I2119">
        <v>4</v>
      </c>
      <c r="J2119">
        <v>115</v>
      </c>
      <c r="K2119" t="s">
        <v>16</v>
      </c>
      <c r="L2119" t="s">
        <v>17</v>
      </c>
      <c r="M2119" t="s">
        <v>40</v>
      </c>
      <c r="N2119" s="18">
        <f>VLOOKUP(Barcelona_Idealista4[[#This Row],[lift]],Tabla5[],2,0)</f>
        <v>0</v>
      </c>
      <c r="O2119" s="25">
        <v>445000</v>
      </c>
      <c r="P2119" s="25">
        <f>Barcelona_Idealista4[[#This Row],[prices]]/Barcelona_Idealista4[[#This Row],[area_m2]]</f>
        <v>3869.5652173913045</v>
      </c>
      <c r="Q2119" t="str">
        <f>_xlfn.TEXTJOIN("-",0,Barcelona_Idealista4[[#This Row],[condition]],Barcelona_Idealista4[[#This Row],[prices]])</f>
        <v>needs refurb-445000</v>
      </c>
      <c r="R2119" s="11" t="str" cm="1">
        <f t="array" ref="R21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0" spans="1:18" x14ac:dyDescent="0.2">
      <c r="A2120" s="1">
        <v>44154</v>
      </c>
      <c r="B2120" s="14">
        <f>YEAR(Barcelona_Idealista4[[#This Row],[Fecha]])</f>
        <v>2020</v>
      </c>
      <c r="C2120" t="s">
        <v>2241</v>
      </c>
      <c r="D2120" t="s">
        <v>11</v>
      </c>
      <c r="E2120" t="s">
        <v>54</v>
      </c>
      <c r="F2120" t="s">
        <v>55</v>
      </c>
      <c r="G2120" t="s">
        <v>120</v>
      </c>
      <c r="H2120" t="s">
        <v>15</v>
      </c>
      <c r="I2120">
        <v>3</v>
      </c>
      <c r="J2120">
        <v>65</v>
      </c>
      <c r="K2120" t="s">
        <v>16</v>
      </c>
      <c r="L2120" t="s">
        <v>17</v>
      </c>
      <c r="M2120" t="s">
        <v>58</v>
      </c>
      <c r="N2120" s="18">
        <f>VLOOKUP(Barcelona_Idealista4[[#This Row],[lift]],Tabla5[],2,0)</f>
        <v>0</v>
      </c>
      <c r="O2120" s="25">
        <v>179000</v>
      </c>
      <c r="P2120" s="25">
        <f>Barcelona_Idealista4[[#This Row],[prices]]/Barcelona_Idealista4[[#This Row],[area_m2]]</f>
        <v>2753.8461538461538</v>
      </c>
      <c r="Q2120" t="str">
        <f>_xlfn.TEXTJOIN("-",0,Barcelona_Idealista4[[#This Row],[condition]],Barcelona_Idealista4[[#This Row],[prices]])</f>
        <v>needs refurb-179000</v>
      </c>
      <c r="R2120" s="11" t="str" cm="1">
        <f t="array" ref="R21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21" spans="1:18" x14ac:dyDescent="0.2">
      <c r="A2121" s="1">
        <v>44155</v>
      </c>
      <c r="B2121" s="14">
        <f>YEAR(Barcelona_Idealista4[[#This Row],[Fecha]])</f>
        <v>2020</v>
      </c>
      <c r="C2121" t="s">
        <v>2242</v>
      </c>
      <c r="D2121" t="s">
        <v>11</v>
      </c>
      <c r="E2121" t="s">
        <v>19</v>
      </c>
      <c r="F2121" t="s">
        <v>77</v>
      </c>
      <c r="G2121" t="s">
        <v>120</v>
      </c>
      <c r="H2121" t="s">
        <v>23</v>
      </c>
      <c r="I2121">
        <v>7</v>
      </c>
      <c r="J2121">
        <v>475</v>
      </c>
      <c r="K2121" t="s">
        <v>16</v>
      </c>
      <c r="L2121" t="s">
        <v>17</v>
      </c>
      <c r="M2121" t="s">
        <v>58</v>
      </c>
      <c r="N2121" s="18">
        <f>VLOOKUP(Barcelona_Idealista4[[#This Row],[lift]],Tabla5[],2,0)</f>
        <v>0</v>
      </c>
      <c r="O2121" s="25">
        <v>1850000</v>
      </c>
      <c r="P2121" s="25">
        <f>Barcelona_Idealista4[[#This Row],[prices]]/Barcelona_Idealista4[[#This Row],[area_m2]]</f>
        <v>3894.7368421052633</v>
      </c>
      <c r="Q2121" t="str">
        <f>_xlfn.TEXTJOIN("-",0,Barcelona_Idealista4[[#This Row],[condition]],Barcelona_Idealista4[[#This Row],[prices]])</f>
        <v>needs refurb-1850000</v>
      </c>
      <c r="R2121" s="11" t="str" cm="1">
        <f t="array" ref="R2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2" spans="1:18" x14ac:dyDescent="0.2">
      <c r="A2122" s="1">
        <v>44156</v>
      </c>
      <c r="B2122" s="14">
        <f>YEAR(Barcelona_Idealista4[[#This Row],[Fecha]])</f>
        <v>2020</v>
      </c>
      <c r="C2122" t="s">
        <v>2243</v>
      </c>
      <c r="D2122" t="s">
        <v>11</v>
      </c>
      <c r="E2122" t="s">
        <v>37</v>
      </c>
      <c r="F2122" t="s">
        <v>74</v>
      </c>
      <c r="G2122" t="s">
        <v>120</v>
      </c>
      <c r="H2122" t="s">
        <v>15</v>
      </c>
      <c r="I2122">
        <v>3</v>
      </c>
      <c r="J2122">
        <v>81</v>
      </c>
      <c r="K2122" t="s">
        <v>16</v>
      </c>
      <c r="L2122" t="s">
        <v>17</v>
      </c>
      <c r="M2122" t="s">
        <v>21</v>
      </c>
      <c r="N2122" s="18">
        <f>VLOOKUP(Barcelona_Idealista4[[#This Row],[lift]],Tabla5[],2,0)</f>
        <v>0</v>
      </c>
      <c r="O2122" s="25">
        <v>260000</v>
      </c>
      <c r="P2122" s="25">
        <f>Barcelona_Idealista4[[#This Row],[prices]]/Barcelona_Idealista4[[#This Row],[area_m2]]</f>
        <v>3209.8765432098767</v>
      </c>
      <c r="Q2122" t="str">
        <f>_xlfn.TEXTJOIN("-",0,Barcelona_Idealista4[[#This Row],[condition]],Barcelona_Idealista4[[#This Row],[prices]])</f>
        <v>needs refurb-260000</v>
      </c>
      <c r="R2122" s="11" t="str" cm="1">
        <f t="array" ref="R2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3" spans="1:18" x14ac:dyDescent="0.2">
      <c r="A2123" s="1">
        <v>44157</v>
      </c>
      <c r="B2123" s="14">
        <f>YEAR(Barcelona_Idealista4[[#This Row],[Fecha]])</f>
        <v>2020</v>
      </c>
      <c r="C2123" t="s">
        <v>2244</v>
      </c>
      <c r="D2123" t="s">
        <v>11</v>
      </c>
      <c r="E2123" t="s">
        <v>19</v>
      </c>
      <c r="F2123" t="s">
        <v>77</v>
      </c>
      <c r="G2123" t="s">
        <v>120</v>
      </c>
      <c r="H2123" t="s">
        <v>15</v>
      </c>
      <c r="I2123">
        <v>5</v>
      </c>
      <c r="J2123">
        <v>305</v>
      </c>
      <c r="K2123" t="s">
        <v>16</v>
      </c>
      <c r="L2123" t="s">
        <v>17</v>
      </c>
      <c r="M2123" t="s">
        <v>18</v>
      </c>
      <c r="N2123" s="18">
        <f>VLOOKUP(Barcelona_Idealista4[[#This Row],[lift]],Tabla5[],2,0)</f>
        <v>0</v>
      </c>
      <c r="O2123" s="25">
        <v>1750000</v>
      </c>
      <c r="P2123" s="25">
        <f>Barcelona_Idealista4[[#This Row],[prices]]/Barcelona_Idealista4[[#This Row],[area_m2]]</f>
        <v>5737.7049180327867</v>
      </c>
      <c r="Q2123" t="str">
        <f>_xlfn.TEXTJOIN("-",0,Barcelona_Idealista4[[#This Row],[condition]],Barcelona_Idealista4[[#This Row],[prices]])</f>
        <v>needs refurb-1750000</v>
      </c>
      <c r="R2123" s="11" t="str" cm="1">
        <f t="array" ref="R2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4" spans="1:18" x14ac:dyDescent="0.2">
      <c r="A2124" s="1">
        <v>44158</v>
      </c>
      <c r="B2124" s="14">
        <f>YEAR(Barcelona_Idealista4[[#This Row],[Fecha]])</f>
        <v>2020</v>
      </c>
      <c r="C2124" t="s">
        <v>2245</v>
      </c>
      <c r="D2124" t="s">
        <v>11</v>
      </c>
      <c r="E2124" t="s">
        <v>12</v>
      </c>
      <c r="F2124" t="s">
        <v>33</v>
      </c>
      <c r="G2124" t="s">
        <v>120</v>
      </c>
      <c r="H2124" t="s">
        <v>15</v>
      </c>
      <c r="I2124">
        <v>2</v>
      </c>
      <c r="J2124">
        <v>175</v>
      </c>
      <c r="K2124" t="s">
        <v>16</v>
      </c>
      <c r="L2124" t="s">
        <v>17</v>
      </c>
      <c r="M2124" t="s">
        <v>18</v>
      </c>
      <c r="N2124" s="18">
        <f>VLOOKUP(Barcelona_Idealista4[[#This Row],[lift]],Tabla5[],2,0)</f>
        <v>0</v>
      </c>
      <c r="O2124" s="25">
        <v>1700000</v>
      </c>
      <c r="P2124" s="25">
        <f>Barcelona_Idealista4[[#This Row],[prices]]/Barcelona_Idealista4[[#This Row],[area_m2]]</f>
        <v>9714.2857142857138</v>
      </c>
      <c r="Q2124" t="str">
        <f>_xlfn.TEXTJOIN("-",0,Barcelona_Idealista4[[#This Row],[condition]],Barcelona_Idealista4[[#This Row],[prices]])</f>
        <v>needs refurb-1700000</v>
      </c>
      <c r="R2124" s="11" t="str" cm="1">
        <f t="array" ref="R2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5" spans="1:18" x14ac:dyDescent="0.2">
      <c r="A2125" s="1">
        <v>44159</v>
      </c>
      <c r="B2125" s="14">
        <f>YEAR(Barcelona_Idealista4[[#This Row],[Fecha]])</f>
        <v>2020</v>
      </c>
      <c r="C2125" t="s">
        <v>2246</v>
      </c>
      <c r="D2125" t="s">
        <v>11</v>
      </c>
      <c r="E2125" t="s">
        <v>34</v>
      </c>
      <c r="F2125" t="s">
        <v>44</v>
      </c>
      <c r="G2125" t="s">
        <v>120</v>
      </c>
      <c r="H2125" t="s">
        <v>15</v>
      </c>
      <c r="I2125">
        <v>5</v>
      </c>
      <c r="J2125">
        <v>170</v>
      </c>
      <c r="K2125" t="s">
        <v>16</v>
      </c>
      <c r="L2125" t="s">
        <v>17</v>
      </c>
      <c r="M2125" t="s">
        <v>18</v>
      </c>
      <c r="N2125" s="18">
        <f>VLOOKUP(Barcelona_Idealista4[[#This Row],[lift]],Tabla5[],2,0)</f>
        <v>0</v>
      </c>
      <c r="O2125" s="25">
        <v>670000</v>
      </c>
      <c r="P2125" s="25">
        <f>Barcelona_Idealista4[[#This Row],[prices]]/Barcelona_Idealista4[[#This Row],[area_m2]]</f>
        <v>3941.1764705882351</v>
      </c>
      <c r="Q2125" t="str">
        <f>_xlfn.TEXTJOIN("-",0,Barcelona_Idealista4[[#This Row],[condition]],Barcelona_Idealista4[[#This Row],[prices]])</f>
        <v>needs refurb-670000</v>
      </c>
      <c r="R2125" s="11" t="str" cm="1">
        <f t="array" ref="R2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6" spans="1:18" x14ac:dyDescent="0.2">
      <c r="A2126" s="1">
        <v>44160</v>
      </c>
      <c r="B2126" s="14">
        <f>YEAR(Barcelona_Idealista4[[#This Row],[Fecha]])</f>
        <v>2020</v>
      </c>
      <c r="C2126" t="s">
        <v>2247</v>
      </c>
      <c r="D2126" t="s">
        <v>11</v>
      </c>
      <c r="E2126" t="s">
        <v>42</v>
      </c>
      <c r="F2126" t="s">
        <v>62</v>
      </c>
      <c r="G2126" t="s">
        <v>120</v>
      </c>
      <c r="H2126" t="s">
        <v>15</v>
      </c>
      <c r="I2126">
        <v>2</v>
      </c>
      <c r="J2126">
        <v>63</v>
      </c>
      <c r="K2126" t="s">
        <v>16</v>
      </c>
      <c r="L2126" t="s">
        <v>17</v>
      </c>
      <c r="M2126" t="s">
        <v>52</v>
      </c>
      <c r="N2126" s="18">
        <f>VLOOKUP(Barcelona_Idealista4[[#This Row],[lift]],Tabla5[],2,0)</f>
        <v>0</v>
      </c>
      <c r="O2126" s="25">
        <v>199000</v>
      </c>
      <c r="P2126" s="25">
        <f>Barcelona_Idealista4[[#This Row],[prices]]/Barcelona_Idealista4[[#This Row],[area_m2]]</f>
        <v>3158.7301587301586</v>
      </c>
      <c r="Q2126" t="str">
        <f>_xlfn.TEXTJOIN("-",0,Barcelona_Idealista4[[#This Row],[condition]],Barcelona_Idealista4[[#This Row],[prices]])</f>
        <v>needs refurb-199000</v>
      </c>
      <c r="R2126" s="11" t="str" cm="1">
        <f t="array" ref="R21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7" spans="1:18" x14ac:dyDescent="0.2">
      <c r="A2127" s="1">
        <v>44161</v>
      </c>
      <c r="B2127" s="14">
        <f>YEAR(Barcelona_Idealista4[[#This Row],[Fecha]])</f>
        <v>2020</v>
      </c>
      <c r="C2127" t="s">
        <v>2248</v>
      </c>
      <c r="D2127" t="s">
        <v>11</v>
      </c>
      <c r="E2127" t="s">
        <v>89</v>
      </c>
      <c r="F2127" t="s">
        <v>109</v>
      </c>
      <c r="G2127" t="s">
        <v>120</v>
      </c>
      <c r="H2127" t="s">
        <v>15</v>
      </c>
      <c r="I2127">
        <v>4</v>
      </c>
      <c r="J2127">
        <v>130</v>
      </c>
      <c r="K2127" t="s">
        <v>28</v>
      </c>
      <c r="L2127" t="s">
        <v>67</v>
      </c>
      <c r="M2127" t="s">
        <v>52</v>
      </c>
      <c r="N2127" s="18">
        <f>VLOOKUP(Barcelona_Idealista4[[#This Row],[lift]],Tabla5[],2,0)</f>
        <v>0.02</v>
      </c>
      <c r="O2127" s="25">
        <v>130000</v>
      </c>
      <c r="P2127" s="25">
        <f>Barcelona_Idealista4[[#This Row],[prices]]/Barcelona_Idealista4[[#This Row],[area_m2]]</f>
        <v>1000</v>
      </c>
      <c r="Q2127" t="str">
        <f>_xlfn.TEXTJOIN("-",0,Barcelona_Idealista4[[#This Row],[condition]],Barcelona_Idealista4[[#This Row],[prices]])</f>
        <v>needs refurb-130000</v>
      </c>
      <c r="R2127" s="11" t="str" cm="1">
        <f t="array" ref="R21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28" spans="1:18" x14ac:dyDescent="0.2">
      <c r="A2128" s="1">
        <v>44162</v>
      </c>
      <c r="B2128" s="14">
        <f>YEAR(Barcelona_Idealista4[[#This Row],[Fecha]])</f>
        <v>2020</v>
      </c>
      <c r="C2128" t="s">
        <v>2249</v>
      </c>
      <c r="D2128" t="s">
        <v>11</v>
      </c>
      <c r="E2128" t="s">
        <v>12</v>
      </c>
      <c r="F2128" t="s">
        <v>30</v>
      </c>
      <c r="G2128" t="s">
        <v>120</v>
      </c>
      <c r="H2128" t="s">
        <v>15</v>
      </c>
      <c r="I2128">
        <v>3</v>
      </c>
      <c r="J2128">
        <v>83</v>
      </c>
      <c r="K2128" t="s">
        <v>16</v>
      </c>
      <c r="L2128" t="s">
        <v>17</v>
      </c>
      <c r="M2128" t="s">
        <v>36</v>
      </c>
      <c r="N2128" s="18">
        <f>VLOOKUP(Barcelona_Idealista4[[#This Row],[lift]],Tabla5[],2,0)</f>
        <v>0</v>
      </c>
      <c r="O2128" s="25">
        <v>259900</v>
      </c>
      <c r="P2128" s="25">
        <f>Barcelona_Idealista4[[#This Row],[prices]]/Barcelona_Idealista4[[#This Row],[area_m2]]</f>
        <v>3131.3253012048194</v>
      </c>
      <c r="Q2128" t="str">
        <f>_xlfn.TEXTJOIN("-",0,Barcelona_Idealista4[[#This Row],[condition]],Barcelona_Idealista4[[#This Row],[prices]])</f>
        <v>needs refurb-259900</v>
      </c>
      <c r="R2128" s="11" t="str" cm="1">
        <f t="array" ref="R21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29" spans="1:18" x14ac:dyDescent="0.2">
      <c r="A2129" s="1">
        <v>44163</v>
      </c>
      <c r="B2129" s="14">
        <f>YEAR(Barcelona_Idealista4[[#This Row],[Fecha]])</f>
        <v>2020</v>
      </c>
      <c r="C2129" t="s">
        <v>2250</v>
      </c>
      <c r="D2129" t="s">
        <v>11</v>
      </c>
      <c r="E2129" t="s">
        <v>47</v>
      </c>
      <c r="F2129" t="s">
        <v>48</v>
      </c>
      <c r="G2129" t="s">
        <v>120</v>
      </c>
      <c r="H2129" t="s">
        <v>15</v>
      </c>
      <c r="I2129">
        <v>4</v>
      </c>
      <c r="J2129">
        <v>100</v>
      </c>
      <c r="K2129" t="s">
        <v>16</v>
      </c>
      <c r="L2129" t="s">
        <v>17</v>
      </c>
      <c r="M2129" t="s">
        <v>21</v>
      </c>
      <c r="N2129" s="18">
        <f>VLOOKUP(Barcelona_Idealista4[[#This Row],[lift]],Tabla5[],2,0)</f>
        <v>0</v>
      </c>
      <c r="O2129" s="25">
        <v>385000</v>
      </c>
      <c r="P2129" s="25">
        <f>Barcelona_Idealista4[[#This Row],[prices]]/Barcelona_Idealista4[[#This Row],[area_m2]]</f>
        <v>3850</v>
      </c>
      <c r="Q2129" t="str">
        <f>_xlfn.TEXTJOIN("-",0,Barcelona_Idealista4[[#This Row],[condition]],Barcelona_Idealista4[[#This Row],[prices]])</f>
        <v>needs refurb-385000</v>
      </c>
      <c r="R2129" s="11" t="str" cm="1">
        <f t="array" ref="R2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0" spans="1:18" x14ac:dyDescent="0.2">
      <c r="A2130" s="1">
        <v>44164</v>
      </c>
      <c r="B2130" s="14">
        <f>YEAR(Barcelona_Idealista4[[#This Row],[Fecha]])</f>
        <v>2020</v>
      </c>
      <c r="C2130" t="s">
        <v>2251</v>
      </c>
      <c r="D2130" t="s">
        <v>11</v>
      </c>
      <c r="E2130" t="s">
        <v>50</v>
      </c>
      <c r="F2130" t="s">
        <v>66</v>
      </c>
      <c r="G2130" t="s">
        <v>120</v>
      </c>
      <c r="H2130" t="s">
        <v>15</v>
      </c>
      <c r="I2130">
        <v>3</v>
      </c>
      <c r="J2130">
        <v>74</v>
      </c>
      <c r="K2130" t="s">
        <v>16</v>
      </c>
      <c r="L2130" t="s">
        <v>17</v>
      </c>
      <c r="M2130" t="s">
        <v>18</v>
      </c>
      <c r="N2130" s="18">
        <f>VLOOKUP(Barcelona_Idealista4[[#This Row],[lift]],Tabla5[],2,0)</f>
        <v>0</v>
      </c>
      <c r="O2130" s="25">
        <v>269000</v>
      </c>
      <c r="P2130" s="25">
        <f>Barcelona_Idealista4[[#This Row],[prices]]/Barcelona_Idealista4[[#This Row],[area_m2]]</f>
        <v>3635.135135135135</v>
      </c>
      <c r="Q2130" t="str">
        <f>_xlfn.TEXTJOIN("-",0,Barcelona_Idealista4[[#This Row],[condition]],Barcelona_Idealista4[[#This Row],[prices]])</f>
        <v>needs refurb-269000</v>
      </c>
      <c r="R2130" s="11" t="str" cm="1">
        <f t="array" ref="R2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1" spans="1:18" x14ac:dyDescent="0.2">
      <c r="A2131" s="1">
        <v>44165</v>
      </c>
      <c r="B2131" s="14">
        <f>YEAR(Barcelona_Idealista4[[#This Row],[Fecha]])</f>
        <v>2020</v>
      </c>
      <c r="C2131" t="s">
        <v>2252</v>
      </c>
      <c r="D2131" t="s">
        <v>11</v>
      </c>
      <c r="E2131" t="s">
        <v>19</v>
      </c>
      <c r="F2131" t="s">
        <v>73</v>
      </c>
      <c r="G2131" t="s">
        <v>120</v>
      </c>
      <c r="H2131" t="s">
        <v>23</v>
      </c>
      <c r="I2131">
        <v>1</v>
      </c>
      <c r="J2131">
        <v>33</v>
      </c>
      <c r="K2131" t="s">
        <v>28</v>
      </c>
      <c r="L2131" t="s">
        <v>17</v>
      </c>
      <c r="M2131" t="s">
        <v>58</v>
      </c>
      <c r="N2131" s="18">
        <f>VLOOKUP(Barcelona_Idealista4[[#This Row],[lift]],Tabla5[],2,0)</f>
        <v>0.02</v>
      </c>
      <c r="O2131" s="25">
        <v>190000</v>
      </c>
      <c r="P2131" s="25">
        <f>Barcelona_Idealista4[[#This Row],[prices]]/Barcelona_Idealista4[[#This Row],[area_m2]]</f>
        <v>5757.575757575758</v>
      </c>
      <c r="Q2131" t="str">
        <f>_xlfn.TEXTJOIN("-",0,Barcelona_Idealista4[[#This Row],[condition]],Barcelona_Idealista4[[#This Row],[prices]])</f>
        <v>needs refurb-190000</v>
      </c>
      <c r="R2131" s="11" t="str" cm="1">
        <f t="array" ref="R2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2" spans="1:18" x14ac:dyDescent="0.2">
      <c r="A2132" s="1">
        <v>44166</v>
      </c>
      <c r="B2132" s="14">
        <f>YEAR(Barcelona_Idealista4[[#This Row],[Fecha]])</f>
        <v>2020</v>
      </c>
      <c r="C2132" t="s">
        <v>2253</v>
      </c>
      <c r="D2132" t="s">
        <v>11</v>
      </c>
      <c r="E2132" t="s">
        <v>42</v>
      </c>
      <c r="F2132" t="s">
        <v>81</v>
      </c>
      <c r="G2132" t="s">
        <v>120</v>
      </c>
      <c r="H2132" t="s">
        <v>15</v>
      </c>
      <c r="I2132">
        <v>3</v>
      </c>
      <c r="J2132">
        <v>68</v>
      </c>
      <c r="K2132" t="s">
        <v>16</v>
      </c>
      <c r="L2132" t="s">
        <v>17</v>
      </c>
      <c r="M2132" t="s">
        <v>60</v>
      </c>
      <c r="N2132" s="18">
        <f>VLOOKUP(Barcelona_Idealista4[[#This Row],[lift]],Tabla5[],2,0)</f>
        <v>0</v>
      </c>
      <c r="O2132" s="25">
        <v>190000</v>
      </c>
      <c r="P2132" s="25">
        <f>Barcelona_Idealista4[[#This Row],[prices]]/Barcelona_Idealista4[[#This Row],[area_m2]]</f>
        <v>2794.1176470588234</v>
      </c>
      <c r="Q2132" t="str">
        <f>_xlfn.TEXTJOIN("-",0,Barcelona_Idealista4[[#This Row],[condition]],Barcelona_Idealista4[[#This Row],[prices]])</f>
        <v>needs refurb-190000</v>
      </c>
      <c r="R2132" s="11" t="str" cm="1">
        <f t="array" ref="R21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33" spans="1:18" x14ac:dyDescent="0.2">
      <c r="A2133" s="1">
        <v>44167</v>
      </c>
      <c r="B2133" s="14">
        <f>YEAR(Barcelona_Idealista4[[#This Row],[Fecha]])</f>
        <v>2020</v>
      </c>
      <c r="C2133" t="s">
        <v>2254</v>
      </c>
      <c r="D2133" t="s">
        <v>11</v>
      </c>
      <c r="E2133" t="s">
        <v>34</v>
      </c>
      <c r="F2133" t="s">
        <v>44</v>
      </c>
      <c r="G2133" t="s">
        <v>120</v>
      </c>
      <c r="H2133" t="s">
        <v>15</v>
      </c>
      <c r="I2133">
        <v>2</v>
      </c>
      <c r="J2133">
        <v>88</v>
      </c>
      <c r="K2133" t="s">
        <v>16</v>
      </c>
      <c r="L2133" t="s">
        <v>17</v>
      </c>
      <c r="M2133" t="s">
        <v>21</v>
      </c>
      <c r="N2133" s="18">
        <f>VLOOKUP(Barcelona_Idealista4[[#This Row],[lift]],Tabla5[],2,0)</f>
        <v>0</v>
      </c>
      <c r="O2133" s="25">
        <v>360000</v>
      </c>
      <c r="P2133" s="25">
        <f>Barcelona_Idealista4[[#This Row],[prices]]/Barcelona_Idealista4[[#This Row],[area_m2]]</f>
        <v>4090.909090909091</v>
      </c>
      <c r="Q2133" t="str">
        <f>_xlfn.TEXTJOIN("-",0,Barcelona_Idealista4[[#This Row],[condition]],Barcelona_Idealista4[[#This Row],[prices]])</f>
        <v>needs refurb-360000</v>
      </c>
      <c r="R2133" s="11" t="str" cm="1">
        <f t="array" ref="R2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4" spans="1:18" x14ac:dyDescent="0.2">
      <c r="A2134" s="1">
        <v>44168</v>
      </c>
      <c r="B2134" s="14">
        <f>YEAR(Barcelona_Idealista4[[#This Row],[Fecha]])</f>
        <v>2020</v>
      </c>
      <c r="C2134" t="s">
        <v>2255</v>
      </c>
      <c r="D2134" t="s">
        <v>11</v>
      </c>
      <c r="E2134" t="s">
        <v>34</v>
      </c>
      <c r="F2134" t="s">
        <v>71</v>
      </c>
      <c r="G2134" t="s">
        <v>120</v>
      </c>
      <c r="H2134" t="s">
        <v>15</v>
      </c>
      <c r="I2134">
        <v>4</v>
      </c>
      <c r="J2134">
        <v>108</v>
      </c>
      <c r="K2134" t="s">
        <v>16</v>
      </c>
      <c r="L2134" t="s">
        <v>17</v>
      </c>
      <c r="M2134" t="s">
        <v>21</v>
      </c>
      <c r="N2134" s="18">
        <f>VLOOKUP(Barcelona_Idealista4[[#This Row],[lift]],Tabla5[],2,0)</f>
        <v>0</v>
      </c>
      <c r="O2134" s="25">
        <v>430000</v>
      </c>
      <c r="P2134" s="25">
        <f>Barcelona_Idealista4[[#This Row],[prices]]/Barcelona_Idealista4[[#This Row],[area_m2]]</f>
        <v>3981.4814814814813</v>
      </c>
      <c r="Q2134" t="str">
        <f>_xlfn.TEXTJOIN("-",0,Barcelona_Idealista4[[#This Row],[condition]],Barcelona_Idealista4[[#This Row],[prices]])</f>
        <v>needs refurb-430000</v>
      </c>
      <c r="R2134" s="11" t="str" cm="1">
        <f t="array" ref="R2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5" spans="1:18" x14ac:dyDescent="0.2">
      <c r="A2135" s="1">
        <v>44169</v>
      </c>
      <c r="B2135" s="14">
        <f>YEAR(Barcelona_Idealista4[[#This Row],[Fecha]])</f>
        <v>2020</v>
      </c>
      <c r="C2135" t="s">
        <v>2256</v>
      </c>
      <c r="D2135" t="s">
        <v>11</v>
      </c>
      <c r="E2135" t="s">
        <v>47</v>
      </c>
      <c r="F2135" t="s">
        <v>48</v>
      </c>
      <c r="G2135" t="s">
        <v>120</v>
      </c>
      <c r="H2135" t="s">
        <v>23</v>
      </c>
      <c r="I2135">
        <v>2</v>
      </c>
      <c r="J2135">
        <v>90</v>
      </c>
      <c r="K2135" t="s">
        <v>16</v>
      </c>
      <c r="L2135" t="s">
        <v>17</v>
      </c>
      <c r="M2135" t="s">
        <v>24</v>
      </c>
      <c r="N2135" s="18">
        <f>VLOOKUP(Barcelona_Idealista4[[#This Row],[lift]],Tabla5[],2,0)</f>
        <v>0</v>
      </c>
      <c r="O2135" s="25">
        <v>299000</v>
      </c>
      <c r="P2135" s="25">
        <f>Barcelona_Idealista4[[#This Row],[prices]]/Barcelona_Idealista4[[#This Row],[area_m2]]</f>
        <v>3322.2222222222222</v>
      </c>
      <c r="Q2135" t="str">
        <f>_xlfn.TEXTJOIN("-",0,Barcelona_Idealista4[[#This Row],[condition]],Barcelona_Idealista4[[#This Row],[prices]])</f>
        <v>needs refurb-299000</v>
      </c>
      <c r="R2135" s="11" t="str" cm="1">
        <f t="array" ref="R2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6" spans="1:18" x14ac:dyDescent="0.2">
      <c r="A2136" s="1">
        <v>44170</v>
      </c>
      <c r="B2136" s="14">
        <f>YEAR(Barcelona_Idealista4[[#This Row],[Fecha]])</f>
        <v>2020</v>
      </c>
      <c r="C2136" t="s">
        <v>2257</v>
      </c>
      <c r="D2136" t="s">
        <v>11</v>
      </c>
      <c r="E2136" t="s">
        <v>19</v>
      </c>
      <c r="F2136" t="s">
        <v>45</v>
      </c>
      <c r="G2136" t="s">
        <v>120</v>
      </c>
      <c r="H2136" t="s">
        <v>15</v>
      </c>
      <c r="I2136">
        <v>4</v>
      </c>
      <c r="J2136">
        <v>142</v>
      </c>
      <c r="K2136" t="s">
        <v>16</v>
      </c>
      <c r="L2136" t="s">
        <v>17</v>
      </c>
      <c r="M2136" t="s">
        <v>40</v>
      </c>
      <c r="N2136" s="18">
        <f>VLOOKUP(Barcelona_Idealista4[[#This Row],[lift]],Tabla5[],2,0)</f>
        <v>0</v>
      </c>
      <c r="O2136" s="25">
        <v>840000</v>
      </c>
      <c r="P2136" s="25">
        <f>Barcelona_Idealista4[[#This Row],[prices]]/Barcelona_Idealista4[[#This Row],[area_m2]]</f>
        <v>5915.4929577464791</v>
      </c>
      <c r="Q2136" t="str">
        <f>_xlfn.TEXTJOIN("-",0,Barcelona_Idealista4[[#This Row],[condition]],Barcelona_Idealista4[[#This Row],[prices]])</f>
        <v>needs refurb-840000</v>
      </c>
      <c r="R2136" s="11" t="str" cm="1">
        <f t="array" ref="R2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7" spans="1:18" x14ac:dyDescent="0.2">
      <c r="A2137" s="1">
        <v>44171</v>
      </c>
      <c r="B2137" s="14">
        <f>YEAR(Barcelona_Idealista4[[#This Row],[Fecha]])</f>
        <v>2020</v>
      </c>
      <c r="C2137" t="s">
        <v>2258</v>
      </c>
      <c r="D2137" t="s">
        <v>11</v>
      </c>
      <c r="E2137" t="s">
        <v>47</v>
      </c>
      <c r="F2137" t="s">
        <v>48</v>
      </c>
      <c r="G2137" t="s">
        <v>120</v>
      </c>
      <c r="H2137" t="s">
        <v>15</v>
      </c>
      <c r="I2137">
        <v>3</v>
      </c>
      <c r="J2137">
        <v>90</v>
      </c>
      <c r="K2137" t="s">
        <v>16</v>
      </c>
      <c r="L2137" t="s">
        <v>17</v>
      </c>
      <c r="M2137" t="s">
        <v>21</v>
      </c>
      <c r="N2137" s="18">
        <f>VLOOKUP(Barcelona_Idealista4[[#This Row],[lift]],Tabla5[],2,0)</f>
        <v>0</v>
      </c>
      <c r="O2137" s="25">
        <v>288000</v>
      </c>
      <c r="P2137" s="25">
        <f>Barcelona_Idealista4[[#This Row],[prices]]/Barcelona_Idealista4[[#This Row],[area_m2]]</f>
        <v>3200</v>
      </c>
      <c r="Q2137" t="str">
        <f>_xlfn.TEXTJOIN("-",0,Barcelona_Idealista4[[#This Row],[condition]],Barcelona_Idealista4[[#This Row],[prices]])</f>
        <v>needs refurb-288000</v>
      </c>
      <c r="R2137" s="11" t="str" cm="1">
        <f t="array" ref="R2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8" spans="1:18" x14ac:dyDescent="0.2">
      <c r="A2138" s="1">
        <v>44172</v>
      </c>
      <c r="B2138" s="14">
        <f>YEAR(Barcelona_Idealista4[[#This Row],[Fecha]])</f>
        <v>2020</v>
      </c>
      <c r="C2138" t="s">
        <v>2259</v>
      </c>
      <c r="D2138" t="s">
        <v>11</v>
      </c>
      <c r="E2138" t="s">
        <v>12</v>
      </c>
      <c r="F2138" t="s">
        <v>13</v>
      </c>
      <c r="G2138" t="s">
        <v>120</v>
      </c>
      <c r="H2138" t="s">
        <v>15</v>
      </c>
      <c r="I2138">
        <v>5</v>
      </c>
      <c r="J2138">
        <v>118</v>
      </c>
      <c r="K2138" t="s">
        <v>16</v>
      </c>
      <c r="L2138" t="s">
        <v>17</v>
      </c>
      <c r="M2138" t="s">
        <v>58</v>
      </c>
      <c r="N2138" s="18">
        <f>VLOOKUP(Barcelona_Idealista4[[#This Row],[lift]],Tabla5[],2,0)</f>
        <v>0</v>
      </c>
      <c r="O2138" s="25">
        <v>475000</v>
      </c>
      <c r="P2138" s="25">
        <f>Barcelona_Idealista4[[#This Row],[prices]]/Barcelona_Idealista4[[#This Row],[area_m2]]</f>
        <v>4025.4237288135591</v>
      </c>
      <c r="Q2138" t="str">
        <f>_xlfn.TEXTJOIN("-",0,Barcelona_Idealista4[[#This Row],[condition]],Barcelona_Idealista4[[#This Row],[prices]])</f>
        <v>needs refurb-475000</v>
      </c>
      <c r="R2138" s="11" t="str" cm="1">
        <f t="array" ref="R21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39" spans="1:18" x14ac:dyDescent="0.2">
      <c r="A2139" s="1">
        <v>44173</v>
      </c>
      <c r="B2139" s="14">
        <f>YEAR(Barcelona_Idealista4[[#This Row],[Fecha]])</f>
        <v>2020</v>
      </c>
      <c r="C2139" t="s">
        <v>2260</v>
      </c>
      <c r="D2139" t="s">
        <v>11</v>
      </c>
      <c r="E2139" t="s">
        <v>42</v>
      </c>
      <c r="F2139" t="s">
        <v>62</v>
      </c>
      <c r="G2139" t="s">
        <v>120</v>
      </c>
      <c r="H2139" t="s">
        <v>15</v>
      </c>
      <c r="I2139">
        <v>2</v>
      </c>
      <c r="J2139">
        <v>70</v>
      </c>
      <c r="K2139" t="s">
        <v>16</v>
      </c>
      <c r="L2139" t="s">
        <v>17</v>
      </c>
      <c r="M2139" t="s">
        <v>52</v>
      </c>
      <c r="N2139" s="18">
        <f>VLOOKUP(Barcelona_Idealista4[[#This Row],[lift]],Tabla5[],2,0)</f>
        <v>0</v>
      </c>
      <c r="O2139" s="25">
        <v>199000</v>
      </c>
      <c r="P2139" s="25">
        <f>Barcelona_Idealista4[[#This Row],[prices]]/Barcelona_Idealista4[[#This Row],[area_m2]]</f>
        <v>2842.8571428571427</v>
      </c>
      <c r="Q2139" t="str">
        <f>_xlfn.TEXTJOIN("-",0,Barcelona_Idealista4[[#This Row],[condition]],Barcelona_Idealista4[[#This Row],[prices]])</f>
        <v>needs refurb-199000</v>
      </c>
      <c r="R2139" s="11" t="str" cm="1">
        <f t="array" ref="R21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0" spans="1:18" x14ac:dyDescent="0.2">
      <c r="A2140" s="1">
        <v>44174</v>
      </c>
      <c r="B2140" s="14">
        <f>YEAR(Barcelona_Idealista4[[#This Row],[Fecha]])</f>
        <v>2020</v>
      </c>
      <c r="C2140" t="s">
        <v>2261</v>
      </c>
      <c r="D2140" t="s">
        <v>11</v>
      </c>
      <c r="E2140" t="s">
        <v>12</v>
      </c>
      <c r="F2140" t="s">
        <v>41</v>
      </c>
      <c r="G2140" t="s">
        <v>120</v>
      </c>
      <c r="H2140" t="s">
        <v>23</v>
      </c>
      <c r="I2140">
        <v>1</v>
      </c>
      <c r="J2140">
        <v>30</v>
      </c>
      <c r="K2140" t="s">
        <v>28</v>
      </c>
      <c r="L2140" t="s">
        <v>17</v>
      </c>
      <c r="M2140" t="s">
        <v>58</v>
      </c>
      <c r="N2140" s="18">
        <f>VLOOKUP(Barcelona_Idealista4[[#This Row],[lift]],Tabla5[],2,0)</f>
        <v>0.02</v>
      </c>
      <c r="O2140" s="25">
        <v>158000</v>
      </c>
      <c r="P2140" s="25">
        <f>Barcelona_Idealista4[[#This Row],[prices]]/Barcelona_Idealista4[[#This Row],[area_m2]]</f>
        <v>5266.666666666667</v>
      </c>
      <c r="Q2140" t="str">
        <f>_xlfn.TEXTJOIN("-",0,Barcelona_Idealista4[[#This Row],[condition]],Barcelona_Idealista4[[#This Row],[prices]])</f>
        <v>needs refurb-158000</v>
      </c>
      <c r="R2140" s="11" t="str" cm="1">
        <f t="array" ref="R2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1" spans="1:18" x14ac:dyDescent="0.2">
      <c r="A2141" s="1">
        <v>44175</v>
      </c>
      <c r="B2141" s="14">
        <f>YEAR(Barcelona_Idealista4[[#This Row],[Fecha]])</f>
        <v>2020</v>
      </c>
      <c r="C2141" t="s">
        <v>2262</v>
      </c>
      <c r="D2141" t="s">
        <v>11</v>
      </c>
      <c r="E2141" t="s">
        <v>37</v>
      </c>
      <c r="F2141" t="s">
        <v>38</v>
      </c>
      <c r="G2141" t="s">
        <v>120</v>
      </c>
      <c r="H2141" t="s">
        <v>15</v>
      </c>
      <c r="I2141">
        <v>2</v>
      </c>
      <c r="J2141">
        <v>119</v>
      </c>
      <c r="K2141" t="s">
        <v>16</v>
      </c>
      <c r="L2141" t="s">
        <v>17</v>
      </c>
      <c r="M2141" t="s">
        <v>21</v>
      </c>
      <c r="N2141" s="18">
        <f>VLOOKUP(Barcelona_Idealista4[[#This Row],[lift]],Tabla5[],2,0)</f>
        <v>0</v>
      </c>
      <c r="O2141" s="25">
        <v>375000</v>
      </c>
      <c r="P2141" s="25">
        <f>Barcelona_Idealista4[[#This Row],[prices]]/Barcelona_Idealista4[[#This Row],[area_m2]]</f>
        <v>3151.2605042016808</v>
      </c>
      <c r="Q2141" t="str">
        <f>_xlfn.TEXTJOIN("-",0,Barcelona_Idealista4[[#This Row],[condition]],Barcelona_Idealista4[[#This Row],[prices]])</f>
        <v>needs refurb-375000</v>
      </c>
      <c r="R2141" s="11" t="str" cm="1">
        <f t="array" ref="R2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2" spans="1:18" x14ac:dyDescent="0.2">
      <c r="A2142" s="1">
        <v>44176</v>
      </c>
      <c r="B2142" s="14">
        <f>YEAR(Barcelona_Idealista4[[#This Row],[Fecha]])</f>
        <v>2020</v>
      </c>
      <c r="C2142" t="s">
        <v>2263</v>
      </c>
      <c r="D2142" t="s">
        <v>11</v>
      </c>
      <c r="E2142" t="s">
        <v>19</v>
      </c>
      <c r="F2142" t="s">
        <v>73</v>
      </c>
      <c r="G2142" t="s">
        <v>120</v>
      </c>
      <c r="H2142" t="s">
        <v>15</v>
      </c>
      <c r="I2142">
        <v>5</v>
      </c>
      <c r="J2142">
        <v>150</v>
      </c>
      <c r="K2142" t="s">
        <v>16</v>
      </c>
      <c r="L2142" t="s">
        <v>17</v>
      </c>
      <c r="M2142" t="s">
        <v>57</v>
      </c>
      <c r="N2142" s="18">
        <f>VLOOKUP(Barcelona_Idealista4[[#This Row],[lift]],Tabla5[],2,0)</f>
        <v>0</v>
      </c>
      <c r="O2142" s="25">
        <v>410000</v>
      </c>
      <c r="P2142" s="25">
        <f>Barcelona_Idealista4[[#This Row],[prices]]/Barcelona_Idealista4[[#This Row],[area_m2]]</f>
        <v>2733.3333333333335</v>
      </c>
      <c r="Q2142" t="str">
        <f>_xlfn.TEXTJOIN("-",0,Barcelona_Idealista4[[#This Row],[condition]],Barcelona_Idealista4[[#This Row],[prices]])</f>
        <v>needs refurb-410000</v>
      </c>
      <c r="R2142" s="11" t="str" cm="1">
        <f t="array" ref="R21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3" spans="1:18" x14ac:dyDescent="0.2">
      <c r="A2143" s="1">
        <v>44177</v>
      </c>
      <c r="B2143" s="14">
        <f>YEAR(Barcelona_Idealista4[[#This Row],[Fecha]])</f>
        <v>2020</v>
      </c>
      <c r="C2143" t="s">
        <v>2264</v>
      </c>
      <c r="D2143" t="s">
        <v>11</v>
      </c>
      <c r="E2143" t="s">
        <v>25</v>
      </c>
      <c r="F2143" t="s">
        <v>91</v>
      </c>
      <c r="G2143" t="s">
        <v>120</v>
      </c>
      <c r="H2143" t="s">
        <v>15</v>
      </c>
      <c r="I2143">
        <v>5</v>
      </c>
      <c r="J2143">
        <v>124</v>
      </c>
      <c r="K2143" t="s">
        <v>16</v>
      </c>
      <c r="L2143" t="s">
        <v>17</v>
      </c>
      <c r="M2143" t="s">
        <v>21</v>
      </c>
      <c r="N2143" s="18">
        <f>VLOOKUP(Barcelona_Idealista4[[#This Row],[lift]],Tabla5[],2,0)</f>
        <v>0</v>
      </c>
      <c r="O2143" s="25">
        <v>375000</v>
      </c>
      <c r="P2143" s="25">
        <f>Barcelona_Idealista4[[#This Row],[prices]]/Barcelona_Idealista4[[#This Row],[area_m2]]</f>
        <v>3024.1935483870966</v>
      </c>
      <c r="Q2143" t="str">
        <f>_xlfn.TEXTJOIN("-",0,Barcelona_Idealista4[[#This Row],[condition]],Barcelona_Idealista4[[#This Row],[prices]])</f>
        <v>needs refurb-375000</v>
      </c>
      <c r="R2143" s="11" t="str" cm="1">
        <f t="array" ref="R21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4" spans="1:18" x14ac:dyDescent="0.2">
      <c r="A2144" s="1">
        <v>44178</v>
      </c>
      <c r="B2144" s="14">
        <f>YEAR(Barcelona_Idealista4[[#This Row],[Fecha]])</f>
        <v>2020</v>
      </c>
      <c r="C2144" t="s">
        <v>2265</v>
      </c>
      <c r="D2144" t="s">
        <v>11</v>
      </c>
      <c r="E2144" t="s">
        <v>19</v>
      </c>
      <c r="F2144" t="s">
        <v>68</v>
      </c>
      <c r="G2144" t="s">
        <v>120</v>
      </c>
      <c r="H2144" t="s">
        <v>15</v>
      </c>
      <c r="I2144">
        <v>4</v>
      </c>
      <c r="J2144">
        <v>101</v>
      </c>
      <c r="K2144" t="s">
        <v>16</v>
      </c>
      <c r="L2144" t="s">
        <v>17</v>
      </c>
      <c r="M2144" t="s">
        <v>40</v>
      </c>
      <c r="N2144" s="18">
        <f>VLOOKUP(Barcelona_Idealista4[[#This Row],[lift]],Tabla5[],2,0)</f>
        <v>0</v>
      </c>
      <c r="O2144" s="25">
        <v>475000</v>
      </c>
      <c r="P2144" s="25">
        <f>Barcelona_Idealista4[[#This Row],[prices]]/Barcelona_Idealista4[[#This Row],[area_m2]]</f>
        <v>4702.970297029703</v>
      </c>
      <c r="Q2144" t="str">
        <f>_xlfn.TEXTJOIN("-",0,Barcelona_Idealista4[[#This Row],[condition]],Barcelona_Idealista4[[#This Row],[prices]])</f>
        <v>needs refurb-475000</v>
      </c>
      <c r="R2144" s="11" t="str" cm="1">
        <f t="array" ref="R21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5" spans="1:18" x14ac:dyDescent="0.2">
      <c r="A2145" s="1">
        <v>44179</v>
      </c>
      <c r="B2145" s="14">
        <f>YEAR(Barcelona_Idealista4[[#This Row],[Fecha]])</f>
        <v>2020</v>
      </c>
      <c r="C2145" t="s">
        <v>2266</v>
      </c>
      <c r="D2145" t="s">
        <v>11</v>
      </c>
      <c r="E2145" t="s">
        <v>25</v>
      </c>
      <c r="F2145" t="s">
        <v>39</v>
      </c>
      <c r="G2145" t="s">
        <v>120</v>
      </c>
      <c r="H2145" t="s">
        <v>15</v>
      </c>
      <c r="I2145">
        <v>4</v>
      </c>
      <c r="J2145">
        <v>104</v>
      </c>
      <c r="K2145" t="s">
        <v>16</v>
      </c>
      <c r="L2145" t="s">
        <v>17</v>
      </c>
      <c r="M2145" t="s">
        <v>18</v>
      </c>
      <c r="N2145" s="18">
        <f>VLOOKUP(Barcelona_Idealista4[[#This Row],[lift]],Tabla5[],2,0)</f>
        <v>0</v>
      </c>
      <c r="O2145" s="25">
        <v>285000</v>
      </c>
      <c r="P2145" s="25">
        <f>Barcelona_Idealista4[[#This Row],[prices]]/Barcelona_Idealista4[[#This Row],[area_m2]]</f>
        <v>2740.3846153846152</v>
      </c>
      <c r="Q2145" t="str">
        <f>_xlfn.TEXTJOIN("-",0,Barcelona_Idealista4[[#This Row],[condition]],Barcelona_Idealista4[[#This Row],[prices]])</f>
        <v>needs refurb-285000</v>
      </c>
      <c r="R2145" s="11" t="str" cm="1">
        <f t="array" ref="R21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46" spans="1:18" x14ac:dyDescent="0.2">
      <c r="A2146" s="1">
        <v>44180</v>
      </c>
      <c r="B2146" s="14">
        <f>YEAR(Barcelona_Idealista4[[#This Row],[Fecha]])</f>
        <v>2020</v>
      </c>
      <c r="C2146" t="s">
        <v>2267</v>
      </c>
      <c r="D2146" t="s">
        <v>11</v>
      </c>
      <c r="E2146" t="s">
        <v>50</v>
      </c>
      <c r="F2146" t="s">
        <v>66</v>
      </c>
      <c r="G2146" t="s">
        <v>120</v>
      </c>
      <c r="H2146" t="s">
        <v>32</v>
      </c>
      <c r="I2146">
        <v>3</v>
      </c>
      <c r="J2146">
        <v>87</v>
      </c>
      <c r="K2146" t="s">
        <v>16</v>
      </c>
      <c r="L2146" t="s">
        <v>17</v>
      </c>
      <c r="M2146" t="s">
        <v>58</v>
      </c>
      <c r="N2146" s="18">
        <f>VLOOKUP(Barcelona_Idealista4[[#This Row],[lift]],Tabla5[],2,0)</f>
        <v>0</v>
      </c>
      <c r="O2146" s="25">
        <v>420000</v>
      </c>
      <c r="P2146" s="25">
        <f>Barcelona_Idealista4[[#This Row],[prices]]/Barcelona_Idealista4[[#This Row],[area_m2]]</f>
        <v>4827.5862068965516</v>
      </c>
      <c r="Q2146" t="str">
        <f>_xlfn.TEXTJOIN("-",0,Barcelona_Idealista4[[#This Row],[condition]],Barcelona_Idealista4[[#This Row],[prices]])</f>
        <v>needs refurb-420000</v>
      </c>
      <c r="R2146" s="11" t="str" cm="1">
        <f t="array" ref="R2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7" spans="1:18" x14ac:dyDescent="0.2">
      <c r="A2147" s="1">
        <v>44181</v>
      </c>
      <c r="B2147" s="14">
        <f>YEAR(Barcelona_Idealista4[[#This Row],[Fecha]])</f>
        <v>2020</v>
      </c>
      <c r="C2147" t="s">
        <v>2268</v>
      </c>
      <c r="D2147" t="s">
        <v>11</v>
      </c>
      <c r="E2147" t="s">
        <v>34</v>
      </c>
      <c r="F2147" t="s">
        <v>35</v>
      </c>
      <c r="G2147" t="s">
        <v>120</v>
      </c>
      <c r="H2147" t="s">
        <v>15</v>
      </c>
      <c r="I2147">
        <v>2</v>
      </c>
      <c r="J2147">
        <v>62</v>
      </c>
      <c r="K2147" t="s">
        <v>16</v>
      </c>
      <c r="L2147" t="s">
        <v>17</v>
      </c>
      <c r="M2147" t="s">
        <v>21</v>
      </c>
      <c r="N2147" s="18">
        <f>VLOOKUP(Barcelona_Idealista4[[#This Row],[lift]],Tabla5[],2,0)</f>
        <v>0</v>
      </c>
      <c r="O2147" s="25">
        <v>400000</v>
      </c>
      <c r="P2147" s="25">
        <f>Barcelona_Idealista4[[#This Row],[prices]]/Barcelona_Idealista4[[#This Row],[area_m2]]</f>
        <v>6451.6129032258068</v>
      </c>
      <c r="Q2147" t="str">
        <f>_xlfn.TEXTJOIN("-",0,Barcelona_Idealista4[[#This Row],[condition]],Barcelona_Idealista4[[#This Row],[prices]])</f>
        <v>needs refurb-400000</v>
      </c>
      <c r="R2147" s="11" t="str" cm="1">
        <f t="array" ref="R2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8" spans="1:18" x14ac:dyDescent="0.2">
      <c r="A2148" s="1">
        <v>44182</v>
      </c>
      <c r="B2148" s="14">
        <f>YEAR(Barcelona_Idealista4[[#This Row],[Fecha]])</f>
        <v>2020</v>
      </c>
      <c r="C2148" t="s">
        <v>2269</v>
      </c>
      <c r="D2148" t="s">
        <v>11</v>
      </c>
      <c r="E2148" t="s">
        <v>19</v>
      </c>
      <c r="F2148" t="s">
        <v>73</v>
      </c>
      <c r="G2148" t="s">
        <v>120</v>
      </c>
      <c r="H2148" t="s">
        <v>15</v>
      </c>
      <c r="I2148">
        <v>4</v>
      </c>
      <c r="J2148">
        <v>144</v>
      </c>
      <c r="K2148" t="s">
        <v>16</v>
      </c>
      <c r="L2148" t="s">
        <v>17</v>
      </c>
      <c r="M2148" t="s">
        <v>58</v>
      </c>
      <c r="N2148" s="18">
        <f>VLOOKUP(Barcelona_Idealista4[[#This Row],[lift]],Tabla5[],2,0)</f>
        <v>0</v>
      </c>
      <c r="O2148" s="25">
        <v>520000</v>
      </c>
      <c r="P2148" s="25">
        <f>Barcelona_Idealista4[[#This Row],[prices]]/Barcelona_Idealista4[[#This Row],[area_m2]]</f>
        <v>3611.1111111111113</v>
      </c>
      <c r="Q2148" t="str">
        <f>_xlfn.TEXTJOIN("-",0,Barcelona_Idealista4[[#This Row],[condition]],Barcelona_Idealista4[[#This Row],[prices]])</f>
        <v>needs refurb-520000</v>
      </c>
      <c r="R2148" s="11" t="str" cm="1">
        <f t="array" ref="R2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49" spans="1:18" x14ac:dyDescent="0.2">
      <c r="A2149" s="1">
        <v>44183</v>
      </c>
      <c r="B2149" s="14">
        <f>YEAR(Barcelona_Idealista4[[#This Row],[Fecha]])</f>
        <v>2020</v>
      </c>
      <c r="C2149" t="s">
        <v>2270</v>
      </c>
      <c r="D2149" t="s">
        <v>11</v>
      </c>
      <c r="E2149" t="s">
        <v>12</v>
      </c>
      <c r="F2149" t="s">
        <v>13</v>
      </c>
      <c r="G2149" t="s">
        <v>120</v>
      </c>
      <c r="H2149" t="s">
        <v>15</v>
      </c>
      <c r="I2149">
        <v>5</v>
      </c>
      <c r="J2149">
        <v>159</v>
      </c>
      <c r="K2149" t="s">
        <v>16</v>
      </c>
      <c r="L2149" t="s">
        <v>17</v>
      </c>
      <c r="M2149" t="s">
        <v>40</v>
      </c>
      <c r="N2149" s="18">
        <f>VLOOKUP(Barcelona_Idealista4[[#This Row],[lift]],Tabla5[],2,0)</f>
        <v>0</v>
      </c>
      <c r="O2149" s="25">
        <v>680000</v>
      </c>
      <c r="P2149" s="25">
        <f>Barcelona_Idealista4[[#This Row],[prices]]/Barcelona_Idealista4[[#This Row],[area_m2]]</f>
        <v>4276.7295597484281</v>
      </c>
      <c r="Q2149" t="str">
        <f>_xlfn.TEXTJOIN("-",0,Barcelona_Idealista4[[#This Row],[condition]],Barcelona_Idealista4[[#This Row],[prices]])</f>
        <v>needs refurb-680000</v>
      </c>
      <c r="R2149" s="11" t="str" cm="1">
        <f t="array" ref="R2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0" spans="1:18" x14ac:dyDescent="0.2">
      <c r="A2150" s="1">
        <v>44184</v>
      </c>
      <c r="B2150" s="14">
        <f>YEAR(Barcelona_Idealista4[[#This Row],[Fecha]])</f>
        <v>2020</v>
      </c>
      <c r="C2150" t="s">
        <v>2271</v>
      </c>
      <c r="D2150" t="s">
        <v>11</v>
      </c>
      <c r="E2150" t="s">
        <v>19</v>
      </c>
      <c r="F2150" t="s">
        <v>75</v>
      </c>
      <c r="G2150" t="s">
        <v>120</v>
      </c>
      <c r="H2150" t="s">
        <v>64</v>
      </c>
      <c r="I2150">
        <v>3</v>
      </c>
      <c r="J2150">
        <v>67</v>
      </c>
      <c r="K2150" t="s">
        <v>28</v>
      </c>
      <c r="L2150" t="s">
        <v>17</v>
      </c>
      <c r="M2150" t="s">
        <v>29</v>
      </c>
      <c r="N2150" s="18">
        <f>VLOOKUP(Barcelona_Idealista4[[#This Row],[lift]],Tabla5[],2,0)</f>
        <v>0.02</v>
      </c>
      <c r="O2150" s="25">
        <v>345000</v>
      </c>
      <c r="P2150" s="25">
        <f>Barcelona_Idealista4[[#This Row],[prices]]/Barcelona_Idealista4[[#This Row],[area_m2]]</f>
        <v>5149.253731343284</v>
      </c>
      <c r="Q2150" t="str">
        <f>_xlfn.TEXTJOIN("-",0,Barcelona_Idealista4[[#This Row],[condition]],Barcelona_Idealista4[[#This Row],[prices]])</f>
        <v>needs refurb-345000</v>
      </c>
      <c r="R2150" s="11" t="str" cm="1">
        <f t="array" ref="R21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1" spans="1:18" x14ac:dyDescent="0.2">
      <c r="A2151" s="1">
        <v>44185</v>
      </c>
      <c r="B2151" s="14">
        <f>YEAR(Barcelona_Idealista4[[#This Row],[Fecha]])</f>
        <v>2020</v>
      </c>
      <c r="C2151" t="s">
        <v>2272</v>
      </c>
      <c r="D2151" t="s">
        <v>11</v>
      </c>
      <c r="E2151" t="s">
        <v>37</v>
      </c>
      <c r="F2151" t="s">
        <v>85</v>
      </c>
      <c r="G2151" t="s">
        <v>120</v>
      </c>
      <c r="H2151" t="s">
        <v>15</v>
      </c>
      <c r="I2151">
        <v>3</v>
      </c>
      <c r="J2151">
        <v>95</v>
      </c>
      <c r="K2151" t="s">
        <v>16</v>
      </c>
      <c r="L2151" t="s">
        <v>17</v>
      </c>
      <c r="M2151" t="s">
        <v>52</v>
      </c>
      <c r="N2151" s="18">
        <f>VLOOKUP(Barcelona_Idealista4[[#This Row],[lift]],Tabla5[],2,0)</f>
        <v>0</v>
      </c>
      <c r="O2151" s="25">
        <v>235000</v>
      </c>
      <c r="P2151" s="25">
        <f>Barcelona_Idealista4[[#This Row],[prices]]/Barcelona_Idealista4[[#This Row],[area_m2]]</f>
        <v>2473.6842105263158</v>
      </c>
      <c r="Q2151" t="str">
        <f>_xlfn.TEXTJOIN("-",0,Barcelona_Idealista4[[#This Row],[condition]],Barcelona_Idealista4[[#This Row],[prices]])</f>
        <v>needs refurb-235000</v>
      </c>
      <c r="R2151" s="11" t="str" cm="1">
        <f t="array" ref="R21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2" spans="1:18" x14ac:dyDescent="0.2">
      <c r="A2152" s="1">
        <v>44186</v>
      </c>
      <c r="B2152" s="14">
        <f>YEAR(Barcelona_Idealista4[[#This Row],[Fecha]])</f>
        <v>2020</v>
      </c>
      <c r="C2152" t="s">
        <v>2273</v>
      </c>
      <c r="D2152" t="s">
        <v>11</v>
      </c>
      <c r="E2152" t="s">
        <v>50</v>
      </c>
      <c r="F2152" t="s">
        <v>51</v>
      </c>
      <c r="G2152" t="s">
        <v>120</v>
      </c>
      <c r="H2152" t="s">
        <v>15</v>
      </c>
      <c r="I2152">
        <v>3</v>
      </c>
      <c r="J2152">
        <v>65</v>
      </c>
      <c r="K2152" t="s">
        <v>28</v>
      </c>
      <c r="L2152" t="s">
        <v>17</v>
      </c>
      <c r="M2152" t="s">
        <v>18</v>
      </c>
      <c r="N2152" s="18">
        <f>VLOOKUP(Barcelona_Idealista4[[#This Row],[lift]],Tabla5[],2,0)</f>
        <v>0.02</v>
      </c>
      <c r="O2152" s="25">
        <v>220000</v>
      </c>
      <c r="P2152" s="25">
        <f>Barcelona_Idealista4[[#This Row],[prices]]/Barcelona_Idealista4[[#This Row],[area_m2]]</f>
        <v>3384.6153846153848</v>
      </c>
      <c r="Q2152" t="str">
        <f>_xlfn.TEXTJOIN("-",0,Barcelona_Idealista4[[#This Row],[condition]],Barcelona_Idealista4[[#This Row],[prices]])</f>
        <v>needs refurb-220000</v>
      </c>
      <c r="R2152" s="11" t="str" cm="1">
        <f t="array" ref="R21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3" spans="1:18" x14ac:dyDescent="0.2">
      <c r="A2153" s="1">
        <v>44187</v>
      </c>
      <c r="B2153" s="14">
        <f>YEAR(Barcelona_Idealista4[[#This Row],[Fecha]])</f>
        <v>2020</v>
      </c>
      <c r="C2153" t="s">
        <v>2274</v>
      </c>
      <c r="D2153" t="s">
        <v>11</v>
      </c>
      <c r="E2153" t="s">
        <v>12</v>
      </c>
      <c r="F2153" t="s">
        <v>33</v>
      </c>
      <c r="G2153" t="s">
        <v>120</v>
      </c>
      <c r="H2153" t="s">
        <v>15</v>
      </c>
      <c r="I2153">
        <v>5</v>
      </c>
      <c r="J2153">
        <v>250</v>
      </c>
      <c r="K2153" t="s">
        <v>16</v>
      </c>
      <c r="L2153" t="s">
        <v>67</v>
      </c>
      <c r="M2153" t="s">
        <v>18</v>
      </c>
      <c r="N2153" s="18">
        <f>VLOOKUP(Barcelona_Idealista4[[#This Row],[lift]],Tabla5[],2,0)</f>
        <v>0</v>
      </c>
      <c r="O2153" s="25">
        <v>790000</v>
      </c>
      <c r="P2153" s="25">
        <f>Barcelona_Idealista4[[#This Row],[prices]]/Barcelona_Idealista4[[#This Row],[area_m2]]</f>
        <v>3160</v>
      </c>
      <c r="Q2153" t="str">
        <f>_xlfn.TEXTJOIN("-",0,Barcelona_Idealista4[[#This Row],[condition]],Barcelona_Idealista4[[#This Row],[prices]])</f>
        <v>needs refurb-790000</v>
      </c>
      <c r="R2153" s="11" t="str" cm="1">
        <f t="array" ref="R21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4" spans="1:18" x14ac:dyDescent="0.2">
      <c r="A2154" s="1">
        <v>44188</v>
      </c>
      <c r="B2154" s="14">
        <f>YEAR(Barcelona_Idealista4[[#This Row],[Fecha]])</f>
        <v>2020</v>
      </c>
      <c r="C2154" t="s">
        <v>2275</v>
      </c>
      <c r="D2154" t="s">
        <v>11</v>
      </c>
      <c r="E2154" t="s">
        <v>47</v>
      </c>
      <c r="F2154" t="s">
        <v>48</v>
      </c>
      <c r="G2154" t="s">
        <v>120</v>
      </c>
      <c r="H2154" t="s">
        <v>15</v>
      </c>
      <c r="I2154">
        <v>3</v>
      </c>
      <c r="J2154">
        <v>71</v>
      </c>
      <c r="K2154" t="s">
        <v>16</v>
      </c>
      <c r="L2154" t="s">
        <v>17</v>
      </c>
      <c r="M2154" t="s">
        <v>21</v>
      </c>
      <c r="N2154" s="18">
        <f>VLOOKUP(Barcelona_Idealista4[[#This Row],[lift]],Tabla5[],2,0)</f>
        <v>0</v>
      </c>
      <c r="O2154" s="25">
        <v>230000</v>
      </c>
      <c r="P2154" s="25">
        <f>Barcelona_Idealista4[[#This Row],[prices]]/Barcelona_Idealista4[[#This Row],[area_m2]]</f>
        <v>3239.4366197183099</v>
      </c>
      <c r="Q2154" t="str">
        <f>_xlfn.TEXTJOIN("-",0,Barcelona_Idealista4[[#This Row],[condition]],Barcelona_Idealista4[[#This Row],[prices]])</f>
        <v>needs refurb-230000</v>
      </c>
      <c r="R2154" s="11" t="str" cm="1">
        <f t="array" ref="R2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5" spans="1:18" x14ac:dyDescent="0.2">
      <c r="A2155" s="1">
        <v>44189</v>
      </c>
      <c r="B2155" s="14">
        <f>YEAR(Barcelona_Idealista4[[#This Row],[Fecha]])</f>
        <v>2020</v>
      </c>
      <c r="C2155" t="s">
        <v>2276</v>
      </c>
      <c r="D2155" t="s">
        <v>11</v>
      </c>
      <c r="E2155" t="s">
        <v>42</v>
      </c>
      <c r="F2155" t="s">
        <v>87</v>
      </c>
      <c r="G2155" t="s">
        <v>120</v>
      </c>
      <c r="H2155" t="s">
        <v>15</v>
      </c>
      <c r="I2155">
        <v>3</v>
      </c>
      <c r="J2155">
        <v>85</v>
      </c>
      <c r="K2155" t="s">
        <v>16</v>
      </c>
      <c r="L2155" t="s">
        <v>17</v>
      </c>
      <c r="M2155" t="s">
        <v>21</v>
      </c>
      <c r="N2155" s="18">
        <f>VLOOKUP(Barcelona_Idealista4[[#This Row],[lift]],Tabla5[],2,0)</f>
        <v>0</v>
      </c>
      <c r="O2155" s="25">
        <v>189000</v>
      </c>
      <c r="P2155" s="25">
        <f>Barcelona_Idealista4[[#This Row],[prices]]/Barcelona_Idealista4[[#This Row],[area_m2]]</f>
        <v>2223.5294117647059</v>
      </c>
      <c r="Q2155" t="str">
        <f>_xlfn.TEXTJOIN("-",0,Barcelona_Idealista4[[#This Row],[condition]],Barcelona_Idealista4[[#This Row],[prices]])</f>
        <v>needs refurb-189000</v>
      </c>
      <c r="R2155" s="11" t="str" cm="1">
        <f t="array" ref="R21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6" spans="1:18" x14ac:dyDescent="0.2">
      <c r="A2156" s="1">
        <v>44190</v>
      </c>
      <c r="B2156" s="14">
        <f>YEAR(Barcelona_Idealista4[[#This Row],[Fecha]])</f>
        <v>2020</v>
      </c>
      <c r="C2156" t="s">
        <v>2277</v>
      </c>
      <c r="D2156" t="s">
        <v>11</v>
      </c>
      <c r="E2156" t="s">
        <v>42</v>
      </c>
      <c r="F2156" t="s">
        <v>59</v>
      </c>
      <c r="G2156" t="s">
        <v>120</v>
      </c>
      <c r="H2156" t="s">
        <v>15</v>
      </c>
      <c r="I2156">
        <v>4</v>
      </c>
      <c r="J2156">
        <v>76</v>
      </c>
      <c r="K2156" t="s">
        <v>16</v>
      </c>
      <c r="L2156" t="s">
        <v>17</v>
      </c>
      <c r="M2156" t="s">
        <v>18</v>
      </c>
      <c r="N2156" s="18">
        <f>VLOOKUP(Barcelona_Idealista4[[#This Row],[lift]],Tabla5[],2,0)</f>
        <v>0</v>
      </c>
      <c r="O2156" s="25">
        <v>183000</v>
      </c>
      <c r="P2156" s="25">
        <f>Barcelona_Idealista4[[#This Row],[prices]]/Barcelona_Idealista4[[#This Row],[area_m2]]</f>
        <v>2407.8947368421054</v>
      </c>
      <c r="Q2156" t="str">
        <f>_xlfn.TEXTJOIN("-",0,Barcelona_Idealista4[[#This Row],[condition]],Barcelona_Idealista4[[#This Row],[prices]])</f>
        <v>needs refurb-183000</v>
      </c>
      <c r="R2156" s="11" t="str" cm="1">
        <f t="array" ref="R21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57" spans="1:18" x14ac:dyDescent="0.2">
      <c r="A2157" s="1">
        <v>44191</v>
      </c>
      <c r="B2157" s="14">
        <f>YEAR(Barcelona_Idealista4[[#This Row],[Fecha]])</f>
        <v>2020</v>
      </c>
      <c r="C2157" t="s">
        <v>2278</v>
      </c>
      <c r="D2157" t="s">
        <v>11</v>
      </c>
      <c r="E2157" t="s">
        <v>12</v>
      </c>
      <c r="F2157" t="s">
        <v>22</v>
      </c>
      <c r="G2157" t="s">
        <v>120</v>
      </c>
      <c r="H2157" t="s">
        <v>23</v>
      </c>
      <c r="I2157">
        <v>3</v>
      </c>
      <c r="J2157">
        <v>106</v>
      </c>
      <c r="K2157" t="s">
        <v>16</v>
      </c>
      <c r="L2157" t="s">
        <v>17</v>
      </c>
      <c r="M2157" t="s">
        <v>46</v>
      </c>
      <c r="N2157" s="18">
        <f>VLOOKUP(Barcelona_Idealista4[[#This Row],[lift]],Tabla5[],2,0)</f>
        <v>0</v>
      </c>
      <c r="O2157" s="25">
        <v>550000</v>
      </c>
      <c r="P2157" s="25">
        <f>Barcelona_Idealista4[[#This Row],[prices]]/Barcelona_Idealista4[[#This Row],[area_m2]]</f>
        <v>5188.6792452830186</v>
      </c>
      <c r="Q2157" t="str">
        <f>_xlfn.TEXTJOIN("-",0,Barcelona_Idealista4[[#This Row],[condition]],Barcelona_Idealista4[[#This Row],[prices]])</f>
        <v>needs refurb-550000</v>
      </c>
      <c r="R2157" s="11" t="str" cm="1">
        <f t="array" ref="R21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8" spans="1:18" x14ac:dyDescent="0.2">
      <c r="A2158" s="1">
        <v>44192</v>
      </c>
      <c r="B2158" s="14">
        <f>YEAR(Barcelona_Idealista4[[#This Row],[Fecha]])</f>
        <v>2020</v>
      </c>
      <c r="C2158" t="s">
        <v>2279</v>
      </c>
      <c r="D2158" t="s">
        <v>11</v>
      </c>
      <c r="E2158" t="s">
        <v>19</v>
      </c>
      <c r="F2158" t="s">
        <v>20</v>
      </c>
      <c r="G2158" t="s">
        <v>120</v>
      </c>
      <c r="H2158" t="s">
        <v>15</v>
      </c>
      <c r="I2158">
        <v>5</v>
      </c>
      <c r="J2158">
        <v>180</v>
      </c>
      <c r="K2158" t="s">
        <v>16</v>
      </c>
      <c r="L2158" t="s">
        <v>67</v>
      </c>
      <c r="M2158" t="s">
        <v>40</v>
      </c>
      <c r="N2158" s="18">
        <f>VLOOKUP(Barcelona_Idealista4[[#This Row],[lift]],Tabla5[],2,0)</f>
        <v>0</v>
      </c>
      <c r="O2158" s="25">
        <v>700000</v>
      </c>
      <c r="P2158" s="25">
        <f>Barcelona_Idealista4[[#This Row],[prices]]/Barcelona_Idealista4[[#This Row],[area_m2]]</f>
        <v>3888.8888888888887</v>
      </c>
      <c r="Q2158" t="str">
        <f>_xlfn.TEXTJOIN("-",0,Barcelona_Idealista4[[#This Row],[condition]],Barcelona_Idealista4[[#This Row],[prices]])</f>
        <v>needs refurb-700000</v>
      </c>
      <c r="R2158" s="11" t="str" cm="1">
        <f t="array" ref="R2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59" spans="1:18" x14ac:dyDescent="0.2">
      <c r="A2159" s="1">
        <v>44193</v>
      </c>
      <c r="B2159" s="14">
        <f>YEAR(Barcelona_Idealista4[[#This Row],[Fecha]])</f>
        <v>2020</v>
      </c>
      <c r="C2159" t="s">
        <v>2280</v>
      </c>
      <c r="D2159" t="s">
        <v>11</v>
      </c>
      <c r="E2159" t="s">
        <v>12</v>
      </c>
      <c r="F2159" t="s">
        <v>13</v>
      </c>
      <c r="G2159" t="s">
        <v>120</v>
      </c>
      <c r="H2159" t="s">
        <v>15</v>
      </c>
      <c r="I2159">
        <v>7</v>
      </c>
      <c r="J2159">
        <v>305</v>
      </c>
      <c r="K2159" t="s">
        <v>16</v>
      </c>
      <c r="L2159" t="s">
        <v>17</v>
      </c>
      <c r="M2159" t="s">
        <v>21</v>
      </c>
      <c r="N2159" s="18">
        <f>VLOOKUP(Barcelona_Idealista4[[#This Row],[lift]],Tabla5[],2,0)</f>
        <v>0</v>
      </c>
      <c r="O2159" s="25">
        <v>1050000</v>
      </c>
      <c r="P2159" s="25">
        <f>Barcelona_Idealista4[[#This Row],[prices]]/Barcelona_Idealista4[[#This Row],[area_m2]]</f>
        <v>3442.622950819672</v>
      </c>
      <c r="Q2159" t="str">
        <f>_xlfn.TEXTJOIN("-",0,Barcelona_Idealista4[[#This Row],[condition]],Barcelona_Idealista4[[#This Row],[prices]])</f>
        <v>needs refurb-1050000</v>
      </c>
      <c r="R2159" s="11" t="str" cm="1">
        <f t="array" ref="R21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0" spans="1:18" x14ac:dyDescent="0.2">
      <c r="A2160" s="1">
        <v>44194</v>
      </c>
      <c r="B2160" s="14">
        <f>YEAR(Barcelona_Idealista4[[#This Row],[Fecha]])</f>
        <v>2020</v>
      </c>
      <c r="C2160" t="s">
        <v>2281</v>
      </c>
      <c r="D2160" t="s">
        <v>11</v>
      </c>
      <c r="E2160" t="s">
        <v>12</v>
      </c>
      <c r="F2160" t="s">
        <v>33</v>
      </c>
      <c r="G2160" t="s">
        <v>120</v>
      </c>
      <c r="H2160" t="s">
        <v>15</v>
      </c>
      <c r="I2160">
        <v>3</v>
      </c>
      <c r="J2160">
        <v>70</v>
      </c>
      <c r="K2160" t="s">
        <v>16</v>
      </c>
      <c r="L2160" t="s">
        <v>67</v>
      </c>
      <c r="M2160" t="s">
        <v>21</v>
      </c>
      <c r="N2160" s="18">
        <f>VLOOKUP(Barcelona_Idealista4[[#This Row],[lift]],Tabla5[],2,0)</f>
        <v>0</v>
      </c>
      <c r="O2160" s="25">
        <v>265000</v>
      </c>
      <c r="P2160" s="25">
        <f>Barcelona_Idealista4[[#This Row],[prices]]/Barcelona_Idealista4[[#This Row],[area_m2]]</f>
        <v>3785.7142857142858</v>
      </c>
      <c r="Q2160" t="str">
        <f>_xlfn.TEXTJOIN("-",0,Barcelona_Idealista4[[#This Row],[condition]],Barcelona_Idealista4[[#This Row],[prices]])</f>
        <v>needs refurb-265000</v>
      </c>
      <c r="R2160" s="11" t="str" cm="1">
        <f t="array" ref="R2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1" spans="1:18" x14ac:dyDescent="0.2">
      <c r="A2161" s="1">
        <v>44195</v>
      </c>
      <c r="B2161" s="14">
        <f>YEAR(Barcelona_Idealista4[[#This Row],[Fecha]])</f>
        <v>2020</v>
      </c>
      <c r="C2161" t="s">
        <v>2282</v>
      </c>
      <c r="D2161" t="s">
        <v>11</v>
      </c>
      <c r="E2161" t="s">
        <v>19</v>
      </c>
      <c r="F2161" t="s">
        <v>20</v>
      </c>
      <c r="G2161" t="s">
        <v>120</v>
      </c>
      <c r="H2161" t="s">
        <v>15</v>
      </c>
      <c r="I2161">
        <v>5</v>
      </c>
      <c r="J2161">
        <v>224</v>
      </c>
      <c r="K2161" t="s">
        <v>16</v>
      </c>
      <c r="L2161" t="s">
        <v>17</v>
      </c>
      <c r="M2161" t="s">
        <v>58</v>
      </c>
      <c r="N2161" s="18">
        <f>VLOOKUP(Barcelona_Idealista4[[#This Row],[lift]],Tabla5[],2,0)</f>
        <v>0</v>
      </c>
      <c r="O2161" s="25">
        <v>890000</v>
      </c>
      <c r="P2161" s="25">
        <f>Barcelona_Idealista4[[#This Row],[prices]]/Barcelona_Idealista4[[#This Row],[area_m2]]</f>
        <v>3973.2142857142858</v>
      </c>
      <c r="Q2161" t="str">
        <f>_xlfn.TEXTJOIN("-",0,Barcelona_Idealista4[[#This Row],[condition]],Barcelona_Idealista4[[#This Row],[prices]])</f>
        <v>needs refurb-890000</v>
      </c>
      <c r="R2161" s="11" t="str" cm="1">
        <f t="array" ref="R21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2" spans="1:18" x14ac:dyDescent="0.2">
      <c r="A2162" s="1">
        <v>44196</v>
      </c>
      <c r="B2162" s="14">
        <f>YEAR(Barcelona_Idealista4[[#This Row],[Fecha]])</f>
        <v>2020</v>
      </c>
      <c r="C2162" t="s">
        <v>2283</v>
      </c>
      <c r="D2162" t="s">
        <v>11</v>
      </c>
      <c r="E2162" t="s">
        <v>34</v>
      </c>
      <c r="F2162" t="s">
        <v>35</v>
      </c>
      <c r="G2162" t="s">
        <v>120</v>
      </c>
      <c r="H2162" t="s">
        <v>15</v>
      </c>
      <c r="I2162">
        <v>5</v>
      </c>
      <c r="J2162">
        <v>140</v>
      </c>
      <c r="K2162" t="s">
        <v>16</v>
      </c>
      <c r="L2162" t="s">
        <v>17</v>
      </c>
      <c r="M2162" t="s">
        <v>18</v>
      </c>
      <c r="N2162" s="18">
        <f>VLOOKUP(Barcelona_Idealista4[[#This Row],[lift]],Tabla5[],2,0)</f>
        <v>0</v>
      </c>
      <c r="O2162" s="25">
        <v>1220000</v>
      </c>
      <c r="P2162" s="25">
        <f>Barcelona_Idealista4[[#This Row],[prices]]/Barcelona_Idealista4[[#This Row],[area_m2]]</f>
        <v>8714.2857142857138</v>
      </c>
      <c r="Q2162" t="str">
        <f>_xlfn.TEXTJOIN("-",0,Barcelona_Idealista4[[#This Row],[condition]],Barcelona_Idealista4[[#This Row],[prices]])</f>
        <v>needs refurb-1220000</v>
      </c>
      <c r="R2162" s="11" t="str" cm="1">
        <f t="array" ref="R2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3" spans="1:18" x14ac:dyDescent="0.2">
      <c r="A2163" s="1">
        <v>44197</v>
      </c>
      <c r="B2163" s="14">
        <f>YEAR(Barcelona_Idealista4[[#This Row],[Fecha]])</f>
        <v>2021</v>
      </c>
      <c r="C2163" t="s">
        <v>2284</v>
      </c>
      <c r="D2163" t="s">
        <v>11</v>
      </c>
      <c r="E2163" t="s">
        <v>19</v>
      </c>
      <c r="F2163" t="s">
        <v>75</v>
      </c>
      <c r="G2163" t="s">
        <v>120</v>
      </c>
      <c r="H2163" t="s">
        <v>69</v>
      </c>
      <c r="I2163">
        <v>9</v>
      </c>
      <c r="J2163">
        <v>490</v>
      </c>
      <c r="K2163" t="s">
        <v>28</v>
      </c>
      <c r="L2163" t="s">
        <v>17</v>
      </c>
      <c r="M2163" t="s">
        <v>29</v>
      </c>
      <c r="N2163" s="18">
        <f>VLOOKUP(Barcelona_Idealista4[[#This Row],[lift]],Tabla5[],2,0)</f>
        <v>0.02</v>
      </c>
      <c r="O2163" s="25">
        <v>3600000</v>
      </c>
      <c r="P2163" s="25">
        <f>Barcelona_Idealista4[[#This Row],[prices]]/Barcelona_Idealista4[[#This Row],[area_m2]]</f>
        <v>7346.9387755102043</v>
      </c>
      <c r="Q2163" t="str">
        <f>_xlfn.TEXTJOIN("-",0,Barcelona_Idealista4[[#This Row],[condition]],Barcelona_Idealista4[[#This Row],[prices]])</f>
        <v>needs refurb-3600000</v>
      </c>
      <c r="R2163" s="11" t="str" cm="1">
        <f t="array" ref="R21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4" spans="1:18" x14ac:dyDescent="0.2">
      <c r="A2164" s="1">
        <v>44198</v>
      </c>
      <c r="B2164" s="14">
        <f>YEAR(Barcelona_Idealista4[[#This Row],[Fecha]])</f>
        <v>2021</v>
      </c>
      <c r="C2164" t="s">
        <v>2285</v>
      </c>
      <c r="D2164" t="s">
        <v>11</v>
      </c>
      <c r="E2164" t="s">
        <v>19</v>
      </c>
      <c r="F2164" t="s">
        <v>45</v>
      </c>
      <c r="G2164" t="s">
        <v>120</v>
      </c>
      <c r="H2164" t="s">
        <v>15</v>
      </c>
      <c r="I2164">
        <v>5</v>
      </c>
      <c r="J2164">
        <v>173</v>
      </c>
      <c r="K2164" t="s">
        <v>16</v>
      </c>
      <c r="L2164" t="s">
        <v>17</v>
      </c>
      <c r="M2164" t="s">
        <v>58</v>
      </c>
      <c r="N2164" s="18">
        <f>VLOOKUP(Barcelona_Idealista4[[#This Row],[lift]],Tabla5[],2,0)</f>
        <v>0</v>
      </c>
      <c r="O2164" s="25">
        <v>795000</v>
      </c>
      <c r="P2164" s="25">
        <f>Barcelona_Idealista4[[#This Row],[prices]]/Barcelona_Idealista4[[#This Row],[area_m2]]</f>
        <v>4595.3757225433528</v>
      </c>
      <c r="Q2164" t="str">
        <f>_xlfn.TEXTJOIN("-",0,Barcelona_Idealista4[[#This Row],[condition]],Barcelona_Idealista4[[#This Row],[prices]])</f>
        <v>needs refurb-795000</v>
      </c>
      <c r="R2164" s="11" t="str" cm="1">
        <f t="array" ref="R2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5" spans="1:18" x14ac:dyDescent="0.2">
      <c r="A2165" s="1">
        <v>44199</v>
      </c>
      <c r="B2165" s="14">
        <f>YEAR(Barcelona_Idealista4[[#This Row],[Fecha]])</f>
        <v>2021</v>
      </c>
      <c r="C2165" t="s">
        <v>2286</v>
      </c>
      <c r="D2165" t="s">
        <v>11</v>
      </c>
      <c r="E2165" t="s">
        <v>37</v>
      </c>
      <c r="F2165" t="s">
        <v>74</v>
      </c>
      <c r="G2165" t="s">
        <v>120</v>
      </c>
      <c r="H2165" t="s">
        <v>15</v>
      </c>
      <c r="I2165">
        <v>2</v>
      </c>
      <c r="J2165">
        <v>76</v>
      </c>
      <c r="K2165" t="s">
        <v>16</v>
      </c>
      <c r="L2165" t="s">
        <v>17</v>
      </c>
      <c r="M2165" t="s">
        <v>36</v>
      </c>
      <c r="N2165" s="18">
        <f>VLOOKUP(Barcelona_Idealista4[[#This Row],[lift]],Tabla5[],2,0)</f>
        <v>0</v>
      </c>
      <c r="O2165" s="25">
        <v>265000</v>
      </c>
      <c r="P2165" s="25">
        <f>Barcelona_Idealista4[[#This Row],[prices]]/Barcelona_Idealista4[[#This Row],[area_m2]]</f>
        <v>3486.8421052631579</v>
      </c>
      <c r="Q2165" t="str">
        <f>_xlfn.TEXTJOIN("-",0,Barcelona_Idealista4[[#This Row],[condition]],Barcelona_Idealista4[[#This Row],[prices]])</f>
        <v>needs refurb-265000</v>
      </c>
      <c r="R2165" s="11" t="str" cm="1">
        <f t="array" ref="R2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6" spans="1:18" x14ac:dyDescent="0.2">
      <c r="A2166" s="1">
        <v>44200</v>
      </c>
      <c r="B2166" s="14">
        <f>YEAR(Barcelona_Idealista4[[#This Row],[Fecha]])</f>
        <v>2021</v>
      </c>
      <c r="C2166" t="s">
        <v>2287</v>
      </c>
      <c r="D2166" t="s">
        <v>11</v>
      </c>
      <c r="E2166" t="s">
        <v>25</v>
      </c>
      <c r="F2166" t="s">
        <v>91</v>
      </c>
      <c r="G2166" t="s">
        <v>120</v>
      </c>
      <c r="H2166" t="s">
        <v>15</v>
      </c>
      <c r="I2166">
        <v>3</v>
      </c>
      <c r="J2166">
        <v>61</v>
      </c>
      <c r="K2166" t="s">
        <v>16</v>
      </c>
      <c r="L2166" t="s">
        <v>67</v>
      </c>
      <c r="M2166" t="s">
        <v>21</v>
      </c>
      <c r="N2166" s="18">
        <f>VLOOKUP(Barcelona_Idealista4[[#This Row],[lift]],Tabla5[],2,0)</f>
        <v>0</v>
      </c>
      <c r="O2166" s="25">
        <v>247000</v>
      </c>
      <c r="P2166" s="25">
        <f>Barcelona_Idealista4[[#This Row],[prices]]/Barcelona_Idealista4[[#This Row],[area_m2]]</f>
        <v>4049.1803278688526</v>
      </c>
      <c r="Q2166" t="str">
        <f>_xlfn.TEXTJOIN("-",0,Barcelona_Idealista4[[#This Row],[condition]],Barcelona_Idealista4[[#This Row],[prices]])</f>
        <v>needs refurb-247000</v>
      </c>
      <c r="R2166" s="11" t="str" cm="1">
        <f t="array" ref="R2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7" spans="1:18" x14ac:dyDescent="0.2">
      <c r="A2167" s="1">
        <v>44201</v>
      </c>
      <c r="B2167" s="14">
        <f>YEAR(Barcelona_Idealista4[[#This Row],[Fecha]])</f>
        <v>2021</v>
      </c>
      <c r="C2167" t="s">
        <v>2288</v>
      </c>
      <c r="D2167" t="s">
        <v>11</v>
      </c>
      <c r="E2167" t="s">
        <v>50</v>
      </c>
      <c r="F2167" t="s">
        <v>51</v>
      </c>
      <c r="G2167" t="s">
        <v>120</v>
      </c>
      <c r="H2167" t="s">
        <v>15</v>
      </c>
      <c r="I2167">
        <v>4</v>
      </c>
      <c r="J2167">
        <v>142</v>
      </c>
      <c r="K2167" t="s">
        <v>16</v>
      </c>
      <c r="L2167" t="s">
        <v>17</v>
      </c>
      <c r="M2167" t="s">
        <v>18</v>
      </c>
      <c r="N2167" s="18">
        <f>VLOOKUP(Barcelona_Idealista4[[#This Row],[lift]],Tabla5[],2,0)</f>
        <v>0</v>
      </c>
      <c r="O2167" s="25">
        <v>495000</v>
      </c>
      <c r="P2167" s="25">
        <f>Barcelona_Idealista4[[#This Row],[prices]]/Barcelona_Idealista4[[#This Row],[area_m2]]</f>
        <v>3485.9154929577467</v>
      </c>
      <c r="Q2167" t="str">
        <f>_xlfn.TEXTJOIN("-",0,Barcelona_Idealista4[[#This Row],[condition]],Barcelona_Idealista4[[#This Row],[prices]])</f>
        <v>needs refurb-495000</v>
      </c>
      <c r="R2167" s="11" t="str" cm="1">
        <f t="array" ref="R2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8" spans="1:18" x14ac:dyDescent="0.2">
      <c r="A2168" s="1">
        <v>44202</v>
      </c>
      <c r="B2168" s="14">
        <f>YEAR(Barcelona_Idealista4[[#This Row],[Fecha]])</f>
        <v>2021</v>
      </c>
      <c r="C2168" t="s">
        <v>2289</v>
      </c>
      <c r="D2168" t="s">
        <v>11</v>
      </c>
      <c r="E2168" t="s">
        <v>12</v>
      </c>
      <c r="F2168" t="s">
        <v>13</v>
      </c>
      <c r="G2168" t="s">
        <v>120</v>
      </c>
      <c r="H2168" t="s">
        <v>15</v>
      </c>
      <c r="I2168">
        <v>5</v>
      </c>
      <c r="J2168">
        <v>183</v>
      </c>
      <c r="K2168" t="s">
        <v>16</v>
      </c>
      <c r="L2168" t="s">
        <v>17</v>
      </c>
      <c r="M2168" t="s">
        <v>58</v>
      </c>
      <c r="N2168" s="18">
        <f>VLOOKUP(Barcelona_Idealista4[[#This Row],[lift]],Tabla5[],2,0)</f>
        <v>0</v>
      </c>
      <c r="O2168" s="25">
        <v>699000</v>
      </c>
      <c r="P2168" s="25">
        <f>Barcelona_Idealista4[[#This Row],[prices]]/Barcelona_Idealista4[[#This Row],[area_m2]]</f>
        <v>3819.6721311475408</v>
      </c>
      <c r="Q2168" t="str">
        <f>_xlfn.TEXTJOIN("-",0,Barcelona_Idealista4[[#This Row],[condition]],Barcelona_Idealista4[[#This Row],[prices]])</f>
        <v>needs refurb-699000</v>
      </c>
      <c r="R2168" s="11" t="str" cm="1">
        <f t="array" ref="R2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69" spans="1:18" x14ac:dyDescent="0.2">
      <c r="A2169" s="1">
        <v>44203</v>
      </c>
      <c r="B2169" s="14">
        <f>YEAR(Barcelona_Idealista4[[#This Row],[Fecha]])</f>
        <v>2021</v>
      </c>
      <c r="C2169" t="s">
        <v>2290</v>
      </c>
      <c r="D2169" t="s">
        <v>11</v>
      </c>
      <c r="E2169" t="s">
        <v>19</v>
      </c>
      <c r="F2169" t="s">
        <v>20</v>
      </c>
      <c r="G2169" t="s">
        <v>120</v>
      </c>
      <c r="H2169" t="s">
        <v>15</v>
      </c>
      <c r="I2169">
        <v>6</v>
      </c>
      <c r="J2169">
        <v>510</v>
      </c>
      <c r="K2169" t="s">
        <v>16</v>
      </c>
      <c r="L2169" t="s">
        <v>17</v>
      </c>
      <c r="M2169" t="s">
        <v>36</v>
      </c>
      <c r="N2169" s="18">
        <f>VLOOKUP(Barcelona_Idealista4[[#This Row],[lift]],Tabla5[],2,0)</f>
        <v>0</v>
      </c>
      <c r="O2169" s="25">
        <v>2028400</v>
      </c>
      <c r="P2169" s="25">
        <f>Barcelona_Idealista4[[#This Row],[prices]]/Barcelona_Idealista4[[#This Row],[area_m2]]</f>
        <v>3977.2549019607845</v>
      </c>
      <c r="Q2169" t="str">
        <f>_xlfn.TEXTJOIN("-",0,Barcelona_Idealista4[[#This Row],[condition]],Barcelona_Idealista4[[#This Row],[prices]])</f>
        <v>needs refurb-2028400</v>
      </c>
      <c r="R2169" s="11" t="str" cm="1">
        <f t="array" ref="R21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0" spans="1:18" x14ac:dyDescent="0.2">
      <c r="A2170" s="1">
        <v>44204</v>
      </c>
      <c r="B2170" s="14">
        <f>YEAR(Barcelona_Idealista4[[#This Row],[Fecha]])</f>
        <v>2021</v>
      </c>
      <c r="C2170" t="s">
        <v>2291</v>
      </c>
      <c r="D2170" t="s">
        <v>11</v>
      </c>
      <c r="E2170" t="s">
        <v>89</v>
      </c>
      <c r="F2170" t="s">
        <v>109</v>
      </c>
      <c r="G2170" t="s">
        <v>120</v>
      </c>
      <c r="H2170" t="s">
        <v>15</v>
      </c>
      <c r="I2170">
        <v>2</v>
      </c>
      <c r="J2170">
        <v>40</v>
      </c>
      <c r="K2170" t="s">
        <v>28</v>
      </c>
      <c r="L2170" t="s">
        <v>17</v>
      </c>
      <c r="M2170" t="s">
        <v>58</v>
      </c>
      <c r="N2170" s="18">
        <f>VLOOKUP(Barcelona_Idealista4[[#This Row],[lift]],Tabla5[],2,0)</f>
        <v>0.02</v>
      </c>
      <c r="O2170" s="25">
        <v>105000</v>
      </c>
      <c r="P2170" s="25">
        <f>Barcelona_Idealista4[[#This Row],[prices]]/Barcelona_Idealista4[[#This Row],[area_m2]]</f>
        <v>2625</v>
      </c>
      <c r="Q2170" t="str">
        <f>_xlfn.TEXTJOIN("-",0,Barcelona_Idealista4[[#This Row],[condition]],Barcelona_Idealista4[[#This Row],[prices]])</f>
        <v>needs refurb-105000</v>
      </c>
      <c r="R2170" s="11" t="str" cm="1">
        <f t="array" ref="R21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1" spans="1:18" x14ac:dyDescent="0.2">
      <c r="A2171" s="1">
        <v>44205</v>
      </c>
      <c r="B2171" s="14">
        <f>YEAR(Barcelona_Idealista4[[#This Row],[Fecha]])</f>
        <v>2021</v>
      </c>
      <c r="C2171" t="s">
        <v>2292</v>
      </c>
      <c r="D2171" t="s">
        <v>11</v>
      </c>
      <c r="E2171" t="s">
        <v>12</v>
      </c>
      <c r="F2171" t="s">
        <v>41</v>
      </c>
      <c r="G2171" t="s">
        <v>120</v>
      </c>
      <c r="H2171" t="s">
        <v>15</v>
      </c>
      <c r="I2171">
        <v>4</v>
      </c>
      <c r="J2171">
        <v>125</v>
      </c>
      <c r="K2171" t="s">
        <v>16</v>
      </c>
      <c r="L2171" t="s">
        <v>17</v>
      </c>
      <c r="M2171" t="s">
        <v>21</v>
      </c>
      <c r="N2171" s="18">
        <f>VLOOKUP(Barcelona_Idealista4[[#This Row],[lift]],Tabla5[],2,0)</f>
        <v>0</v>
      </c>
      <c r="O2171" s="25">
        <v>689000</v>
      </c>
      <c r="P2171" s="25">
        <f>Barcelona_Idealista4[[#This Row],[prices]]/Barcelona_Idealista4[[#This Row],[area_m2]]</f>
        <v>5512</v>
      </c>
      <c r="Q2171" t="str">
        <f>_xlfn.TEXTJOIN("-",0,Barcelona_Idealista4[[#This Row],[condition]],Barcelona_Idealista4[[#This Row],[prices]])</f>
        <v>needs refurb-689000</v>
      </c>
      <c r="R2171" s="11" t="str" cm="1">
        <f t="array" ref="R21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2" spans="1:18" x14ac:dyDescent="0.2">
      <c r="A2172" s="1">
        <v>44206</v>
      </c>
      <c r="B2172" s="14">
        <f>YEAR(Barcelona_Idealista4[[#This Row],[Fecha]])</f>
        <v>2021</v>
      </c>
      <c r="C2172" t="s">
        <v>2293</v>
      </c>
      <c r="D2172" t="s">
        <v>11</v>
      </c>
      <c r="E2172" t="s">
        <v>12</v>
      </c>
      <c r="F2172" t="s">
        <v>13</v>
      </c>
      <c r="G2172" t="s">
        <v>120</v>
      </c>
      <c r="H2172" t="s">
        <v>15</v>
      </c>
      <c r="I2172">
        <v>1</v>
      </c>
      <c r="J2172">
        <v>88</v>
      </c>
      <c r="K2172" t="s">
        <v>16</v>
      </c>
      <c r="L2172" t="s">
        <v>17</v>
      </c>
      <c r="M2172" t="s">
        <v>57</v>
      </c>
      <c r="N2172" s="18">
        <f>VLOOKUP(Barcelona_Idealista4[[#This Row],[lift]],Tabla5[],2,0)</f>
        <v>0</v>
      </c>
      <c r="O2172" s="25">
        <v>780000</v>
      </c>
      <c r="P2172" s="25">
        <f>Barcelona_Idealista4[[#This Row],[prices]]/Barcelona_Idealista4[[#This Row],[area_m2]]</f>
        <v>8863.636363636364</v>
      </c>
      <c r="Q2172" t="str">
        <f>_xlfn.TEXTJOIN("-",0,Barcelona_Idealista4[[#This Row],[condition]],Barcelona_Idealista4[[#This Row],[prices]])</f>
        <v>needs refurb-780000</v>
      </c>
      <c r="R2172" s="11" t="str" cm="1">
        <f t="array" ref="R2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3" spans="1:18" x14ac:dyDescent="0.2">
      <c r="A2173" s="1">
        <v>44207</v>
      </c>
      <c r="B2173" s="14">
        <f>YEAR(Barcelona_Idealista4[[#This Row],[Fecha]])</f>
        <v>2021</v>
      </c>
      <c r="C2173" t="s">
        <v>2294</v>
      </c>
      <c r="D2173" t="s">
        <v>11</v>
      </c>
      <c r="E2173" t="s">
        <v>89</v>
      </c>
      <c r="F2173" t="s">
        <v>93</v>
      </c>
      <c r="G2173" t="s">
        <v>120</v>
      </c>
      <c r="H2173" t="s">
        <v>15</v>
      </c>
      <c r="I2173">
        <v>3</v>
      </c>
      <c r="J2173">
        <v>65</v>
      </c>
      <c r="K2173" t="s">
        <v>16</v>
      </c>
      <c r="L2173" t="s">
        <v>17</v>
      </c>
      <c r="M2173" t="s">
        <v>58</v>
      </c>
      <c r="N2173" s="18">
        <f>VLOOKUP(Barcelona_Idealista4[[#This Row],[lift]],Tabla5[],2,0)</f>
        <v>0</v>
      </c>
      <c r="O2173" s="25">
        <v>189000</v>
      </c>
      <c r="P2173" s="25">
        <f>Barcelona_Idealista4[[#This Row],[prices]]/Barcelona_Idealista4[[#This Row],[area_m2]]</f>
        <v>2907.6923076923076</v>
      </c>
      <c r="Q2173" t="str">
        <f>_xlfn.TEXTJOIN("-",0,Barcelona_Idealista4[[#This Row],[condition]],Barcelona_Idealista4[[#This Row],[prices]])</f>
        <v>needs refurb-189000</v>
      </c>
      <c r="R2173" s="11" t="str" cm="1">
        <f t="array" ref="R21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4" spans="1:18" x14ac:dyDescent="0.2">
      <c r="A2174" s="1">
        <v>44208</v>
      </c>
      <c r="B2174" s="14">
        <f>YEAR(Barcelona_Idealista4[[#This Row],[Fecha]])</f>
        <v>2021</v>
      </c>
      <c r="C2174" t="s">
        <v>2295</v>
      </c>
      <c r="D2174" t="s">
        <v>11</v>
      </c>
      <c r="E2174" t="s">
        <v>12</v>
      </c>
      <c r="F2174" t="s">
        <v>30</v>
      </c>
      <c r="G2174" t="s">
        <v>120</v>
      </c>
      <c r="H2174" t="s">
        <v>15</v>
      </c>
      <c r="I2174">
        <v>3</v>
      </c>
      <c r="J2174">
        <v>83</v>
      </c>
      <c r="K2174" t="s">
        <v>16</v>
      </c>
      <c r="L2174" t="s">
        <v>17</v>
      </c>
      <c r="M2174" t="s">
        <v>36</v>
      </c>
      <c r="N2174" s="18">
        <f>VLOOKUP(Barcelona_Idealista4[[#This Row],[lift]],Tabla5[],2,0)</f>
        <v>0</v>
      </c>
      <c r="O2174" s="25">
        <v>249000</v>
      </c>
      <c r="P2174" s="25">
        <f>Barcelona_Idealista4[[#This Row],[prices]]/Barcelona_Idealista4[[#This Row],[area_m2]]</f>
        <v>3000</v>
      </c>
      <c r="Q2174" t="str">
        <f>_xlfn.TEXTJOIN("-",0,Barcelona_Idealista4[[#This Row],[condition]],Barcelona_Idealista4[[#This Row],[prices]])</f>
        <v>needs refurb-249000</v>
      </c>
      <c r="R2174" s="11" t="str" cm="1">
        <f t="array" ref="R21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75" spans="1:18" x14ac:dyDescent="0.2">
      <c r="A2175" s="1">
        <v>44209</v>
      </c>
      <c r="B2175" s="14">
        <f>YEAR(Barcelona_Idealista4[[#This Row],[Fecha]])</f>
        <v>2021</v>
      </c>
      <c r="C2175" t="s">
        <v>2296</v>
      </c>
      <c r="D2175" t="s">
        <v>11</v>
      </c>
      <c r="E2175" t="s">
        <v>12</v>
      </c>
      <c r="F2175" t="s">
        <v>13</v>
      </c>
      <c r="G2175" t="s">
        <v>120</v>
      </c>
      <c r="H2175" t="s">
        <v>15</v>
      </c>
      <c r="I2175">
        <v>5</v>
      </c>
      <c r="J2175">
        <v>132</v>
      </c>
      <c r="K2175" t="s">
        <v>16</v>
      </c>
      <c r="L2175" t="s">
        <v>17</v>
      </c>
      <c r="M2175" t="s">
        <v>18</v>
      </c>
      <c r="N2175" s="18">
        <f>VLOOKUP(Barcelona_Idealista4[[#This Row],[lift]],Tabla5[],2,0)</f>
        <v>0</v>
      </c>
      <c r="O2175" s="25">
        <v>499000</v>
      </c>
      <c r="P2175" s="25">
        <f>Barcelona_Idealista4[[#This Row],[prices]]/Barcelona_Idealista4[[#This Row],[area_m2]]</f>
        <v>3780.3030303030305</v>
      </c>
      <c r="Q2175" t="str">
        <f>_xlfn.TEXTJOIN("-",0,Barcelona_Idealista4[[#This Row],[condition]],Barcelona_Idealista4[[#This Row],[prices]])</f>
        <v>needs refurb-499000</v>
      </c>
      <c r="R2175" s="11" t="str" cm="1">
        <f t="array" ref="R21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6" spans="1:18" x14ac:dyDescent="0.2">
      <c r="A2176" s="1">
        <v>44210</v>
      </c>
      <c r="B2176" s="14">
        <f>YEAR(Barcelona_Idealista4[[#This Row],[Fecha]])</f>
        <v>2021</v>
      </c>
      <c r="C2176" t="s">
        <v>2297</v>
      </c>
      <c r="D2176" t="s">
        <v>11</v>
      </c>
      <c r="E2176" t="s">
        <v>42</v>
      </c>
      <c r="F2176" t="s">
        <v>62</v>
      </c>
      <c r="G2176" t="s">
        <v>120</v>
      </c>
      <c r="H2176" t="s">
        <v>15</v>
      </c>
      <c r="I2176">
        <v>3</v>
      </c>
      <c r="J2176">
        <v>79</v>
      </c>
      <c r="K2176" t="s">
        <v>16</v>
      </c>
      <c r="L2176" t="s">
        <v>17</v>
      </c>
      <c r="M2176" t="s">
        <v>21</v>
      </c>
      <c r="N2176" s="18">
        <f>VLOOKUP(Barcelona_Idealista4[[#This Row],[lift]],Tabla5[],2,0)</f>
        <v>0</v>
      </c>
      <c r="O2176" s="25">
        <v>310000</v>
      </c>
      <c r="P2176" s="25">
        <f>Barcelona_Idealista4[[#This Row],[prices]]/Barcelona_Idealista4[[#This Row],[area_m2]]</f>
        <v>3924.0506329113923</v>
      </c>
      <c r="Q2176" t="str">
        <f>_xlfn.TEXTJOIN("-",0,Barcelona_Idealista4[[#This Row],[condition]],Barcelona_Idealista4[[#This Row],[prices]])</f>
        <v>needs refurb-310000</v>
      </c>
      <c r="R2176" s="11" t="str" cm="1">
        <f t="array" ref="R2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7" spans="1:18" x14ac:dyDescent="0.2">
      <c r="A2177" s="1">
        <v>44211</v>
      </c>
      <c r="B2177" s="14">
        <f>YEAR(Barcelona_Idealista4[[#This Row],[Fecha]])</f>
        <v>2021</v>
      </c>
      <c r="C2177" t="s">
        <v>2298</v>
      </c>
      <c r="D2177" t="s">
        <v>11</v>
      </c>
      <c r="E2177" t="s">
        <v>12</v>
      </c>
      <c r="F2177" t="s">
        <v>31</v>
      </c>
      <c r="G2177" t="s">
        <v>120</v>
      </c>
      <c r="H2177" t="s">
        <v>23</v>
      </c>
      <c r="I2177">
        <v>2</v>
      </c>
      <c r="J2177">
        <v>120</v>
      </c>
      <c r="K2177" t="s">
        <v>16</v>
      </c>
      <c r="L2177" t="s">
        <v>17</v>
      </c>
      <c r="M2177" t="s">
        <v>46</v>
      </c>
      <c r="N2177" s="18">
        <f>VLOOKUP(Barcelona_Idealista4[[#This Row],[lift]],Tabla5[],2,0)</f>
        <v>0</v>
      </c>
      <c r="O2177" s="25">
        <v>415000</v>
      </c>
      <c r="P2177" s="25">
        <f>Barcelona_Idealista4[[#This Row],[prices]]/Barcelona_Idealista4[[#This Row],[area_m2]]</f>
        <v>3458.3333333333335</v>
      </c>
      <c r="Q2177" t="str">
        <f>_xlfn.TEXTJOIN("-",0,Barcelona_Idealista4[[#This Row],[condition]],Barcelona_Idealista4[[#This Row],[prices]])</f>
        <v>needs refurb-415000</v>
      </c>
      <c r="R2177" s="11" t="str" cm="1">
        <f t="array" ref="R2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8" spans="1:18" x14ac:dyDescent="0.2">
      <c r="A2178" s="1">
        <v>44212</v>
      </c>
      <c r="B2178" s="14">
        <f>YEAR(Barcelona_Idealista4[[#This Row],[Fecha]])</f>
        <v>2021</v>
      </c>
      <c r="C2178" t="s">
        <v>2299</v>
      </c>
      <c r="D2178" t="s">
        <v>11</v>
      </c>
      <c r="E2178" t="s">
        <v>12</v>
      </c>
      <c r="F2178" t="s">
        <v>33</v>
      </c>
      <c r="G2178" t="s">
        <v>120</v>
      </c>
      <c r="H2178" t="s">
        <v>15</v>
      </c>
      <c r="I2178">
        <v>3</v>
      </c>
      <c r="J2178">
        <v>75</v>
      </c>
      <c r="K2178" t="s">
        <v>16</v>
      </c>
      <c r="L2178" t="s">
        <v>17</v>
      </c>
      <c r="M2178" t="s">
        <v>60</v>
      </c>
      <c r="N2178" s="18">
        <f>VLOOKUP(Barcelona_Idealista4[[#This Row],[lift]],Tabla5[],2,0)</f>
        <v>0</v>
      </c>
      <c r="O2178" s="25">
        <v>265000</v>
      </c>
      <c r="P2178" s="25">
        <f>Barcelona_Idealista4[[#This Row],[prices]]/Barcelona_Idealista4[[#This Row],[area_m2]]</f>
        <v>3533.3333333333335</v>
      </c>
      <c r="Q2178" t="str">
        <f>_xlfn.TEXTJOIN("-",0,Barcelona_Idealista4[[#This Row],[condition]],Barcelona_Idealista4[[#This Row],[prices]])</f>
        <v>needs refurb-265000</v>
      </c>
      <c r="R2178" s="11" t="str" cm="1">
        <f t="array" ref="R2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79" spans="1:18" x14ac:dyDescent="0.2">
      <c r="A2179" s="1">
        <v>44213</v>
      </c>
      <c r="B2179" s="14">
        <f>YEAR(Barcelona_Idealista4[[#This Row],[Fecha]])</f>
        <v>2021</v>
      </c>
      <c r="C2179" t="s">
        <v>2300</v>
      </c>
      <c r="D2179" t="s">
        <v>11</v>
      </c>
      <c r="E2179" t="s">
        <v>47</v>
      </c>
      <c r="F2179" t="s">
        <v>63</v>
      </c>
      <c r="G2179" t="s">
        <v>120</v>
      </c>
      <c r="H2179" t="s">
        <v>15</v>
      </c>
      <c r="I2179">
        <v>3</v>
      </c>
      <c r="J2179">
        <v>71</v>
      </c>
      <c r="K2179" t="s">
        <v>16</v>
      </c>
      <c r="L2179" t="s">
        <v>17</v>
      </c>
      <c r="M2179" t="s">
        <v>36</v>
      </c>
      <c r="N2179" s="18">
        <f>VLOOKUP(Barcelona_Idealista4[[#This Row],[lift]],Tabla5[],2,0)</f>
        <v>0</v>
      </c>
      <c r="O2179" s="25">
        <v>232000</v>
      </c>
      <c r="P2179" s="25">
        <f>Barcelona_Idealista4[[#This Row],[prices]]/Barcelona_Idealista4[[#This Row],[area_m2]]</f>
        <v>3267.605633802817</v>
      </c>
      <c r="Q2179" t="str">
        <f>_xlfn.TEXTJOIN("-",0,Barcelona_Idealista4[[#This Row],[condition]],Barcelona_Idealista4[[#This Row],[prices]])</f>
        <v>needs refurb-232000</v>
      </c>
      <c r="R2179" s="11" t="str" cm="1">
        <f t="array" ref="R2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0" spans="1:18" x14ac:dyDescent="0.2">
      <c r="A2180" s="1">
        <v>44214</v>
      </c>
      <c r="B2180" s="14">
        <f>YEAR(Barcelona_Idealista4[[#This Row],[Fecha]])</f>
        <v>2021</v>
      </c>
      <c r="C2180" t="s">
        <v>2301</v>
      </c>
      <c r="D2180" t="s">
        <v>11</v>
      </c>
      <c r="E2180" t="s">
        <v>12</v>
      </c>
      <c r="F2180" t="s">
        <v>30</v>
      </c>
      <c r="G2180" t="s">
        <v>120</v>
      </c>
      <c r="H2180" t="s">
        <v>15</v>
      </c>
      <c r="I2180">
        <v>7</v>
      </c>
      <c r="J2180">
        <v>157</v>
      </c>
      <c r="K2180" t="s">
        <v>16</v>
      </c>
      <c r="L2180" t="s">
        <v>17</v>
      </c>
      <c r="M2180" t="s">
        <v>58</v>
      </c>
      <c r="N2180" s="18">
        <f>VLOOKUP(Barcelona_Idealista4[[#This Row],[lift]],Tabla5[],2,0)</f>
        <v>0</v>
      </c>
      <c r="O2180" s="25">
        <v>530000</v>
      </c>
      <c r="P2180" s="25">
        <f>Barcelona_Idealista4[[#This Row],[prices]]/Barcelona_Idealista4[[#This Row],[area_m2]]</f>
        <v>3375.7961783439491</v>
      </c>
      <c r="Q2180" t="str">
        <f>_xlfn.TEXTJOIN("-",0,Barcelona_Idealista4[[#This Row],[condition]],Barcelona_Idealista4[[#This Row],[prices]])</f>
        <v>needs refurb-530000</v>
      </c>
      <c r="R2180" s="11" t="str" cm="1">
        <f t="array" ref="R2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1" spans="1:18" x14ac:dyDescent="0.2">
      <c r="A2181" s="1">
        <v>44215</v>
      </c>
      <c r="B2181" s="14">
        <f>YEAR(Barcelona_Idealista4[[#This Row],[Fecha]])</f>
        <v>2021</v>
      </c>
      <c r="C2181" t="s">
        <v>2302</v>
      </c>
      <c r="D2181" t="s">
        <v>11</v>
      </c>
      <c r="E2181" t="s">
        <v>12</v>
      </c>
      <c r="F2181" t="s">
        <v>22</v>
      </c>
      <c r="G2181" t="s">
        <v>120</v>
      </c>
      <c r="H2181" t="s">
        <v>15</v>
      </c>
      <c r="I2181">
        <v>2</v>
      </c>
      <c r="J2181">
        <v>71</v>
      </c>
      <c r="K2181" t="s">
        <v>16</v>
      </c>
      <c r="L2181" t="s">
        <v>17</v>
      </c>
      <c r="M2181" t="s">
        <v>36</v>
      </c>
      <c r="N2181" s="18">
        <f>VLOOKUP(Barcelona_Idealista4[[#This Row],[lift]],Tabla5[],2,0)</f>
        <v>0</v>
      </c>
      <c r="O2181" s="25">
        <v>299000</v>
      </c>
      <c r="P2181" s="25">
        <f>Barcelona_Idealista4[[#This Row],[prices]]/Barcelona_Idealista4[[#This Row],[area_m2]]</f>
        <v>4211.2676056338032</v>
      </c>
      <c r="Q2181" t="str">
        <f>_xlfn.TEXTJOIN("-",0,Barcelona_Idealista4[[#This Row],[condition]],Barcelona_Idealista4[[#This Row],[prices]])</f>
        <v>needs refurb-299000</v>
      </c>
      <c r="R2181" s="11" t="str" cm="1">
        <f t="array" ref="R2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2" spans="1:18" x14ac:dyDescent="0.2">
      <c r="A2182" s="1">
        <v>44216</v>
      </c>
      <c r="B2182" s="14">
        <f>YEAR(Barcelona_Idealista4[[#This Row],[Fecha]])</f>
        <v>2021</v>
      </c>
      <c r="C2182" t="s">
        <v>2303</v>
      </c>
      <c r="D2182" t="s">
        <v>11</v>
      </c>
      <c r="E2182" t="s">
        <v>12</v>
      </c>
      <c r="F2182" t="s">
        <v>41</v>
      </c>
      <c r="G2182" t="s">
        <v>120</v>
      </c>
      <c r="H2182" t="s">
        <v>15</v>
      </c>
      <c r="I2182">
        <v>4</v>
      </c>
      <c r="J2182">
        <v>158</v>
      </c>
      <c r="K2182" t="s">
        <v>16</v>
      </c>
      <c r="L2182" t="s">
        <v>17</v>
      </c>
      <c r="M2182" t="s">
        <v>18</v>
      </c>
      <c r="N2182" s="18">
        <f>VLOOKUP(Barcelona_Idealista4[[#This Row],[lift]],Tabla5[],2,0)</f>
        <v>0</v>
      </c>
      <c r="O2182" s="25">
        <v>530000</v>
      </c>
      <c r="P2182" s="25">
        <f>Barcelona_Idealista4[[#This Row],[prices]]/Barcelona_Idealista4[[#This Row],[area_m2]]</f>
        <v>3354.4303797468356</v>
      </c>
      <c r="Q2182" t="str">
        <f>_xlfn.TEXTJOIN("-",0,Barcelona_Idealista4[[#This Row],[condition]],Barcelona_Idealista4[[#This Row],[prices]])</f>
        <v>needs refurb-530000</v>
      </c>
      <c r="R2182" s="11" t="str" cm="1">
        <f t="array" ref="R21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3" spans="1:18" x14ac:dyDescent="0.2">
      <c r="A2183" s="1">
        <v>44217</v>
      </c>
      <c r="B2183" s="14">
        <f>YEAR(Barcelona_Idealista4[[#This Row],[Fecha]])</f>
        <v>2021</v>
      </c>
      <c r="C2183" t="s">
        <v>2304</v>
      </c>
      <c r="D2183" t="s">
        <v>11</v>
      </c>
      <c r="E2183" t="s">
        <v>47</v>
      </c>
      <c r="F2183" t="s">
        <v>86</v>
      </c>
      <c r="G2183" t="s">
        <v>120</v>
      </c>
      <c r="H2183" t="s">
        <v>15</v>
      </c>
      <c r="I2183">
        <v>3</v>
      </c>
      <c r="J2183">
        <v>87</v>
      </c>
      <c r="K2183" t="s">
        <v>16</v>
      </c>
      <c r="L2183" t="s">
        <v>17</v>
      </c>
      <c r="M2183" t="s">
        <v>18</v>
      </c>
      <c r="N2183" s="18">
        <f>VLOOKUP(Barcelona_Idealista4[[#This Row],[lift]],Tabla5[],2,0)</f>
        <v>0</v>
      </c>
      <c r="O2183" s="25">
        <v>360000</v>
      </c>
      <c r="P2183" s="25">
        <f>Barcelona_Idealista4[[#This Row],[prices]]/Barcelona_Idealista4[[#This Row],[area_m2]]</f>
        <v>4137.9310344827591</v>
      </c>
      <c r="Q2183" t="str">
        <f>_xlfn.TEXTJOIN("-",0,Barcelona_Idealista4[[#This Row],[condition]],Barcelona_Idealista4[[#This Row],[prices]])</f>
        <v>needs refurb-360000</v>
      </c>
      <c r="R2183" s="11" t="str" cm="1">
        <f t="array" ref="R2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4" spans="1:18" x14ac:dyDescent="0.2">
      <c r="A2184" s="1">
        <v>44218</v>
      </c>
      <c r="B2184" s="14">
        <f>YEAR(Barcelona_Idealista4[[#This Row],[Fecha]])</f>
        <v>2021</v>
      </c>
      <c r="C2184" t="s">
        <v>2305</v>
      </c>
      <c r="D2184" t="s">
        <v>11</v>
      </c>
      <c r="E2184" t="s">
        <v>19</v>
      </c>
      <c r="F2184" t="s">
        <v>45</v>
      </c>
      <c r="G2184" t="s">
        <v>120</v>
      </c>
      <c r="H2184" t="s">
        <v>15</v>
      </c>
      <c r="I2184">
        <v>5</v>
      </c>
      <c r="J2184">
        <v>217</v>
      </c>
      <c r="K2184" t="s">
        <v>16</v>
      </c>
      <c r="L2184" t="s">
        <v>17</v>
      </c>
      <c r="M2184" t="s">
        <v>18</v>
      </c>
      <c r="N2184" s="18">
        <f>VLOOKUP(Barcelona_Idealista4[[#This Row],[lift]],Tabla5[],2,0)</f>
        <v>0</v>
      </c>
      <c r="O2184" s="25">
        <v>990000</v>
      </c>
      <c r="P2184" s="25">
        <f>Barcelona_Idealista4[[#This Row],[prices]]/Barcelona_Idealista4[[#This Row],[area_m2]]</f>
        <v>4562.2119815668202</v>
      </c>
      <c r="Q2184" t="str">
        <f>_xlfn.TEXTJOIN("-",0,Barcelona_Idealista4[[#This Row],[condition]],Barcelona_Idealista4[[#This Row],[prices]])</f>
        <v>needs refurb-990000</v>
      </c>
      <c r="R2184" s="11" t="str" cm="1">
        <f t="array" ref="R2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5" spans="1:18" x14ac:dyDescent="0.2">
      <c r="A2185" s="1">
        <v>44219</v>
      </c>
      <c r="B2185" s="14">
        <f>YEAR(Barcelona_Idealista4[[#This Row],[Fecha]])</f>
        <v>2021</v>
      </c>
      <c r="C2185" t="s">
        <v>2306</v>
      </c>
      <c r="D2185" t="s">
        <v>11</v>
      </c>
      <c r="E2185" t="s">
        <v>42</v>
      </c>
      <c r="F2185" t="s">
        <v>62</v>
      </c>
      <c r="G2185" t="s">
        <v>120</v>
      </c>
      <c r="H2185" t="s">
        <v>15</v>
      </c>
      <c r="I2185">
        <v>3</v>
      </c>
      <c r="J2185">
        <v>63</v>
      </c>
      <c r="K2185" t="s">
        <v>16</v>
      </c>
      <c r="L2185" t="s">
        <v>17</v>
      </c>
      <c r="M2185" t="s">
        <v>21</v>
      </c>
      <c r="N2185" s="18">
        <f>VLOOKUP(Barcelona_Idealista4[[#This Row],[lift]],Tabla5[],2,0)</f>
        <v>0</v>
      </c>
      <c r="O2185" s="25">
        <v>230000</v>
      </c>
      <c r="P2185" s="25">
        <f>Barcelona_Idealista4[[#This Row],[prices]]/Barcelona_Idealista4[[#This Row],[area_m2]]</f>
        <v>3650.7936507936506</v>
      </c>
      <c r="Q2185" t="str">
        <f>_xlfn.TEXTJOIN("-",0,Barcelona_Idealista4[[#This Row],[condition]],Barcelona_Idealista4[[#This Row],[prices]])</f>
        <v>needs refurb-230000</v>
      </c>
      <c r="R2185" s="11" t="str" cm="1">
        <f t="array" ref="R2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6" spans="1:18" x14ac:dyDescent="0.2">
      <c r="A2186" s="1">
        <v>44220</v>
      </c>
      <c r="B2186" s="14">
        <f>YEAR(Barcelona_Idealista4[[#This Row],[Fecha]])</f>
        <v>2021</v>
      </c>
      <c r="C2186" t="s">
        <v>2307</v>
      </c>
      <c r="D2186" t="s">
        <v>11</v>
      </c>
      <c r="E2186" t="s">
        <v>50</v>
      </c>
      <c r="F2186" t="s">
        <v>66</v>
      </c>
      <c r="G2186" t="s">
        <v>120</v>
      </c>
      <c r="H2186" t="s">
        <v>15</v>
      </c>
      <c r="I2186">
        <v>1</v>
      </c>
      <c r="J2186">
        <v>52</v>
      </c>
      <c r="K2186" t="s">
        <v>28</v>
      </c>
      <c r="L2186" t="s">
        <v>17</v>
      </c>
      <c r="M2186" t="s">
        <v>58</v>
      </c>
      <c r="N2186" s="18">
        <f>VLOOKUP(Barcelona_Idealista4[[#This Row],[lift]],Tabla5[],2,0)</f>
        <v>0.02</v>
      </c>
      <c r="O2186" s="25">
        <v>195000</v>
      </c>
      <c r="P2186" s="25">
        <f>Barcelona_Idealista4[[#This Row],[prices]]/Barcelona_Idealista4[[#This Row],[area_m2]]</f>
        <v>3750</v>
      </c>
      <c r="Q2186" t="str">
        <f>_xlfn.TEXTJOIN("-",0,Barcelona_Idealista4[[#This Row],[condition]],Barcelona_Idealista4[[#This Row],[prices]])</f>
        <v>needs refurb-195000</v>
      </c>
      <c r="R2186" s="11" t="str" cm="1">
        <f t="array" ref="R2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7" spans="1:18" x14ac:dyDescent="0.2">
      <c r="A2187" s="1">
        <v>44221</v>
      </c>
      <c r="B2187" s="14">
        <f>YEAR(Barcelona_Idealista4[[#This Row],[Fecha]])</f>
        <v>2021</v>
      </c>
      <c r="C2187" t="s">
        <v>2308</v>
      </c>
      <c r="D2187" t="s">
        <v>11</v>
      </c>
      <c r="E2187" t="s">
        <v>19</v>
      </c>
      <c r="F2187" t="s">
        <v>45</v>
      </c>
      <c r="G2187" t="s">
        <v>120</v>
      </c>
      <c r="H2187" t="s">
        <v>15</v>
      </c>
      <c r="I2187">
        <v>2</v>
      </c>
      <c r="J2187">
        <v>62</v>
      </c>
      <c r="K2187" t="s">
        <v>28</v>
      </c>
      <c r="L2187" t="s">
        <v>17</v>
      </c>
      <c r="M2187" t="s">
        <v>21</v>
      </c>
      <c r="N2187" s="18">
        <f>VLOOKUP(Barcelona_Idealista4[[#This Row],[lift]],Tabla5[],2,0)</f>
        <v>0.02</v>
      </c>
      <c r="O2187" s="25">
        <v>275000</v>
      </c>
      <c r="P2187" s="25">
        <f>Barcelona_Idealista4[[#This Row],[prices]]/Barcelona_Idealista4[[#This Row],[area_m2]]</f>
        <v>4435.4838709677415</v>
      </c>
      <c r="Q2187" t="str">
        <f>_xlfn.TEXTJOIN("-",0,Barcelona_Idealista4[[#This Row],[condition]],Barcelona_Idealista4[[#This Row],[prices]])</f>
        <v>needs refurb-275000</v>
      </c>
      <c r="R2187" s="11" t="str" cm="1">
        <f t="array" ref="R2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8" spans="1:18" x14ac:dyDescent="0.2">
      <c r="A2188" s="1">
        <v>44222</v>
      </c>
      <c r="B2188" s="14">
        <f>YEAR(Barcelona_Idealista4[[#This Row],[Fecha]])</f>
        <v>2021</v>
      </c>
      <c r="C2188" t="s">
        <v>2309</v>
      </c>
      <c r="D2188" t="s">
        <v>11</v>
      </c>
      <c r="E2188" t="s">
        <v>19</v>
      </c>
      <c r="F2188" t="s">
        <v>73</v>
      </c>
      <c r="G2188" t="s">
        <v>120</v>
      </c>
      <c r="H2188" t="s">
        <v>15</v>
      </c>
      <c r="I2188">
        <v>5</v>
      </c>
      <c r="J2188">
        <v>130</v>
      </c>
      <c r="K2188" t="s">
        <v>16</v>
      </c>
      <c r="L2188" t="s">
        <v>17</v>
      </c>
      <c r="M2188" t="s">
        <v>18</v>
      </c>
      <c r="N2188" s="18">
        <f>VLOOKUP(Barcelona_Idealista4[[#This Row],[lift]],Tabla5[],2,0)</f>
        <v>0</v>
      </c>
      <c r="O2188" s="25">
        <v>495000</v>
      </c>
      <c r="P2188" s="25">
        <f>Barcelona_Idealista4[[#This Row],[prices]]/Barcelona_Idealista4[[#This Row],[area_m2]]</f>
        <v>3807.6923076923076</v>
      </c>
      <c r="Q2188" t="str">
        <f>_xlfn.TEXTJOIN("-",0,Barcelona_Idealista4[[#This Row],[condition]],Barcelona_Idealista4[[#This Row],[prices]])</f>
        <v>needs refurb-495000</v>
      </c>
      <c r="R2188" s="11" t="str" cm="1">
        <f t="array" ref="R2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89" spans="1:18" x14ac:dyDescent="0.2">
      <c r="A2189" s="1">
        <v>44223</v>
      </c>
      <c r="B2189" s="14">
        <f>YEAR(Barcelona_Idealista4[[#This Row],[Fecha]])</f>
        <v>2021</v>
      </c>
      <c r="C2189" t="s">
        <v>2310</v>
      </c>
      <c r="D2189" t="s">
        <v>11</v>
      </c>
      <c r="E2189" t="s">
        <v>12</v>
      </c>
      <c r="F2189" t="s">
        <v>41</v>
      </c>
      <c r="G2189" t="s">
        <v>120</v>
      </c>
      <c r="H2189" t="s">
        <v>23</v>
      </c>
      <c r="I2189">
        <v>4</v>
      </c>
      <c r="J2189">
        <v>99</v>
      </c>
      <c r="K2189" t="s">
        <v>16</v>
      </c>
      <c r="L2189" t="s">
        <v>17</v>
      </c>
      <c r="M2189" t="s">
        <v>65</v>
      </c>
      <c r="N2189" s="18">
        <f>VLOOKUP(Barcelona_Idealista4[[#This Row],[lift]],Tabla5[],2,0)</f>
        <v>0</v>
      </c>
      <c r="O2189" s="25">
        <v>700000</v>
      </c>
      <c r="P2189" s="25">
        <f>Barcelona_Idealista4[[#This Row],[prices]]/Barcelona_Idealista4[[#This Row],[area_m2]]</f>
        <v>7070.7070707070707</v>
      </c>
      <c r="Q2189" t="str">
        <f>_xlfn.TEXTJOIN("-",0,Barcelona_Idealista4[[#This Row],[condition]],Barcelona_Idealista4[[#This Row],[prices]])</f>
        <v>needs refurb-700000</v>
      </c>
      <c r="R2189" s="11" t="str" cm="1">
        <f t="array" ref="R21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0" spans="1:18" x14ac:dyDescent="0.2">
      <c r="A2190" s="1">
        <v>44224</v>
      </c>
      <c r="B2190" s="14">
        <f>YEAR(Barcelona_Idealista4[[#This Row],[Fecha]])</f>
        <v>2021</v>
      </c>
      <c r="C2190" t="s">
        <v>2311</v>
      </c>
      <c r="D2190" t="s">
        <v>11</v>
      </c>
      <c r="E2190" t="s">
        <v>12</v>
      </c>
      <c r="F2190" t="s">
        <v>41</v>
      </c>
      <c r="G2190" t="s">
        <v>120</v>
      </c>
      <c r="H2190" t="s">
        <v>15</v>
      </c>
      <c r="I2190">
        <v>3</v>
      </c>
      <c r="J2190">
        <v>77</v>
      </c>
      <c r="K2190" t="s">
        <v>16</v>
      </c>
      <c r="L2190" t="s">
        <v>17</v>
      </c>
      <c r="M2190" t="s">
        <v>60</v>
      </c>
      <c r="N2190" s="18">
        <f>VLOOKUP(Barcelona_Idealista4[[#This Row],[lift]],Tabla5[],2,0)</f>
        <v>0</v>
      </c>
      <c r="O2190" s="25">
        <v>440000</v>
      </c>
      <c r="P2190" s="25">
        <f>Barcelona_Idealista4[[#This Row],[prices]]/Barcelona_Idealista4[[#This Row],[area_m2]]</f>
        <v>5714.2857142857147</v>
      </c>
      <c r="Q2190" t="str">
        <f>_xlfn.TEXTJOIN("-",0,Barcelona_Idealista4[[#This Row],[condition]],Barcelona_Idealista4[[#This Row],[prices]])</f>
        <v>needs refurb-440000</v>
      </c>
      <c r="R2190" s="11" t="str" cm="1">
        <f t="array" ref="R2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1" spans="1:18" x14ac:dyDescent="0.2">
      <c r="A2191" s="1">
        <v>44225</v>
      </c>
      <c r="B2191" s="14">
        <f>YEAR(Barcelona_Idealista4[[#This Row],[Fecha]])</f>
        <v>2021</v>
      </c>
      <c r="C2191" t="s">
        <v>2312</v>
      </c>
      <c r="D2191" t="s">
        <v>11</v>
      </c>
      <c r="E2191" t="s">
        <v>19</v>
      </c>
      <c r="F2191" t="s">
        <v>20</v>
      </c>
      <c r="G2191" t="s">
        <v>120</v>
      </c>
      <c r="H2191" t="s">
        <v>15</v>
      </c>
      <c r="I2191">
        <v>4</v>
      </c>
      <c r="J2191">
        <v>113</v>
      </c>
      <c r="K2191" t="s">
        <v>16</v>
      </c>
      <c r="L2191" t="s">
        <v>67</v>
      </c>
      <c r="M2191" t="s">
        <v>18</v>
      </c>
      <c r="N2191" s="18">
        <f>VLOOKUP(Barcelona_Idealista4[[#This Row],[lift]],Tabla5[],2,0)</f>
        <v>0</v>
      </c>
      <c r="O2191" s="25">
        <v>395000</v>
      </c>
      <c r="P2191" s="25">
        <f>Barcelona_Idealista4[[#This Row],[prices]]/Barcelona_Idealista4[[#This Row],[area_m2]]</f>
        <v>3495.575221238938</v>
      </c>
      <c r="Q2191" t="str">
        <f>_xlfn.TEXTJOIN("-",0,Barcelona_Idealista4[[#This Row],[condition]],Barcelona_Idealista4[[#This Row],[prices]])</f>
        <v>needs refurb-395000</v>
      </c>
      <c r="R2191" s="11" t="str" cm="1">
        <f t="array" ref="R2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2" spans="1:18" x14ac:dyDescent="0.2">
      <c r="A2192" s="1">
        <v>44226</v>
      </c>
      <c r="B2192" s="14">
        <f>YEAR(Barcelona_Idealista4[[#This Row],[Fecha]])</f>
        <v>2021</v>
      </c>
      <c r="C2192" t="s">
        <v>2313</v>
      </c>
      <c r="D2192" t="s">
        <v>11</v>
      </c>
      <c r="E2192" t="s">
        <v>12</v>
      </c>
      <c r="F2192" t="s">
        <v>22</v>
      </c>
      <c r="G2192" t="s">
        <v>120</v>
      </c>
      <c r="H2192" t="s">
        <v>15</v>
      </c>
      <c r="I2192">
        <v>6</v>
      </c>
      <c r="J2192">
        <v>185</v>
      </c>
      <c r="K2192" t="s">
        <v>16</v>
      </c>
      <c r="L2192" t="s">
        <v>17</v>
      </c>
      <c r="M2192" t="s">
        <v>40</v>
      </c>
      <c r="N2192" s="18">
        <f>VLOOKUP(Barcelona_Idealista4[[#This Row],[lift]],Tabla5[],2,0)</f>
        <v>0</v>
      </c>
      <c r="O2192" s="25">
        <v>850000</v>
      </c>
      <c r="P2192" s="25">
        <f>Barcelona_Idealista4[[#This Row],[prices]]/Barcelona_Idealista4[[#This Row],[area_m2]]</f>
        <v>4594.594594594595</v>
      </c>
      <c r="Q2192" t="str">
        <f>_xlfn.TEXTJOIN("-",0,Barcelona_Idealista4[[#This Row],[condition]],Barcelona_Idealista4[[#This Row],[prices]])</f>
        <v>needs refurb-850000</v>
      </c>
      <c r="R2192" s="11" t="str" cm="1">
        <f t="array" ref="R21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3" spans="1:18" x14ac:dyDescent="0.2">
      <c r="A2193" s="1">
        <v>44227</v>
      </c>
      <c r="B2193" s="14">
        <f>YEAR(Barcelona_Idealista4[[#This Row],[Fecha]])</f>
        <v>2021</v>
      </c>
      <c r="C2193" t="s">
        <v>2314</v>
      </c>
      <c r="D2193" t="s">
        <v>11</v>
      </c>
      <c r="E2193" t="s">
        <v>25</v>
      </c>
      <c r="F2193" t="s">
        <v>39</v>
      </c>
      <c r="G2193" t="s">
        <v>120</v>
      </c>
      <c r="H2193" t="s">
        <v>15</v>
      </c>
      <c r="I2193">
        <v>4</v>
      </c>
      <c r="J2193">
        <v>98</v>
      </c>
      <c r="K2193" t="s">
        <v>16</v>
      </c>
      <c r="L2193" t="s">
        <v>17</v>
      </c>
      <c r="M2193" t="s">
        <v>40</v>
      </c>
      <c r="N2193" s="18">
        <f>VLOOKUP(Barcelona_Idealista4[[#This Row],[lift]],Tabla5[],2,0)</f>
        <v>0</v>
      </c>
      <c r="O2193" s="25">
        <v>240000</v>
      </c>
      <c r="P2193" s="25">
        <f>Barcelona_Idealista4[[#This Row],[prices]]/Barcelona_Idealista4[[#This Row],[area_m2]]</f>
        <v>2448.9795918367345</v>
      </c>
      <c r="Q2193" t="str">
        <f>_xlfn.TEXTJOIN("-",0,Barcelona_Idealista4[[#This Row],[condition]],Barcelona_Idealista4[[#This Row],[prices]])</f>
        <v>needs refurb-240000</v>
      </c>
      <c r="R2193" s="11" t="str" cm="1">
        <f t="array" ref="R21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4" spans="1:18" x14ac:dyDescent="0.2">
      <c r="A2194" s="1">
        <v>44228</v>
      </c>
      <c r="B2194" s="14">
        <f>YEAR(Barcelona_Idealista4[[#This Row],[Fecha]])</f>
        <v>2021</v>
      </c>
      <c r="C2194" t="s">
        <v>2315</v>
      </c>
      <c r="D2194" t="s">
        <v>11</v>
      </c>
      <c r="E2194" t="s">
        <v>12</v>
      </c>
      <c r="F2194" t="s">
        <v>13</v>
      </c>
      <c r="G2194" t="s">
        <v>120</v>
      </c>
      <c r="H2194" t="s">
        <v>15</v>
      </c>
      <c r="I2194">
        <v>5</v>
      </c>
      <c r="J2194">
        <v>161</v>
      </c>
      <c r="K2194" t="s">
        <v>16</v>
      </c>
      <c r="L2194" t="s">
        <v>17</v>
      </c>
      <c r="M2194" t="s">
        <v>18</v>
      </c>
      <c r="N2194" s="18">
        <f>VLOOKUP(Barcelona_Idealista4[[#This Row],[lift]],Tabla5[],2,0)</f>
        <v>0</v>
      </c>
      <c r="O2194" s="25">
        <v>1150000</v>
      </c>
      <c r="P2194" s="25">
        <f>Barcelona_Idealista4[[#This Row],[prices]]/Barcelona_Idealista4[[#This Row],[area_m2]]</f>
        <v>7142.8571428571431</v>
      </c>
      <c r="Q2194" t="str">
        <f>_xlfn.TEXTJOIN("-",0,Barcelona_Idealista4[[#This Row],[condition]],Barcelona_Idealista4[[#This Row],[prices]])</f>
        <v>needs refurb-1150000</v>
      </c>
      <c r="R2194" s="11" t="str" cm="1">
        <f t="array" ref="R2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5" spans="1:18" x14ac:dyDescent="0.2">
      <c r="A2195" s="1">
        <v>44229</v>
      </c>
      <c r="B2195" s="14">
        <f>YEAR(Barcelona_Idealista4[[#This Row],[Fecha]])</f>
        <v>2021</v>
      </c>
      <c r="C2195" t="s">
        <v>2316</v>
      </c>
      <c r="D2195" t="s">
        <v>11</v>
      </c>
      <c r="E2195" t="s">
        <v>54</v>
      </c>
      <c r="F2195" t="s">
        <v>97</v>
      </c>
      <c r="G2195" t="s">
        <v>120</v>
      </c>
      <c r="H2195" t="s">
        <v>15</v>
      </c>
      <c r="I2195">
        <v>3</v>
      </c>
      <c r="J2195">
        <v>65</v>
      </c>
      <c r="K2195" t="s">
        <v>16</v>
      </c>
      <c r="L2195" t="s">
        <v>17</v>
      </c>
      <c r="M2195" t="s">
        <v>58</v>
      </c>
      <c r="N2195" s="18">
        <f>VLOOKUP(Barcelona_Idealista4[[#This Row],[lift]],Tabla5[],2,0)</f>
        <v>0</v>
      </c>
      <c r="O2195" s="25">
        <v>180000</v>
      </c>
      <c r="P2195" s="25">
        <f>Barcelona_Idealista4[[#This Row],[prices]]/Barcelona_Idealista4[[#This Row],[area_m2]]</f>
        <v>2769.2307692307691</v>
      </c>
      <c r="Q2195" t="str">
        <f>_xlfn.TEXTJOIN("-",0,Barcelona_Idealista4[[#This Row],[condition]],Barcelona_Idealista4[[#This Row],[prices]])</f>
        <v>needs refurb-180000</v>
      </c>
      <c r="R2195" s="11" t="str" cm="1">
        <f t="array" ref="R219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6" spans="1:18" x14ac:dyDescent="0.2">
      <c r="A2196" s="1">
        <v>44230</v>
      </c>
      <c r="B2196" s="14">
        <f>YEAR(Barcelona_Idealista4[[#This Row],[Fecha]])</f>
        <v>2021</v>
      </c>
      <c r="C2196" t="s">
        <v>2317</v>
      </c>
      <c r="D2196" t="s">
        <v>11</v>
      </c>
      <c r="E2196" t="s">
        <v>54</v>
      </c>
      <c r="F2196" t="s">
        <v>97</v>
      </c>
      <c r="G2196" t="s">
        <v>120</v>
      </c>
      <c r="H2196" t="s">
        <v>15</v>
      </c>
      <c r="I2196">
        <v>3</v>
      </c>
      <c r="J2196">
        <v>94</v>
      </c>
      <c r="K2196" t="s">
        <v>16</v>
      </c>
      <c r="L2196" t="s">
        <v>17</v>
      </c>
      <c r="M2196" t="s">
        <v>57</v>
      </c>
      <c r="N2196" s="18">
        <f>VLOOKUP(Barcelona_Idealista4[[#This Row],[lift]],Tabla5[],2,0)</f>
        <v>0</v>
      </c>
      <c r="O2196" s="25">
        <v>240000</v>
      </c>
      <c r="P2196" s="25">
        <f>Barcelona_Idealista4[[#This Row],[prices]]/Barcelona_Idealista4[[#This Row],[area_m2]]</f>
        <v>2553.1914893617022</v>
      </c>
      <c r="Q2196" t="str">
        <f>_xlfn.TEXTJOIN("-",0,Barcelona_Idealista4[[#This Row],[condition]],Barcelona_Idealista4[[#This Row],[prices]])</f>
        <v>needs refurb-240000</v>
      </c>
      <c r="R2196" s="11" t="str" cm="1">
        <f t="array" ref="R21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7" spans="1:18" x14ac:dyDescent="0.2">
      <c r="A2197" s="1">
        <v>44231</v>
      </c>
      <c r="B2197" s="14">
        <f>YEAR(Barcelona_Idealista4[[#This Row],[Fecha]])</f>
        <v>2021</v>
      </c>
      <c r="C2197" t="s">
        <v>2318</v>
      </c>
      <c r="D2197" t="s">
        <v>11</v>
      </c>
      <c r="E2197" t="s">
        <v>42</v>
      </c>
      <c r="F2197" t="s">
        <v>87</v>
      </c>
      <c r="G2197" t="s">
        <v>120</v>
      </c>
      <c r="H2197" t="s">
        <v>15</v>
      </c>
      <c r="I2197">
        <v>3</v>
      </c>
      <c r="J2197">
        <v>73</v>
      </c>
      <c r="K2197" t="s">
        <v>16</v>
      </c>
      <c r="L2197" t="s">
        <v>17</v>
      </c>
      <c r="M2197" t="s">
        <v>21</v>
      </c>
      <c r="N2197" s="18">
        <f>VLOOKUP(Barcelona_Idealista4[[#This Row],[lift]],Tabla5[],2,0)</f>
        <v>0</v>
      </c>
      <c r="O2197" s="25">
        <v>185000</v>
      </c>
      <c r="P2197" s="25">
        <f>Barcelona_Idealista4[[#This Row],[prices]]/Barcelona_Idealista4[[#This Row],[area_m2]]</f>
        <v>2534.2465753424658</v>
      </c>
      <c r="Q2197" t="str">
        <f>_xlfn.TEXTJOIN("-",0,Barcelona_Idealista4[[#This Row],[condition]],Barcelona_Idealista4[[#This Row],[prices]])</f>
        <v>needs refurb-185000</v>
      </c>
      <c r="R2197" s="11" t="str" cm="1">
        <f t="array" ref="R21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198" spans="1:18" x14ac:dyDescent="0.2">
      <c r="A2198" s="1">
        <v>44232</v>
      </c>
      <c r="B2198" s="14">
        <f>YEAR(Barcelona_Idealista4[[#This Row],[Fecha]])</f>
        <v>2021</v>
      </c>
      <c r="C2198" t="s">
        <v>2319</v>
      </c>
      <c r="D2198" t="s">
        <v>11</v>
      </c>
      <c r="E2198" t="s">
        <v>54</v>
      </c>
      <c r="F2198" t="s">
        <v>108</v>
      </c>
      <c r="G2198" t="s">
        <v>120</v>
      </c>
      <c r="H2198" t="s">
        <v>15</v>
      </c>
      <c r="I2198">
        <v>3</v>
      </c>
      <c r="J2198">
        <v>65</v>
      </c>
      <c r="K2198" t="s">
        <v>16</v>
      </c>
      <c r="L2198" t="s">
        <v>17</v>
      </c>
      <c r="M2198" t="s">
        <v>21</v>
      </c>
      <c r="N2198" s="18">
        <f>VLOOKUP(Barcelona_Idealista4[[#This Row],[lift]],Tabla5[],2,0)</f>
        <v>0</v>
      </c>
      <c r="O2198" s="25">
        <v>215000</v>
      </c>
      <c r="P2198" s="25">
        <f>Barcelona_Idealista4[[#This Row],[prices]]/Barcelona_Idealista4[[#This Row],[area_m2]]</f>
        <v>3307.6923076923076</v>
      </c>
      <c r="Q2198" t="str">
        <f>_xlfn.TEXTJOIN("-",0,Barcelona_Idealista4[[#This Row],[condition]],Barcelona_Idealista4[[#This Row],[prices]])</f>
        <v>needs refurb-215000</v>
      </c>
      <c r="R2198" s="11" t="str" cm="1">
        <f t="array" ref="R21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199" spans="1:18" x14ac:dyDescent="0.2">
      <c r="A2199" s="1">
        <v>44233</v>
      </c>
      <c r="B2199" s="14">
        <f>YEAR(Barcelona_Idealista4[[#This Row],[Fecha]])</f>
        <v>2021</v>
      </c>
      <c r="C2199" t="s">
        <v>2320</v>
      </c>
      <c r="D2199" t="s">
        <v>11</v>
      </c>
      <c r="E2199" t="s">
        <v>54</v>
      </c>
      <c r="F2199" t="s">
        <v>55</v>
      </c>
      <c r="G2199" t="s">
        <v>120</v>
      </c>
      <c r="H2199" t="s">
        <v>15</v>
      </c>
      <c r="I2199">
        <v>4</v>
      </c>
      <c r="J2199">
        <v>85</v>
      </c>
      <c r="K2199" t="s">
        <v>16</v>
      </c>
      <c r="L2199" t="s">
        <v>17</v>
      </c>
      <c r="M2199" t="s">
        <v>21</v>
      </c>
      <c r="N2199" s="18">
        <f>VLOOKUP(Barcelona_Idealista4[[#This Row],[lift]],Tabla5[],2,0)</f>
        <v>0</v>
      </c>
      <c r="O2199" s="25">
        <v>240000</v>
      </c>
      <c r="P2199" s="25">
        <f>Barcelona_Idealista4[[#This Row],[prices]]/Barcelona_Idealista4[[#This Row],[area_m2]]</f>
        <v>2823.5294117647059</v>
      </c>
      <c r="Q2199" t="str">
        <f>_xlfn.TEXTJOIN("-",0,Barcelona_Idealista4[[#This Row],[condition]],Barcelona_Idealista4[[#This Row],[prices]])</f>
        <v>needs refurb-240000</v>
      </c>
      <c r="R2199" s="11" t="str" cm="1">
        <f t="array" ref="R21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0" spans="1:18" x14ac:dyDescent="0.2">
      <c r="A2200" s="1">
        <v>44234</v>
      </c>
      <c r="B2200" s="14">
        <f>YEAR(Barcelona_Idealista4[[#This Row],[Fecha]])</f>
        <v>2021</v>
      </c>
      <c r="C2200" t="s">
        <v>2321</v>
      </c>
      <c r="D2200" t="s">
        <v>11</v>
      </c>
      <c r="E2200" t="s">
        <v>12</v>
      </c>
      <c r="F2200" t="s">
        <v>31</v>
      </c>
      <c r="G2200" t="s">
        <v>120</v>
      </c>
      <c r="H2200" t="s">
        <v>15</v>
      </c>
      <c r="I2200">
        <v>4</v>
      </c>
      <c r="J2200">
        <v>148</v>
      </c>
      <c r="K2200" t="s">
        <v>16</v>
      </c>
      <c r="L2200" t="s">
        <v>17</v>
      </c>
      <c r="M2200" t="s">
        <v>40</v>
      </c>
      <c r="N2200" s="18">
        <f>VLOOKUP(Barcelona_Idealista4[[#This Row],[lift]],Tabla5[],2,0)</f>
        <v>0</v>
      </c>
      <c r="O2200" s="25">
        <v>389000</v>
      </c>
      <c r="P2200" s="25">
        <f>Barcelona_Idealista4[[#This Row],[prices]]/Barcelona_Idealista4[[#This Row],[area_m2]]</f>
        <v>2628.3783783783783</v>
      </c>
      <c r="Q2200" t="str">
        <f>_xlfn.TEXTJOIN("-",0,Barcelona_Idealista4[[#This Row],[condition]],Barcelona_Idealista4[[#This Row],[prices]])</f>
        <v>needs refurb-389000</v>
      </c>
      <c r="R2200" s="11" t="str" cm="1">
        <f t="array" ref="R22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1" spans="1:18" x14ac:dyDescent="0.2">
      <c r="A2201" s="1">
        <v>44235</v>
      </c>
      <c r="B2201" s="14">
        <f>YEAR(Barcelona_Idealista4[[#This Row],[Fecha]])</f>
        <v>2021</v>
      </c>
      <c r="C2201" t="s">
        <v>2322</v>
      </c>
      <c r="D2201" t="s">
        <v>11</v>
      </c>
      <c r="E2201" t="s">
        <v>50</v>
      </c>
      <c r="F2201" t="s">
        <v>82</v>
      </c>
      <c r="G2201" t="s">
        <v>120</v>
      </c>
      <c r="H2201" t="s">
        <v>64</v>
      </c>
      <c r="I2201">
        <v>8</v>
      </c>
      <c r="J2201">
        <v>420</v>
      </c>
      <c r="K2201" t="s">
        <v>28</v>
      </c>
      <c r="L2201" t="s">
        <v>17</v>
      </c>
      <c r="M2201" t="s">
        <v>29</v>
      </c>
      <c r="N2201" s="18">
        <f>VLOOKUP(Barcelona_Idealista4[[#This Row],[lift]],Tabla5[],2,0)</f>
        <v>0.02</v>
      </c>
      <c r="O2201" s="25">
        <v>1050000</v>
      </c>
      <c r="P2201" s="25">
        <f>Barcelona_Idealista4[[#This Row],[prices]]/Barcelona_Idealista4[[#This Row],[area_m2]]</f>
        <v>2500</v>
      </c>
      <c r="Q2201" t="str">
        <f>_xlfn.TEXTJOIN("-",0,Barcelona_Idealista4[[#This Row],[condition]],Barcelona_Idealista4[[#This Row],[prices]])</f>
        <v>needs refurb-1050000</v>
      </c>
      <c r="R2201" s="11" t="str" cm="1">
        <f t="array" ref="R22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2" spans="1:18" x14ac:dyDescent="0.2">
      <c r="A2202" s="1">
        <v>44236</v>
      </c>
      <c r="B2202" s="14">
        <f>YEAR(Barcelona_Idealista4[[#This Row],[Fecha]])</f>
        <v>2021</v>
      </c>
      <c r="C2202" t="s">
        <v>2323</v>
      </c>
      <c r="D2202" t="s">
        <v>11</v>
      </c>
      <c r="E2202" t="s">
        <v>47</v>
      </c>
      <c r="F2202" t="s">
        <v>102</v>
      </c>
      <c r="G2202" t="s">
        <v>120</v>
      </c>
      <c r="H2202" t="s">
        <v>15</v>
      </c>
      <c r="I2202">
        <v>2</v>
      </c>
      <c r="J2202">
        <v>55</v>
      </c>
      <c r="K2202" t="s">
        <v>28</v>
      </c>
      <c r="L2202" t="s">
        <v>17</v>
      </c>
      <c r="M2202" t="s">
        <v>21</v>
      </c>
      <c r="N2202" s="18">
        <f>VLOOKUP(Barcelona_Idealista4[[#This Row],[lift]],Tabla5[],2,0)</f>
        <v>0.02</v>
      </c>
      <c r="O2202" s="25">
        <v>150000</v>
      </c>
      <c r="P2202" s="25">
        <f>Barcelona_Idealista4[[#This Row],[prices]]/Barcelona_Idealista4[[#This Row],[area_m2]]</f>
        <v>2727.2727272727275</v>
      </c>
      <c r="Q2202" t="str">
        <f>_xlfn.TEXTJOIN("-",0,Barcelona_Idealista4[[#This Row],[condition]],Barcelona_Idealista4[[#This Row],[prices]])</f>
        <v>needs refurb-150000</v>
      </c>
      <c r="R2202" s="11" t="str" cm="1">
        <f t="array" ref="R2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3" spans="1:18" x14ac:dyDescent="0.2">
      <c r="A2203" s="1">
        <v>44237</v>
      </c>
      <c r="B2203" s="14">
        <f>YEAR(Barcelona_Idealista4[[#This Row],[Fecha]])</f>
        <v>2021</v>
      </c>
      <c r="C2203" t="s">
        <v>2324</v>
      </c>
      <c r="D2203" t="s">
        <v>11</v>
      </c>
      <c r="E2203" t="s">
        <v>37</v>
      </c>
      <c r="F2203" t="s">
        <v>74</v>
      </c>
      <c r="G2203" t="s">
        <v>120</v>
      </c>
      <c r="H2203" t="s">
        <v>23</v>
      </c>
      <c r="I2203">
        <v>2</v>
      </c>
      <c r="J2203">
        <v>79</v>
      </c>
      <c r="K2203" t="s">
        <v>16</v>
      </c>
      <c r="L2203" t="s">
        <v>17</v>
      </c>
      <c r="M2203" t="s">
        <v>36</v>
      </c>
      <c r="N2203" s="18">
        <f>VLOOKUP(Barcelona_Idealista4[[#This Row],[lift]],Tabla5[],2,0)</f>
        <v>0</v>
      </c>
      <c r="O2203" s="25">
        <v>285000</v>
      </c>
      <c r="P2203" s="25">
        <f>Barcelona_Idealista4[[#This Row],[prices]]/Barcelona_Idealista4[[#This Row],[area_m2]]</f>
        <v>3607.5949367088606</v>
      </c>
      <c r="Q2203" t="str">
        <f>_xlfn.TEXTJOIN("-",0,Barcelona_Idealista4[[#This Row],[condition]],Barcelona_Idealista4[[#This Row],[prices]])</f>
        <v>needs refurb-285000</v>
      </c>
      <c r="R2203" s="11" t="str" cm="1">
        <f t="array" ref="R22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4" spans="1:18" x14ac:dyDescent="0.2">
      <c r="A2204" s="1">
        <v>44238</v>
      </c>
      <c r="B2204" s="14">
        <f>YEAR(Barcelona_Idealista4[[#This Row],[Fecha]])</f>
        <v>2021</v>
      </c>
      <c r="C2204" t="s">
        <v>2325</v>
      </c>
      <c r="D2204" t="s">
        <v>11</v>
      </c>
      <c r="E2204" t="s">
        <v>34</v>
      </c>
      <c r="F2204" t="s">
        <v>35</v>
      </c>
      <c r="G2204" t="s">
        <v>120</v>
      </c>
      <c r="H2204" t="s">
        <v>23</v>
      </c>
      <c r="I2204">
        <v>1</v>
      </c>
      <c r="J2204">
        <v>29</v>
      </c>
      <c r="K2204" t="s">
        <v>16</v>
      </c>
      <c r="L2204" t="s">
        <v>17</v>
      </c>
      <c r="M2204" t="s">
        <v>65</v>
      </c>
      <c r="N2204" s="18">
        <f>VLOOKUP(Barcelona_Idealista4[[#This Row],[lift]],Tabla5[],2,0)</f>
        <v>0</v>
      </c>
      <c r="O2204" s="25">
        <v>245000</v>
      </c>
      <c r="P2204" s="25">
        <f>Barcelona_Idealista4[[#This Row],[prices]]/Barcelona_Idealista4[[#This Row],[area_m2]]</f>
        <v>8448.2758620689656</v>
      </c>
      <c r="Q2204" t="str">
        <f>_xlfn.TEXTJOIN("-",0,Barcelona_Idealista4[[#This Row],[condition]],Barcelona_Idealista4[[#This Row],[prices]])</f>
        <v>needs refurb-245000</v>
      </c>
      <c r="R2204" s="11" t="str" cm="1">
        <f t="array" ref="R22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5" spans="1:18" x14ac:dyDescent="0.2">
      <c r="A2205" s="1">
        <v>44239</v>
      </c>
      <c r="B2205" s="14">
        <f>YEAR(Barcelona_Idealista4[[#This Row],[Fecha]])</f>
        <v>2021</v>
      </c>
      <c r="C2205" t="s">
        <v>2326</v>
      </c>
      <c r="D2205" t="s">
        <v>11</v>
      </c>
      <c r="E2205" t="s">
        <v>19</v>
      </c>
      <c r="F2205" t="s">
        <v>45</v>
      </c>
      <c r="G2205" t="s">
        <v>120</v>
      </c>
      <c r="H2205" t="s">
        <v>15</v>
      </c>
      <c r="I2205">
        <v>3</v>
      </c>
      <c r="J2205">
        <v>95</v>
      </c>
      <c r="K2205" t="s">
        <v>16</v>
      </c>
      <c r="L2205" t="s">
        <v>17</v>
      </c>
      <c r="M2205" t="s">
        <v>40</v>
      </c>
      <c r="N2205" s="18">
        <f>VLOOKUP(Barcelona_Idealista4[[#This Row],[lift]],Tabla5[],2,0)</f>
        <v>0</v>
      </c>
      <c r="O2205" s="25">
        <v>525000</v>
      </c>
      <c r="P2205" s="25">
        <f>Barcelona_Idealista4[[#This Row],[prices]]/Barcelona_Idealista4[[#This Row],[area_m2]]</f>
        <v>5526.3157894736842</v>
      </c>
      <c r="Q2205" t="str">
        <f>_xlfn.TEXTJOIN("-",0,Barcelona_Idealista4[[#This Row],[condition]],Barcelona_Idealista4[[#This Row],[prices]])</f>
        <v>needs refurb-525000</v>
      </c>
      <c r="R2205" s="11" t="str" cm="1">
        <f t="array" ref="R2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6" spans="1:18" x14ac:dyDescent="0.2">
      <c r="A2206" s="1">
        <v>44240</v>
      </c>
      <c r="B2206" s="14">
        <f>YEAR(Barcelona_Idealista4[[#This Row],[Fecha]])</f>
        <v>2021</v>
      </c>
      <c r="C2206" t="s">
        <v>2327</v>
      </c>
      <c r="D2206" t="s">
        <v>11</v>
      </c>
      <c r="E2206" t="s">
        <v>12</v>
      </c>
      <c r="F2206" t="s">
        <v>13</v>
      </c>
      <c r="G2206" t="s">
        <v>120</v>
      </c>
      <c r="H2206" t="s">
        <v>15</v>
      </c>
      <c r="I2206">
        <v>8</v>
      </c>
      <c r="J2206">
        <v>260</v>
      </c>
      <c r="K2206" t="s">
        <v>16</v>
      </c>
      <c r="L2206" t="s">
        <v>17</v>
      </c>
      <c r="M2206" t="s">
        <v>40</v>
      </c>
      <c r="N2206" s="18">
        <f>VLOOKUP(Barcelona_Idealista4[[#This Row],[lift]],Tabla5[],2,0)</f>
        <v>0</v>
      </c>
      <c r="O2206" s="25">
        <v>950000</v>
      </c>
      <c r="P2206" s="25">
        <f>Barcelona_Idealista4[[#This Row],[prices]]/Barcelona_Idealista4[[#This Row],[area_m2]]</f>
        <v>3653.8461538461538</v>
      </c>
      <c r="Q2206" t="str">
        <f>_xlfn.TEXTJOIN("-",0,Barcelona_Idealista4[[#This Row],[condition]],Barcelona_Idealista4[[#This Row],[prices]])</f>
        <v>needs refurb-950000</v>
      </c>
      <c r="R2206" s="11" t="str" cm="1">
        <f t="array" ref="R2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7" spans="1:18" x14ac:dyDescent="0.2">
      <c r="A2207" s="1">
        <v>44241</v>
      </c>
      <c r="B2207" s="14">
        <f>YEAR(Barcelona_Idealista4[[#This Row],[Fecha]])</f>
        <v>2021</v>
      </c>
      <c r="C2207" t="s">
        <v>2328</v>
      </c>
      <c r="D2207" t="s">
        <v>11</v>
      </c>
      <c r="E2207" t="s">
        <v>50</v>
      </c>
      <c r="F2207" t="s">
        <v>51</v>
      </c>
      <c r="G2207" t="s">
        <v>120</v>
      </c>
      <c r="H2207" t="s">
        <v>15</v>
      </c>
      <c r="I2207">
        <v>3</v>
      </c>
      <c r="J2207">
        <v>79</v>
      </c>
      <c r="K2207" t="s">
        <v>16</v>
      </c>
      <c r="L2207" t="s">
        <v>17</v>
      </c>
      <c r="M2207" t="s">
        <v>52</v>
      </c>
      <c r="N2207" s="18">
        <f>VLOOKUP(Barcelona_Idealista4[[#This Row],[lift]],Tabla5[],2,0)</f>
        <v>0</v>
      </c>
      <c r="O2207" s="25">
        <v>268600</v>
      </c>
      <c r="P2207" s="25">
        <f>Barcelona_Idealista4[[#This Row],[prices]]/Barcelona_Idealista4[[#This Row],[area_m2]]</f>
        <v>3400</v>
      </c>
      <c r="Q2207" t="str">
        <f>_xlfn.TEXTJOIN("-",0,Barcelona_Idealista4[[#This Row],[condition]],Barcelona_Idealista4[[#This Row],[prices]])</f>
        <v>needs refurb-268600</v>
      </c>
      <c r="R2207" s="11" t="str" cm="1">
        <f t="array" ref="R22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08" spans="1:18" x14ac:dyDescent="0.2">
      <c r="A2208" s="1">
        <v>44242</v>
      </c>
      <c r="B2208" s="14">
        <f>YEAR(Barcelona_Idealista4[[#This Row],[Fecha]])</f>
        <v>2021</v>
      </c>
      <c r="C2208" t="s">
        <v>2329</v>
      </c>
      <c r="D2208" t="s">
        <v>11</v>
      </c>
      <c r="E2208" t="s">
        <v>54</v>
      </c>
      <c r="F2208" t="s">
        <v>54</v>
      </c>
      <c r="G2208" t="s">
        <v>120</v>
      </c>
      <c r="H2208" t="s">
        <v>15</v>
      </c>
      <c r="I2208">
        <v>3</v>
      </c>
      <c r="J2208">
        <v>65</v>
      </c>
      <c r="K2208" t="s">
        <v>28</v>
      </c>
      <c r="L2208" t="s">
        <v>17</v>
      </c>
      <c r="M2208" t="s">
        <v>18</v>
      </c>
      <c r="N2208" s="18">
        <f>VLOOKUP(Barcelona_Idealista4[[#This Row],[lift]],Tabla5[],2,0)</f>
        <v>0.02</v>
      </c>
      <c r="O2208" s="25">
        <v>169000</v>
      </c>
      <c r="P2208" s="25">
        <f>Barcelona_Idealista4[[#This Row],[prices]]/Barcelona_Idealista4[[#This Row],[area_m2]]</f>
        <v>2600</v>
      </c>
      <c r="Q2208" t="str">
        <f>_xlfn.TEXTJOIN("-",0,Barcelona_Idealista4[[#This Row],[condition]],Barcelona_Idealista4[[#This Row],[prices]])</f>
        <v>needs refurb-169000</v>
      </c>
      <c r="R2208" s="11" t="str" cm="1">
        <f t="array" ref="R2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09" spans="1:18" x14ac:dyDescent="0.2">
      <c r="A2209" s="1">
        <v>44243</v>
      </c>
      <c r="B2209" s="14">
        <f>YEAR(Barcelona_Idealista4[[#This Row],[Fecha]])</f>
        <v>2021</v>
      </c>
      <c r="C2209" t="s">
        <v>2330</v>
      </c>
      <c r="D2209" t="s">
        <v>11</v>
      </c>
      <c r="E2209" t="s">
        <v>47</v>
      </c>
      <c r="F2209" t="s">
        <v>102</v>
      </c>
      <c r="G2209" t="s">
        <v>120</v>
      </c>
      <c r="H2209" t="s">
        <v>15</v>
      </c>
      <c r="I2209">
        <v>4</v>
      </c>
      <c r="J2209">
        <v>77</v>
      </c>
      <c r="K2209" t="s">
        <v>16</v>
      </c>
      <c r="L2209" t="s">
        <v>17</v>
      </c>
      <c r="M2209" t="s">
        <v>36</v>
      </c>
      <c r="N2209" s="18">
        <f>VLOOKUP(Barcelona_Idealista4[[#This Row],[lift]],Tabla5[],2,0)</f>
        <v>0</v>
      </c>
      <c r="O2209" s="25">
        <v>295000</v>
      </c>
      <c r="P2209" s="25">
        <f>Barcelona_Idealista4[[#This Row],[prices]]/Barcelona_Idealista4[[#This Row],[area_m2]]</f>
        <v>3831.1688311688313</v>
      </c>
      <c r="Q2209" t="str">
        <f>_xlfn.TEXTJOIN("-",0,Barcelona_Idealista4[[#This Row],[condition]],Barcelona_Idealista4[[#This Row],[prices]])</f>
        <v>needs refurb-295000</v>
      </c>
      <c r="R2209" s="11" t="str" cm="1">
        <f t="array" ref="R22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0" spans="1:18" x14ac:dyDescent="0.2">
      <c r="A2210" s="1">
        <v>44244</v>
      </c>
      <c r="B2210" s="14">
        <f>YEAR(Barcelona_Idealista4[[#This Row],[Fecha]])</f>
        <v>2021</v>
      </c>
      <c r="C2210" t="s">
        <v>2331</v>
      </c>
      <c r="D2210" t="s">
        <v>11</v>
      </c>
      <c r="E2210" t="s">
        <v>12</v>
      </c>
      <c r="F2210" t="s">
        <v>22</v>
      </c>
      <c r="G2210" t="s">
        <v>120</v>
      </c>
      <c r="H2210" t="s">
        <v>15</v>
      </c>
      <c r="I2210">
        <v>3</v>
      </c>
      <c r="J2210">
        <v>81</v>
      </c>
      <c r="K2210" t="s">
        <v>16</v>
      </c>
      <c r="L2210" t="s">
        <v>17</v>
      </c>
      <c r="M2210" t="s">
        <v>40</v>
      </c>
      <c r="N2210" s="18">
        <f>VLOOKUP(Barcelona_Idealista4[[#This Row],[lift]],Tabla5[],2,0)</f>
        <v>0</v>
      </c>
      <c r="O2210" s="25">
        <v>265000</v>
      </c>
      <c r="P2210" s="25">
        <f>Barcelona_Idealista4[[#This Row],[prices]]/Barcelona_Idealista4[[#This Row],[area_m2]]</f>
        <v>3271.6049382716051</v>
      </c>
      <c r="Q2210" t="str">
        <f>_xlfn.TEXTJOIN("-",0,Barcelona_Idealista4[[#This Row],[condition]],Barcelona_Idealista4[[#This Row],[prices]])</f>
        <v>needs refurb-265000</v>
      </c>
      <c r="R2210" s="11" t="str" cm="1">
        <f t="array" ref="R2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1" spans="1:18" x14ac:dyDescent="0.2">
      <c r="A2211" s="1">
        <v>44245</v>
      </c>
      <c r="B2211" s="14">
        <f>YEAR(Barcelona_Idealista4[[#This Row],[Fecha]])</f>
        <v>2021</v>
      </c>
      <c r="C2211" t="s">
        <v>2332</v>
      </c>
      <c r="D2211" t="s">
        <v>11</v>
      </c>
      <c r="E2211" t="s">
        <v>37</v>
      </c>
      <c r="F2211" t="s">
        <v>49</v>
      </c>
      <c r="G2211" t="s">
        <v>120</v>
      </c>
      <c r="H2211" t="s">
        <v>15</v>
      </c>
      <c r="I2211">
        <v>2</v>
      </c>
      <c r="J2211">
        <v>95</v>
      </c>
      <c r="K2211" t="s">
        <v>16</v>
      </c>
      <c r="L2211" t="s">
        <v>17</v>
      </c>
      <c r="M2211" t="s">
        <v>40</v>
      </c>
      <c r="N2211" s="18">
        <f>VLOOKUP(Barcelona_Idealista4[[#This Row],[lift]],Tabla5[],2,0)</f>
        <v>0</v>
      </c>
      <c r="O2211" s="25">
        <v>306000</v>
      </c>
      <c r="P2211" s="25">
        <f>Barcelona_Idealista4[[#This Row],[prices]]/Barcelona_Idealista4[[#This Row],[area_m2]]</f>
        <v>3221.0526315789475</v>
      </c>
      <c r="Q2211" t="str">
        <f>_xlfn.TEXTJOIN("-",0,Barcelona_Idealista4[[#This Row],[condition]],Barcelona_Idealista4[[#This Row],[prices]])</f>
        <v>needs refurb-306000</v>
      </c>
      <c r="R2211" s="11" t="str" cm="1">
        <f t="array" ref="R22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2" spans="1:18" x14ac:dyDescent="0.2">
      <c r="A2212" s="1">
        <v>44246</v>
      </c>
      <c r="B2212" s="14">
        <f>YEAR(Barcelona_Idealista4[[#This Row],[Fecha]])</f>
        <v>2021</v>
      </c>
      <c r="C2212" t="s">
        <v>2333</v>
      </c>
      <c r="D2212" t="s">
        <v>11</v>
      </c>
      <c r="E2212" t="s">
        <v>12</v>
      </c>
      <c r="F2212" t="s">
        <v>33</v>
      </c>
      <c r="G2212" t="s">
        <v>120</v>
      </c>
      <c r="H2212" t="s">
        <v>15</v>
      </c>
      <c r="I2212">
        <v>3</v>
      </c>
      <c r="J2212">
        <v>70</v>
      </c>
      <c r="K2212" t="s">
        <v>16</v>
      </c>
      <c r="L2212" t="s">
        <v>17</v>
      </c>
      <c r="M2212" t="s">
        <v>46</v>
      </c>
      <c r="N2212" s="18">
        <f>VLOOKUP(Barcelona_Idealista4[[#This Row],[lift]],Tabla5[],2,0)</f>
        <v>0</v>
      </c>
      <c r="O2212" s="25">
        <v>340000</v>
      </c>
      <c r="P2212" s="25">
        <f>Barcelona_Idealista4[[#This Row],[prices]]/Barcelona_Idealista4[[#This Row],[area_m2]]</f>
        <v>4857.1428571428569</v>
      </c>
      <c r="Q2212" t="str">
        <f>_xlfn.TEXTJOIN("-",0,Barcelona_Idealista4[[#This Row],[condition]],Barcelona_Idealista4[[#This Row],[prices]])</f>
        <v>needs refurb-340000</v>
      </c>
      <c r="R2212" s="11" t="str" cm="1">
        <f t="array" ref="R2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3" spans="1:18" x14ac:dyDescent="0.2">
      <c r="A2213" s="1">
        <v>44247</v>
      </c>
      <c r="B2213" s="14">
        <f>YEAR(Barcelona_Idealista4[[#This Row],[Fecha]])</f>
        <v>2021</v>
      </c>
      <c r="C2213" t="s">
        <v>2334</v>
      </c>
      <c r="D2213" t="s">
        <v>11</v>
      </c>
      <c r="E2213" t="s">
        <v>12</v>
      </c>
      <c r="F2213" t="s">
        <v>13</v>
      </c>
      <c r="G2213" t="s">
        <v>120</v>
      </c>
      <c r="H2213" t="s">
        <v>15</v>
      </c>
      <c r="I2213">
        <v>5</v>
      </c>
      <c r="J2213">
        <v>159</v>
      </c>
      <c r="K2213" t="s">
        <v>16</v>
      </c>
      <c r="L2213" t="s">
        <v>17</v>
      </c>
      <c r="M2213" t="s">
        <v>18</v>
      </c>
      <c r="N2213" s="18">
        <f>VLOOKUP(Barcelona_Idealista4[[#This Row],[lift]],Tabla5[],2,0)</f>
        <v>0</v>
      </c>
      <c r="O2213" s="25">
        <v>680000</v>
      </c>
      <c r="P2213" s="25">
        <f>Barcelona_Idealista4[[#This Row],[prices]]/Barcelona_Idealista4[[#This Row],[area_m2]]</f>
        <v>4276.7295597484281</v>
      </c>
      <c r="Q2213" t="str">
        <f>_xlfn.TEXTJOIN("-",0,Barcelona_Idealista4[[#This Row],[condition]],Barcelona_Idealista4[[#This Row],[prices]])</f>
        <v>needs refurb-680000</v>
      </c>
      <c r="R2213" s="11" t="str" cm="1">
        <f t="array" ref="R2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4" spans="1:18" x14ac:dyDescent="0.2">
      <c r="A2214" s="1">
        <v>44248</v>
      </c>
      <c r="B2214" s="14">
        <f>YEAR(Barcelona_Idealista4[[#This Row],[Fecha]])</f>
        <v>2021</v>
      </c>
      <c r="C2214" t="s">
        <v>2335</v>
      </c>
      <c r="D2214" t="s">
        <v>11</v>
      </c>
      <c r="E2214" t="s">
        <v>34</v>
      </c>
      <c r="F2214" t="s">
        <v>35</v>
      </c>
      <c r="G2214" t="s">
        <v>120</v>
      </c>
      <c r="H2214" t="s">
        <v>15</v>
      </c>
      <c r="I2214">
        <v>5</v>
      </c>
      <c r="J2214">
        <v>177</v>
      </c>
      <c r="K2214" t="s">
        <v>16</v>
      </c>
      <c r="L2214" t="s">
        <v>17</v>
      </c>
      <c r="M2214" t="s">
        <v>18</v>
      </c>
      <c r="N2214" s="18">
        <f>VLOOKUP(Barcelona_Idealista4[[#This Row],[lift]],Tabla5[],2,0)</f>
        <v>0</v>
      </c>
      <c r="O2214" s="25">
        <v>830000</v>
      </c>
      <c r="P2214" s="25">
        <f>Barcelona_Idealista4[[#This Row],[prices]]/Barcelona_Idealista4[[#This Row],[area_m2]]</f>
        <v>4689.2655367231637</v>
      </c>
      <c r="Q2214" t="str">
        <f>_xlfn.TEXTJOIN("-",0,Barcelona_Idealista4[[#This Row],[condition]],Barcelona_Idealista4[[#This Row],[prices]])</f>
        <v>needs refurb-830000</v>
      </c>
      <c r="R2214" s="11" t="str" cm="1">
        <f t="array" ref="R2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5" spans="1:18" x14ac:dyDescent="0.2">
      <c r="A2215" s="1">
        <v>44249</v>
      </c>
      <c r="B2215" s="14">
        <f>YEAR(Barcelona_Idealista4[[#This Row],[Fecha]])</f>
        <v>2021</v>
      </c>
      <c r="C2215" t="s">
        <v>2336</v>
      </c>
      <c r="D2215" t="s">
        <v>11</v>
      </c>
      <c r="E2215" t="s">
        <v>12</v>
      </c>
      <c r="F2215" t="s">
        <v>33</v>
      </c>
      <c r="G2215" t="s">
        <v>120</v>
      </c>
      <c r="H2215" t="s">
        <v>15</v>
      </c>
      <c r="I2215">
        <v>3</v>
      </c>
      <c r="J2215">
        <v>82</v>
      </c>
      <c r="K2215" t="s">
        <v>16</v>
      </c>
      <c r="L2215" t="s">
        <v>17</v>
      </c>
      <c r="M2215" t="s">
        <v>60</v>
      </c>
      <c r="N2215" s="18">
        <f>VLOOKUP(Barcelona_Idealista4[[#This Row],[lift]],Tabla5[],2,0)</f>
        <v>0</v>
      </c>
      <c r="O2215" s="25">
        <v>318000</v>
      </c>
      <c r="P2215" s="25">
        <f>Barcelona_Idealista4[[#This Row],[prices]]/Barcelona_Idealista4[[#This Row],[area_m2]]</f>
        <v>3878.0487804878048</v>
      </c>
      <c r="Q2215" t="str">
        <f>_xlfn.TEXTJOIN("-",0,Barcelona_Idealista4[[#This Row],[condition]],Barcelona_Idealista4[[#This Row],[prices]])</f>
        <v>needs refurb-318000</v>
      </c>
      <c r="R2215" s="11" t="str" cm="1">
        <f t="array" ref="R22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6" spans="1:18" x14ac:dyDescent="0.2">
      <c r="A2216" s="1">
        <v>44250</v>
      </c>
      <c r="B2216" s="14">
        <f>YEAR(Barcelona_Idealista4[[#This Row],[Fecha]])</f>
        <v>2021</v>
      </c>
      <c r="C2216" t="s">
        <v>2337</v>
      </c>
      <c r="D2216" t="s">
        <v>11</v>
      </c>
      <c r="E2216" t="s">
        <v>19</v>
      </c>
      <c r="F2216" t="s">
        <v>45</v>
      </c>
      <c r="G2216" t="s">
        <v>120</v>
      </c>
      <c r="H2216" t="s">
        <v>15</v>
      </c>
      <c r="I2216">
        <v>4</v>
      </c>
      <c r="J2216">
        <v>173</v>
      </c>
      <c r="K2216" t="s">
        <v>16</v>
      </c>
      <c r="L2216" t="s">
        <v>17</v>
      </c>
      <c r="M2216" t="s">
        <v>58</v>
      </c>
      <c r="N2216" s="18">
        <f>VLOOKUP(Barcelona_Idealista4[[#This Row],[lift]],Tabla5[],2,0)</f>
        <v>0</v>
      </c>
      <c r="O2216" s="25">
        <v>795000</v>
      </c>
      <c r="P2216" s="25">
        <f>Barcelona_Idealista4[[#This Row],[prices]]/Barcelona_Idealista4[[#This Row],[area_m2]]</f>
        <v>4595.3757225433528</v>
      </c>
      <c r="Q2216" t="str">
        <f>_xlfn.TEXTJOIN("-",0,Barcelona_Idealista4[[#This Row],[condition]],Barcelona_Idealista4[[#This Row],[prices]])</f>
        <v>needs refurb-795000</v>
      </c>
      <c r="R2216" s="11" t="str" cm="1">
        <f t="array" ref="R22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7" spans="1:18" x14ac:dyDescent="0.2">
      <c r="A2217" s="1">
        <v>44251</v>
      </c>
      <c r="B2217" s="14">
        <f>YEAR(Barcelona_Idealista4[[#This Row],[Fecha]])</f>
        <v>2021</v>
      </c>
      <c r="C2217" t="s">
        <v>2338</v>
      </c>
      <c r="D2217" t="s">
        <v>11</v>
      </c>
      <c r="E2217" t="s">
        <v>47</v>
      </c>
      <c r="F2217" t="s">
        <v>86</v>
      </c>
      <c r="G2217" t="s">
        <v>120</v>
      </c>
      <c r="H2217" t="s">
        <v>15</v>
      </c>
      <c r="I2217">
        <v>1</v>
      </c>
      <c r="J2217">
        <v>42</v>
      </c>
      <c r="K2217" t="s">
        <v>28</v>
      </c>
      <c r="L2217" t="s">
        <v>67</v>
      </c>
      <c r="M2217" t="s">
        <v>52</v>
      </c>
      <c r="N2217" s="18">
        <f>VLOOKUP(Barcelona_Idealista4[[#This Row],[lift]],Tabla5[],2,0)</f>
        <v>0.02</v>
      </c>
      <c r="O2217" s="25">
        <v>135000</v>
      </c>
      <c r="P2217" s="25">
        <f>Barcelona_Idealista4[[#This Row],[prices]]/Barcelona_Idealista4[[#This Row],[area_m2]]</f>
        <v>3214.2857142857142</v>
      </c>
      <c r="Q2217" t="str">
        <f>_xlfn.TEXTJOIN("-",0,Barcelona_Idealista4[[#This Row],[condition]],Barcelona_Idealista4[[#This Row],[prices]])</f>
        <v>needs refurb-135000</v>
      </c>
      <c r="R2217" s="11" t="str" cm="1">
        <f t="array" ref="R22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18" spans="1:18" x14ac:dyDescent="0.2">
      <c r="A2218" s="1">
        <v>44252</v>
      </c>
      <c r="B2218" s="14">
        <f>YEAR(Barcelona_Idealista4[[#This Row],[Fecha]])</f>
        <v>2021</v>
      </c>
      <c r="C2218" t="s">
        <v>2339</v>
      </c>
      <c r="D2218" t="s">
        <v>11</v>
      </c>
      <c r="E2218" t="s">
        <v>12</v>
      </c>
      <c r="F2218" t="s">
        <v>13</v>
      </c>
      <c r="G2218" t="s">
        <v>120</v>
      </c>
      <c r="H2218" t="s">
        <v>15</v>
      </c>
      <c r="I2218">
        <v>5</v>
      </c>
      <c r="J2218">
        <v>160</v>
      </c>
      <c r="K2218" t="s">
        <v>16</v>
      </c>
      <c r="L2218" t="s">
        <v>17</v>
      </c>
      <c r="M2218" t="s">
        <v>46</v>
      </c>
      <c r="N2218" s="18">
        <f>VLOOKUP(Barcelona_Idealista4[[#This Row],[lift]],Tabla5[],2,0)</f>
        <v>0</v>
      </c>
      <c r="O2218" s="25">
        <v>560000</v>
      </c>
      <c r="P2218" s="25">
        <f>Barcelona_Idealista4[[#This Row],[prices]]/Barcelona_Idealista4[[#This Row],[area_m2]]</f>
        <v>3500</v>
      </c>
      <c r="Q2218" t="str">
        <f>_xlfn.TEXTJOIN("-",0,Barcelona_Idealista4[[#This Row],[condition]],Barcelona_Idealista4[[#This Row],[prices]])</f>
        <v>needs refurb-560000</v>
      </c>
      <c r="R2218" s="11" t="str" cm="1">
        <f t="array" ref="R2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19" spans="1:18" x14ac:dyDescent="0.2">
      <c r="A2219" s="1">
        <v>44253</v>
      </c>
      <c r="B2219" s="14">
        <f>YEAR(Barcelona_Idealista4[[#This Row],[Fecha]])</f>
        <v>2021</v>
      </c>
      <c r="C2219" t="s">
        <v>2340</v>
      </c>
      <c r="D2219" t="s">
        <v>11</v>
      </c>
      <c r="E2219" t="s">
        <v>47</v>
      </c>
      <c r="F2219" t="s">
        <v>96</v>
      </c>
      <c r="G2219" t="s">
        <v>120</v>
      </c>
      <c r="H2219" t="s">
        <v>23</v>
      </c>
      <c r="I2219">
        <v>4</v>
      </c>
      <c r="J2219">
        <v>110</v>
      </c>
      <c r="K2219" t="s">
        <v>16</v>
      </c>
      <c r="L2219" t="s">
        <v>17</v>
      </c>
      <c r="M2219" t="s">
        <v>100</v>
      </c>
      <c r="N2219" s="18">
        <f>VLOOKUP(Barcelona_Idealista4[[#This Row],[lift]],Tabla5[],2,0)</f>
        <v>0</v>
      </c>
      <c r="O2219" s="25">
        <v>360000</v>
      </c>
      <c r="P2219" s="25">
        <f>Barcelona_Idealista4[[#This Row],[prices]]/Barcelona_Idealista4[[#This Row],[area_m2]]</f>
        <v>3272.7272727272725</v>
      </c>
      <c r="Q2219" t="str">
        <f>_xlfn.TEXTJOIN("-",0,Barcelona_Idealista4[[#This Row],[condition]],Barcelona_Idealista4[[#This Row],[prices]])</f>
        <v>needs refurb-360000</v>
      </c>
      <c r="R2219" s="11" t="str" cm="1">
        <f t="array" ref="R2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0" spans="1:18" x14ac:dyDescent="0.2">
      <c r="A2220" s="1">
        <v>44254</v>
      </c>
      <c r="B2220" s="14">
        <f>YEAR(Barcelona_Idealista4[[#This Row],[Fecha]])</f>
        <v>2021</v>
      </c>
      <c r="C2220" t="s">
        <v>2341</v>
      </c>
      <c r="D2220" t="s">
        <v>11</v>
      </c>
      <c r="E2220" t="s">
        <v>47</v>
      </c>
      <c r="F2220" t="s">
        <v>102</v>
      </c>
      <c r="G2220" t="s">
        <v>120</v>
      </c>
      <c r="H2220" t="s">
        <v>15</v>
      </c>
      <c r="I2220">
        <v>3</v>
      </c>
      <c r="J2220">
        <v>65</v>
      </c>
      <c r="K2220" t="s">
        <v>16</v>
      </c>
      <c r="L2220" t="s">
        <v>17</v>
      </c>
      <c r="M2220" t="s">
        <v>36</v>
      </c>
      <c r="N2220" s="18">
        <f>VLOOKUP(Barcelona_Idealista4[[#This Row],[lift]],Tabla5[],2,0)</f>
        <v>0</v>
      </c>
      <c r="O2220" s="25">
        <v>175000</v>
      </c>
      <c r="P2220" s="25">
        <f>Barcelona_Idealista4[[#This Row],[prices]]/Barcelona_Idealista4[[#This Row],[area_m2]]</f>
        <v>2692.3076923076924</v>
      </c>
      <c r="Q2220" t="str">
        <f>_xlfn.TEXTJOIN("-",0,Barcelona_Idealista4[[#This Row],[condition]],Barcelona_Idealista4[[#This Row],[prices]])</f>
        <v>needs refurb-175000</v>
      </c>
      <c r="R2220" s="11" t="str" cm="1">
        <f t="array" ref="R22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21" spans="1:18" x14ac:dyDescent="0.2">
      <c r="A2221" s="1">
        <v>44255</v>
      </c>
      <c r="B2221" s="14">
        <f>YEAR(Barcelona_Idealista4[[#This Row],[Fecha]])</f>
        <v>2021</v>
      </c>
      <c r="C2221" t="s">
        <v>2342</v>
      </c>
      <c r="D2221" t="s">
        <v>11</v>
      </c>
      <c r="E2221" t="s">
        <v>25</v>
      </c>
      <c r="F2221" t="s">
        <v>101</v>
      </c>
      <c r="G2221" t="s">
        <v>120</v>
      </c>
      <c r="H2221" t="s">
        <v>64</v>
      </c>
      <c r="I2221">
        <v>3</v>
      </c>
      <c r="J2221">
        <v>128</v>
      </c>
      <c r="K2221" t="s">
        <v>28</v>
      </c>
      <c r="L2221" t="s">
        <v>17</v>
      </c>
      <c r="M2221" t="s">
        <v>29</v>
      </c>
      <c r="N2221" s="18">
        <f>VLOOKUP(Barcelona_Idealista4[[#This Row],[lift]],Tabla5[],2,0)</f>
        <v>0.02</v>
      </c>
      <c r="O2221" s="25">
        <v>530000</v>
      </c>
      <c r="P2221" s="25">
        <f>Barcelona_Idealista4[[#This Row],[prices]]/Barcelona_Idealista4[[#This Row],[area_m2]]</f>
        <v>4140.625</v>
      </c>
      <c r="Q2221" t="str">
        <f>_xlfn.TEXTJOIN("-",0,Barcelona_Idealista4[[#This Row],[condition]],Barcelona_Idealista4[[#This Row],[prices]])</f>
        <v>needs refurb-530000</v>
      </c>
      <c r="R2221" s="11" t="str" cm="1">
        <f t="array" ref="R22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2" spans="1:18" x14ac:dyDescent="0.2">
      <c r="A2222" s="1">
        <v>44256</v>
      </c>
      <c r="B2222" s="14">
        <f>YEAR(Barcelona_Idealista4[[#This Row],[Fecha]])</f>
        <v>2021</v>
      </c>
      <c r="C2222" t="s">
        <v>2343</v>
      </c>
      <c r="D2222" t="s">
        <v>11</v>
      </c>
      <c r="E2222" t="s">
        <v>42</v>
      </c>
      <c r="F2222" t="s">
        <v>88</v>
      </c>
      <c r="G2222" t="s">
        <v>120</v>
      </c>
      <c r="H2222" t="s">
        <v>15</v>
      </c>
      <c r="I2222">
        <v>1</v>
      </c>
      <c r="J2222">
        <v>64</v>
      </c>
      <c r="K2222" t="s">
        <v>16</v>
      </c>
      <c r="L2222" t="s">
        <v>17</v>
      </c>
      <c r="M2222" t="s">
        <v>18</v>
      </c>
      <c r="N2222" s="18">
        <f>VLOOKUP(Barcelona_Idealista4[[#This Row],[lift]],Tabla5[],2,0)</f>
        <v>0</v>
      </c>
      <c r="O2222" s="25">
        <v>400000</v>
      </c>
      <c r="P2222" s="25">
        <f>Barcelona_Idealista4[[#This Row],[prices]]/Barcelona_Idealista4[[#This Row],[area_m2]]</f>
        <v>6250</v>
      </c>
      <c r="Q2222" t="str">
        <f>_xlfn.TEXTJOIN("-",0,Barcelona_Idealista4[[#This Row],[condition]],Barcelona_Idealista4[[#This Row],[prices]])</f>
        <v>needs refurb-400000</v>
      </c>
      <c r="R2222" s="11" t="str" cm="1">
        <f t="array" ref="R2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3" spans="1:18" x14ac:dyDescent="0.2">
      <c r="A2223" s="1">
        <v>44257</v>
      </c>
      <c r="B2223" s="14">
        <f>YEAR(Barcelona_Idealista4[[#This Row],[Fecha]])</f>
        <v>2021</v>
      </c>
      <c r="C2223" t="s">
        <v>2344</v>
      </c>
      <c r="D2223" t="s">
        <v>11</v>
      </c>
      <c r="E2223" t="s">
        <v>54</v>
      </c>
      <c r="F2223" t="s">
        <v>54</v>
      </c>
      <c r="G2223" t="s">
        <v>120</v>
      </c>
      <c r="H2223" t="s">
        <v>15</v>
      </c>
      <c r="I2223">
        <v>3</v>
      </c>
      <c r="J2223">
        <v>66</v>
      </c>
      <c r="K2223" t="s">
        <v>16</v>
      </c>
      <c r="L2223" t="s">
        <v>17</v>
      </c>
      <c r="M2223" t="s">
        <v>18</v>
      </c>
      <c r="N2223" s="18">
        <f>VLOOKUP(Barcelona_Idealista4[[#This Row],[lift]],Tabla5[],2,0)</f>
        <v>0</v>
      </c>
      <c r="O2223" s="25">
        <v>215000</v>
      </c>
      <c r="P2223" s="25">
        <f>Barcelona_Idealista4[[#This Row],[prices]]/Barcelona_Idealista4[[#This Row],[area_m2]]</f>
        <v>3257.5757575757575</v>
      </c>
      <c r="Q2223" t="str">
        <f>_xlfn.TEXTJOIN("-",0,Barcelona_Idealista4[[#This Row],[condition]],Barcelona_Idealista4[[#This Row],[prices]])</f>
        <v>needs refurb-215000</v>
      </c>
      <c r="R2223" s="11" t="str" cm="1">
        <f t="array" ref="R22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4" spans="1:18" x14ac:dyDescent="0.2">
      <c r="A2224" s="1">
        <v>44258</v>
      </c>
      <c r="B2224" s="14">
        <f>YEAR(Barcelona_Idealista4[[#This Row],[Fecha]])</f>
        <v>2021</v>
      </c>
      <c r="C2224" t="s">
        <v>2345</v>
      </c>
      <c r="D2224" t="s">
        <v>11</v>
      </c>
      <c r="E2224" t="s">
        <v>34</v>
      </c>
      <c r="F2224" t="s">
        <v>71</v>
      </c>
      <c r="G2224" t="s">
        <v>120</v>
      </c>
      <c r="H2224" t="s">
        <v>15</v>
      </c>
      <c r="I2224">
        <v>4</v>
      </c>
      <c r="J2224">
        <v>147</v>
      </c>
      <c r="K2224" t="s">
        <v>16</v>
      </c>
      <c r="L2224" t="s">
        <v>17</v>
      </c>
      <c r="M2224" t="s">
        <v>46</v>
      </c>
      <c r="N2224" s="18">
        <f>VLOOKUP(Barcelona_Idealista4[[#This Row],[lift]],Tabla5[],2,0)</f>
        <v>0</v>
      </c>
      <c r="O2224" s="25">
        <v>675000</v>
      </c>
      <c r="P2224" s="25">
        <f>Barcelona_Idealista4[[#This Row],[prices]]/Barcelona_Idealista4[[#This Row],[area_m2]]</f>
        <v>4591.8367346938776</v>
      </c>
      <c r="Q2224" t="str">
        <f>_xlfn.TEXTJOIN("-",0,Barcelona_Idealista4[[#This Row],[condition]],Barcelona_Idealista4[[#This Row],[prices]])</f>
        <v>needs refurb-675000</v>
      </c>
      <c r="R2224" s="11" t="str" cm="1">
        <f t="array" ref="R2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5" spans="1:18" x14ac:dyDescent="0.2">
      <c r="A2225" s="1">
        <v>44259</v>
      </c>
      <c r="B2225" s="14">
        <f>YEAR(Barcelona_Idealista4[[#This Row],[Fecha]])</f>
        <v>2021</v>
      </c>
      <c r="C2225" t="s">
        <v>2346</v>
      </c>
      <c r="D2225" t="s">
        <v>11</v>
      </c>
      <c r="E2225" t="s">
        <v>34</v>
      </c>
      <c r="F2225" t="s">
        <v>35</v>
      </c>
      <c r="G2225" t="s">
        <v>120</v>
      </c>
      <c r="H2225" t="s">
        <v>15</v>
      </c>
      <c r="I2225">
        <v>4</v>
      </c>
      <c r="J2225">
        <v>180</v>
      </c>
      <c r="K2225" t="s">
        <v>16</v>
      </c>
      <c r="L2225" t="s">
        <v>17</v>
      </c>
      <c r="M2225" t="s">
        <v>58</v>
      </c>
      <c r="N2225" s="18">
        <f>VLOOKUP(Barcelona_Idealista4[[#This Row],[lift]],Tabla5[],2,0)</f>
        <v>0</v>
      </c>
      <c r="O2225" s="25">
        <v>1100000</v>
      </c>
      <c r="P2225" s="25">
        <f>Barcelona_Idealista4[[#This Row],[prices]]/Barcelona_Idealista4[[#This Row],[area_m2]]</f>
        <v>6111.1111111111113</v>
      </c>
      <c r="Q2225" t="str">
        <f>_xlfn.TEXTJOIN("-",0,Barcelona_Idealista4[[#This Row],[condition]],Barcelona_Idealista4[[#This Row],[prices]])</f>
        <v>needs refurb-1100000</v>
      </c>
      <c r="R2225" s="11" t="str" cm="1">
        <f t="array" ref="R2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6" spans="1:18" x14ac:dyDescent="0.2">
      <c r="A2226" s="1">
        <v>44260</v>
      </c>
      <c r="B2226" s="14">
        <f>YEAR(Barcelona_Idealista4[[#This Row],[Fecha]])</f>
        <v>2021</v>
      </c>
      <c r="C2226" t="s">
        <v>2347</v>
      </c>
      <c r="D2226" t="s">
        <v>11</v>
      </c>
      <c r="E2226" t="s">
        <v>50</v>
      </c>
      <c r="F2226" t="s">
        <v>82</v>
      </c>
      <c r="G2226" t="s">
        <v>120</v>
      </c>
      <c r="H2226" t="s">
        <v>15</v>
      </c>
      <c r="I2226">
        <v>1</v>
      </c>
      <c r="J2226">
        <v>62</v>
      </c>
      <c r="K2226" t="s">
        <v>28</v>
      </c>
      <c r="L2226" t="s">
        <v>67</v>
      </c>
      <c r="M2226" t="s">
        <v>52</v>
      </c>
      <c r="N2226" s="18">
        <f>VLOOKUP(Barcelona_Idealista4[[#This Row],[lift]],Tabla5[],2,0)</f>
        <v>0.02</v>
      </c>
      <c r="O2226" s="25">
        <v>215000</v>
      </c>
      <c r="P2226" s="25">
        <f>Barcelona_Idealista4[[#This Row],[prices]]/Barcelona_Idealista4[[#This Row],[area_m2]]</f>
        <v>3467.7419354838707</v>
      </c>
      <c r="Q2226" t="str">
        <f>_xlfn.TEXTJOIN("-",0,Barcelona_Idealista4[[#This Row],[condition]],Barcelona_Idealista4[[#This Row],[prices]])</f>
        <v>needs refurb-215000</v>
      </c>
      <c r="R2226" s="11" t="str" cm="1">
        <f t="array" ref="R2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7" spans="1:18" x14ac:dyDescent="0.2">
      <c r="A2227" s="1">
        <v>44261</v>
      </c>
      <c r="B2227" s="14">
        <f>YEAR(Barcelona_Idealista4[[#This Row],[Fecha]])</f>
        <v>2021</v>
      </c>
      <c r="C2227" t="s">
        <v>2348</v>
      </c>
      <c r="D2227" t="s">
        <v>11</v>
      </c>
      <c r="E2227" t="s">
        <v>19</v>
      </c>
      <c r="F2227" t="s">
        <v>68</v>
      </c>
      <c r="G2227" t="s">
        <v>120</v>
      </c>
      <c r="H2227" t="s">
        <v>15</v>
      </c>
      <c r="I2227">
        <v>4</v>
      </c>
      <c r="J2227">
        <v>128</v>
      </c>
      <c r="K2227" t="s">
        <v>16</v>
      </c>
      <c r="L2227" t="s">
        <v>17</v>
      </c>
      <c r="M2227" t="s">
        <v>40</v>
      </c>
      <c r="N2227" s="18">
        <f>VLOOKUP(Barcelona_Idealista4[[#This Row],[lift]],Tabla5[],2,0)</f>
        <v>0</v>
      </c>
      <c r="O2227" s="25">
        <v>585000</v>
      </c>
      <c r="P2227" s="25">
        <f>Barcelona_Idealista4[[#This Row],[prices]]/Barcelona_Idealista4[[#This Row],[area_m2]]</f>
        <v>4570.3125</v>
      </c>
      <c r="Q2227" t="str">
        <f>_xlfn.TEXTJOIN("-",0,Barcelona_Idealista4[[#This Row],[condition]],Barcelona_Idealista4[[#This Row],[prices]])</f>
        <v>needs refurb-585000</v>
      </c>
      <c r="R2227" s="11" t="str" cm="1">
        <f t="array" ref="R2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8" spans="1:18" x14ac:dyDescent="0.2">
      <c r="A2228" s="1">
        <v>44262</v>
      </c>
      <c r="B2228" s="14">
        <f>YEAR(Barcelona_Idealista4[[#This Row],[Fecha]])</f>
        <v>2021</v>
      </c>
      <c r="C2228" t="s">
        <v>2349</v>
      </c>
      <c r="D2228" t="s">
        <v>11</v>
      </c>
      <c r="E2228" t="s">
        <v>12</v>
      </c>
      <c r="F2228" t="s">
        <v>41</v>
      </c>
      <c r="G2228" t="s">
        <v>120</v>
      </c>
      <c r="H2228" t="s">
        <v>15</v>
      </c>
      <c r="I2228">
        <v>3</v>
      </c>
      <c r="J2228">
        <v>66</v>
      </c>
      <c r="K2228" t="s">
        <v>16</v>
      </c>
      <c r="L2228" t="s">
        <v>17</v>
      </c>
      <c r="M2228" t="s">
        <v>58</v>
      </c>
      <c r="N2228" s="18">
        <f>VLOOKUP(Barcelona_Idealista4[[#This Row],[lift]],Tabla5[],2,0)</f>
        <v>0</v>
      </c>
      <c r="O2228" s="25">
        <v>295000</v>
      </c>
      <c r="P2228" s="25">
        <f>Barcelona_Idealista4[[#This Row],[prices]]/Barcelona_Idealista4[[#This Row],[area_m2]]</f>
        <v>4469.69696969697</v>
      </c>
      <c r="Q2228" t="str">
        <f>_xlfn.TEXTJOIN("-",0,Barcelona_Idealista4[[#This Row],[condition]],Barcelona_Idealista4[[#This Row],[prices]])</f>
        <v>needs refurb-295000</v>
      </c>
      <c r="R2228" s="11" t="str" cm="1">
        <f t="array" ref="R2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29" spans="1:18" x14ac:dyDescent="0.2">
      <c r="A2229" s="1">
        <v>44263</v>
      </c>
      <c r="B2229" s="14">
        <f>YEAR(Barcelona_Idealista4[[#This Row],[Fecha]])</f>
        <v>2021</v>
      </c>
      <c r="C2229" t="s">
        <v>2350</v>
      </c>
      <c r="D2229" t="s">
        <v>11</v>
      </c>
      <c r="E2229" t="s">
        <v>37</v>
      </c>
      <c r="F2229" t="s">
        <v>74</v>
      </c>
      <c r="G2229" t="s">
        <v>120</v>
      </c>
      <c r="H2229" t="s">
        <v>15</v>
      </c>
      <c r="I2229">
        <v>2</v>
      </c>
      <c r="J2229">
        <v>51</v>
      </c>
      <c r="K2229" t="s">
        <v>16</v>
      </c>
      <c r="L2229" t="s">
        <v>17</v>
      </c>
      <c r="M2229" t="s">
        <v>36</v>
      </c>
      <c r="N2229" s="18">
        <f>VLOOKUP(Barcelona_Idealista4[[#This Row],[lift]],Tabla5[],2,0)</f>
        <v>0</v>
      </c>
      <c r="O2229" s="25">
        <v>200000</v>
      </c>
      <c r="P2229" s="25">
        <f>Barcelona_Idealista4[[#This Row],[prices]]/Barcelona_Idealista4[[#This Row],[area_m2]]</f>
        <v>3921.5686274509803</v>
      </c>
      <c r="Q2229" t="str">
        <f>_xlfn.TEXTJOIN("-",0,Barcelona_Idealista4[[#This Row],[condition]],Barcelona_Idealista4[[#This Row],[prices]])</f>
        <v>needs refurb-200000</v>
      </c>
      <c r="R2229" s="11" t="str" cm="1">
        <f t="array" ref="R22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0" spans="1:18" x14ac:dyDescent="0.2">
      <c r="A2230" s="1">
        <v>44264</v>
      </c>
      <c r="B2230" s="14">
        <f>YEAR(Barcelona_Idealista4[[#This Row],[Fecha]])</f>
        <v>2021</v>
      </c>
      <c r="C2230" t="s">
        <v>2351</v>
      </c>
      <c r="D2230" t="s">
        <v>11</v>
      </c>
      <c r="E2230" t="s">
        <v>12</v>
      </c>
      <c r="F2230" t="s">
        <v>41</v>
      </c>
      <c r="G2230" t="s">
        <v>120</v>
      </c>
      <c r="H2230" t="s">
        <v>15</v>
      </c>
      <c r="I2230">
        <v>5</v>
      </c>
      <c r="J2230">
        <v>109</v>
      </c>
      <c r="K2230" t="s">
        <v>28</v>
      </c>
      <c r="L2230" t="s">
        <v>17</v>
      </c>
      <c r="M2230" t="s">
        <v>58</v>
      </c>
      <c r="N2230" s="18">
        <f>VLOOKUP(Barcelona_Idealista4[[#This Row],[lift]],Tabla5[],2,0)</f>
        <v>0.02</v>
      </c>
      <c r="O2230" s="25">
        <v>480000</v>
      </c>
      <c r="P2230" s="25">
        <f>Barcelona_Idealista4[[#This Row],[prices]]/Barcelona_Idealista4[[#This Row],[area_m2]]</f>
        <v>4403.6697247706425</v>
      </c>
      <c r="Q2230" t="str">
        <f>_xlfn.TEXTJOIN("-",0,Barcelona_Idealista4[[#This Row],[condition]],Barcelona_Idealista4[[#This Row],[prices]])</f>
        <v>needs refurb-480000</v>
      </c>
      <c r="R2230" s="11" t="str" cm="1">
        <f t="array" ref="R22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1" spans="1:18" x14ac:dyDescent="0.2">
      <c r="A2231" s="1">
        <v>44265</v>
      </c>
      <c r="B2231" s="14">
        <f>YEAR(Barcelona_Idealista4[[#This Row],[Fecha]])</f>
        <v>2021</v>
      </c>
      <c r="C2231" t="s">
        <v>2352</v>
      </c>
      <c r="D2231" t="s">
        <v>11</v>
      </c>
      <c r="E2231" t="s">
        <v>12</v>
      </c>
      <c r="F2231" t="s">
        <v>33</v>
      </c>
      <c r="G2231" t="s">
        <v>120</v>
      </c>
      <c r="H2231" t="s">
        <v>15</v>
      </c>
      <c r="I2231">
        <v>2</v>
      </c>
      <c r="J2231">
        <v>75</v>
      </c>
      <c r="K2231" t="s">
        <v>16</v>
      </c>
      <c r="L2231" t="s">
        <v>17</v>
      </c>
      <c r="M2231" t="s">
        <v>52</v>
      </c>
      <c r="N2231" s="18">
        <f>VLOOKUP(Barcelona_Idealista4[[#This Row],[lift]],Tabla5[],2,0)</f>
        <v>0</v>
      </c>
      <c r="O2231" s="25">
        <v>299000</v>
      </c>
      <c r="P2231" s="25">
        <f>Barcelona_Idealista4[[#This Row],[prices]]/Barcelona_Idealista4[[#This Row],[area_m2]]</f>
        <v>3986.6666666666665</v>
      </c>
      <c r="Q2231" t="str">
        <f>_xlfn.TEXTJOIN("-",0,Barcelona_Idealista4[[#This Row],[condition]],Barcelona_Idealista4[[#This Row],[prices]])</f>
        <v>needs refurb-299000</v>
      </c>
      <c r="R2231" s="11" t="str" cm="1">
        <f t="array" ref="R2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2" spans="1:18" x14ac:dyDescent="0.2">
      <c r="A2232" s="1">
        <v>44266</v>
      </c>
      <c r="B2232" s="14">
        <f>YEAR(Barcelona_Idealista4[[#This Row],[Fecha]])</f>
        <v>2021</v>
      </c>
      <c r="C2232" t="s">
        <v>2353</v>
      </c>
      <c r="D2232" t="s">
        <v>11</v>
      </c>
      <c r="E2232" t="s">
        <v>47</v>
      </c>
      <c r="F2232" t="s">
        <v>86</v>
      </c>
      <c r="G2232" t="s">
        <v>120</v>
      </c>
      <c r="H2232" t="s">
        <v>15</v>
      </c>
      <c r="I2232">
        <v>3</v>
      </c>
      <c r="J2232">
        <v>140</v>
      </c>
      <c r="K2232" t="s">
        <v>16</v>
      </c>
      <c r="L2232" t="s">
        <v>17</v>
      </c>
      <c r="M2232" t="s">
        <v>36</v>
      </c>
      <c r="N2232" s="18">
        <f>VLOOKUP(Barcelona_Idealista4[[#This Row],[lift]],Tabla5[],2,0)</f>
        <v>0</v>
      </c>
      <c r="O2232" s="25">
        <v>640000</v>
      </c>
      <c r="P2232" s="25">
        <f>Barcelona_Idealista4[[#This Row],[prices]]/Barcelona_Idealista4[[#This Row],[area_m2]]</f>
        <v>4571.4285714285716</v>
      </c>
      <c r="Q2232" t="str">
        <f>_xlfn.TEXTJOIN("-",0,Barcelona_Idealista4[[#This Row],[condition]],Barcelona_Idealista4[[#This Row],[prices]])</f>
        <v>needs refurb-640000</v>
      </c>
      <c r="R2232" s="11" t="str" cm="1">
        <f t="array" ref="R2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3" spans="1:18" x14ac:dyDescent="0.2">
      <c r="A2233" s="1">
        <v>44267</v>
      </c>
      <c r="B2233" s="14">
        <f>YEAR(Barcelona_Idealista4[[#This Row],[Fecha]])</f>
        <v>2021</v>
      </c>
      <c r="C2233" t="s">
        <v>2354</v>
      </c>
      <c r="D2233" t="s">
        <v>11</v>
      </c>
      <c r="E2233" t="s">
        <v>54</v>
      </c>
      <c r="F2233" t="s">
        <v>54</v>
      </c>
      <c r="G2233" t="s">
        <v>120</v>
      </c>
      <c r="H2233" t="s">
        <v>15</v>
      </c>
      <c r="I2233">
        <v>3</v>
      </c>
      <c r="J2233">
        <v>66</v>
      </c>
      <c r="K2233" t="s">
        <v>16</v>
      </c>
      <c r="L2233" t="s">
        <v>17</v>
      </c>
      <c r="M2233" t="s">
        <v>40</v>
      </c>
      <c r="N2233" s="18">
        <f>VLOOKUP(Barcelona_Idealista4[[#This Row],[lift]],Tabla5[],2,0)</f>
        <v>0</v>
      </c>
      <c r="O2233" s="25">
        <v>199000</v>
      </c>
      <c r="P2233" s="25">
        <f>Barcelona_Idealista4[[#This Row],[prices]]/Barcelona_Idealista4[[#This Row],[area_m2]]</f>
        <v>3015.151515151515</v>
      </c>
      <c r="Q2233" t="str">
        <f>_xlfn.TEXTJOIN("-",0,Barcelona_Idealista4[[#This Row],[condition]],Barcelona_Idealista4[[#This Row],[prices]])</f>
        <v>needs refurb-199000</v>
      </c>
      <c r="R2233" s="11" t="str" cm="1">
        <f t="array" ref="R2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4" spans="1:18" x14ac:dyDescent="0.2">
      <c r="A2234" s="1">
        <v>44268</v>
      </c>
      <c r="B2234" s="14">
        <f>YEAR(Barcelona_Idealista4[[#This Row],[Fecha]])</f>
        <v>2021</v>
      </c>
      <c r="C2234" t="s">
        <v>2355</v>
      </c>
      <c r="D2234" t="s">
        <v>11</v>
      </c>
      <c r="E2234" t="s">
        <v>34</v>
      </c>
      <c r="F2234" t="s">
        <v>44</v>
      </c>
      <c r="G2234" t="s">
        <v>120</v>
      </c>
      <c r="H2234" t="s">
        <v>15</v>
      </c>
      <c r="I2234">
        <v>4</v>
      </c>
      <c r="J2234">
        <v>157</v>
      </c>
      <c r="K2234" t="s">
        <v>16</v>
      </c>
      <c r="L2234" t="s">
        <v>17</v>
      </c>
      <c r="M2234" t="s">
        <v>24</v>
      </c>
      <c r="N2234" s="18">
        <f>VLOOKUP(Barcelona_Idealista4[[#This Row],[lift]],Tabla5[],2,0)</f>
        <v>0</v>
      </c>
      <c r="O2234" s="25">
        <v>1100000</v>
      </c>
      <c r="P2234" s="25">
        <f>Barcelona_Idealista4[[#This Row],[prices]]/Barcelona_Idealista4[[#This Row],[area_m2]]</f>
        <v>7006.3694267515921</v>
      </c>
      <c r="Q2234" t="str">
        <f>_xlfn.TEXTJOIN("-",0,Barcelona_Idealista4[[#This Row],[condition]],Barcelona_Idealista4[[#This Row],[prices]])</f>
        <v>needs refurb-1100000</v>
      </c>
      <c r="R2234" s="11" t="str" cm="1">
        <f t="array" ref="R22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5" spans="1:18" x14ac:dyDescent="0.2">
      <c r="A2235" s="1">
        <v>44269</v>
      </c>
      <c r="B2235" s="14">
        <f>YEAR(Barcelona_Idealista4[[#This Row],[Fecha]])</f>
        <v>2021</v>
      </c>
      <c r="C2235" t="s">
        <v>2356</v>
      </c>
      <c r="D2235" t="s">
        <v>11</v>
      </c>
      <c r="E2235" t="s">
        <v>19</v>
      </c>
      <c r="F2235" t="s">
        <v>20</v>
      </c>
      <c r="G2235" t="s">
        <v>120</v>
      </c>
      <c r="H2235" t="s">
        <v>15</v>
      </c>
      <c r="I2235">
        <v>5</v>
      </c>
      <c r="J2235">
        <v>273</v>
      </c>
      <c r="K2235" t="s">
        <v>16</v>
      </c>
      <c r="L2235" t="s">
        <v>17</v>
      </c>
      <c r="M2235" t="s">
        <v>58</v>
      </c>
      <c r="N2235" s="18">
        <f>VLOOKUP(Barcelona_Idealista4[[#This Row],[lift]],Tabla5[],2,0)</f>
        <v>0</v>
      </c>
      <c r="O2235" s="25">
        <v>1190000</v>
      </c>
      <c r="P2235" s="25">
        <f>Barcelona_Idealista4[[#This Row],[prices]]/Barcelona_Idealista4[[#This Row],[area_m2]]</f>
        <v>4358.9743589743593</v>
      </c>
      <c r="Q2235" t="str">
        <f>_xlfn.TEXTJOIN("-",0,Barcelona_Idealista4[[#This Row],[condition]],Barcelona_Idealista4[[#This Row],[prices]])</f>
        <v>needs refurb-1190000</v>
      </c>
      <c r="R2235" s="11" t="str" cm="1">
        <f t="array" ref="R22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6" spans="1:18" x14ac:dyDescent="0.2">
      <c r="A2236" s="1">
        <v>44270</v>
      </c>
      <c r="B2236" s="14">
        <f>YEAR(Barcelona_Idealista4[[#This Row],[Fecha]])</f>
        <v>2021</v>
      </c>
      <c r="C2236" t="s">
        <v>2357</v>
      </c>
      <c r="D2236" t="s">
        <v>11</v>
      </c>
      <c r="E2236" t="s">
        <v>25</v>
      </c>
      <c r="F2236" t="s">
        <v>39</v>
      </c>
      <c r="G2236" t="s">
        <v>120</v>
      </c>
      <c r="H2236" t="s">
        <v>15</v>
      </c>
      <c r="I2236">
        <v>4</v>
      </c>
      <c r="J2236">
        <v>119</v>
      </c>
      <c r="K2236" t="s">
        <v>16</v>
      </c>
      <c r="L2236" t="s">
        <v>17</v>
      </c>
      <c r="M2236" t="s">
        <v>40</v>
      </c>
      <c r="N2236" s="18">
        <f>VLOOKUP(Barcelona_Idealista4[[#This Row],[lift]],Tabla5[],2,0)</f>
        <v>0</v>
      </c>
      <c r="O2236" s="25">
        <v>390000</v>
      </c>
      <c r="P2236" s="25">
        <f>Barcelona_Idealista4[[#This Row],[prices]]/Barcelona_Idealista4[[#This Row],[area_m2]]</f>
        <v>3277.3109243697477</v>
      </c>
      <c r="Q2236" t="str">
        <f>_xlfn.TEXTJOIN("-",0,Barcelona_Idealista4[[#This Row],[condition]],Barcelona_Idealista4[[#This Row],[prices]])</f>
        <v>needs refurb-390000</v>
      </c>
      <c r="R2236" s="11" t="str" cm="1">
        <f t="array" ref="R2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7" spans="1:18" x14ac:dyDescent="0.2">
      <c r="A2237" s="1">
        <v>44271</v>
      </c>
      <c r="B2237" s="14">
        <f>YEAR(Barcelona_Idealista4[[#This Row],[Fecha]])</f>
        <v>2021</v>
      </c>
      <c r="C2237" t="s">
        <v>2358</v>
      </c>
      <c r="D2237" t="s">
        <v>11</v>
      </c>
      <c r="E2237" t="s">
        <v>42</v>
      </c>
      <c r="F2237" t="s">
        <v>78</v>
      </c>
      <c r="G2237" t="s">
        <v>120</v>
      </c>
      <c r="H2237" t="s">
        <v>15</v>
      </c>
      <c r="I2237">
        <v>3</v>
      </c>
      <c r="J2237">
        <v>71</v>
      </c>
      <c r="K2237" t="s">
        <v>16</v>
      </c>
      <c r="L2237" t="s">
        <v>17</v>
      </c>
      <c r="M2237" t="s">
        <v>36</v>
      </c>
      <c r="N2237" s="18">
        <f>VLOOKUP(Barcelona_Idealista4[[#This Row],[lift]],Tabla5[],2,0)</f>
        <v>0</v>
      </c>
      <c r="O2237" s="25">
        <v>172000</v>
      </c>
      <c r="P2237" s="25">
        <f>Barcelona_Idealista4[[#This Row],[prices]]/Barcelona_Idealista4[[#This Row],[area_m2]]</f>
        <v>2422.5352112676055</v>
      </c>
      <c r="Q2237" t="str">
        <f>_xlfn.TEXTJOIN("-",0,Barcelona_Idealista4[[#This Row],[condition]],Barcelona_Idealista4[[#This Row],[prices]])</f>
        <v>needs refurb-172000</v>
      </c>
      <c r="R2237" s="11" t="str" cm="1">
        <f t="array" ref="R22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38" spans="1:18" x14ac:dyDescent="0.2">
      <c r="A2238" s="1">
        <v>44272</v>
      </c>
      <c r="B2238" s="14">
        <f>YEAR(Barcelona_Idealista4[[#This Row],[Fecha]])</f>
        <v>2021</v>
      </c>
      <c r="C2238" t="s">
        <v>2359</v>
      </c>
      <c r="D2238" t="s">
        <v>11</v>
      </c>
      <c r="E2238" t="s">
        <v>19</v>
      </c>
      <c r="F2238" t="s">
        <v>45</v>
      </c>
      <c r="G2238" t="s">
        <v>120</v>
      </c>
      <c r="H2238" t="s">
        <v>15</v>
      </c>
      <c r="I2238">
        <v>6</v>
      </c>
      <c r="J2238">
        <v>243</v>
      </c>
      <c r="K2238" t="s">
        <v>16</v>
      </c>
      <c r="L2238" t="s">
        <v>17</v>
      </c>
      <c r="M2238" t="s">
        <v>40</v>
      </c>
      <c r="N2238" s="18">
        <f>VLOOKUP(Barcelona_Idealista4[[#This Row],[lift]],Tabla5[],2,0)</f>
        <v>0</v>
      </c>
      <c r="O2238" s="25">
        <v>925000</v>
      </c>
      <c r="P2238" s="25">
        <f>Barcelona_Idealista4[[#This Row],[prices]]/Barcelona_Idealista4[[#This Row],[area_m2]]</f>
        <v>3806.5843621399176</v>
      </c>
      <c r="Q2238" t="str">
        <f>_xlfn.TEXTJOIN("-",0,Barcelona_Idealista4[[#This Row],[condition]],Barcelona_Idealista4[[#This Row],[prices]])</f>
        <v>needs refurb-925000</v>
      </c>
      <c r="R2238" s="11" t="str" cm="1">
        <f t="array" ref="R22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39" spans="1:18" x14ac:dyDescent="0.2">
      <c r="A2239" s="1">
        <v>44273</v>
      </c>
      <c r="B2239" s="14">
        <f>YEAR(Barcelona_Idealista4[[#This Row],[Fecha]])</f>
        <v>2021</v>
      </c>
      <c r="C2239" t="s">
        <v>2360</v>
      </c>
      <c r="D2239" t="s">
        <v>11</v>
      </c>
      <c r="E2239" t="s">
        <v>19</v>
      </c>
      <c r="F2239" t="s">
        <v>20</v>
      </c>
      <c r="G2239" t="s">
        <v>120</v>
      </c>
      <c r="H2239" t="s">
        <v>15</v>
      </c>
      <c r="I2239">
        <v>5</v>
      </c>
      <c r="J2239">
        <v>320</v>
      </c>
      <c r="K2239" t="s">
        <v>16</v>
      </c>
      <c r="L2239" t="s">
        <v>17</v>
      </c>
      <c r="M2239" t="s">
        <v>21</v>
      </c>
      <c r="N2239" s="18">
        <f>VLOOKUP(Barcelona_Idealista4[[#This Row],[lift]],Tabla5[],2,0)</f>
        <v>0</v>
      </c>
      <c r="O2239" s="25">
        <v>1385000</v>
      </c>
      <c r="P2239" s="25">
        <f>Barcelona_Idealista4[[#This Row],[prices]]/Barcelona_Idealista4[[#This Row],[area_m2]]</f>
        <v>4328.125</v>
      </c>
      <c r="Q2239" t="str">
        <f>_xlfn.TEXTJOIN("-",0,Barcelona_Idealista4[[#This Row],[condition]],Barcelona_Idealista4[[#This Row],[prices]])</f>
        <v>needs refurb-1385000</v>
      </c>
      <c r="R2239" s="11" t="str" cm="1">
        <f t="array" ref="R2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0" spans="1:18" x14ac:dyDescent="0.2">
      <c r="A2240" s="1">
        <v>44274</v>
      </c>
      <c r="B2240" s="14">
        <f>YEAR(Barcelona_Idealista4[[#This Row],[Fecha]])</f>
        <v>2021</v>
      </c>
      <c r="C2240" t="s">
        <v>2361</v>
      </c>
      <c r="D2240" t="s">
        <v>11</v>
      </c>
      <c r="E2240" t="s">
        <v>42</v>
      </c>
      <c r="F2240" t="s">
        <v>87</v>
      </c>
      <c r="G2240" t="s">
        <v>120</v>
      </c>
      <c r="H2240" t="s">
        <v>32</v>
      </c>
      <c r="I2240">
        <v>4</v>
      </c>
      <c r="J2240">
        <v>150</v>
      </c>
      <c r="K2240" t="s">
        <v>16</v>
      </c>
      <c r="L2240" t="s">
        <v>17</v>
      </c>
      <c r="M2240" t="s">
        <v>106</v>
      </c>
      <c r="N2240" s="18">
        <f>VLOOKUP(Barcelona_Idealista4[[#This Row],[lift]],Tabla5[],2,0)</f>
        <v>0</v>
      </c>
      <c r="O2240" s="25">
        <v>219900</v>
      </c>
      <c r="P2240" s="25">
        <f>Barcelona_Idealista4[[#This Row],[prices]]/Barcelona_Idealista4[[#This Row],[area_m2]]</f>
        <v>1466</v>
      </c>
      <c r="Q2240" t="str">
        <f>_xlfn.TEXTJOIN("-",0,Barcelona_Idealista4[[#This Row],[condition]],Barcelona_Idealista4[[#This Row],[prices]])</f>
        <v>needs refurb-219900</v>
      </c>
      <c r="R2240" s="11" t="str" cm="1">
        <f t="array" ref="R22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1" spans="1:18" x14ac:dyDescent="0.2">
      <c r="A2241" s="1">
        <v>44275</v>
      </c>
      <c r="B2241" s="14">
        <f>YEAR(Barcelona_Idealista4[[#This Row],[Fecha]])</f>
        <v>2021</v>
      </c>
      <c r="C2241" t="s">
        <v>2362</v>
      </c>
      <c r="D2241" t="s">
        <v>11</v>
      </c>
      <c r="E2241" t="s">
        <v>89</v>
      </c>
      <c r="F2241" t="s">
        <v>95</v>
      </c>
      <c r="G2241" t="s">
        <v>120</v>
      </c>
      <c r="H2241" t="s">
        <v>23</v>
      </c>
      <c r="I2241">
        <v>2</v>
      </c>
      <c r="J2241">
        <v>70</v>
      </c>
      <c r="K2241" t="s">
        <v>28</v>
      </c>
      <c r="L2241" t="s">
        <v>17</v>
      </c>
      <c r="M2241" t="s">
        <v>36</v>
      </c>
      <c r="N2241" s="18">
        <f>VLOOKUP(Barcelona_Idealista4[[#This Row],[lift]],Tabla5[],2,0)</f>
        <v>0.02</v>
      </c>
      <c r="O2241" s="25">
        <v>120000</v>
      </c>
      <c r="P2241" s="25">
        <f>Barcelona_Idealista4[[#This Row],[prices]]/Barcelona_Idealista4[[#This Row],[area_m2]]</f>
        <v>1714.2857142857142</v>
      </c>
      <c r="Q2241" t="str">
        <f>_xlfn.TEXTJOIN("-",0,Barcelona_Idealista4[[#This Row],[condition]],Barcelona_Idealista4[[#This Row],[prices]])</f>
        <v>needs refurb-120000</v>
      </c>
      <c r="R2241" s="11" t="str" cm="1">
        <f t="array" ref="R22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2" spans="1:18" x14ac:dyDescent="0.2">
      <c r="A2242" s="1">
        <v>44276</v>
      </c>
      <c r="B2242" s="14">
        <f>YEAR(Barcelona_Idealista4[[#This Row],[Fecha]])</f>
        <v>2021</v>
      </c>
      <c r="C2242" t="s">
        <v>2363</v>
      </c>
      <c r="D2242" t="s">
        <v>11</v>
      </c>
      <c r="E2242" t="s">
        <v>25</v>
      </c>
      <c r="F2242" t="s">
        <v>91</v>
      </c>
      <c r="G2242" t="s">
        <v>120</v>
      </c>
      <c r="H2242" t="s">
        <v>15</v>
      </c>
      <c r="I2242">
        <v>3</v>
      </c>
      <c r="J2242">
        <v>80</v>
      </c>
      <c r="K2242" t="s">
        <v>16</v>
      </c>
      <c r="L2242" t="s">
        <v>17</v>
      </c>
      <c r="M2242" t="s">
        <v>58</v>
      </c>
      <c r="N2242" s="18">
        <f>VLOOKUP(Barcelona_Idealista4[[#This Row],[lift]],Tabla5[],2,0)</f>
        <v>0</v>
      </c>
      <c r="O2242" s="25">
        <v>265000</v>
      </c>
      <c r="P2242" s="25">
        <f>Barcelona_Idealista4[[#This Row],[prices]]/Barcelona_Idealista4[[#This Row],[area_m2]]</f>
        <v>3312.5</v>
      </c>
      <c r="Q2242" t="str">
        <f>_xlfn.TEXTJOIN("-",0,Barcelona_Idealista4[[#This Row],[condition]],Barcelona_Idealista4[[#This Row],[prices]])</f>
        <v>needs refurb-265000</v>
      </c>
      <c r="R2242" s="11" t="str" cm="1">
        <f t="array" ref="R2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3" spans="1:18" x14ac:dyDescent="0.2">
      <c r="A2243" s="1">
        <v>44277</v>
      </c>
      <c r="B2243" s="14">
        <f>YEAR(Barcelona_Idealista4[[#This Row],[Fecha]])</f>
        <v>2021</v>
      </c>
      <c r="C2243" t="s">
        <v>2364</v>
      </c>
      <c r="D2243" t="s">
        <v>11</v>
      </c>
      <c r="E2243" t="s">
        <v>12</v>
      </c>
      <c r="F2243" t="s">
        <v>22</v>
      </c>
      <c r="G2243" t="s">
        <v>120</v>
      </c>
      <c r="H2243" t="s">
        <v>15</v>
      </c>
      <c r="I2243">
        <v>3</v>
      </c>
      <c r="J2243">
        <v>84</v>
      </c>
      <c r="K2243" t="s">
        <v>16</v>
      </c>
      <c r="L2243" t="s">
        <v>17</v>
      </c>
      <c r="M2243" t="s">
        <v>21</v>
      </c>
      <c r="N2243" s="18">
        <f>VLOOKUP(Barcelona_Idealista4[[#This Row],[lift]],Tabla5[],2,0)</f>
        <v>0</v>
      </c>
      <c r="O2243" s="25">
        <v>280000</v>
      </c>
      <c r="P2243" s="25">
        <f>Barcelona_Idealista4[[#This Row],[prices]]/Barcelona_Idealista4[[#This Row],[area_m2]]</f>
        <v>3333.3333333333335</v>
      </c>
      <c r="Q2243" t="str">
        <f>_xlfn.TEXTJOIN("-",0,Barcelona_Idealista4[[#This Row],[condition]],Barcelona_Idealista4[[#This Row],[prices]])</f>
        <v>needs refurb-280000</v>
      </c>
      <c r="R2243" s="11" t="str" cm="1">
        <f t="array" ref="R2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4" spans="1:18" x14ac:dyDescent="0.2">
      <c r="A2244" s="1">
        <v>44278</v>
      </c>
      <c r="B2244" s="14">
        <f>YEAR(Barcelona_Idealista4[[#This Row],[Fecha]])</f>
        <v>2021</v>
      </c>
      <c r="C2244" t="s">
        <v>2365</v>
      </c>
      <c r="D2244" t="s">
        <v>11</v>
      </c>
      <c r="E2244" t="s">
        <v>12</v>
      </c>
      <c r="F2244" t="s">
        <v>33</v>
      </c>
      <c r="G2244" t="s">
        <v>120</v>
      </c>
      <c r="H2244" t="s">
        <v>15</v>
      </c>
      <c r="I2244">
        <v>2</v>
      </c>
      <c r="J2244">
        <v>56</v>
      </c>
      <c r="K2244" t="s">
        <v>28</v>
      </c>
      <c r="L2244" t="s">
        <v>17</v>
      </c>
      <c r="M2244" t="s">
        <v>60</v>
      </c>
      <c r="N2244" s="18">
        <f>VLOOKUP(Barcelona_Idealista4[[#This Row],[lift]],Tabla5[],2,0)</f>
        <v>0.02</v>
      </c>
      <c r="O2244" s="25">
        <v>279000</v>
      </c>
      <c r="P2244" s="25">
        <f>Barcelona_Idealista4[[#This Row],[prices]]/Barcelona_Idealista4[[#This Row],[area_m2]]</f>
        <v>4982.1428571428569</v>
      </c>
      <c r="Q2244" t="str">
        <f>_xlfn.TEXTJOIN("-",0,Barcelona_Idealista4[[#This Row],[condition]],Barcelona_Idealista4[[#This Row],[prices]])</f>
        <v>needs refurb-279000</v>
      </c>
      <c r="R2244" s="11" t="str" cm="1">
        <f t="array" ref="R2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5" spans="1:18" x14ac:dyDescent="0.2">
      <c r="A2245" s="1">
        <v>44279</v>
      </c>
      <c r="B2245" s="14">
        <f>YEAR(Barcelona_Idealista4[[#This Row],[Fecha]])</f>
        <v>2021</v>
      </c>
      <c r="C2245" t="s">
        <v>2366</v>
      </c>
      <c r="D2245" t="s">
        <v>11</v>
      </c>
      <c r="E2245" t="s">
        <v>19</v>
      </c>
      <c r="F2245" t="s">
        <v>45</v>
      </c>
      <c r="G2245" t="s">
        <v>120</v>
      </c>
      <c r="H2245" t="s">
        <v>15</v>
      </c>
      <c r="I2245">
        <v>6</v>
      </c>
      <c r="J2245">
        <v>250</v>
      </c>
      <c r="K2245" t="s">
        <v>16</v>
      </c>
      <c r="L2245" t="s">
        <v>17</v>
      </c>
      <c r="M2245" t="s">
        <v>21</v>
      </c>
      <c r="N2245" s="18">
        <f>VLOOKUP(Barcelona_Idealista4[[#This Row],[lift]],Tabla5[],2,0)</f>
        <v>0</v>
      </c>
      <c r="O2245" s="25">
        <v>950000</v>
      </c>
      <c r="P2245" s="25">
        <f>Barcelona_Idealista4[[#This Row],[prices]]/Barcelona_Idealista4[[#This Row],[area_m2]]</f>
        <v>3800</v>
      </c>
      <c r="Q2245" t="str">
        <f>_xlfn.TEXTJOIN("-",0,Barcelona_Idealista4[[#This Row],[condition]],Barcelona_Idealista4[[#This Row],[prices]])</f>
        <v>needs refurb-950000</v>
      </c>
      <c r="R2245" s="11" t="str" cm="1">
        <f t="array" ref="R22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46" spans="1:18" x14ac:dyDescent="0.2">
      <c r="A2246" s="1">
        <v>44280</v>
      </c>
      <c r="B2246" s="14">
        <f>YEAR(Barcelona_Idealista4[[#This Row],[Fecha]])</f>
        <v>2021</v>
      </c>
      <c r="C2246" t="s">
        <v>2367</v>
      </c>
      <c r="D2246" t="s">
        <v>11</v>
      </c>
      <c r="E2246" t="s">
        <v>54</v>
      </c>
      <c r="F2246" t="s">
        <v>97</v>
      </c>
      <c r="G2246" t="s">
        <v>120</v>
      </c>
      <c r="H2246" t="s">
        <v>15</v>
      </c>
      <c r="I2246">
        <v>3</v>
      </c>
      <c r="J2246">
        <v>82</v>
      </c>
      <c r="K2246" t="s">
        <v>16</v>
      </c>
      <c r="L2246" t="s">
        <v>17</v>
      </c>
      <c r="M2246" t="s">
        <v>18</v>
      </c>
      <c r="N2246" s="18">
        <f>VLOOKUP(Barcelona_Idealista4[[#This Row],[lift]],Tabla5[],2,0)</f>
        <v>0</v>
      </c>
      <c r="O2246" s="25">
        <v>228000</v>
      </c>
      <c r="P2246" s="25">
        <f>Barcelona_Idealista4[[#This Row],[prices]]/Barcelona_Idealista4[[#This Row],[area_m2]]</f>
        <v>2780.4878048780488</v>
      </c>
      <c r="Q2246" t="str">
        <f>_xlfn.TEXTJOIN("-",0,Barcelona_Idealista4[[#This Row],[condition]],Barcelona_Idealista4[[#This Row],[prices]])</f>
        <v>needs refurb-228000</v>
      </c>
      <c r="R2246" s="11" t="str" cm="1">
        <f t="array" ref="R22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7" spans="1:18" x14ac:dyDescent="0.2">
      <c r="A2247" s="1">
        <v>44281</v>
      </c>
      <c r="B2247" s="14">
        <f>YEAR(Barcelona_Idealista4[[#This Row],[Fecha]])</f>
        <v>2021</v>
      </c>
      <c r="C2247" t="s">
        <v>2368</v>
      </c>
      <c r="D2247" t="s">
        <v>11</v>
      </c>
      <c r="E2247" t="s">
        <v>54</v>
      </c>
      <c r="F2247" t="s">
        <v>97</v>
      </c>
      <c r="G2247" t="s">
        <v>120</v>
      </c>
      <c r="H2247" t="s">
        <v>15</v>
      </c>
      <c r="I2247">
        <v>3</v>
      </c>
      <c r="J2247">
        <v>82</v>
      </c>
      <c r="K2247" t="s">
        <v>16</v>
      </c>
      <c r="L2247" t="s">
        <v>17</v>
      </c>
      <c r="M2247" t="s">
        <v>40</v>
      </c>
      <c r="N2247" s="18">
        <f>VLOOKUP(Barcelona_Idealista4[[#This Row],[lift]],Tabla5[],2,0)</f>
        <v>0</v>
      </c>
      <c r="O2247" s="25">
        <v>228000</v>
      </c>
      <c r="P2247" s="25">
        <f>Barcelona_Idealista4[[#This Row],[prices]]/Barcelona_Idealista4[[#This Row],[area_m2]]</f>
        <v>2780.4878048780488</v>
      </c>
      <c r="Q2247" t="str">
        <f>_xlfn.TEXTJOIN("-",0,Barcelona_Idealista4[[#This Row],[condition]],Barcelona_Idealista4[[#This Row],[prices]])</f>
        <v>needs refurb-228000</v>
      </c>
      <c r="R2247" s="11" t="str" cm="1">
        <f t="array" ref="R22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8" spans="1:18" x14ac:dyDescent="0.2">
      <c r="A2248" s="1">
        <v>44282</v>
      </c>
      <c r="B2248" s="14">
        <f>YEAR(Barcelona_Idealista4[[#This Row],[Fecha]])</f>
        <v>2021</v>
      </c>
      <c r="C2248" t="s">
        <v>2369</v>
      </c>
      <c r="D2248" t="s">
        <v>11</v>
      </c>
      <c r="E2248" t="s">
        <v>47</v>
      </c>
      <c r="F2248" t="s">
        <v>48</v>
      </c>
      <c r="G2248" t="s">
        <v>120</v>
      </c>
      <c r="H2248" t="s">
        <v>15</v>
      </c>
      <c r="I2248">
        <v>3</v>
      </c>
      <c r="J2248">
        <v>136</v>
      </c>
      <c r="K2248" t="s">
        <v>16</v>
      </c>
      <c r="L2248" t="s">
        <v>17</v>
      </c>
      <c r="M2248" t="s">
        <v>52</v>
      </c>
      <c r="N2248" s="18">
        <f>VLOOKUP(Barcelona_Idealista4[[#This Row],[lift]],Tabla5[],2,0)</f>
        <v>0</v>
      </c>
      <c r="O2248" s="25">
        <v>299000</v>
      </c>
      <c r="P2248" s="25">
        <f>Barcelona_Idealista4[[#This Row],[prices]]/Barcelona_Idealista4[[#This Row],[area_m2]]</f>
        <v>2198.5294117647059</v>
      </c>
      <c r="Q2248" t="str">
        <f>_xlfn.TEXTJOIN("-",0,Barcelona_Idealista4[[#This Row],[condition]],Barcelona_Idealista4[[#This Row],[prices]])</f>
        <v>needs refurb-299000</v>
      </c>
      <c r="R2248" s="11" t="str" cm="1">
        <f t="array" ref="R22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49" spans="1:18" x14ac:dyDescent="0.2">
      <c r="A2249" s="1">
        <v>44283</v>
      </c>
      <c r="B2249" s="14">
        <f>YEAR(Barcelona_Idealista4[[#This Row],[Fecha]])</f>
        <v>2021</v>
      </c>
      <c r="C2249" t="s">
        <v>2370</v>
      </c>
      <c r="D2249" t="s">
        <v>11</v>
      </c>
      <c r="E2249" t="s">
        <v>12</v>
      </c>
      <c r="F2249" t="s">
        <v>13</v>
      </c>
      <c r="G2249" t="s">
        <v>120</v>
      </c>
      <c r="H2249" t="s">
        <v>15</v>
      </c>
      <c r="I2249">
        <v>3</v>
      </c>
      <c r="J2249">
        <v>133</v>
      </c>
      <c r="K2249" t="s">
        <v>16</v>
      </c>
      <c r="L2249" t="s">
        <v>17</v>
      </c>
      <c r="M2249" t="s">
        <v>18</v>
      </c>
      <c r="N2249" s="18">
        <f>VLOOKUP(Barcelona_Idealista4[[#This Row],[lift]],Tabla5[],2,0)</f>
        <v>0</v>
      </c>
      <c r="O2249" s="25">
        <v>485000</v>
      </c>
      <c r="P2249" s="25">
        <f>Barcelona_Idealista4[[#This Row],[prices]]/Barcelona_Idealista4[[#This Row],[area_m2]]</f>
        <v>3646.6165413533836</v>
      </c>
      <c r="Q2249" t="str">
        <f>_xlfn.TEXTJOIN("-",0,Barcelona_Idealista4[[#This Row],[condition]],Barcelona_Idealista4[[#This Row],[prices]])</f>
        <v>needs refurb-485000</v>
      </c>
      <c r="R2249" s="11" t="str" cm="1">
        <f t="array" ref="R2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0" spans="1:18" x14ac:dyDescent="0.2">
      <c r="A2250" s="1">
        <v>44284</v>
      </c>
      <c r="B2250" s="14">
        <f>YEAR(Barcelona_Idealista4[[#This Row],[Fecha]])</f>
        <v>2021</v>
      </c>
      <c r="C2250" t="s">
        <v>2371</v>
      </c>
      <c r="D2250" t="s">
        <v>11</v>
      </c>
      <c r="E2250" t="s">
        <v>12</v>
      </c>
      <c r="F2250" t="s">
        <v>13</v>
      </c>
      <c r="G2250" t="s">
        <v>120</v>
      </c>
      <c r="H2250" t="s">
        <v>15</v>
      </c>
      <c r="I2250">
        <v>6</v>
      </c>
      <c r="J2250">
        <v>175</v>
      </c>
      <c r="K2250" t="s">
        <v>16</v>
      </c>
      <c r="L2250" t="s">
        <v>17</v>
      </c>
      <c r="M2250" t="s">
        <v>21</v>
      </c>
      <c r="N2250" s="18">
        <f>VLOOKUP(Barcelona_Idealista4[[#This Row],[lift]],Tabla5[],2,0)</f>
        <v>0</v>
      </c>
      <c r="O2250" s="25">
        <v>730000</v>
      </c>
      <c r="P2250" s="25">
        <f>Barcelona_Idealista4[[#This Row],[prices]]/Barcelona_Idealista4[[#This Row],[area_m2]]</f>
        <v>4171.4285714285716</v>
      </c>
      <c r="Q2250" t="str">
        <f>_xlfn.TEXTJOIN("-",0,Barcelona_Idealista4[[#This Row],[condition]],Barcelona_Idealista4[[#This Row],[prices]])</f>
        <v>needs refurb-730000</v>
      </c>
      <c r="R2250" s="11" t="str" cm="1">
        <f t="array" ref="R2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1" spans="1:18" x14ac:dyDescent="0.2">
      <c r="A2251" s="1">
        <v>44285</v>
      </c>
      <c r="B2251" s="14">
        <f>YEAR(Barcelona_Idealista4[[#This Row],[Fecha]])</f>
        <v>2021</v>
      </c>
      <c r="C2251" t="s">
        <v>2372</v>
      </c>
      <c r="D2251" t="s">
        <v>11</v>
      </c>
      <c r="E2251" t="s">
        <v>19</v>
      </c>
      <c r="F2251" t="s">
        <v>20</v>
      </c>
      <c r="G2251" t="s">
        <v>120</v>
      </c>
      <c r="H2251" t="s">
        <v>15</v>
      </c>
      <c r="I2251">
        <v>5</v>
      </c>
      <c r="J2251">
        <v>167</v>
      </c>
      <c r="K2251" t="s">
        <v>16</v>
      </c>
      <c r="L2251" t="s">
        <v>17</v>
      </c>
      <c r="M2251" t="s">
        <v>40</v>
      </c>
      <c r="N2251" s="18">
        <f>VLOOKUP(Barcelona_Idealista4[[#This Row],[lift]],Tabla5[],2,0)</f>
        <v>0</v>
      </c>
      <c r="O2251" s="25">
        <v>750000</v>
      </c>
      <c r="P2251" s="25">
        <f>Barcelona_Idealista4[[#This Row],[prices]]/Barcelona_Idealista4[[#This Row],[area_m2]]</f>
        <v>4491.0179640718561</v>
      </c>
      <c r="Q2251" t="str">
        <f>_xlfn.TEXTJOIN("-",0,Barcelona_Idealista4[[#This Row],[condition]],Barcelona_Idealista4[[#This Row],[prices]])</f>
        <v>needs refurb-750000</v>
      </c>
      <c r="R2251" s="11" t="str" cm="1">
        <f t="array" ref="R2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2" spans="1:18" x14ac:dyDescent="0.2">
      <c r="A2252" s="1">
        <v>44286</v>
      </c>
      <c r="B2252" s="14">
        <f>YEAR(Barcelona_Idealista4[[#This Row],[Fecha]])</f>
        <v>2021</v>
      </c>
      <c r="C2252" t="s">
        <v>2373</v>
      </c>
      <c r="D2252" t="s">
        <v>11</v>
      </c>
      <c r="E2252" t="s">
        <v>19</v>
      </c>
      <c r="F2252" t="s">
        <v>20</v>
      </c>
      <c r="G2252" t="s">
        <v>120</v>
      </c>
      <c r="H2252" t="s">
        <v>15</v>
      </c>
      <c r="I2252">
        <v>5</v>
      </c>
      <c r="J2252">
        <v>270</v>
      </c>
      <c r="K2252" t="s">
        <v>16</v>
      </c>
      <c r="L2252" t="s">
        <v>17</v>
      </c>
      <c r="M2252" t="s">
        <v>36</v>
      </c>
      <c r="N2252" s="18">
        <f>VLOOKUP(Barcelona_Idealista4[[#This Row],[lift]],Tabla5[],2,0)</f>
        <v>0</v>
      </c>
      <c r="O2252" s="25">
        <v>1300000</v>
      </c>
      <c r="P2252" s="25">
        <f>Barcelona_Idealista4[[#This Row],[prices]]/Barcelona_Idealista4[[#This Row],[area_m2]]</f>
        <v>4814.8148148148148</v>
      </c>
      <c r="Q2252" t="str">
        <f>_xlfn.TEXTJOIN("-",0,Barcelona_Idealista4[[#This Row],[condition]],Barcelona_Idealista4[[#This Row],[prices]])</f>
        <v>needs refurb-1300000</v>
      </c>
      <c r="R2252" s="11" t="str" cm="1">
        <f t="array" ref="R2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3" spans="1:18" x14ac:dyDescent="0.2">
      <c r="A2253" s="1">
        <v>44287</v>
      </c>
      <c r="B2253" s="14">
        <f>YEAR(Barcelona_Idealista4[[#This Row],[Fecha]])</f>
        <v>2021</v>
      </c>
      <c r="C2253" t="s">
        <v>2374</v>
      </c>
      <c r="D2253" t="s">
        <v>11</v>
      </c>
      <c r="E2253" t="s">
        <v>19</v>
      </c>
      <c r="F2253" t="s">
        <v>68</v>
      </c>
      <c r="G2253" t="s">
        <v>120</v>
      </c>
      <c r="H2253" t="s">
        <v>64</v>
      </c>
      <c r="I2253">
        <v>3</v>
      </c>
      <c r="J2253">
        <v>125</v>
      </c>
      <c r="K2253" t="s">
        <v>28</v>
      </c>
      <c r="L2253" t="s">
        <v>17</v>
      </c>
      <c r="M2253" t="s">
        <v>29</v>
      </c>
      <c r="N2253" s="18">
        <f>VLOOKUP(Barcelona_Idealista4[[#This Row],[lift]],Tabla5[],2,0)</f>
        <v>0.02</v>
      </c>
      <c r="O2253" s="25">
        <v>499000</v>
      </c>
      <c r="P2253" s="25">
        <f>Barcelona_Idealista4[[#This Row],[prices]]/Barcelona_Idealista4[[#This Row],[area_m2]]</f>
        <v>3992</v>
      </c>
      <c r="Q2253" t="str">
        <f>_xlfn.TEXTJOIN("-",0,Barcelona_Idealista4[[#This Row],[condition]],Barcelona_Idealista4[[#This Row],[prices]])</f>
        <v>needs refurb-499000</v>
      </c>
      <c r="R2253" s="11" t="str" cm="1">
        <f t="array" ref="R2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4" spans="1:18" x14ac:dyDescent="0.2">
      <c r="A2254" s="1">
        <v>44288</v>
      </c>
      <c r="B2254" s="14">
        <f>YEAR(Barcelona_Idealista4[[#This Row],[Fecha]])</f>
        <v>2021</v>
      </c>
      <c r="C2254" t="s">
        <v>2375</v>
      </c>
      <c r="D2254" t="s">
        <v>11</v>
      </c>
      <c r="E2254" t="s">
        <v>37</v>
      </c>
      <c r="F2254" t="s">
        <v>49</v>
      </c>
      <c r="G2254" t="s">
        <v>120</v>
      </c>
      <c r="H2254" t="s">
        <v>23</v>
      </c>
      <c r="I2254">
        <v>1</v>
      </c>
      <c r="J2254">
        <v>36</v>
      </c>
      <c r="K2254" t="s">
        <v>28</v>
      </c>
      <c r="L2254" t="s">
        <v>17</v>
      </c>
      <c r="M2254" t="s">
        <v>36</v>
      </c>
      <c r="N2254" s="18">
        <f>VLOOKUP(Barcelona_Idealista4[[#This Row],[lift]],Tabla5[],2,0)</f>
        <v>0.02</v>
      </c>
      <c r="O2254" s="25">
        <v>200000</v>
      </c>
      <c r="P2254" s="25">
        <f>Barcelona_Idealista4[[#This Row],[prices]]/Barcelona_Idealista4[[#This Row],[area_m2]]</f>
        <v>5555.5555555555557</v>
      </c>
      <c r="Q2254" t="str">
        <f>_xlfn.TEXTJOIN("-",0,Barcelona_Idealista4[[#This Row],[condition]],Barcelona_Idealista4[[#This Row],[prices]])</f>
        <v>needs refurb-200000</v>
      </c>
      <c r="R2254" s="11" t="str" cm="1">
        <f t="array" ref="R2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5" spans="1:18" x14ac:dyDescent="0.2">
      <c r="A2255" s="1">
        <v>44289</v>
      </c>
      <c r="B2255" s="14">
        <f>YEAR(Barcelona_Idealista4[[#This Row],[Fecha]])</f>
        <v>2021</v>
      </c>
      <c r="C2255" t="s">
        <v>2376</v>
      </c>
      <c r="D2255" t="s">
        <v>11</v>
      </c>
      <c r="E2255" t="s">
        <v>50</v>
      </c>
      <c r="F2255" t="s">
        <v>66</v>
      </c>
      <c r="G2255" t="s">
        <v>120</v>
      </c>
      <c r="H2255" t="s">
        <v>15</v>
      </c>
      <c r="I2255">
        <v>4</v>
      </c>
      <c r="J2255">
        <v>137</v>
      </c>
      <c r="K2255" t="s">
        <v>16</v>
      </c>
      <c r="L2255" t="s">
        <v>17</v>
      </c>
      <c r="M2255" t="s">
        <v>40</v>
      </c>
      <c r="N2255" s="18">
        <f>VLOOKUP(Barcelona_Idealista4[[#This Row],[lift]],Tabla5[],2,0)</f>
        <v>0</v>
      </c>
      <c r="O2255" s="25">
        <v>497000</v>
      </c>
      <c r="P2255" s="25">
        <f>Barcelona_Idealista4[[#This Row],[prices]]/Barcelona_Idealista4[[#This Row],[area_m2]]</f>
        <v>3627.7372262773724</v>
      </c>
      <c r="Q2255" t="str">
        <f>_xlfn.TEXTJOIN("-",0,Barcelona_Idealista4[[#This Row],[condition]],Barcelona_Idealista4[[#This Row],[prices]])</f>
        <v>needs refurb-497000</v>
      </c>
      <c r="R2255" s="11" t="str" cm="1">
        <f t="array" ref="R2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6" spans="1:18" x14ac:dyDescent="0.2">
      <c r="A2256" s="1">
        <v>44290</v>
      </c>
      <c r="B2256" s="14">
        <f>YEAR(Barcelona_Idealista4[[#This Row],[Fecha]])</f>
        <v>2021</v>
      </c>
      <c r="C2256" t="s">
        <v>2377</v>
      </c>
      <c r="D2256" t="s">
        <v>11</v>
      </c>
      <c r="E2256" t="s">
        <v>47</v>
      </c>
      <c r="F2256" t="s">
        <v>48</v>
      </c>
      <c r="G2256" t="s">
        <v>120</v>
      </c>
      <c r="H2256" t="s">
        <v>15</v>
      </c>
      <c r="I2256">
        <v>3</v>
      </c>
      <c r="J2256">
        <v>86</v>
      </c>
      <c r="K2256" t="s">
        <v>16</v>
      </c>
      <c r="L2256" t="s">
        <v>17</v>
      </c>
      <c r="M2256" t="s">
        <v>52</v>
      </c>
      <c r="N2256" s="18">
        <f>VLOOKUP(Barcelona_Idealista4[[#This Row],[lift]],Tabla5[],2,0)</f>
        <v>0</v>
      </c>
      <c r="O2256" s="25">
        <v>155000</v>
      </c>
      <c r="P2256" s="25">
        <f>Barcelona_Idealista4[[#This Row],[prices]]/Barcelona_Idealista4[[#This Row],[area_m2]]</f>
        <v>1802.3255813953488</v>
      </c>
      <c r="Q2256" t="str">
        <f>_xlfn.TEXTJOIN("-",0,Barcelona_Idealista4[[#This Row],[condition]],Barcelona_Idealista4[[#This Row],[prices]])</f>
        <v>needs refurb-155000</v>
      </c>
      <c r="R2256" s="11" t="str" cm="1">
        <f t="array" ref="R22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57" spans="1:18" x14ac:dyDescent="0.2">
      <c r="A2257" s="1">
        <v>44291</v>
      </c>
      <c r="B2257" s="14">
        <f>YEAR(Barcelona_Idealista4[[#This Row],[Fecha]])</f>
        <v>2021</v>
      </c>
      <c r="C2257" t="s">
        <v>2378</v>
      </c>
      <c r="D2257" t="s">
        <v>11</v>
      </c>
      <c r="E2257" t="s">
        <v>25</v>
      </c>
      <c r="F2257" t="s">
        <v>70</v>
      </c>
      <c r="G2257" t="s">
        <v>120</v>
      </c>
      <c r="H2257" t="s">
        <v>15</v>
      </c>
      <c r="I2257">
        <v>2</v>
      </c>
      <c r="J2257">
        <v>52</v>
      </c>
      <c r="K2257" t="s">
        <v>28</v>
      </c>
      <c r="L2257" t="s">
        <v>17</v>
      </c>
      <c r="M2257" t="s">
        <v>18</v>
      </c>
      <c r="N2257" s="18">
        <f>VLOOKUP(Barcelona_Idealista4[[#This Row],[lift]],Tabla5[],2,0)</f>
        <v>0.02</v>
      </c>
      <c r="O2257" s="25">
        <v>165000</v>
      </c>
      <c r="P2257" s="25">
        <f>Barcelona_Idealista4[[#This Row],[prices]]/Barcelona_Idealista4[[#This Row],[area_m2]]</f>
        <v>3173.0769230769229</v>
      </c>
      <c r="Q2257" t="str">
        <f>_xlfn.TEXTJOIN("-",0,Barcelona_Idealista4[[#This Row],[condition]],Barcelona_Idealista4[[#This Row],[prices]])</f>
        <v>needs refurb-165000</v>
      </c>
      <c r="R2257" s="11" t="str" cm="1">
        <f t="array" ref="R2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8" spans="1:18" x14ac:dyDescent="0.2">
      <c r="A2258" s="1">
        <v>44292</v>
      </c>
      <c r="B2258" s="14">
        <f>YEAR(Barcelona_Idealista4[[#This Row],[Fecha]])</f>
        <v>2021</v>
      </c>
      <c r="C2258" t="s">
        <v>2379</v>
      </c>
      <c r="D2258" t="s">
        <v>11</v>
      </c>
      <c r="E2258" t="s">
        <v>19</v>
      </c>
      <c r="F2258" t="s">
        <v>20</v>
      </c>
      <c r="G2258" t="s">
        <v>120</v>
      </c>
      <c r="H2258" t="s">
        <v>15</v>
      </c>
      <c r="I2258">
        <v>5</v>
      </c>
      <c r="J2258">
        <v>148</v>
      </c>
      <c r="K2258" t="s">
        <v>16</v>
      </c>
      <c r="L2258" t="s">
        <v>17</v>
      </c>
      <c r="M2258" t="s">
        <v>21</v>
      </c>
      <c r="N2258" s="18">
        <f>VLOOKUP(Barcelona_Idealista4[[#This Row],[lift]],Tabla5[],2,0)</f>
        <v>0</v>
      </c>
      <c r="O2258" s="25">
        <v>695000</v>
      </c>
      <c r="P2258" s="25">
        <f>Barcelona_Idealista4[[#This Row],[prices]]/Barcelona_Idealista4[[#This Row],[area_m2]]</f>
        <v>4695.9459459459458</v>
      </c>
      <c r="Q2258" t="str">
        <f>_xlfn.TEXTJOIN("-",0,Barcelona_Idealista4[[#This Row],[condition]],Barcelona_Idealista4[[#This Row],[prices]])</f>
        <v>needs refurb-695000</v>
      </c>
      <c r="R2258" s="11" t="str" cm="1">
        <f t="array" ref="R22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59" spans="1:18" x14ac:dyDescent="0.2">
      <c r="A2259" s="1">
        <v>44293</v>
      </c>
      <c r="B2259" s="14">
        <f>YEAR(Barcelona_Idealista4[[#This Row],[Fecha]])</f>
        <v>2021</v>
      </c>
      <c r="C2259" t="s">
        <v>2380</v>
      </c>
      <c r="D2259" t="s">
        <v>11</v>
      </c>
      <c r="E2259" t="s">
        <v>89</v>
      </c>
      <c r="F2259" t="s">
        <v>92</v>
      </c>
      <c r="G2259" t="s">
        <v>120</v>
      </c>
      <c r="H2259" t="s">
        <v>15</v>
      </c>
      <c r="I2259">
        <v>3</v>
      </c>
      <c r="J2259">
        <v>60</v>
      </c>
      <c r="K2259" t="s">
        <v>28</v>
      </c>
      <c r="L2259" t="s">
        <v>17</v>
      </c>
      <c r="M2259" t="s">
        <v>21</v>
      </c>
      <c r="N2259" s="18">
        <f>VLOOKUP(Barcelona_Idealista4[[#This Row],[lift]],Tabla5[],2,0)</f>
        <v>0.02</v>
      </c>
      <c r="O2259" s="25">
        <v>142000</v>
      </c>
      <c r="P2259" s="25">
        <f>Barcelona_Idealista4[[#This Row],[prices]]/Barcelona_Idealista4[[#This Row],[area_m2]]</f>
        <v>2366.6666666666665</v>
      </c>
      <c r="Q2259" t="str">
        <f>_xlfn.TEXTJOIN("-",0,Barcelona_Idealista4[[#This Row],[condition]],Barcelona_Idealista4[[#This Row],[prices]])</f>
        <v>needs refurb-142000</v>
      </c>
      <c r="R2259" s="11" t="str" cm="1">
        <f t="array" ref="R22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0" spans="1:18" x14ac:dyDescent="0.2">
      <c r="A2260" s="1">
        <v>44294</v>
      </c>
      <c r="B2260" s="14">
        <f>YEAR(Barcelona_Idealista4[[#This Row],[Fecha]])</f>
        <v>2021</v>
      </c>
      <c r="C2260" t="s">
        <v>2381</v>
      </c>
      <c r="D2260" t="s">
        <v>11</v>
      </c>
      <c r="E2260" t="s">
        <v>42</v>
      </c>
      <c r="F2260" t="s">
        <v>59</v>
      </c>
      <c r="G2260" t="s">
        <v>120</v>
      </c>
      <c r="H2260" t="s">
        <v>15</v>
      </c>
      <c r="I2260">
        <v>2</v>
      </c>
      <c r="J2260">
        <v>61</v>
      </c>
      <c r="K2260" t="s">
        <v>16</v>
      </c>
      <c r="L2260" t="s">
        <v>17</v>
      </c>
      <c r="M2260" t="s">
        <v>24</v>
      </c>
      <c r="N2260" s="18">
        <f>VLOOKUP(Barcelona_Idealista4[[#This Row],[lift]],Tabla5[],2,0)</f>
        <v>0</v>
      </c>
      <c r="O2260" s="25">
        <v>159900</v>
      </c>
      <c r="P2260" s="25">
        <f>Barcelona_Idealista4[[#This Row],[prices]]/Barcelona_Idealista4[[#This Row],[area_m2]]</f>
        <v>2621.311475409836</v>
      </c>
      <c r="Q2260" t="str">
        <f>_xlfn.TEXTJOIN("-",0,Barcelona_Idealista4[[#This Row],[condition]],Barcelona_Idealista4[[#This Row],[prices]])</f>
        <v>needs refurb-159900</v>
      </c>
      <c r="R2260" s="11" t="str" cm="1">
        <f t="array" ref="R22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1" spans="1:18" x14ac:dyDescent="0.2">
      <c r="A2261" s="1">
        <v>44295</v>
      </c>
      <c r="B2261" s="14">
        <f>YEAR(Barcelona_Idealista4[[#This Row],[Fecha]])</f>
        <v>2021</v>
      </c>
      <c r="C2261" t="s">
        <v>2382</v>
      </c>
      <c r="D2261" t="s">
        <v>11</v>
      </c>
      <c r="E2261" t="s">
        <v>19</v>
      </c>
      <c r="F2261" t="s">
        <v>75</v>
      </c>
      <c r="G2261" t="s">
        <v>120</v>
      </c>
      <c r="H2261" t="s">
        <v>64</v>
      </c>
      <c r="I2261">
        <v>3</v>
      </c>
      <c r="J2261">
        <v>170</v>
      </c>
      <c r="K2261" t="s">
        <v>28</v>
      </c>
      <c r="L2261" t="s">
        <v>17</v>
      </c>
      <c r="M2261" t="s">
        <v>29</v>
      </c>
      <c r="N2261" s="18">
        <f>VLOOKUP(Barcelona_Idealista4[[#This Row],[lift]],Tabla5[],2,0)</f>
        <v>0.02</v>
      </c>
      <c r="O2261" s="25">
        <v>695000</v>
      </c>
      <c r="P2261" s="25">
        <f>Barcelona_Idealista4[[#This Row],[prices]]/Barcelona_Idealista4[[#This Row],[area_m2]]</f>
        <v>4088.2352941176468</v>
      </c>
      <c r="Q2261" t="str">
        <f>_xlfn.TEXTJOIN("-",0,Barcelona_Idealista4[[#This Row],[condition]],Barcelona_Idealista4[[#This Row],[prices]])</f>
        <v>needs refurb-695000</v>
      </c>
      <c r="R2261" s="11" t="str" cm="1">
        <f t="array" ref="R22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2" spans="1:18" x14ac:dyDescent="0.2">
      <c r="A2262" s="1">
        <v>44296</v>
      </c>
      <c r="B2262" s="14">
        <f>YEAR(Barcelona_Idealista4[[#This Row],[Fecha]])</f>
        <v>2021</v>
      </c>
      <c r="C2262" t="s">
        <v>2383</v>
      </c>
      <c r="D2262" t="s">
        <v>11</v>
      </c>
      <c r="E2262" t="s">
        <v>54</v>
      </c>
      <c r="F2262" t="s">
        <v>97</v>
      </c>
      <c r="G2262" t="s">
        <v>120</v>
      </c>
      <c r="H2262" t="s">
        <v>15</v>
      </c>
      <c r="I2262">
        <v>3</v>
      </c>
      <c r="J2262">
        <v>82</v>
      </c>
      <c r="K2262" t="s">
        <v>16</v>
      </c>
      <c r="L2262" t="s">
        <v>17</v>
      </c>
      <c r="M2262" t="s">
        <v>18</v>
      </c>
      <c r="N2262" s="18">
        <f>VLOOKUP(Barcelona_Idealista4[[#This Row],[lift]],Tabla5[],2,0)</f>
        <v>0</v>
      </c>
      <c r="O2262" s="25">
        <v>228000</v>
      </c>
      <c r="P2262" s="25">
        <f>Barcelona_Idealista4[[#This Row],[prices]]/Barcelona_Idealista4[[#This Row],[area_m2]]</f>
        <v>2780.4878048780488</v>
      </c>
      <c r="Q2262" t="str">
        <f>_xlfn.TEXTJOIN("-",0,Barcelona_Idealista4[[#This Row],[condition]],Barcelona_Idealista4[[#This Row],[prices]])</f>
        <v>needs refurb-228000</v>
      </c>
      <c r="R2262" s="11" t="str" cm="1">
        <f t="array" ref="R22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3" spans="1:18" x14ac:dyDescent="0.2">
      <c r="A2263" s="1">
        <v>44297</v>
      </c>
      <c r="B2263" s="14">
        <f>YEAR(Barcelona_Idealista4[[#This Row],[Fecha]])</f>
        <v>2021</v>
      </c>
      <c r="C2263" t="s">
        <v>2384</v>
      </c>
      <c r="D2263" t="s">
        <v>11</v>
      </c>
      <c r="E2263" t="s">
        <v>12</v>
      </c>
      <c r="F2263" t="s">
        <v>33</v>
      </c>
      <c r="G2263" t="s">
        <v>120</v>
      </c>
      <c r="H2263" t="s">
        <v>15</v>
      </c>
      <c r="I2263">
        <v>2</v>
      </c>
      <c r="J2263">
        <v>66</v>
      </c>
      <c r="K2263" t="s">
        <v>16</v>
      </c>
      <c r="L2263" t="s">
        <v>17</v>
      </c>
      <c r="M2263" t="s">
        <v>21</v>
      </c>
      <c r="N2263" s="18">
        <f>VLOOKUP(Barcelona_Idealista4[[#This Row],[lift]],Tabla5[],2,0)</f>
        <v>0</v>
      </c>
      <c r="O2263" s="25">
        <v>265000</v>
      </c>
      <c r="P2263" s="25">
        <f>Barcelona_Idealista4[[#This Row],[prices]]/Barcelona_Idealista4[[#This Row],[area_m2]]</f>
        <v>4015.151515151515</v>
      </c>
      <c r="Q2263" t="str">
        <f>_xlfn.TEXTJOIN("-",0,Barcelona_Idealista4[[#This Row],[condition]],Barcelona_Idealista4[[#This Row],[prices]])</f>
        <v>needs refurb-265000</v>
      </c>
      <c r="R2263" s="11" t="str" cm="1">
        <f t="array" ref="R22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4" spans="1:18" x14ac:dyDescent="0.2">
      <c r="A2264" s="1">
        <v>44298</v>
      </c>
      <c r="B2264" s="14">
        <f>YEAR(Barcelona_Idealista4[[#This Row],[Fecha]])</f>
        <v>2021</v>
      </c>
      <c r="C2264" t="s">
        <v>2385</v>
      </c>
      <c r="D2264" t="s">
        <v>11</v>
      </c>
      <c r="E2264" t="s">
        <v>47</v>
      </c>
      <c r="F2264" t="s">
        <v>48</v>
      </c>
      <c r="G2264" t="s">
        <v>120</v>
      </c>
      <c r="H2264" t="s">
        <v>15</v>
      </c>
      <c r="I2264">
        <v>4</v>
      </c>
      <c r="J2264">
        <v>100</v>
      </c>
      <c r="K2264" t="s">
        <v>16</v>
      </c>
      <c r="L2264" t="s">
        <v>17</v>
      </c>
      <c r="M2264" t="s">
        <v>18</v>
      </c>
      <c r="N2264" s="18">
        <f>VLOOKUP(Barcelona_Idealista4[[#This Row],[lift]],Tabla5[],2,0)</f>
        <v>0</v>
      </c>
      <c r="O2264" s="25">
        <v>345000</v>
      </c>
      <c r="P2264" s="25">
        <f>Barcelona_Idealista4[[#This Row],[prices]]/Barcelona_Idealista4[[#This Row],[area_m2]]</f>
        <v>3450</v>
      </c>
      <c r="Q2264" t="str">
        <f>_xlfn.TEXTJOIN("-",0,Barcelona_Idealista4[[#This Row],[condition]],Barcelona_Idealista4[[#This Row],[prices]])</f>
        <v>needs refurb-345000</v>
      </c>
      <c r="R2264" s="11" t="str" cm="1">
        <f t="array" ref="R22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5" spans="1:18" x14ac:dyDescent="0.2">
      <c r="A2265" s="1">
        <v>44299</v>
      </c>
      <c r="B2265" s="14">
        <f>YEAR(Barcelona_Idealista4[[#This Row],[Fecha]])</f>
        <v>2021</v>
      </c>
      <c r="C2265" t="s">
        <v>2386</v>
      </c>
      <c r="D2265" t="s">
        <v>11</v>
      </c>
      <c r="E2265" t="s">
        <v>42</v>
      </c>
      <c r="F2265" t="s">
        <v>62</v>
      </c>
      <c r="G2265" t="s">
        <v>120</v>
      </c>
      <c r="H2265" t="s">
        <v>15</v>
      </c>
      <c r="I2265">
        <v>3</v>
      </c>
      <c r="J2265">
        <v>63</v>
      </c>
      <c r="K2265" t="s">
        <v>16</v>
      </c>
      <c r="L2265" t="s">
        <v>17</v>
      </c>
      <c r="M2265" t="s">
        <v>18</v>
      </c>
      <c r="N2265" s="18">
        <f>VLOOKUP(Barcelona_Idealista4[[#This Row],[lift]],Tabla5[],2,0)</f>
        <v>0</v>
      </c>
      <c r="O2265" s="25">
        <v>230000</v>
      </c>
      <c r="P2265" s="25">
        <f>Barcelona_Idealista4[[#This Row],[prices]]/Barcelona_Idealista4[[#This Row],[area_m2]]</f>
        <v>3650.7936507936506</v>
      </c>
      <c r="Q2265" t="str">
        <f>_xlfn.TEXTJOIN("-",0,Barcelona_Idealista4[[#This Row],[condition]],Barcelona_Idealista4[[#This Row],[prices]])</f>
        <v>needs refurb-230000</v>
      </c>
      <c r="R2265" s="11" t="str" cm="1">
        <f t="array" ref="R22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6" spans="1:18" x14ac:dyDescent="0.2">
      <c r="A2266" s="1">
        <v>44300</v>
      </c>
      <c r="B2266" s="14">
        <f>YEAR(Barcelona_Idealista4[[#This Row],[Fecha]])</f>
        <v>2021</v>
      </c>
      <c r="C2266" t="s">
        <v>2387</v>
      </c>
      <c r="D2266" t="s">
        <v>11</v>
      </c>
      <c r="E2266" t="s">
        <v>25</v>
      </c>
      <c r="F2266" t="s">
        <v>79</v>
      </c>
      <c r="G2266" t="s">
        <v>120</v>
      </c>
      <c r="H2266" t="s">
        <v>27</v>
      </c>
      <c r="I2266">
        <v>3</v>
      </c>
      <c r="J2266">
        <v>75</v>
      </c>
      <c r="K2266" t="s">
        <v>28</v>
      </c>
      <c r="L2266" t="s">
        <v>17</v>
      </c>
      <c r="M2266" t="s">
        <v>29</v>
      </c>
      <c r="N2266" s="18">
        <f>VLOOKUP(Barcelona_Idealista4[[#This Row],[lift]],Tabla5[],2,0)</f>
        <v>0.02</v>
      </c>
      <c r="O2266" s="25">
        <v>145000</v>
      </c>
      <c r="P2266" s="25">
        <f>Barcelona_Idealista4[[#This Row],[prices]]/Barcelona_Idealista4[[#This Row],[area_m2]]</f>
        <v>1933.3333333333333</v>
      </c>
      <c r="Q2266" t="str">
        <f>_xlfn.TEXTJOIN("-",0,Barcelona_Idealista4[[#This Row],[condition]],Barcelona_Idealista4[[#This Row],[prices]])</f>
        <v>needs refurb-145000</v>
      </c>
      <c r="R2266" s="11" t="str" cm="1">
        <f t="array" ref="R22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67" spans="1:18" x14ac:dyDescent="0.2">
      <c r="A2267" s="1">
        <v>44301</v>
      </c>
      <c r="B2267" s="14">
        <f>YEAR(Barcelona_Idealista4[[#This Row],[Fecha]])</f>
        <v>2021</v>
      </c>
      <c r="C2267" t="s">
        <v>2388</v>
      </c>
      <c r="D2267" t="s">
        <v>11</v>
      </c>
      <c r="E2267" t="s">
        <v>50</v>
      </c>
      <c r="F2267" t="s">
        <v>66</v>
      </c>
      <c r="G2267" t="s">
        <v>120</v>
      </c>
      <c r="H2267" t="s">
        <v>15</v>
      </c>
      <c r="I2267">
        <v>4</v>
      </c>
      <c r="J2267">
        <v>118</v>
      </c>
      <c r="K2267" t="s">
        <v>16</v>
      </c>
      <c r="L2267" t="s">
        <v>17</v>
      </c>
      <c r="M2267" t="s">
        <v>18</v>
      </c>
      <c r="N2267" s="18">
        <f>VLOOKUP(Barcelona_Idealista4[[#This Row],[lift]],Tabla5[],2,0)</f>
        <v>0</v>
      </c>
      <c r="O2267" s="25">
        <v>410000</v>
      </c>
      <c r="P2267" s="25">
        <f>Barcelona_Idealista4[[#This Row],[prices]]/Barcelona_Idealista4[[#This Row],[area_m2]]</f>
        <v>3474.5762711864409</v>
      </c>
      <c r="Q2267" t="str">
        <f>_xlfn.TEXTJOIN("-",0,Barcelona_Idealista4[[#This Row],[condition]],Barcelona_Idealista4[[#This Row],[prices]])</f>
        <v>needs refurb-410000</v>
      </c>
      <c r="R2267" s="11" t="str" cm="1">
        <f t="array" ref="R22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8" spans="1:18" x14ac:dyDescent="0.2">
      <c r="A2268" s="1">
        <v>44302</v>
      </c>
      <c r="B2268" s="14">
        <f>YEAR(Barcelona_Idealista4[[#This Row],[Fecha]])</f>
        <v>2021</v>
      </c>
      <c r="C2268" t="s">
        <v>2389</v>
      </c>
      <c r="D2268" t="s">
        <v>11</v>
      </c>
      <c r="E2268" t="s">
        <v>25</v>
      </c>
      <c r="F2268" t="s">
        <v>39</v>
      </c>
      <c r="G2268" t="s">
        <v>120</v>
      </c>
      <c r="H2268" t="s">
        <v>15</v>
      </c>
      <c r="I2268">
        <v>4</v>
      </c>
      <c r="J2268">
        <v>77</v>
      </c>
      <c r="K2268" t="s">
        <v>16</v>
      </c>
      <c r="L2268" t="s">
        <v>17</v>
      </c>
      <c r="M2268" t="s">
        <v>18</v>
      </c>
      <c r="N2268" s="18">
        <f>VLOOKUP(Barcelona_Idealista4[[#This Row],[lift]],Tabla5[],2,0)</f>
        <v>0</v>
      </c>
      <c r="O2268" s="25">
        <v>249000</v>
      </c>
      <c r="P2268" s="25">
        <f>Barcelona_Idealista4[[#This Row],[prices]]/Barcelona_Idealista4[[#This Row],[area_m2]]</f>
        <v>3233.7662337662337</v>
      </c>
      <c r="Q2268" t="str">
        <f>_xlfn.TEXTJOIN("-",0,Barcelona_Idealista4[[#This Row],[condition]],Barcelona_Idealista4[[#This Row],[prices]])</f>
        <v>needs refurb-249000</v>
      </c>
      <c r="R2268" s="11" t="str" cm="1">
        <f t="array" ref="R22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69" spans="1:18" x14ac:dyDescent="0.2">
      <c r="A2269" s="1">
        <v>44303</v>
      </c>
      <c r="B2269" s="14">
        <f>YEAR(Barcelona_Idealista4[[#This Row],[Fecha]])</f>
        <v>2021</v>
      </c>
      <c r="C2269" t="s">
        <v>2390</v>
      </c>
      <c r="D2269" t="s">
        <v>11</v>
      </c>
      <c r="E2269" t="s">
        <v>12</v>
      </c>
      <c r="F2269" t="s">
        <v>41</v>
      </c>
      <c r="G2269" t="s">
        <v>120</v>
      </c>
      <c r="H2269" t="s">
        <v>15</v>
      </c>
      <c r="I2269">
        <v>4</v>
      </c>
      <c r="J2269">
        <v>114</v>
      </c>
      <c r="K2269" t="s">
        <v>16</v>
      </c>
      <c r="L2269" t="s">
        <v>17</v>
      </c>
      <c r="M2269" t="s">
        <v>40</v>
      </c>
      <c r="N2269" s="18">
        <f>VLOOKUP(Barcelona_Idealista4[[#This Row],[lift]],Tabla5[],2,0)</f>
        <v>0</v>
      </c>
      <c r="O2269" s="25">
        <v>429000</v>
      </c>
      <c r="P2269" s="25">
        <f>Barcelona_Idealista4[[#This Row],[prices]]/Barcelona_Idealista4[[#This Row],[area_m2]]</f>
        <v>3763.1578947368421</v>
      </c>
      <c r="Q2269" t="str">
        <f>_xlfn.TEXTJOIN("-",0,Barcelona_Idealista4[[#This Row],[condition]],Barcelona_Idealista4[[#This Row],[prices]])</f>
        <v>needs refurb-429000</v>
      </c>
      <c r="R2269" s="11" t="str" cm="1">
        <f t="array" ref="R22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0" spans="1:18" x14ac:dyDescent="0.2">
      <c r="A2270" s="1">
        <v>44304</v>
      </c>
      <c r="B2270" s="14">
        <f>YEAR(Barcelona_Idealista4[[#This Row],[Fecha]])</f>
        <v>2021</v>
      </c>
      <c r="C2270" t="s">
        <v>2391</v>
      </c>
      <c r="D2270" t="s">
        <v>11</v>
      </c>
      <c r="E2270" t="s">
        <v>89</v>
      </c>
      <c r="F2270" t="s">
        <v>95</v>
      </c>
      <c r="G2270" t="s">
        <v>120</v>
      </c>
      <c r="H2270" t="s">
        <v>15</v>
      </c>
      <c r="I2270">
        <v>2</v>
      </c>
      <c r="J2270">
        <v>60</v>
      </c>
      <c r="K2270" t="s">
        <v>28</v>
      </c>
      <c r="L2270" t="s">
        <v>17</v>
      </c>
      <c r="M2270" t="s">
        <v>36</v>
      </c>
      <c r="N2270" s="18">
        <f>VLOOKUP(Barcelona_Idealista4[[#This Row],[lift]],Tabla5[],2,0)</f>
        <v>0.02</v>
      </c>
      <c r="O2270" s="25">
        <v>69000</v>
      </c>
      <c r="P2270" s="25">
        <f>Barcelona_Idealista4[[#This Row],[prices]]/Barcelona_Idealista4[[#This Row],[area_m2]]</f>
        <v>1150</v>
      </c>
      <c r="Q2270" t="str">
        <f>_xlfn.TEXTJOIN("-",0,Barcelona_Idealista4[[#This Row],[condition]],Barcelona_Idealista4[[#This Row],[prices]])</f>
        <v>needs refurb-69000</v>
      </c>
      <c r="R2270" s="11" t="str" cm="1">
        <f t="array" ref="R22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71" spans="1:18" x14ac:dyDescent="0.2">
      <c r="A2271" s="1">
        <v>44305</v>
      </c>
      <c r="B2271" s="14">
        <f>YEAR(Barcelona_Idealista4[[#This Row],[Fecha]])</f>
        <v>2021</v>
      </c>
      <c r="C2271" t="s">
        <v>2392</v>
      </c>
      <c r="D2271" t="s">
        <v>11</v>
      </c>
      <c r="E2271" t="s">
        <v>12</v>
      </c>
      <c r="F2271" t="s">
        <v>33</v>
      </c>
      <c r="G2271" t="s">
        <v>120</v>
      </c>
      <c r="H2271" t="s">
        <v>23</v>
      </c>
      <c r="I2271">
        <v>4</v>
      </c>
      <c r="J2271">
        <v>109</v>
      </c>
      <c r="K2271" t="s">
        <v>16</v>
      </c>
      <c r="L2271" t="s">
        <v>17</v>
      </c>
      <c r="M2271" t="s">
        <v>24</v>
      </c>
      <c r="N2271" s="18">
        <f>VLOOKUP(Barcelona_Idealista4[[#This Row],[lift]],Tabla5[],2,0)</f>
        <v>0</v>
      </c>
      <c r="O2271" s="25">
        <v>475000</v>
      </c>
      <c r="P2271" s="25">
        <f>Barcelona_Idealista4[[#This Row],[prices]]/Barcelona_Idealista4[[#This Row],[area_m2]]</f>
        <v>4357.7981651376149</v>
      </c>
      <c r="Q2271" t="str">
        <f>_xlfn.TEXTJOIN("-",0,Barcelona_Idealista4[[#This Row],[condition]],Barcelona_Idealista4[[#This Row],[prices]])</f>
        <v>needs refurb-475000</v>
      </c>
      <c r="R2271" s="11" t="str" cm="1">
        <f t="array" ref="R22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2" spans="1:18" x14ac:dyDescent="0.2">
      <c r="A2272" s="1">
        <v>44306</v>
      </c>
      <c r="B2272" s="14">
        <f>YEAR(Barcelona_Idealista4[[#This Row],[Fecha]])</f>
        <v>2021</v>
      </c>
      <c r="C2272" t="s">
        <v>2393</v>
      </c>
      <c r="D2272" t="s">
        <v>11</v>
      </c>
      <c r="E2272" t="s">
        <v>12</v>
      </c>
      <c r="F2272" t="s">
        <v>13</v>
      </c>
      <c r="G2272" t="s">
        <v>120</v>
      </c>
      <c r="H2272" t="s">
        <v>15</v>
      </c>
      <c r="I2272">
        <v>5</v>
      </c>
      <c r="J2272">
        <v>146</v>
      </c>
      <c r="K2272" t="s">
        <v>16</v>
      </c>
      <c r="L2272" t="s">
        <v>17</v>
      </c>
      <c r="M2272" t="s">
        <v>21</v>
      </c>
      <c r="N2272" s="18">
        <f>VLOOKUP(Barcelona_Idealista4[[#This Row],[lift]],Tabla5[],2,0)</f>
        <v>0</v>
      </c>
      <c r="O2272" s="25">
        <v>670000</v>
      </c>
      <c r="P2272" s="25">
        <f>Barcelona_Idealista4[[#This Row],[prices]]/Barcelona_Idealista4[[#This Row],[area_m2]]</f>
        <v>4589.0410958904113</v>
      </c>
      <c r="Q2272" t="str">
        <f>_xlfn.TEXTJOIN("-",0,Barcelona_Idealista4[[#This Row],[condition]],Barcelona_Idealista4[[#This Row],[prices]])</f>
        <v>needs refurb-670000</v>
      </c>
      <c r="R2272" s="11" t="str" cm="1">
        <f t="array" ref="R22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3" spans="1:18" x14ac:dyDescent="0.2">
      <c r="A2273" s="1">
        <v>44307</v>
      </c>
      <c r="B2273" s="14">
        <f>YEAR(Barcelona_Idealista4[[#This Row],[Fecha]])</f>
        <v>2021</v>
      </c>
      <c r="C2273" t="s">
        <v>2394</v>
      </c>
      <c r="D2273" t="s">
        <v>11</v>
      </c>
      <c r="E2273" t="s">
        <v>42</v>
      </c>
      <c r="F2273" t="s">
        <v>81</v>
      </c>
      <c r="G2273" t="s">
        <v>120</v>
      </c>
      <c r="H2273" t="s">
        <v>15</v>
      </c>
      <c r="I2273">
        <v>3</v>
      </c>
      <c r="J2273">
        <v>84</v>
      </c>
      <c r="K2273" t="s">
        <v>16</v>
      </c>
      <c r="L2273" t="s">
        <v>17</v>
      </c>
      <c r="M2273" t="s">
        <v>40</v>
      </c>
      <c r="N2273" s="18">
        <f>VLOOKUP(Barcelona_Idealista4[[#This Row],[lift]],Tabla5[],2,0)</f>
        <v>0</v>
      </c>
      <c r="O2273" s="25">
        <v>299000</v>
      </c>
      <c r="P2273" s="25">
        <f>Barcelona_Idealista4[[#This Row],[prices]]/Barcelona_Idealista4[[#This Row],[area_m2]]</f>
        <v>3559.5238095238096</v>
      </c>
      <c r="Q2273" t="str">
        <f>_xlfn.TEXTJOIN("-",0,Barcelona_Idealista4[[#This Row],[condition]],Barcelona_Idealista4[[#This Row],[prices]])</f>
        <v>needs refurb-299000</v>
      </c>
      <c r="R2273" s="11" t="str" cm="1">
        <f t="array" ref="R22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4" spans="1:18" x14ac:dyDescent="0.2">
      <c r="A2274" s="1">
        <v>44308</v>
      </c>
      <c r="B2274" s="14">
        <f>YEAR(Barcelona_Idealista4[[#This Row],[Fecha]])</f>
        <v>2021</v>
      </c>
      <c r="C2274" t="s">
        <v>2395</v>
      </c>
      <c r="D2274" t="s">
        <v>11</v>
      </c>
      <c r="E2274" t="s">
        <v>19</v>
      </c>
      <c r="F2274" t="s">
        <v>45</v>
      </c>
      <c r="G2274" t="s">
        <v>120</v>
      </c>
      <c r="H2274" t="s">
        <v>15</v>
      </c>
      <c r="I2274">
        <v>4</v>
      </c>
      <c r="J2274">
        <v>165</v>
      </c>
      <c r="K2274" t="s">
        <v>16</v>
      </c>
      <c r="L2274" t="s">
        <v>17</v>
      </c>
      <c r="M2274" t="s">
        <v>40</v>
      </c>
      <c r="N2274" s="18">
        <f>VLOOKUP(Barcelona_Idealista4[[#This Row],[lift]],Tabla5[],2,0)</f>
        <v>0</v>
      </c>
      <c r="O2274" s="25">
        <v>650000</v>
      </c>
      <c r="P2274" s="25">
        <f>Barcelona_Idealista4[[#This Row],[prices]]/Barcelona_Idealista4[[#This Row],[area_m2]]</f>
        <v>3939.3939393939395</v>
      </c>
      <c r="Q2274" t="str">
        <f>_xlfn.TEXTJOIN("-",0,Barcelona_Idealista4[[#This Row],[condition]],Barcelona_Idealista4[[#This Row],[prices]])</f>
        <v>needs refurb-650000</v>
      </c>
      <c r="R2274" s="11" t="str" cm="1">
        <f t="array" ref="R22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5" spans="1:18" x14ac:dyDescent="0.2">
      <c r="A2275" s="1">
        <v>44309</v>
      </c>
      <c r="B2275" s="14">
        <f>YEAR(Barcelona_Idealista4[[#This Row],[Fecha]])</f>
        <v>2021</v>
      </c>
      <c r="C2275" t="s">
        <v>2396</v>
      </c>
      <c r="D2275" t="s">
        <v>11</v>
      </c>
      <c r="E2275" t="s">
        <v>19</v>
      </c>
      <c r="F2275" t="s">
        <v>20</v>
      </c>
      <c r="G2275" t="s">
        <v>120</v>
      </c>
      <c r="H2275" t="s">
        <v>15</v>
      </c>
      <c r="I2275">
        <v>3</v>
      </c>
      <c r="J2275">
        <v>134</v>
      </c>
      <c r="K2275" t="s">
        <v>16</v>
      </c>
      <c r="L2275" t="s">
        <v>17</v>
      </c>
      <c r="M2275" t="s">
        <v>58</v>
      </c>
      <c r="N2275" s="18">
        <f>VLOOKUP(Barcelona_Idealista4[[#This Row],[lift]],Tabla5[],2,0)</f>
        <v>0</v>
      </c>
      <c r="O2275" s="25">
        <v>660000</v>
      </c>
      <c r="P2275" s="25">
        <f>Barcelona_Idealista4[[#This Row],[prices]]/Barcelona_Idealista4[[#This Row],[area_m2]]</f>
        <v>4925.373134328358</v>
      </c>
      <c r="Q2275" t="str">
        <f>_xlfn.TEXTJOIN("-",0,Barcelona_Idealista4[[#This Row],[condition]],Barcelona_Idealista4[[#This Row],[prices]])</f>
        <v>needs refurb-660000</v>
      </c>
      <c r="R2275" s="11" t="str" cm="1">
        <f t="array" ref="R22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6" spans="1:18" x14ac:dyDescent="0.2">
      <c r="A2276" s="1">
        <v>44310</v>
      </c>
      <c r="B2276" s="14">
        <f>YEAR(Barcelona_Idealista4[[#This Row],[Fecha]])</f>
        <v>2021</v>
      </c>
      <c r="C2276" t="s">
        <v>2397</v>
      </c>
      <c r="D2276" t="s">
        <v>11</v>
      </c>
      <c r="E2276" t="s">
        <v>47</v>
      </c>
      <c r="F2276" t="s">
        <v>112</v>
      </c>
      <c r="G2276" t="s">
        <v>120</v>
      </c>
      <c r="H2276" t="s">
        <v>15</v>
      </c>
      <c r="I2276">
        <v>3</v>
      </c>
      <c r="J2276">
        <v>70</v>
      </c>
      <c r="K2276" t="s">
        <v>16</v>
      </c>
      <c r="L2276" t="s">
        <v>67</v>
      </c>
      <c r="M2276" t="s">
        <v>57</v>
      </c>
      <c r="N2276" s="18">
        <f>VLOOKUP(Barcelona_Idealista4[[#This Row],[lift]],Tabla5[],2,0)</f>
        <v>0</v>
      </c>
      <c r="O2276" s="25">
        <v>219000</v>
      </c>
      <c r="P2276" s="25">
        <f>Barcelona_Idealista4[[#This Row],[prices]]/Barcelona_Idealista4[[#This Row],[area_m2]]</f>
        <v>3128.5714285714284</v>
      </c>
      <c r="Q2276" t="str">
        <f>_xlfn.TEXTJOIN("-",0,Barcelona_Idealista4[[#This Row],[condition]],Barcelona_Idealista4[[#This Row],[prices]])</f>
        <v>needs refurb-219000</v>
      </c>
      <c r="R2276" s="11" t="str" cm="1">
        <f t="array" ref="R22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7" spans="1:18" x14ac:dyDescent="0.2">
      <c r="A2277" s="1">
        <v>44311</v>
      </c>
      <c r="B2277" s="14">
        <f>YEAR(Barcelona_Idealista4[[#This Row],[Fecha]])</f>
        <v>2021</v>
      </c>
      <c r="C2277" t="s">
        <v>2398</v>
      </c>
      <c r="D2277" t="s">
        <v>11</v>
      </c>
      <c r="E2277" t="s">
        <v>12</v>
      </c>
      <c r="F2277" t="s">
        <v>13</v>
      </c>
      <c r="G2277" t="s">
        <v>120</v>
      </c>
      <c r="H2277" t="s">
        <v>15</v>
      </c>
      <c r="I2277">
        <v>3</v>
      </c>
      <c r="J2277">
        <v>114</v>
      </c>
      <c r="K2277" t="s">
        <v>16</v>
      </c>
      <c r="L2277" t="s">
        <v>17</v>
      </c>
      <c r="M2277" t="s">
        <v>60</v>
      </c>
      <c r="N2277" s="18">
        <f>VLOOKUP(Barcelona_Idealista4[[#This Row],[lift]],Tabla5[],2,0)</f>
        <v>0</v>
      </c>
      <c r="O2277" s="25">
        <v>720000</v>
      </c>
      <c r="P2277" s="25">
        <f>Barcelona_Idealista4[[#This Row],[prices]]/Barcelona_Idealista4[[#This Row],[area_m2]]</f>
        <v>6315.7894736842109</v>
      </c>
      <c r="Q2277" t="str">
        <f>_xlfn.TEXTJOIN("-",0,Barcelona_Idealista4[[#This Row],[condition]],Barcelona_Idealista4[[#This Row],[prices]])</f>
        <v>needs refurb-720000</v>
      </c>
      <c r="R2277" s="11" t="str" cm="1">
        <f t="array" ref="R22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78" spans="1:18" x14ac:dyDescent="0.2">
      <c r="A2278" s="1">
        <v>44312</v>
      </c>
      <c r="B2278" s="14">
        <f>YEAR(Barcelona_Idealista4[[#This Row],[Fecha]])</f>
        <v>2021</v>
      </c>
      <c r="C2278" t="s">
        <v>2399</v>
      </c>
      <c r="D2278" t="s">
        <v>11</v>
      </c>
      <c r="E2278" t="s">
        <v>37</v>
      </c>
      <c r="F2278" t="s">
        <v>74</v>
      </c>
      <c r="G2278" t="s">
        <v>120</v>
      </c>
      <c r="H2278" t="s">
        <v>15</v>
      </c>
      <c r="I2278">
        <v>1</v>
      </c>
      <c r="J2278">
        <v>38</v>
      </c>
      <c r="K2278" t="s">
        <v>28</v>
      </c>
      <c r="L2278" t="s">
        <v>17</v>
      </c>
      <c r="M2278" t="s">
        <v>40</v>
      </c>
      <c r="N2278" s="18">
        <f>VLOOKUP(Barcelona_Idealista4[[#This Row],[lift]],Tabla5[],2,0)</f>
        <v>0.02</v>
      </c>
      <c r="O2278" s="25">
        <v>109000</v>
      </c>
      <c r="P2278" s="25">
        <f>Barcelona_Idealista4[[#This Row],[prices]]/Barcelona_Idealista4[[#This Row],[area_m2]]</f>
        <v>2868.4210526315787</v>
      </c>
      <c r="Q2278" t="str">
        <f>_xlfn.TEXTJOIN("-",0,Barcelona_Idealista4[[#This Row],[condition]],Barcelona_Idealista4[[#This Row],[prices]])</f>
        <v>needs refurb-109000</v>
      </c>
      <c r="R2278" s="11" t="str" cm="1">
        <f t="array" ref="R22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79" spans="1:18" x14ac:dyDescent="0.2">
      <c r="A2279" s="1">
        <v>44313</v>
      </c>
      <c r="B2279" s="14">
        <f>YEAR(Barcelona_Idealista4[[#This Row],[Fecha]])</f>
        <v>2021</v>
      </c>
      <c r="C2279" t="s">
        <v>2400</v>
      </c>
      <c r="D2279" t="s">
        <v>11</v>
      </c>
      <c r="E2279" t="s">
        <v>12</v>
      </c>
      <c r="F2279" t="s">
        <v>13</v>
      </c>
      <c r="G2279" t="s">
        <v>120</v>
      </c>
      <c r="H2279" t="s">
        <v>15</v>
      </c>
      <c r="I2279">
        <v>2</v>
      </c>
      <c r="J2279">
        <v>103</v>
      </c>
      <c r="K2279" t="s">
        <v>16</v>
      </c>
      <c r="L2279" t="s">
        <v>17</v>
      </c>
      <c r="M2279" t="s">
        <v>60</v>
      </c>
      <c r="N2279" s="18">
        <f>VLOOKUP(Barcelona_Idealista4[[#This Row],[lift]],Tabla5[],2,0)</f>
        <v>0</v>
      </c>
      <c r="O2279" s="25">
        <v>535000</v>
      </c>
      <c r="P2279" s="25">
        <f>Barcelona_Idealista4[[#This Row],[prices]]/Barcelona_Idealista4[[#This Row],[area_m2]]</f>
        <v>5194.174757281553</v>
      </c>
      <c r="Q2279" t="str">
        <f>_xlfn.TEXTJOIN("-",0,Barcelona_Idealista4[[#This Row],[condition]],Barcelona_Idealista4[[#This Row],[prices]])</f>
        <v>needs refurb-535000</v>
      </c>
      <c r="R2279" s="11" t="str" cm="1">
        <f t="array" ref="R22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0" spans="1:18" x14ac:dyDescent="0.2">
      <c r="A2280" s="1">
        <v>44314</v>
      </c>
      <c r="B2280" s="14">
        <f>YEAR(Barcelona_Idealista4[[#This Row],[Fecha]])</f>
        <v>2021</v>
      </c>
      <c r="C2280" t="s">
        <v>2401</v>
      </c>
      <c r="D2280" t="s">
        <v>11</v>
      </c>
      <c r="E2280" t="s">
        <v>34</v>
      </c>
      <c r="F2280" t="s">
        <v>35</v>
      </c>
      <c r="G2280" t="s">
        <v>120</v>
      </c>
      <c r="H2280" t="s">
        <v>15</v>
      </c>
      <c r="I2280">
        <v>5</v>
      </c>
      <c r="J2280">
        <v>274</v>
      </c>
      <c r="K2280" t="s">
        <v>16</v>
      </c>
      <c r="L2280" t="s">
        <v>17</v>
      </c>
      <c r="M2280" t="s">
        <v>58</v>
      </c>
      <c r="N2280" s="18">
        <f>VLOOKUP(Barcelona_Idealista4[[#This Row],[lift]],Tabla5[],2,0)</f>
        <v>0</v>
      </c>
      <c r="O2280" s="25">
        <v>2000000</v>
      </c>
      <c r="P2280" s="25">
        <f>Barcelona_Idealista4[[#This Row],[prices]]/Barcelona_Idealista4[[#This Row],[area_m2]]</f>
        <v>7299.270072992701</v>
      </c>
      <c r="Q2280" t="str">
        <f>_xlfn.TEXTJOIN("-",0,Barcelona_Idealista4[[#This Row],[condition]],Barcelona_Idealista4[[#This Row],[prices]])</f>
        <v>needs refurb-2000000</v>
      </c>
      <c r="R2280" s="11" t="str" cm="1">
        <f t="array" ref="R22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1" spans="1:18" x14ac:dyDescent="0.2">
      <c r="A2281" s="1">
        <v>44315</v>
      </c>
      <c r="B2281" s="14">
        <f>YEAR(Barcelona_Idealista4[[#This Row],[Fecha]])</f>
        <v>2021</v>
      </c>
      <c r="C2281" t="s">
        <v>2402</v>
      </c>
      <c r="D2281" t="s">
        <v>11</v>
      </c>
      <c r="E2281" t="s">
        <v>34</v>
      </c>
      <c r="F2281" t="s">
        <v>35</v>
      </c>
      <c r="G2281" t="s">
        <v>120</v>
      </c>
      <c r="H2281" t="s">
        <v>15</v>
      </c>
      <c r="I2281">
        <v>3</v>
      </c>
      <c r="J2281">
        <v>103</v>
      </c>
      <c r="K2281" t="s">
        <v>16</v>
      </c>
      <c r="L2281" t="s">
        <v>17</v>
      </c>
      <c r="M2281" t="s">
        <v>36</v>
      </c>
      <c r="N2281" s="18">
        <f>VLOOKUP(Barcelona_Idealista4[[#This Row],[lift]],Tabla5[],2,0)</f>
        <v>0</v>
      </c>
      <c r="O2281" s="25">
        <v>680000</v>
      </c>
      <c r="P2281" s="25">
        <f>Barcelona_Idealista4[[#This Row],[prices]]/Barcelona_Idealista4[[#This Row],[area_m2]]</f>
        <v>6601.941747572816</v>
      </c>
      <c r="Q2281" t="str">
        <f>_xlfn.TEXTJOIN("-",0,Barcelona_Idealista4[[#This Row],[condition]],Barcelona_Idealista4[[#This Row],[prices]])</f>
        <v>needs refurb-680000</v>
      </c>
      <c r="R2281" s="11" t="str" cm="1">
        <f t="array" ref="R22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2" spans="1:18" x14ac:dyDescent="0.2">
      <c r="A2282" s="1">
        <v>44316</v>
      </c>
      <c r="B2282" s="14">
        <f>YEAR(Barcelona_Idealista4[[#This Row],[Fecha]])</f>
        <v>2021</v>
      </c>
      <c r="C2282" t="s">
        <v>2403</v>
      </c>
      <c r="D2282" t="s">
        <v>11</v>
      </c>
      <c r="E2282" t="s">
        <v>12</v>
      </c>
      <c r="F2282" t="s">
        <v>33</v>
      </c>
      <c r="G2282" t="s">
        <v>120</v>
      </c>
      <c r="H2282" t="s">
        <v>15</v>
      </c>
      <c r="I2282">
        <v>3</v>
      </c>
      <c r="J2282">
        <v>118</v>
      </c>
      <c r="K2282" t="s">
        <v>16</v>
      </c>
      <c r="L2282" t="s">
        <v>17</v>
      </c>
      <c r="M2282" t="s">
        <v>58</v>
      </c>
      <c r="N2282" s="18">
        <f>VLOOKUP(Barcelona_Idealista4[[#This Row],[lift]],Tabla5[],2,0)</f>
        <v>0</v>
      </c>
      <c r="O2282" s="25">
        <v>615000</v>
      </c>
      <c r="P2282" s="25">
        <f>Barcelona_Idealista4[[#This Row],[prices]]/Barcelona_Idealista4[[#This Row],[area_m2]]</f>
        <v>5211.8644067796613</v>
      </c>
      <c r="Q2282" t="str">
        <f>_xlfn.TEXTJOIN("-",0,Barcelona_Idealista4[[#This Row],[condition]],Barcelona_Idealista4[[#This Row],[prices]])</f>
        <v>needs refurb-615000</v>
      </c>
      <c r="R2282" s="11" t="str" cm="1">
        <f t="array" ref="R22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3" spans="1:18" x14ac:dyDescent="0.2">
      <c r="A2283" s="1">
        <v>44317</v>
      </c>
      <c r="B2283" s="14">
        <f>YEAR(Barcelona_Idealista4[[#This Row],[Fecha]])</f>
        <v>2021</v>
      </c>
      <c r="C2283" t="s">
        <v>2404</v>
      </c>
      <c r="D2283" t="s">
        <v>11</v>
      </c>
      <c r="E2283" t="s">
        <v>19</v>
      </c>
      <c r="F2283" t="s">
        <v>68</v>
      </c>
      <c r="G2283" t="s">
        <v>120</v>
      </c>
      <c r="H2283" t="s">
        <v>15</v>
      </c>
      <c r="I2283">
        <v>3</v>
      </c>
      <c r="J2283">
        <v>103</v>
      </c>
      <c r="K2283" t="s">
        <v>16</v>
      </c>
      <c r="L2283" t="s">
        <v>17</v>
      </c>
      <c r="M2283" t="s">
        <v>36</v>
      </c>
      <c r="N2283" s="18">
        <f>VLOOKUP(Barcelona_Idealista4[[#This Row],[lift]],Tabla5[],2,0)</f>
        <v>0</v>
      </c>
      <c r="O2283" s="25">
        <v>680000</v>
      </c>
      <c r="P2283" s="25">
        <f>Barcelona_Idealista4[[#This Row],[prices]]/Barcelona_Idealista4[[#This Row],[area_m2]]</f>
        <v>6601.941747572816</v>
      </c>
      <c r="Q2283" t="str">
        <f>_xlfn.TEXTJOIN("-",0,Barcelona_Idealista4[[#This Row],[condition]],Barcelona_Idealista4[[#This Row],[prices]])</f>
        <v>needs refurb-680000</v>
      </c>
      <c r="R2283" s="11" t="str" cm="1">
        <f t="array" ref="R22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4" spans="1:18" x14ac:dyDescent="0.2">
      <c r="A2284" s="1">
        <v>44318</v>
      </c>
      <c r="B2284" s="14">
        <f>YEAR(Barcelona_Idealista4[[#This Row],[Fecha]])</f>
        <v>2021</v>
      </c>
      <c r="C2284" t="s">
        <v>2405</v>
      </c>
      <c r="D2284" t="s">
        <v>11</v>
      </c>
      <c r="E2284" t="s">
        <v>37</v>
      </c>
      <c r="F2284" t="s">
        <v>74</v>
      </c>
      <c r="G2284" t="s">
        <v>120</v>
      </c>
      <c r="H2284" t="s">
        <v>15</v>
      </c>
      <c r="I2284">
        <v>3</v>
      </c>
      <c r="J2284">
        <v>110</v>
      </c>
      <c r="K2284" t="s">
        <v>16</v>
      </c>
      <c r="L2284" t="s">
        <v>17</v>
      </c>
      <c r="M2284" t="s">
        <v>21</v>
      </c>
      <c r="N2284" s="18">
        <f>VLOOKUP(Barcelona_Idealista4[[#This Row],[lift]],Tabla5[],2,0)</f>
        <v>0</v>
      </c>
      <c r="O2284" s="25">
        <v>390000</v>
      </c>
      <c r="P2284" s="25">
        <f>Barcelona_Idealista4[[#This Row],[prices]]/Barcelona_Idealista4[[#This Row],[area_m2]]</f>
        <v>3545.4545454545455</v>
      </c>
      <c r="Q2284" t="str">
        <f>_xlfn.TEXTJOIN("-",0,Barcelona_Idealista4[[#This Row],[condition]],Barcelona_Idealista4[[#This Row],[prices]])</f>
        <v>needs refurb-390000</v>
      </c>
      <c r="R2284" s="11" t="str" cm="1">
        <f t="array" ref="R22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5" spans="1:18" x14ac:dyDescent="0.2">
      <c r="A2285" s="1">
        <v>44319</v>
      </c>
      <c r="B2285" s="14">
        <f>YEAR(Barcelona_Idealista4[[#This Row],[Fecha]])</f>
        <v>2021</v>
      </c>
      <c r="C2285" t="s">
        <v>2406</v>
      </c>
      <c r="D2285" t="s">
        <v>11</v>
      </c>
      <c r="E2285" t="s">
        <v>25</v>
      </c>
      <c r="F2285" t="s">
        <v>101</v>
      </c>
      <c r="G2285" t="s">
        <v>120</v>
      </c>
      <c r="H2285" t="s">
        <v>15</v>
      </c>
      <c r="I2285">
        <v>3</v>
      </c>
      <c r="J2285">
        <v>68</v>
      </c>
      <c r="K2285" t="s">
        <v>28</v>
      </c>
      <c r="L2285" t="s">
        <v>17</v>
      </c>
      <c r="M2285" t="s">
        <v>21</v>
      </c>
      <c r="N2285" s="18">
        <f>VLOOKUP(Barcelona_Idealista4[[#This Row],[lift]],Tabla5[],2,0)</f>
        <v>0.02</v>
      </c>
      <c r="O2285" s="25">
        <v>132000</v>
      </c>
      <c r="P2285" s="25">
        <f>Barcelona_Idealista4[[#This Row],[prices]]/Barcelona_Idealista4[[#This Row],[area_m2]]</f>
        <v>1941.1764705882354</v>
      </c>
      <c r="Q2285" t="str">
        <f>_xlfn.TEXTJOIN("-",0,Barcelona_Idealista4[[#This Row],[condition]],Barcelona_Idealista4[[#This Row],[prices]])</f>
        <v>needs refurb-132000</v>
      </c>
      <c r="R2285" s="11" t="str" cm="1">
        <f t="array" ref="R22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86" spans="1:18" x14ac:dyDescent="0.2">
      <c r="A2286" s="1">
        <v>44320</v>
      </c>
      <c r="B2286" s="14">
        <f>YEAR(Barcelona_Idealista4[[#This Row],[Fecha]])</f>
        <v>2021</v>
      </c>
      <c r="C2286" t="s">
        <v>2407</v>
      </c>
      <c r="D2286" t="s">
        <v>11</v>
      </c>
      <c r="E2286" t="s">
        <v>12</v>
      </c>
      <c r="F2286" t="s">
        <v>31</v>
      </c>
      <c r="G2286" t="s">
        <v>120</v>
      </c>
      <c r="H2286" t="s">
        <v>15</v>
      </c>
      <c r="I2286">
        <v>4</v>
      </c>
      <c r="J2286">
        <v>82</v>
      </c>
      <c r="K2286" t="s">
        <v>16</v>
      </c>
      <c r="L2286" t="s">
        <v>17</v>
      </c>
      <c r="M2286" t="s">
        <v>58</v>
      </c>
      <c r="N2286" s="18">
        <f>VLOOKUP(Barcelona_Idealista4[[#This Row],[lift]],Tabla5[],2,0)</f>
        <v>0</v>
      </c>
      <c r="O2286" s="25">
        <v>280000</v>
      </c>
      <c r="P2286" s="25">
        <f>Barcelona_Idealista4[[#This Row],[prices]]/Barcelona_Idealista4[[#This Row],[area_m2]]</f>
        <v>3414.6341463414633</v>
      </c>
      <c r="Q2286" t="str">
        <f>_xlfn.TEXTJOIN("-",0,Barcelona_Idealista4[[#This Row],[condition]],Barcelona_Idealista4[[#This Row],[prices]])</f>
        <v>needs refurb-280000</v>
      </c>
      <c r="R2286" s="11" t="str" cm="1">
        <f t="array" ref="R22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7" spans="1:18" x14ac:dyDescent="0.2">
      <c r="A2287" s="1">
        <v>44321</v>
      </c>
      <c r="B2287" s="14">
        <f>YEAR(Barcelona_Idealista4[[#This Row],[Fecha]])</f>
        <v>2021</v>
      </c>
      <c r="C2287" t="s">
        <v>2408</v>
      </c>
      <c r="D2287" t="s">
        <v>11</v>
      </c>
      <c r="E2287" t="s">
        <v>34</v>
      </c>
      <c r="F2287" t="s">
        <v>44</v>
      </c>
      <c r="G2287" t="s">
        <v>120</v>
      </c>
      <c r="H2287" t="s">
        <v>15</v>
      </c>
      <c r="I2287">
        <v>3</v>
      </c>
      <c r="J2287">
        <v>110</v>
      </c>
      <c r="K2287" t="s">
        <v>16</v>
      </c>
      <c r="L2287" t="s">
        <v>17</v>
      </c>
      <c r="M2287" t="s">
        <v>60</v>
      </c>
      <c r="N2287" s="18">
        <f>VLOOKUP(Barcelona_Idealista4[[#This Row],[lift]],Tabla5[],2,0)</f>
        <v>0</v>
      </c>
      <c r="O2287" s="25">
        <v>450000</v>
      </c>
      <c r="P2287" s="25">
        <f>Barcelona_Idealista4[[#This Row],[prices]]/Barcelona_Idealista4[[#This Row],[area_m2]]</f>
        <v>4090.909090909091</v>
      </c>
      <c r="Q2287" t="str">
        <f>_xlfn.TEXTJOIN("-",0,Barcelona_Idealista4[[#This Row],[condition]],Barcelona_Idealista4[[#This Row],[prices]])</f>
        <v>needs refurb-450000</v>
      </c>
      <c r="R2287" s="11" t="str" cm="1">
        <f t="array" ref="R22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8" spans="1:18" x14ac:dyDescent="0.2">
      <c r="A2288" s="1">
        <v>44322</v>
      </c>
      <c r="B2288" s="14">
        <f>YEAR(Barcelona_Idealista4[[#This Row],[Fecha]])</f>
        <v>2021</v>
      </c>
      <c r="C2288" t="s">
        <v>2409</v>
      </c>
      <c r="D2288" t="s">
        <v>11</v>
      </c>
      <c r="E2288" t="s">
        <v>50</v>
      </c>
      <c r="F2288" t="s">
        <v>66</v>
      </c>
      <c r="G2288" t="s">
        <v>120</v>
      </c>
      <c r="H2288" t="s">
        <v>15</v>
      </c>
      <c r="I2288">
        <v>3</v>
      </c>
      <c r="J2288">
        <v>88</v>
      </c>
      <c r="K2288" t="s">
        <v>16</v>
      </c>
      <c r="L2288" t="s">
        <v>17</v>
      </c>
      <c r="M2288" t="s">
        <v>58</v>
      </c>
      <c r="N2288" s="18">
        <f>VLOOKUP(Barcelona_Idealista4[[#This Row],[lift]],Tabla5[],2,0)</f>
        <v>0</v>
      </c>
      <c r="O2288" s="25">
        <v>350000</v>
      </c>
      <c r="P2288" s="25">
        <f>Barcelona_Idealista4[[#This Row],[prices]]/Barcelona_Idealista4[[#This Row],[area_m2]]</f>
        <v>3977.2727272727275</v>
      </c>
      <c r="Q2288" t="str">
        <f>_xlfn.TEXTJOIN("-",0,Barcelona_Idealista4[[#This Row],[condition]],Barcelona_Idealista4[[#This Row],[prices]])</f>
        <v>needs refurb-350000</v>
      </c>
      <c r="R2288" s="11" t="str" cm="1">
        <f t="array" ref="R22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89" spans="1:18" x14ac:dyDescent="0.2">
      <c r="A2289" s="1">
        <v>44323</v>
      </c>
      <c r="B2289" s="14">
        <f>YEAR(Barcelona_Idealista4[[#This Row],[Fecha]])</f>
        <v>2021</v>
      </c>
      <c r="C2289" t="s">
        <v>2410</v>
      </c>
      <c r="D2289" t="s">
        <v>11</v>
      </c>
      <c r="E2289" t="s">
        <v>37</v>
      </c>
      <c r="F2289" t="s">
        <v>74</v>
      </c>
      <c r="G2289" t="s">
        <v>120</v>
      </c>
      <c r="H2289" t="s">
        <v>15</v>
      </c>
      <c r="I2289">
        <v>2</v>
      </c>
      <c r="J2289">
        <v>44</v>
      </c>
      <c r="K2289" t="s">
        <v>28</v>
      </c>
      <c r="L2289" t="s">
        <v>17</v>
      </c>
      <c r="M2289" t="s">
        <v>21</v>
      </c>
      <c r="N2289" s="18">
        <f>VLOOKUP(Barcelona_Idealista4[[#This Row],[lift]],Tabla5[],2,0)</f>
        <v>0.02</v>
      </c>
      <c r="O2289" s="25">
        <v>120000</v>
      </c>
      <c r="P2289" s="25">
        <f>Barcelona_Idealista4[[#This Row],[prices]]/Barcelona_Idealista4[[#This Row],[area_m2]]</f>
        <v>2727.2727272727275</v>
      </c>
      <c r="Q2289" t="str">
        <f>_xlfn.TEXTJOIN("-",0,Barcelona_Idealista4[[#This Row],[condition]],Barcelona_Idealista4[[#This Row],[prices]])</f>
        <v>needs refurb-120000</v>
      </c>
      <c r="R2289" s="11" t="str" cm="1">
        <f t="array" ref="R22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0" spans="1:18" x14ac:dyDescent="0.2">
      <c r="A2290" s="1">
        <v>44324</v>
      </c>
      <c r="B2290" s="14">
        <f>YEAR(Barcelona_Idealista4[[#This Row],[Fecha]])</f>
        <v>2021</v>
      </c>
      <c r="C2290" t="s">
        <v>2411</v>
      </c>
      <c r="D2290" t="s">
        <v>11</v>
      </c>
      <c r="E2290" t="s">
        <v>47</v>
      </c>
      <c r="F2290" t="s">
        <v>48</v>
      </c>
      <c r="G2290" t="s">
        <v>120</v>
      </c>
      <c r="H2290" t="s">
        <v>15</v>
      </c>
      <c r="I2290">
        <v>3</v>
      </c>
      <c r="J2290">
        <v>67</v>
      </c>
      <c r="K2290" t="s">
        <v>16</v>
      </c>
      <c r="L2290" t="s">
        <v>17</v>
      </c>
      <c r="M2290" t="s">
        <v>46</v>
      </c>
      <c r="N2290" s="18">
        <f>VLOOKUP(Barcelona_Idealista4[[#This Row],[lift]],Tabla5[],2,0)</f>
        <v>0</v>
      </c>
      <c r="O2290" s="25">
        <v>380000</v>
      </c>
      <c r="P2290" s="25">
        <f>Barcelona_Idealista4[[#This Row],[prices]]/Barcelona_Idealista4[[#This Row],[area_m2]]</f>
        <v>5671.6417910447763</v>
      </c>
      <c r="Q2290" t="str">
        <f>_xlfn.TEXTJOIN("-",0,Barcelona_Idealista4[[#This Row],[condition]],Barcelona_Idealista4[[#This Row],[prices]])</f>
        <v>needs refurb-380000</v>
      </c>
      <c r="R2290" s="11" t="str" cm="1">
        <f t="array" ref="R22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1" spans="1:18" x14ac:dyDescent="0.2">
      <c r="A2291" s="1">
        <v>44325</v>
      </c>
      <c r="B2291" s="14">
        <f>YEAR(Barcelona_Idealista4[[#This Row],[Fecha]])</f>
        <v>2021</v>
      </c>
      <c r="C2291" t="s">
        <v>2412</v>
      </c>
      <c r="D2291" t="s">
        <v>11</v>
      </c>
      <c r="E2291" t="s">
        <v>25</v>
      </c>
      <c r="F2291" t="s">
        <v>91</v>
      </c>
      <c r="G2291" t="s">
        <v>120</v>
      </c>
      <c r="H2291" t="s">
        <v>15</v>
      </c>
      <c r="I2291">
        <v>4</v>
      </c>
      <c r="J2291">
        <v>160</v>
      </c>
      <c r="K2291" t="s">
        <v>16</v>
      </c>
      <c r="L2291" t="s">
        <v>67</v>
      </c>
      <c r="M2291" t="s">
        <v>18</v>
      </c>
      <c r="N2291" s="18">
        <f>VLOOKUP(Barcelona_Idealista4[[#This Row],[lift]],Tabla5[],2,0)</f>
        <v>0</v>
      </c>
      <c r="O2291" s="25">
        <v>400000</v>
      </c>
      <c r="P2291" s="25">
        <f>Barcelona_Idealista4[[#This Row],[prices]]/Barcelona_Idealista4[[#This Row],[area_m2]]</f>
        <v>2500</v>
      </c>
      <c r="Q2291" t="str">
        <f>_xlfn.TEXTJOIN("-",0,Barcelona_Idealista4[[#This Row],[condition]],Barcelona_Idealista4[[#This Row],[prices]])</f>
        <v>needs refurb-400000</v>
      </c>
      <c r="R2291" s="11" t="str" cm="1">
        <f t="array" ref="R22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2" spans="1:18" x14ac:dyDescent="0.2">
      <c r="A2292" s="1">
        <v>44326</v>
      </c>
      <c r="B2292" s="14">
        <f>YEAR(Barcelona_Idealista4[[#This Row],[Fecha]])</f>
        <v>2021</v>
      </c>
      <c r="C2292" t="s">
        <v>2413</v>
      </c>
      <c r="D2292" t="s">
        <v>11</v>
      </c>
      <c r="E2292" t="s">
        <v>47</v>
      </c>
      <c r="F2292" t="s">
        <v>48</v>
      </c>
      <c r="G2292" t="s">
        <v>120</v>
      </c>
      <c r="H2292" t="s">
        <v>15</v>
      </c>
      <c r="I2292">
        <v>3</v>
      </c>
      <c r="J2292">
        <v>94</v>
      </c>
      <c r="K2292" t="s">
        <v>16</v>
      </c>
      <c r="L2292" t="s">
        <v>17</v>
      </c>
      <c r="M2292" t="s">
        <v>40</v>
      </c>
      <c r="N2292" s="18">
        <f>VLOOKUP(Barcelona_Idealista4[[#This Row],[lift]],Tabla5[],2,0)</f>
        <v>0</v>
      </c>
      <c r="O2292" s="25">
        <v>280000</v>
      </c>
      <c r="P2292" s="25">
        <f>Barcelona_Idealista4[[#This Row],[prices]]/Barcelona_Idealista4[[#This Row],[area_m2]]</f>
        <v>2978.7234042553191</v>
      </c>
      <c r="Q2292" t="str">
        <f>_xlfn.TEXTJOIN("-",0,Barcelona_Idealista4[[#This Row],[condition]],Barcelona_Idealista4[[#This Row],[prices]])</f>
        <v>needs refurb-280000</v>
      </c>
      <c r="R2292" s="11" t="str" cm="1">
        <f t="array" ref="R22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3" spans="1:18" x14ac:dyDescent="0.2">
      <c r="A2293" s="1">
        <v>44327</v>
      </c>
      <c r="B2293" s="14">
        <f>YEAR(Barcelona_Idealista4[[#This Row],[Fecha]])</f>
        <v>2021</v>
      </c>
      <c r="C2293" t="s">
        <v>2414</v>
      </c>
      <c r="D2293" t="s">
        <v>11</v>
      </c>
      <c r="E2293" t="s">
        <v>42</v>
      </c>
      <c r="F2293" t="s">
        <v>88</v>
      </c>
      <c r="G2293" t="s">
        <v>120</v>
      </c>
      <c r="H2293" t="s">
        <v>15</v>
      </c>
      <c r="I2293">
        <v>3</v>
      </c>
      <c r="J2293">
        <v>120</v>
      </c>
      <c r="K2293" t="s">
        <v>16</v>
      </c>
      <c r="L2293" t="s">
        <v>17</v>
      </c>
      <c r="M2293" t="s">
        <v>58</v>
      </c>
      <c r="N2293" s="18">
        <f>VLOOKUP(Barcelona_Idealista4[[#This Row],[lift]],Tabla5[],2,0)</f>
        <v>0</v>
      </c>
      <c r="O2293" s="25">
        <v>370000</v>
      </c>
      <c r="P2293" s="25">
        <f>Barcelona_Idealista4[[#This Row],[prices]]/Barcelona_Idealista4[[#This Row],[area_m2]]</f>
        <v>3083.3333333333335</v>
      </c>
      <c r="Q2293" t="str">
        <f>_xlfn.TEXTJOIN("-",0,Barcelona_Idealista4[[#This Row],[condition]],Barcelona_Idealista4[[#This Row],[prices]])</f>
        <v>needs refurb-370000</v>
      </c>
      <c r="R2293" s="11" t="str" cm="1">
        <f t="array" ref="R22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4" spans="1:18" x14ac:dyDescent="0.2">
      <c r="A2294" s="1">
        <v>44328</v>
      </c>
      <c r="B2294" s="14">
        <f>YEAR(Barcelona_Idealista4[[#This Row],[Fecha]])</f>
        <v>2021</v>
      </c>
      <c r="C2294" t="s">
        <v>2415</v>
      </c>
      <c r="D2294" t="s">
        <v>11</v>
      </c>
      <c r="E2294" t="s">
        <v>12</v>
      </c>
      <c r="F2294" t="s">
        <v>41</v>
      </c>
      <c r="G2294" t="s">
        <v>120</v>
      </c>
      <c r="H2294" t="s">
        <v>15</v>
      </c>
      <c r="I2294">
        <v>3</v>
      </c>
      <c r="J2294">
        <v>108</v>
      </c>
      <c r="K2294" t="s">
        <v>16</v>
      </c>
      <c r="L2294" t="s">
        <v>17</v>
      </c>
      <c r="M2294" t="s">
        <v>40</v>
      </c>
      <c r="N2294" s="18">
        <f>VLOOKUP(Barcelona_Idealista4[[#This Row],[lift]],Tabla5[],2,0)</f>
        <v>0</v>
      </c>
      <c r="O2294" s="25">
        <v>409000</v>
      </c>
      <c r="P2294" s="25">
        <f>Barcelona_Idealista4[[#This Row],[prices]]/Barcelona_Idealista4[[#This Row],[area_m2]]</f>
        <v>3787.037037037037</v>
      </c>
      <c r="Q2294" t="str">
        <f>_xlfn.TEXTJOIN("-",0,Barcelona_Idealista4[[#This Row],[condition]],Barcelona_Idealista4[[#This Row],[prices]])</f>
        <v>needs refurb-409000</v>
      </c>
      <c r="R2294" s="11" t="str" cm="1">
        <f t="array" ref="R22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5" spans="1:18" x14ac:dyDescent="0.2">
      <c r="A2295" s="1">
        <v>44329</v>
      </c>
      <c r="B2295" s="14">
        <f>YEAR(Barcelona_Idealista4[[#This Row],[Fecha]])</f>
        <v>2021</v>
      </c>
      <c r="C2295" t="s">
        <v>2416</v>
      </c>
      <c r="D2295" t="s">
        <v>11</v>
      </c>
      <c r="E2295" t="s">
        <v>19</v>
      </c>
      <c r="F2295" t="s">
        <v>73</v>
      </c>
      <c r="G2295" t="s">
        <v>120</v>
      </c>
      <c r="H2295" t="s">
        <v>15</v>
      </c>
      <c r="I2295">
        <v>2</v>
      </c>
      <c r="J2295">
        <v>97</v>
      </c>
      <c r="K2295" t="s">
        <v>16</v>
      </c>
      <c r="L2295" t="s">
        <v>17</v>
      </c>
      <c r="M2295" t="s">
        <v>18</v>
      </c>
      <c r="N2295" s="18">
        <f>VLOOKUP(Barcelona_Idealista4[[#This Row],[lift]],Tabla5[],2,0)</f>
        <v>0</v>
      </c>
      <c r="O2295" s="25">
        <v>390000</v>
      </c>
      <c r="P2295" s="25">
        <f>Barcelona_Idealista4[[#This Row],[prices]]/Barcelona_Idealista4[[#This Row],[area_m2]]</f>
        <v>4020.6185567010311</v>
      </c>
      <c r="Q2295" t="str">
        <f>_xlfn.TEXTJOIN("-",0,Barcelona_Idealista4[[#This Row],[condition]],Barcelona_Idealista4[[#This Row],[prices]])</f>
        <v>needs refurb-390000</v>
      </c>
      <c r="R2295" s="11" t="str" cm="1">
        <f t="array" ref="R22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6" spans="1:18" x14ac:dyDescent="0.2">
      <c r="A2296" s="1">
        <v>44330</v>
      </c>
      <c r="B2296" s="14">
        <f>YEAR(Barcelona_Idealista4[[#This Row],[Fecha]])</f>
        <v>2021</v>
      </c>
      <c r="C2296" t="s">
        <v>2417</v>
      </c>
      <c r="D2296" t="s">
        <v>11</v>
      </c>
      <c r="E2296" t="s">
        <v>42</v>
      </c>
      <c r="F2296" t="s">
        <v>56</v>
      </c>
      <c r="G2296" t="s">
        <v>120</v>
      </c>
      <c r="H2296" t="s">
        <v>32</v>
      </c>
      <c r="I2296">
        <v>3</v>
      </c>
      <c r="J2296">
        <v>131</v>
      </c>
      <c r="K2296" t="s">
        <v>16</v>
      </c>
      <c r="L2296" t="s">
        <v>17</v>
      </c>
      <c r="M2296" t="s">
        <v>36</v>
      </c>
      <c r="N2296" s="18">
        <f>VLOOKUP(Barcelona_Idealista4[[#This Row],[lift]],Tabla5[],2,0)</f>
        <v>0</v>
      </c>
      <c r="O2296" s="25">
        <v>595000</v>
      </c>
      <c r="P2296" s="25">
        <f>Barcelona_Idealista4[[#This Row],[prices]]/Barcelona_Idealista4[[#This Row],[area_m2]]</f>
        <v>4541.9847328244277</v>
      </c>
      <c r="Q2296" t="str">
        <f>_xlfn.TEXTJOIN("-",0,Barcelona_Idealista4[[#This Row],[condition]],Barcelona_Idealista4[[#This Row],[prices]])</f>
        <v>needs refurb-595000</v>
      </c>
      <c r="R2296" s="11" t="str" cm="1">
        <f t="array" ref="R22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7" spans="1:18" x14ac:dyDescent="0.2">
      <c r="A2297" s="1">
        <v>44331</v>
      </c>
      <c r="B2297" s="14">
        <f>YEAR(Barcelona_Idealista4[[#This Row],[Fecha]])</f>
        <v>2021</v>
      </c>
      <c r="C2297" t="s">
        <v>2418</v>
      </c>
      <c r="D2297" t="s">
        <v>11</v>
      </c>
      <c r="E2297" t="s">
        <v>34</v>
      </c>
      <c r="F2297" t="s">
        <v>35</v>
      </c>
      <c r="G2297" t="s">
        <v>120</v>
      </c>
      <c r="H2297" t="s">
        <v>15</v>
      </c>
      <c r="I2297">
        <v>2</v>
      </c>
      <c r="J2297">
        <v>63</v>
      </c>
      <c r="K2297" t="s">
        <v>16</v>
      </c>
      <c r="L2297" t="s">
        <v>17</v>
      </c>
      <c r="M2297" t="s">
        <v>60</v>
      </c>
      <c r="N2297" s="18">
        <f>VLOOKUP(Barcelona_Idealista4[[#This Row],[lift]],Tabla5[],2,0)</f>
        <v>0</v>
      </c>
      <c r="O2297" s="25">
        <v>385000</v>
      </c>
      <c r="P2297" s="25">
        <f>Barcelona_Idealista4[[#This Row],[prices]]/Barcelona_Idealista4[[#This Row],[area_m2]]</f>
        <v>6111.1111111111113</v>
      </c>
      <c r="Q2297" t="str">
        <f>_xlfn.TEXTJOIN("-",0,Barcelona_Idealista4[[#This Row],[condition]],Barcelona_Idealista4[[#This Row],[prices]])</f>
        <v>needs refurb-385000</v>
      </c>
      <c r="R2297" s="11" t="str" cm="1">
        <f t="array" ref="R22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298" spans="1:18" x14ac:dyDescent="0.2">
      <c r="A2298" s="1">
        <v>44332</v>
      </c>
      <c r="B2298" s="14">
        <f>YEAR(Barcelona_Idealista4[[#This Row],[Fecha]])</f>
        <v>2021</v>
      </c>
      <c r="C2298" t="s">
        <v>2419</v>
      </c>
      <c r="D2298" t="s">
        <v>11</v>
      </c>
      <c r="E2298" t="s">
        <v>42</v>
      </c>
      <c r="F2298" t="s">
        <v>62</v>
      </c>
      <c r="G2298" t="s">
        <v>120</v>
      </c>
      <c r="H2298" t="s">
        <v>15</v>
      </c>
      <c r="I2298">
        <v>4</v>
      </c>
      <c r="J2298">
        <v>102</v>
      </c>
      <c r="K2298" t="s">
        <v>16</v>
      </c>
      <c r="L2298" t="s">
        <v>17</v>
      </c>
      <c r="M2298" t="s">
        <v>57</v>
      </c>
      <c r="N2298" s="18">
        <f>VLOOKUP(Barcelona_Idealista4[[#This Row],[lift]],Tabla5[],2,0)</f>
        <v>0</v>
      </c>
      <c r="O2298" s="25">
        <v>265000</v>
      </c>
      <c r="P2298" s="25">
        <f>Barcelona_Idealista4[[#This Row],[prices]]/Barcelona_Idealista4[[#This Row],[area_m2]]</f>
        <v>2598.0392156862745</v>
      </c>
      <c r="Q2298" t="str">
        <f>_xlfn.TEXTJOIN("-",0,Barcelona_Idealista4[[#This Row],[condition]],Barcelona_Idealista4[[#This Row],[prices]])</f>
        <v>needs refurb-265000</v>
      </c>
      <c r="R2298" s="11" t="str" cm="1">
        <f t="array" ref="R22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299" spans="1:18" x14ac:dyDescent="0.2">
      <c r="A2299" s="1">
        <v>44333</v>
      </c>
      <c r="B2299" s="14">
        <f>YEAR(Barcelona_Idealista4[[#This Row],[Fecha]])</f>
        <v>2021</v>
      </c>
      <c r="C2299" t="s">
        <v>2420</v>
      </c>
      <c r="D2299" t="s">
        <v>11</v>
      </c>
      <c r="E2299" t="s">
        <v>12</v>
      </c>
      <c r="F2299" t="s">
        <v>31</v>
      </c>
      <c r="G2299" t="s">
        <v>120</v>
      </c>
      <c r="H2299" t="s">
        <v>15</v>
      </c>
      <c r="I2299">
        <v>4</v>
      </c>
      <c r="J2299">
        <v>91</v>
      </c>
      <c r="K2299" t="s">
        <v>16</v>
      </c>
      <c r="L2299" t="s">
        <v>67</v>
      </c>
      <c r="M2299" t="s">
        <v>40</v>
      </c>
      <c r="N2299" s="18">
        <f>VLOOKUP(Barcelona_Idealista4[[#This Row],[lift]],Tabla5[],2,0)</f>
        <v>0</v>
      </c>
      <c r="O2299" s="25">
        <v>370000</v>
      </c>
      <c r="P2299" s="25">
        <f>Barcelona_Idealista4[[#This Row],[prices]]/Barcelona_Idealista4[[#This Row],[area_m2]]</f>
        <v>4065.934065934066</v>
      </c>
      <c r="Q2299" t="str">
        <f>_xlfn.TEXTJOIN("-",0,Barcelona_Idealista4[[#This Row],[condition]],Barcelona_Idealista4[[#This Row],[prices]])</f>
        <v>needs refurb-370000</v>
      </c>
      <c r="R2299" s="11" t="str" cm="1">
        <f t="array" ref="R22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0" spans="1:18" x14ac:dyDescent="0.2">
      <c r="A2300" s="1">
        <v>44334</v>
      </c>
      <c r="B2300" s="14">
        <f>YEAR(Barcelona_Idealista4[[#This Row],[Fecha]])</f>
        <v>2021</v>
      </c>
      <c r="C2300" t="s">
        <v>2421</v>
      </c>
      <c r="D2300" t="s">
        <v>11</v>
      </c>
      <c r="E2300" t="s">
        <v>19</v>
      </c>
      <c r="F2300" t="s">
        <v>45</v>
      </c>
      <c r="G2300" t="s">
        <v>120</v>
      </c>
      <c r="H2300" t="s">
        <v>15</v>
      </c>
      <c r="I2300">
        <v>6</v>
      </c>
      <c r="J2300">
        <v>250</v>
      </c>
      <c r="K2300" t="s">
        <v>16</v>
      </c>
      <c r="L2300" t="s">
        <v>17</v>
      </c>
      <c r="M2300" t="s">
        <v>40</v>
      </c>
      <c r="N2300" s="18">
        <f>VLOOKUP(Barcelona_Idealista4[[#This Row],[lift]],Tabla5[],2,0)</f>
        <v>0</v>
      </c>
      <c r="O2300" s="25">
        <v>950000</v>
      </c>
      <c r="P2300" s="25">
        <f>Barcelona_Idealista4[[#This Row],[prices]]/Barcelona_Idealista4[[#This Row],[area_m2]]</f>
        <v>3800</v>
      </c>
      <c r="Q2300" t="str">
        <f>_xlfn.TEXTJOIN("-",0,Barcelona_Idealista4[[#This Row],[condition]],Barcelona_Idealista4[[#This Row],[prices]])</f>
        <v>needs refurb-950000</v>
      </c>
      <c r="R2300" s="11" t="str" cm="1">
        <f t="array" ref="R23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1" spans="1:18" x14ac:dyDescent="0.2">
      <c r="A2301" s="1">
        <v>44335</v>
      </c>
      <c r="B2301" s="14">
        <f>YEAR(Barcelona_Idealista4[[#This Row],[Fecha]])</f>
        <v>2021</v>
      </c>
      <c r="C2301" t="s">
        <v>2422</v>
      </c>
      <c r="D2301" t="s">
        <v>11</v>
      </c>
      <c r="E2301" t="s">
        <v>19</v>
      </c>
      <c r="F2301" t="s">
        <v>45</v>
      </c>
      <c r="G2301" t="s">
        <v>120</v>
      </c>
      <c r="H2301" t="s">
        <v>15</v>
      </c>
      <c r="I2301">
        <v>6</v>
      </c>
      <c r="J2301">
        <v>248</v>
      </c>
      <c r="K2301" t="s">
        <v>16</v>
      </c>
      <c r="L2301" t="s">
        <v>17</v>
      </c>
      <c r="M2301" t="s">
        <v>40</v>
      </c>
      <c r="N2301" s="18">
        <f>VLOOKUP(Barcelona_Idealista4[[#This Row],[lift]],Tabla5[],2,0)</f>
        <v>0</v>
      </c>
      <c r="O2301" s="25">
        <v>950000</v>
      </c>
      <c r="P2301" s="25">
        <f>Barcelona_Idealista4[[#This Row],[prices]]/Barcelona_Idealista4[[#This Row],[area_m2]]</f>
        <v>3830.6451612903224</v>
      </c>
      <c r="Q2301" t="str">
        <f>_xlfn.TEXTJOIN("-",0,Barcelona_Idealista4[[#This Row],[condition]],Barcelona_Idealista4[[#This Row],[prices]])</f>
        <v>needs refurb-950000</v>
      </c>
      <c r="R2301" s="11" t="str" cm="1">
        <f t="array" ref="R23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2" spans="1:18" x14ac:dyDescent="0.2">
      <c r="A2302" s="1">
        <v>44336</v>
      </c>
      <c r="B2302" s="14">
        <f>YEAR(Barcelona_Idealista4[[#This Row],[Fecha]])</f>
        <v>2021</v>
      </c>
      <c r="C2302" t="s">
        <v>2423</v>
      </c>
      <c r="D2302" t="s">
        <v>11</v>
      </c>
      <c r="E2302" t="s">
        <v>12</v>
      </c>
      <c r="F2302" t="s">
        <v>22</v>
      </c>
      <c r="G2302" t="s">
        <v>120</v>
      </c>
      <c r="H2302" t="s">
        <v>15</v>
      </c>
      <c r="I2302">
        <v>3</v>
      </c>
      <c r="J2302">
        <v>84</v>
      </c>
      <c r="K2302" t="s">
        <v>16</v>
      </c>
      <c r="L2302" t="s">
        <v>17</v>
      </c>
      <c r="M2302" t="s">
        <v>40</v>
      </c>
      <c r="N2302" s="18">
        <f>VLOOKUP(Barcelona_Idealista4[[#This Row],[lift]],Tabla5[],2,0)</f>
        <v>0</v>
      </c>
      <c r="O2302" s="25">
        <v>280000</v>
      </c>
      <c r="P2302" s="25">
        <f>Barcelona_Idealista4[[#This Row],[prices]]/Barcelona_Idealista4[[#This Row],[area_m2]]</f>
        <v>3333.3333333333335</v>
      </c>
      <c r="Q2302" t="str">
        <f>_xlfn.TEXTJOIN("-",0,Barcelona_Idealista4[[#This Row],[condition]],Barcelona_Idealista4[[#This Row],[prices]])</f>
        <v>needs refurb-280000</v>
      </c>
      <c r="R2302" s="11" t="str" cm="1">
        <f t="array" ref="R23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3" spans="1:18" x14ac:dyDescent="0.2">
      <c r="A2303" s="1">
        <v>44337</v>
      </c>
      <c r="B2303" s="14">
        <f>YEAR(Barcelona_Idealista4[[#This Row],[Fecha]])</f>
        <v>2021</v>
      </c>
      <c r="C2303" t="s">
        <v>2424</v>
      </c>
      <c r="D2303" t="s">
        <v>11</v>
      </c>
      <c r="E2303" t="s">
        <v>34</v>
      </c>
      <c r="F2303" t="s">
        <v>44</v>
      </c>
      <c r="G2303" t="s">
        <v>120</v>
      </c>
      <c r="H2303" t="s">
        <v>15</v>
      </c>
      <c r="I2303">
        <v>4</v>
      </c>
      <c r="J2303">
        <v>110</v>
      </c>
      <c r="K2303" t="s">
        <v>16</v>
      </c>
      <c r="L2303" t="s">
        <v>17</v>
      </c>
      <c r="M2303" t="s">
        <v>60</v>
      </c>
      <c r="N2303" s="18">
        <f>VLOOKUP(Barcelona_Idealista4[[#This Row],[lift]],Tabla5[],2,0)</f>
        <v>0</v>
      </c>
      <c r="O2303" s="25">
        <v>540000</v>
      </c>
      <c r="P2303" s="25">
        <f>Barcelona_Idealista4[[#This Row],[prices]]/Barcelona_Idealista4[[#This Row],[area_m2]]</f>
        <v>4909.090909090909</v>
      </c>
      <c r="Q2303" t="str">
        <f>_xlfn.TEXTJOIN("-",0,Barcelona_Idealista4[[#This Row],[condition]],Barcelona_Idealista4[[#This Row],[prices]])</f>
        <v>needs refurb-540000</v>
      </c>
      <c r="R2303" s="11" t="str" cm="1">
        <f t="array" ref="R23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4" spans="1:18" x14ac:dyDescent="0.2">
      <c r="A2304" s="1">
        <v>44338</v>
      </c>
      <c r="B2304" s="14">
        <f>YEAR(Barcelona_Idealista4[[#This Row],[Fecha]])</f>
        <v>2021</v>
      </c>
      <c r="C2304" t="s">
        <v>2425</v>
      </c>
      <c r="D2304" t="s">
        <v>11</v>
      </c>
      <c r="E2304" t="s">
        <v>12</v>
      </c>
      <c r="F2304" t="s">
        <v>31</v>
      </c>
      <c r="G2304" t="s">
        <v>120</v>
      </c>
      <c r="H2304" t="s">
        <v>15</v>
      </c>
      <c r="I2304">
        <v>3</v>
      </c>
      <c r="J2304">
        <v>74</v>
      </c>
      <c r="K2304" t="s">
        <v>28</v>
      </c>
      <c r="L2304" t="s">
        <v>17</v>
      </c>
      <c r="M2304" t="s">
        <v>40</v>
      </c>
      <c r="N2304" s="18">
        <f>VLOOKUP(Barcelona_Idealista4[[#This Row],[lift]],Tabla5[],2,0)</f>
        <v>0.02</v>
      </c>
      <c r="O2304" s="25">
        <v>250000</v>
      </c>
      <c r="P2304" s="25">
        <f>Barcelona_Idealista4[[#This Row],[prices]]/Barcelona_Idealista4[[#This Row],[area_m2]]</f>
        <v>3378.3783783783783</v>
      </c>
      <c r="Q2304" t="str">
        <f>_xlfn.TEXTJOIN("-",0,Barcelona_Idealista4[[#This Row],[condition]],Barcelona_Idealista4[[#This Row],[prices]])</f>
        <v>needs refurb-250000</v>
      </c>
      <c r="R2304" s="11" t="str" cm="1">
        <f t="array" ref="R23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5" spans="1:18" x14ac:dyDescent="0.2">
      <c r="A2305" s="1">
        <v>44339</v>
      </c>
      <c r="B2305" s="14">
        <f>YEAR(Barcelona_Idealista4[[#This Row],[Fecha]])</f>
        <v>2021</v>
      </c>
      <c r="C2305" t="s">
        <v>2426</v>
      </c>
      <c r="D2305" t="s">
        <v>11</v>
      </c>
      <c r="E2305" t="s">
        <v>19</v>
      </c>
      <c r="F2305" t="s">
        <v>68</v>
      </c>
      <c r="G2305" t="s">
        <v>120</v>
      </c>
      <c r="H2305" t="s">
        <v>15</v>
      </c>
      <c r="I2305">
        <v>7</v>
      </c>
      <c r="J2305">
        <v>339</v>
      </c>
      <c r="K2305" t="s">
        <v>16</v>
      </c>
      <c r="L2305" t="s">
        <v>17</v>
      </c>
      <c r="M2305" t="s">
        <v>18</v>
      </c>
      <c r="N2305" s="18">
        <f>VLOOKUP(Barcelona_Idealista4[[#This Row],[lift]],Tabla5[],2,0)</f>
        <v>0</v>
      </c>
      <c r="O2305" s="25">
        <v>1400000</v>
      </c>
      <c r="P2305" s="25">
        <f>Barcelona_Idealista4[[#This Row],[prices]]/Barcelona_Idealista4[[#This Row],[area_m2]]</f>
        <v>4129.7935103244836</v>
      </c>
      <c r="Q2305" t="str">
        <f>_xlfn.TEXTJOIN("-",0,Barcelona_Idealista4[[#This Row],[condition]],Barcelona_Idealista4[[#This Row],[prices]])</f>
        <v>needs refurb-1400000</v>
      </c>
      <c r="R2305" s="11" t="str" cm="1">
        <f t="array" ref="R23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6" spans="1:18" x14ac:dyDescent="0.2">
      <c r="A2306" s="1">
        <v>44340</v>
      </c>
      <c r="B2306" s="14">
        <f>YEAR(Barcelona_Idealista4[[#This Row],[Fecha]])</f>
        <v>2021</v>
      </c>
      <c r="C2306" t="s">
        <v>2427</v>
      </c>
      <c r="D2306" t="s">
        <v>11</v>
      </c>
      <c r="E2306" t="s">
        <v>19</v>
      </c>
      <c r="F2306" t="s">
        <v>75</v>
      </c>
      <c r="G2306" t="s">
        <v>120</v>
      </c>
      <c r="H2306" t="s">
        <v>15</v>
      </c>
      <c r="I2306">
        <v>3</v>
      </c>
      <c r="J2306">
        <v>83</v>
      </c>
      <c r="K2306" t="s">
        <v>16</v>
      </c>
      <c r="L2306" t="s">
        <v>17</v>
      </c>
      <c r="M2306" t="s">
        <v>21</v>
      </c>
      <c r="N2306" s="18">
        <f>VLOOKUP(Barcelona_Idealista4[[#This Row],[lift]],Tabla5[],2,0)</f>
        <v>0</v>
      </c>
      <c r="O2306" s="25">
        <v>325000</v>
      </c>
      <c r="P2306" s="25">
        <f>Barcelona_Idealista4[[#This Row],[prices]]/Barcelona_Idealista4[[#This Row],[area_m2]]</f>
        <v>3915.6626506024095</v>
      </c>
      <c r="Q2306" t="str">
        <f>_xlfn.TEXTJOIN("-",0,Barcelona_Idealista4[[#This Row],[condition]],Barcelona_Idealista4[[#This Row],[prices]])</f>
        <v>needs refurb-325000</v>
      </c>
      <c r="R2306" s="11" t="str" cm="1">
        <f t="array" ref="R23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7" spans="1:18" x14ac:dyDescent="0.2">
      <c r="A2307" s="1">
        <v>44341</v>
      </c>
      <c r="B2307" s="14">
        <f>YEAR(Barcelona_Idealista4[[#This Row],[Fecha]])</f>
        <v>2021</v>
      </c>
      <c r="C2307" t="s">
        <v>2428</v>
      </c>
      <c r="D2307" t="s">
        <v>11</v>
      </c>
      <c r="E2307" t="s">
        <v>37</v>
      </c>
      <c r="F2307" t="s">
        <v>49</v>
      </c>
      <c r="G2307" t="s">
        <v>120</v>
      </c>
      <c r="H2307" t="s">
        <v>15</v>
      </c>
      <c r="I2307">
        <v>3</v>
      </c>
      <c r="J2307">
        <v>120</v>
      </c>
      <c r="K2307" t="s">
        <v>28</v>
      </c>
      <c r="L2307" t="s">
        <v>17</v>
      </c>
      <c r="M2307" t="s">
        <v>18</v>
      </c>
      <c r="N2307" s="18">
        <f>VLOOKUP(Barcelona_Idealista4[[#This Row],[lift]],Tabla5[],2,0)</f>
        <v>0.02</v>
      </c>
      <c r="O2307" s="25">
        <v>379000</v>
      </c>
      <c r="P2307" s="25">
        <f>Barcelona_Idealista4[[#This Row],[prices]]/Barcelona_Idealista4[[#This Row],[area_m2]]</f>
        <v>3158.3333333333335</v>
      </c>
      <c r="Q2307" t="str">
        <f>_xlfn.TEXTJOIN("-",0,Barcelona_Idealista4[[#This Row],[condition]],Barcelona_Idealista4[[#This Row],[prices]])</f>
        <v>needs refurb-379000</v>
      </c>
      <c r="R2307" s="11" t="str" cm="1">
        <f t="array" ref="R23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8" spans="1:18" x14ac:dyDescent="0.2">
      <c r="A2308" s="1">
        <v>44342</v>
      </c>
      <c r="B2308" s="14">
        <f>YEAR(Barcelona_Idealista4[[#This Row],[Fecha]])</f>
        <v>2021</v>
      </c>
      <c r="C2308" t="s">
        <v>2429</v>
      </c>
      <c r="D2308" t="s">
        <v>11</v>
      </c>
      <c r="E2308" t="s">
        <v>37</v>
      </c>
      <c r="F2308" t="s">
        <v>74</v>
      </c>
      <c r="G2308" t="s">
        <v>120</v>
      </c>
      <c r="H2308" t="s">
        <v>15</v>
      </c>
      <c r="I2308">
        <v>2</v>
      </c>
      <c r="J2308">
        <v>61</v>
      </c>
      <c r="K2308" t="s">
        <v>16</v>
      </c>
      <c r="L2308" t="s">
        <v>67</v>
      </c>
      <c r="M2308" t="s">
        <v>58</v>
      </c>
      <c r="N2308" s="18">
        <f>VLOOKUP(Barcelona_Idealista4[[#This Row],[lift]],Tabla5[],2,0)</f>
        <v>0</v>
      </c>
      <c r="O2308" s="25">
        <v>195000</v>
      </c>
      <c r="P2308" s="25">
        <f>Barcelona_Idealista4[[#This Row],[prices]]/Barcelona_Idealista4[[#This Row],[area_m2]]</f>
        <v>3196.7213114754099</v>
      </c>
      <c r="Q2308" t="str">
        <f>_xlfn.TEXTJOIN("-",0,Barcelona_Idealista4[[#This Row],[condition]],Barcelona_Idealista4[[#This Row],[prices]])</f>
        <v>needs refurb-195000</v>
      </c>
      <c r="R2308" s="11" t="str" cm="1">
        <f t="array" ref="R23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09" spans="1:18" x14ac:dyDescent="0.2">
      <c r="A2309" s="1">
        <v>44343</v>
      </c>
      <c r="B2309" s="14">
        <f>YEAR(Barcelona_Idealista4[[#This Row],[Fecha]])</f>
        <v>2021</v>
      </c>
      <c r="C2309" t="s">
        <v>2430</v>
      </c>
      <c r="D2309" t="s">
        <v>11</v>
      </c>
      <c r="E2309" t="s">
        <v>12</v>
      </c>
      <c r="F2309" t="s">
        <v>13</v>
      </c>
      <c r="G2309" t="s">
        <v>120</v>
      </c>
      <c r="H2309" t="s">
        <v>15</v>
      </c>
      <c r="I2309">
        <v>2</v>
      </c>
      <c r="J2309">
        <v>119</v>
      </c>
      <c r="K2309" t="s">
        <v>16</v>
      </c>
      <c r="L2309" t="s">
        <v>17</v>
      </c>
      <c r="M2309" t="s">
        <v>24</v>
      </c>
      <c r="N2309" s="18">
        <f>VLOOKUP(Barcelona_Idealista4[[#This Row],[lift]],Tabla5[],2,0)</f>
        <v>0</v>
      </c>
      <c r="O2309" s="25">
        <v>529000</v>
      </c>
      <c r="P2309" s="25">
        <f>Barcelona_Idealista4[[#This Row],[prices]]/Barcelona_Idealista4[[#This Row],[area_m2]]</f>
        <v>4445.3781512605046</v>
      </c>
      <c r="Q2309" t="str">
        <f>_xlfn.TEXTJOIN("-",0,Barcelona_Idealista4[[#This Row],[condition]],Barcelona_Idealista4[[#This Row],[prices]])</f>
        <v>needs refurb-529000</v>
      </c>
      <c r="R2309" s="11" t="str" cm="1">
        <f t="array" ref="R23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0" spans="1:18" x14ac:dyDescent="0.2">
      <c r="A2310" s="1">
        <v>44344</v>
      </c>
      <c r="B2310" s="14">
        <f>YEAR(Barcelona_Idealista4[[#This Row],[Fecha]])</f>
        <v>2021</v>
      </c>
      <c r="C2310" t="s">
        <v>2431</v>
      </c>
      <c r="D2310" t="s">
        <v>11</v>
      </c>
      <c r="E2310" t="s">
        <v>47</v>
      </c>
      <c r="F2310" t="s">
        <v>48</v>
      </c>
      <c r="G2310" t="s">
        <v>120</v>
      </c>
      <c r="H2310" t="s">
        <v>15</v>
      </c>
      <c r="I2310">
        <v>3</v>
      </c>
      <c r="J2310">
        <v>80</v>
      </c>
      <c r="K2310" t="s">
        <v>16</v>
      </c>
      <c r="L2310" t="s">
        <v>67</v>
      </c>
      <c r="M2310" t="s">
        <v>40</v>
      </c>
      <c r="N2310" s="18">
        <f>VLOOKUP(Barcelona_Idealista4[[#This Row],[lift]],Tabla5[],2,0)</f>
        <v>0</v>
      </c>
      <c r="O2310" s="25">
        <v>230000</v>
      </c>
      <c r="P2310" s="25">
        <f>Barcelona_Idealista4[[#This Row],[prices]]/Barcelona_Idealista4[[#This Row],[area_m2]]</f>
        <v>2875</v>
      </c>
      <c r="Q2310" t="str">
        <f>_xlfn.TEXTJOIN("-",0,Barcelona_Idealista4[[#This Row],[condition]],Barcelona_Idealista4[[#This Row],[prices]])</f>
        <v>needs refurb-230000</v>
      </c>
      <c r="R2310" s="11" t="str" cm="1">
        <f t="array" ref="R23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1" spans="1:18" x14ac:dyDescent="0.2">
      <c r="A2311" s="1">
        <v>44345</v>
      </c>
      <c r="B2311" s="14">
        <f>YEAR(Barcelona_Idealista4[[#This Row],[Fecha]])</f>
        <v>2021</v>
      </c>
      <c r="C2311" t="s">
        <v>2432</v>
      </c>
      <c r="D2311" t="s">
        <v>11</v>
      </c>
      <c r="E2311" t="s">
        <v>37</v>
      </c>
      <c r="F2311" t="s">
        <v>49</v>
      </c>
      <c r="G2311" t="s">
        <v>120</v>
      </c>
      <c r="H2311" t="s">
        <v>15</v>
      </c>
      <c r="I2311">
        <v>4</v>
      </c>
      <c r="J2311">
        <v>136</v>
      </c>
      <c r="K2311" t="s">
        <v>28</v>
      </c>
      <c r="L2311" t="s">
        <v>17</v>
      </c>
      <c r="M2311" t="s">
        <v>18</v>
      </c>
      <c r="N2311" s="18">
        <f>VLOOKUP(Barcelona_Idealista4[[#This Row],[lift]],Tabla5[],2,0)</f>
        <v>0.02</v>
      </c>
      <c r="O2311" s="25">
        <v>500000</v>
      </c>
      <c r="P2311" s="25">
        <f>Barcelona_Idealista4[[#This Row],[prices]]/Barcelona_Idealista4[[#This Row],[area_m2]]</f>
        <v>3676.4705882352941</v>
      </c>
      <c r="Q2311" t="str">
        <f>_xlfn.TEXTJOIN("-",0,Barcelona_Idealista4[[#This Row],[condition]],Barcelona_Idealista4[[#This Row],[prices]])</f>
        <v>needs refurb-500000</v>
      </c>
      <c r="R2311" s="11" t="str" cm="1">
        <f t="array" ref="R23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2" spans="1:18" x14ac:dyDescent="0.2">
      <c r="A2312" s="1">
        <v>44346</v>
      </c>
      <c r="B2312" s="14">
        <f>YEAR(Barcelona_Idealista4[[#This Row],[Fecha]])</f>
        <v>2021</v>
      </c>
      <c r="C2312" t="s">
        <v>2433</v>
      </c>
      <c r="D2312" t="s">
        <v>11</v>
      </c>
      <c r="E2312" t="s">
        <v>50</v>
      </c>
      <c r="F2312" t="s">
        <v>51</v>
      </c>
      <c r="G2312" t="s">
        <v>120</v>
      </c>
      <c r="H2312" t="s">
        <v>15</v>
      </c>
      <c r="I2312">
        <v>1</v>
      </c>
      <c r="J2312">
        <v>64</v>
      </c>
      <c r="K2312" t="s">
        <v>16</v>
      </c>
      <c r="L2312" t="s">
        <v>17</v>
      </c>
      <c r="M2312" t="s">
        <v>18</v>
      </c>
      <c r="N2312" s="18">
        <f>VLOOKUP(Barcelona_Idealista4[[#This Row],[lift]],Tabla5[],2,0)</f>
        <v>0</v>
      </c>
      <c r="O2312" s="25">
        <v>280250</v>
      </c>
      <c r="P2312" s="25">
        <f>Barcelona_Idealista4[[#This Row],[prices]]/Barcelona_Idealista4[[#This Row],[area_m2]]</f>
        <v>4378.90625</v>
      </c>
      <c r="Q2312" t="str">
        <f>_xlfn.TEXTJOIN("-",0,Barcelona_Idealista4[[#This Row],[condition]],Barcelona_Idealista4[[#This Row],[prices]])</f>
        <v>needs refurb-280250</v>
      </c>
      <c r="R2312" s="11" t="str" cm="1">
        <f t="array" ref="R23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3" spans="1:18" x14ac:dyDescent="0.2">
      <c r="A2313" s="1">
        <v>44347</v>
      </c>
      <c r="B2313" s="14">
        <f>YEAR(Barcelona_Idealista4[[#This Row],[Fecha]])</f>
        <v>2021</v>
      </c>
      <c r="C2313" t="s">
        <v>2434</v>
      </c>
      <c r="D2313" t="s">
        <v>11</v>
      </c>
      <c r="E2313" t="s">
        <v>47</v>
      </c>
      <c r="F2313" t="s">
        <v>63</v>
      </c>
      <c r="G2313" t="s">
        <v>120</v>
      </c>
      <c r="H2313" t="s">
        <v>15</v>
      </c>
      <c r="I2313">
        <v>3</v>
      </c>
      <c r="J2313">
        <v>77</v>
      </c>
      <c r="K2313" t="s">
        <v>16</v>
      </c>
      <c r="L2313" t="s">
        <v>17</v>
      </c>
      <c r="M2313" t="s">
        <v>57</v>
      </c>
      <c r="N2313" s="18">
        <f>VLOOKUP(Barcelona_Idealista4[[#This Row],[lift]],Tabla5[],2,0)</f>
        <v>0</v>
      </c>
      <c r="O2313" s="25">
        <v>185000</v>
      </c>
      <c r="P2313" s="25">
        <f>Barcelona_Idealista4[[#This Row],[prices]]/Barcelona_Idealista4[[#This Row],[area_m2]]</f>
        <v>2402.5974025974024</v>
      </c>
      <c r="Q2313" t="str">
        <f>_xlfn.TEXTJOIN("-",0,Barcelona_Idealista4[[#This Row],[condition]],Barcelona_Idealista4[[#This Row],[prices]])</f>
        <v>needs refurb-185000</v>
      </c>
      <c r="R2313" s="11" t="str" cm="1">
        <f t="array" ref="R23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4" spans="1:18" x14ac:dyDescent="0.2">
      <c r="A2314" s="1">
        <v>44348</v>
      </c>
      <c r="B2314" s="14">
        <f>YEAR(Barcelona_Idealista4[[#This Row],[Fecha]])</f>
        <v>2021</v>
      </c>
      <c r="C2314" t="s">
        <v>2435</v>
      </c>
      <c r="D2314" t="s">
        <v>11</v>
      </c>
      <c r="E2314" t="s">
        <v>37</v>
      </c>
      <c r="F2314" t="s">
        <v>38</v>
      </c>
      <c r="G2314" t="s">
        <v>120</v>
      </c>
      <c r="H2314" t="s">
        <v>15</v>
      </c>
      <c r="I2314">
        <v>3</v>
      </c>
      <c r="J2314">
        <v>81</v>
      </c>
      <c r="K2314" t="s">
        <v>28</v>
      </c>
      <c r="L2314" t="s">
        <v>17</v>
      </c>
      <c r="M2314" t="s">
        <v>18</v>
      </c>
      <c r="N2314" s="18">
        <f>VLOOKUP(Barcelona_Idealista4[[#This Row],[lift]],Tabla5[],2,0)</f>
        <v>0.02</v>
      </c>
      <c r="O2314" s="25">
        <v>225000</v>
      </c>
      <c r="P2314" s="25">
        <f>Barcelona_Idealista4[[#This Row],[prices]]/Barcelona_Idealista4[[#This Row],[area_m2]]</f>
        <v>2777.7777777777778</v>
      </c>
      <c r="Q2314" t="str">
        <f>_xlfn.TEXTJOIN("-",0,Barcelona_Idealista4[[#This Row],[condition]],Barcelona_Idealista4[[#This Row],[prices]])</f>
        <v>needs refurb-225000</v>
      </c>
      <c r="R2314" s="11" t="str" cm="1">
        <f t="array" ref="R23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5" spans="1:18" x14ac:dyDescent="0.2">
      <c r="A2315" s="1">
        <v>44349</v>
      </c>
      <c r="B2315" s="14">
        <f>YEAR(Barcelona_Idealista4[[#This Row],[Fecha]])</f>
        <v>2021</v>
      </c>
      <c r="C2315" t="s">
        <v>2436</v>
      </c>
      <c r="D2315" t="s">
        <v>11</v>
      </c>
      <c r="E2315" t="s">
        <v>12</v>
      </c>
      <c r="F2315" t="s">
        <v>13</v>
      </c>
      <c r="G2315" t="s">
        <v>120</v>
      </c>
      <c r="H2315" t="s">
        <v>23</v>
      </c>
      <c r="I2315">
        <v>1</v>
      </c>
      <c r="J2315">
        <v>63</v>
      </c>
      <c r="K2315" t="s">
        <v>16</v>
      </c>
      <c r="L2315" t="s">
        <v>17</v>
      </c>
      <c r="M2315" t="s">
        <v>24</v>
      </c>
      <c r="N2315" s="18">
        <f>VLOOKUP(Barcelona_Idealista4[[#This Row],[lift]],Tabla5[],2,0)</f>
        <v>0</v>
      </c>
      <c r="O2315" s="25">
        <v>365000</v>
      </c>
      <c r="P2315" s="25">
        <f>Barcelona_Idealista4[[#This Row],[prices]]/Barcelona_Idealista4[[#This Row],[area_m2]]</f>
        <v>5793.6507936507933</v>
      </c>
      <c r="Q2315" t="str">
        <f>_xlfn.TEXTJOIN("-",0,Barcelona_Idealista4[[#This Row],[condition]],Barcelona_Idealista4[[#This Row],[prices]])</f>
        <v>needs refurb-365000</v>
      </c>
      <c r="R2315" s="11" t="str" cm="1">
        <f t="array" ref="R23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6" spans="1:18" x14ac:dyDescent="0.2">
      <c r="A2316" s="1">
        <v>44350</v>
      </c>
      <c r="B2316" s="14">
        <f>YEAR(Barcelona_Idealista4[[#This Row],[Fecha]])</f>
        <v>2021</v>
      </c>
      <c r="C2316" t="s">
        <v>2437</v>
      </c>
      <c r="D2316" t="s">
        <v>11</v>
      </c>
      <c r="E2316" t="s">
        <v>12</v>
      </c>
      <c r="F2316" t="s">
        <v>31</v>
      </c>
      <c r="G2316" t="s">
        <v>120</v>
      </c>
      <c r="H2316" t="s">
        <v>15</v>
      </c>
      <c r="I2316">
        <v>4</v>
      </c>
      <c r="J2316">
        <v>76</v>
      </c>
      <c r="K2316" t="s">
        <v>16</v>
      </c>
      <c r="L2316" t="s">
        <v>17</v>
      </c>
      <c r="M2316" t="s">
        <v>60</v>
      </c>
      <c r="N2316" s="18">
        <f>VLOOKUP(Barcelona_Idealista4[[#This Row],[lift]],Tabla5[],2,0)</f>
        <v>0</v>
      </c>
      <c r="O2316" s="25">
        <v>255000</v>
      </c>
      <c r="P2316" s="25">
        <f>Barcelona_Idealista4[[#This Row],[prices]]/Barcelona_Idealista4[[#This Row],[area_m2]]</f>
        <v>3355.2631578947367</v>
      </c>
      <c r="Q2316" t="str">
        <f>_xlfn.TEXTJOIN("-",0,Barcelona_Idealista4[[#This Row],[condition]],Barcelona_Idealista4[[#This Row],[prices]])</f>
        <v>needs refurb-255000</v>
      </c>
      <c r="R2316" s="11" t="str" cm="1">
        <f t="array" ref="R23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7" spans="1:18" x14ac:dyDescent="0.2">
      <c r="A2317" s="1">
        <v>44351</v>
      </c>
      <c r="B2317" s="14">
        <f>YEAR(Barcelona_Idealista4[[#This Row],[Fecha]])</f>
        <v>2021</v>
      </c>
      <c r="C2317" t="s">
        <v>2438</v>
      </c>
      <c r="D2317" t="s">
        <v>11</v>
      </c>
      <c r="E2317" t="s">
        <v>37</v>
      </c>
      <c r="F2317" t="s">
        <v>74</v>
      </c>
      <c r="G2317" t="s">
        <v>120</v>
      </c>
      <c r="H2317" t="s">
        <v>15</v>
      </c>
      <c r="I2317">
        <v>3</v>
      </c>
      <c r="J2317">
        <v>64</v>
      </c>
      <c r="K2317" t="s">
        <v>28</v>
      </c>
      <c r="L2317" t="s">
        <v>17</v>
      </c>
      <c r="M2317" t="s">
        <v>57</v>
      </c>
      <c r="N2317" s="18">
        <f>VLOOKUP(Barcelona_Idealista4[[#This Row],[lift]],Tabla5[],2,0)</f>
        <v>0.02</v>
      </c>
      <c r="O2317" s="25">
        <v>135000</v>
      </c>
      <c r="P2317" s="25">
        <f>Barcelona_Idealista4[[#This Row],[prices]]/Barcelona_Idealista4[[#This Row],[area_m2]]</f>
        <v>2109.375</v>
      </c>
      <c r="Q2317" t="str">
        <f>_xlfn.TEXTJOIN("-",0,Barcelona_Idealista4[[#This Row],[condition]],Barcelona_Idealista4[[#This Row],[prices]])</f>
        <v>needs refurb-135000</v>
      </c>
      <c r="R2317" s="11" t="str" cm="1">
        <f t="array" ref="R23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18" spans="1:18" x14ac:dyDescent="0.2">
      <c r="A2318" s="1">
        <v>44352</v>
      </c>
      <c r="B2318" s="14">
        <f>YEAR(Barcelona_Idealista4[[#This Row],[Fecha]])</f>
        <v>2021</v>
      </c>
      <c r="C2318" t="s">
        <v>2439</v>
      </c>
      <c r="D2318" t="s">
        <v>11</v>
      </c>
      <c r="E2318" t="s">
        <v>47</v>
      </c>
      <c r="F2318" t="s">
        <v>86</v>
      </c>
      <c r="G2318" t="s">
        <v>120</v>
      </c>
      <c r="H2318" t="s">
        <v>23</v>
      </c>
      <c r="I2318">
        <v>4</v>
      </c>
      <c r="J2318">
        <v>78</v>
      </c>
      <c r="K2318" t="s">
        <v>28</v>
      </c>
      <c r="L2318" t="s">
        <v>17</v>
      </c>
      <c r="M2318" t="s">
        <v>21</v>
      </c>
      <c r="N2318" s="18">
        <f>VLOOKUP(Barcelona_Idealista4[[#This Row],[lift]],Tabla5[],2,0)</f>
        <v>0.02</v>
      </c>
      <c r="O2318" s="25">
        <v>285000</v>
      </c>
      <c r="P2318" s="25">
        <f>Barcelona_Idealista4[[#This Row],[prices]]/Barcelona_Idealista4[[#This Row],[area_m2]]</f>
        <v>3653.8461538461538</v>
      </c>
      <c r="Q2318" t="str">
        <f>_xlfn.TEXTJOIN("-",0,Barcelona_Idealista4[[#This Row],[condition]],Barcelona_Idealista4[[#This Row],[prices]])</f>
        <v>needs refurb-285000</v>
      </c>
      <c r="R2318" s="11" t="str" cm="1">
        <f t="array" ref="R23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19" spans="1:18" x14ac:dyDescent="0.2">
      <c r="A2319" s="1">
        <v>44353</v>
      </c>
      <c r="B2319" s="14">
        <f>YEAR(Barcelona_Idealista4[[#This Row],[Fecha]])</f>
        <v>2021</v>
      </c>
      <c r="C2319" t="s">
        <v>2440</v>
      </c>
      <c r="D2319" t="s">
        <v>11</v>
      </c>
      <c r="E2319" t="s">
        <v>34</v>
      </c>
      <c r="F2319" t="s">
        <v>35</v>
      </c>
      <c r="G2319" t="s">
        <v>120</v>
      </c>
      <c r="H2319" t="s">
        <v>15</v>
      </c>
      <c r="I2319">
        <v>7</v>
      </c>
      <c r="J2319">
        <v>360</v>
      </c>
      <c r="K2319" t="s">
        <v>16</v>
      </c>
      <c r="L2319" t="s">
        <v>17</v>
      </c>
      <c r="M2319" t="s">
        <v>100</v>
      </c>
      <c r="N2319" s="18">
        <f>VLOOKUP(Barcelona_Idealista4[[#This Row],[lift]],Tabla5[],2,0)</f>
        <v>0</v>
      </c>
      <c r="O2319" s="25">
        <v>1680000</v>
      </c>
      <c r="P2319" s="25">
        <f>Barcelona_Idealista4[[#This Row],[prices]]/Barcelona_Idealista4[[#This Row],[area_m2]]</f>
        <v>4666.666666666667</v>
      </c>
      <c r="Q2319" t="str">
        <f>_xlfn.TEXTJOIN("-",0,Barcelona_Idealista4[[#This Row],[condition]],Barcelona_Idealista4[[#This Row],[prices]])</f>
        <v>needs refurb-1680000</v>
      </c>
      <c r="R2319" s="11" t="str" cm="1">
        <f t="array" ref="R23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0" spans="1:18" x14ac:dyDescent="0.2">
      <c r="A2320" s="1">
        <v>44354</v>
      </c>
      <c r="B2320" s="14">
        <f>YEAR(Barcelona_Idealista4[[#This Row],[Fecha]])</f>
        <v>2021</v>
      </c>
      <c r="C2320" t="s">
        <v>2441</v>
      </c>
      <c r="D2320" t="s">
        <v>11</v>
      </c>
      <c r="E2320" t="s">
        <v>37</v>
      </c>
      <c r="F2320" t="s">
        <v>49</v>
      </c>
      <c r="G2320" t="s">
        <v>120</v>
      </c>
      <c r="H2320" t="s">
        <v>15</v>
      </c>
      <c r="I2320">
        <v>3</v>
      </c>
      <c r="J2320">
        <v>138</v>
      </c>
      <c r="K2320" t="s">
        <v>28</v>
      </c>
      <c r="L2320" t="s">
        <v>17</v>
      </c>
      <c r="M2320" t="s">
        <v>18</v>
      </c>
      <c r="N2320" s="18">
        <f>VLOOKUP(Barcelona_Idealista4[[#This Row],[lift]],Tabla5[],2,0)</f>
        <v>0.02</v>
      </c>
      <c r="O2320" s="25">
        <v>379000</v>
      </c>
      <c r="P2320" s="25">
        <f>Barcelona_Idealista4[[#This Row],[prices]]/Barcelona_Idealista4[[#This Row],[area_m2]]</f>
        <v>2746.376811594203</v>
      </c>
      <c r="Q2320" t="str">
        <f>_xlfn.TEXTJOIN("-",0,Barcelona_Idealista4[[#This Row],[condition]],Barcelona_Idealista4[[#This Row],[prices]])</f>
        <v>needs refurb-379000</v>
      </c>
      <c r="R2320" s="11" t="str" cm="1">
        <f t="array" ref="R23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1" spans="1:18" x14ac:dyDescent="0.2">
      <c r="A2321" s="1">
        <v>44355</v>
      </c>
      <c r="B2321" s="14">
        <f>YEAR(Barcelona_Idealista4[[#This Row],[Fecha]])</f>
        <v>2021</v>
      </c>
      <c r="C2321" t="s">
        <v>2442</v>
      </c>
      <c r="D2321" t="s">
        <v>11</v>
      </c>
      <c r="E2321" t="s">
        <v>42</v>
      </c>
      <c r="F2321" t="s">
        <v>87</v>
      </c>
      <c r="G2321" t="s">
        <v>120</v>
      </c>
      <c r="H2321" t="s">
        <v>15</v>
      </c>
      <c r="I2321">
        <v>4</v>
      </c>
      <c r="J2321">
        <v>76</v>
      </c>
      <c r="K2321" t="s">
        <v>16</v>
      </c>
      <c r="L2321" t="s">
        <v>17</v>
      </c>
      <c r="M2321" t="s">
        <v>18</v>
      </c>
      <c r="N2321" s="18">
        <f>VLOOKUP(Barcelona_Idealista4[[#This Row],[lift]],Tabla5[],2,0)</f>
        <v>0</v>
      </c>
      <c r="O2321" s="25">
        <v>183000</v>
      </c>
      <c r="P2321" s="25">
        <f>Barcelona_Idealista4[[#This Row],[prices]]/Barcelona_Idealista4[[#This Row],[area_m2]]</f>
        <v>2407.8947368421054</v>
      </c>
      <c r="Q2321" t="str">
        <f>_xlfn.TEXTJOIN("-",0,Barcelona_Idealista4[[#This Row],[condition]],Barcelona_Idealista4[[#This Row],[prices]])</f>
        <v>needs refurb-183000</v>
      </c>
      <c r="R2321" s="11" t="str" cm="1">
        <f t="array" ref="R23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2" spans="1:18" x14ac:dyDescent="0.2">
      <c r="A2322" s="1">
        <v>44356</v>
      </c>
      <c r="B2322" s="14">
        <f>YEAR(Barcelona_Idealista4[[#This Row],[Fecha]])</f>
        <v>2021</v>
      </c>
      <c r="C2322" t="s">
        <v>2443</v>
      </c>
      <c r="D2322" t="s">
        <v>11</v>
      </c>
      <c r="E2322" t="s">
        <v>25</v>
      </c>
      <c r="F2322" t="s">
        <v>39</v>
      </c>
      <c r="G2322" t="s">
        <v>120</v>
      </c>
      <c r="H2322" t="s">
        <v>15</v>
      </c>
      <c r="I2322">
        <v>2</v>
      </c>
      <c r="J2322">
        <v>55</v>
      </c>
      <c r="K2322" t="s">
        <v>16</v>
      </c>
      <c r="L2322" t="s">
        <v>17</v>
      </c>
      <c r="M2322" t="s">
        <v>40</v>
      </c>
      <c r="N2322" s="18">
        <f>VLOOKUP(Barcelona_Idealista4[[#This Row],[lift]],Tabla5[],2,0)</f>
        <v>0</v>
      </c>
      <c r="O2322" s="25">
        <v>149000</v>
      </c>
      <c r="P2322" s="25">
        <f>Barcelona_Idealista4[[#This Row],[prices]]/Barcelona_Idealista4[[#This Row],[area_m2]]</f>
        <v>2709.090909090909</v>
      </c>
      <c r="Q2322" t="str">
        <f>_xlfn.TEXTJOIN("-",0,Barcelona_Idealista4[[#This Row],[condition]],Barcelona_Idealista4[[#This Row],[prices]])</f>
        <v>needs refurb-149000</v>
      </c>
      <c r="R2322" s="11" t="str" cm="1">
        <f t="array" ref="R23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3" spans="1:18" x14ac:dyDescent="0.2">
      <c r="A2323" s="1">
        <v>44357</v>
      </c>
      <c r="B2323" s="14">
        <f>YEAR(Barcelona_Idealista4[[#This Row],[Fecha]])</f>
        <v>2021</v>
      </c>
      <c r="C2323" t="s">
        <v>2444</v>
      </c>
      <c r="D2323" t="s">
        <v>11</v>
      </c>
      <c r="E2323" t="s">
        <v>12</v>
      </c>
      <c r="F2323" t="s">
        <v>22</v>
      </c>
      <c r="G2323" t="s">
        <v>120</v>
      </c>
      <c r="H2323" t="s">
        <v>15</v>
      </c>
      <c r="I2323">
        <v>5</v>
      </c>
      <c r="J2323">
        <v>172</v>
      </c>
      <c r="K2323" t="s">
        <v>16</v>
      </c>
      <c r="L2323" t="s">
        <v>17</v>
      </c>
      <c r="M2323" t="s">
        <v>21</v>
      </c>
      <c r="N2323" s="18">
        <f>VLOOKUP(Barcelona_Idealista4[[#This Row],[lift]],Tabla5[],2,0)</f>
        <v>0</v>
      </c>
      <c r="O2323" s="25">
        <v>579000</v>
      </c>
      <c r="P2323" s="25">
        <f>Barcelona_Idealista4[[#This Row],[prices]]/Barcelona_Idealista4[[#This Row],[area_m2]]</f>
        <v>3366.2790697674418</v>
      </c>
      <c r="Q2323" t="str">
        <f>_xlfn.TEXTJOIN("-",0,Barcelona_Idealista4[[#This Row],[condition]],Barcelona_Idealista4[[#This Row],[prices]])</f>
        <v>needs refurb-579000</v>
      </c>
      <c r="R2323" s="11" t="str" cm="1">
        <f t="array" ref="R23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4" spans="1:18" x14ac:dyDescent="0.2">
      <c r="A2324" s="1">
        <v>44358</v>
      </c>
      <c r="B2324" s="14">
        <f>YEAR(Barcelona_Idealista4[[#This Row],[Fecha]])</f>
        <v>2021</v>
      </c>
      <c r="C2324" t="s">
        <v>2445</v>
      </c>
      <c r="D2324" t="s">
        <v>11</v>
      </c>
      <c r="E2324" t="s">
        <v>12</v>
      </c>
      <c r="F2324" t="s">
        <v>22</v>
      </c>
      <c r="G2324" t="s">
        <v>120</v>
      </c>
      <c r="H2324" t="s">
        <v>15</v>
      </c>
      <c r="I2324">
        <v>2</v>
      </c>
      <c r="J2324">
        <v>80</v>
      </c>
      <c r="K2324" t="s">
        <v>16</v>
      </c>
      <c r="L2324" t="s">
        <v>17</v>
      </c>
      <c r="M2324" t="s">
        <v>18</v>
      </c>
      <c r="N2324" s="18">
        <f>VLOOKUP(Barcelona_Idealista4[[#This Row],[lift]],Tabla5[],2,0)</f>
        <v>0</v>
      </c>
      <c r="O2324" s="25">
        <v>230000</v>
      </c>
      <c r="P2324" s="25">
        <f>Barcelona_Idealista4[[#This Row],[prices]]/Barcelona_Idealista4[[#This Row],[area_m2]]</f>
        <v>2875</v>
      </c>
      <c r="Q2324" t="str">
        <f>_xlfn.TEXTJOIN("-",0,Barcelona_Idealista4[[#This Row],[condition]],Barcelona_Idealista4[[#This Row],[prices]])</f>
        <v>needs refurb-230000</v>
      </c>
      <c r="R2324" s="11" t="str" cm="1">
        <f t="array" ref="R23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5" spans="1:18" x14ac:dyDescent="0.2">
      <c r="A2325" s="1">
        <v>44359</v>
      </c>
      <c r="B2325" s="14">
        <f>YEAR(Barcelona_Idealista4[[#This Row],[Fecha]])</f>
        <v>2021</v>
      </c>
      <c r="C2325" t="s">
        <v>2446</v>
      </c>
      <c r="D2325" t="s">
        <v>11</v>
      </c>
      <c r="E2325" t="s">
        <v>12</v>
      </c>
      <c r="F2325" t="s">
        <v>41</v>
      </c>
      <c r="G2325" t="s">
        <v>120</v>
      </c>
      <c r="H2325" t="s">
        <v>15</v>
      </c>
      <c r="I2325">
        <v>6</v>
      </c>
      <c r="J2325">
        <v>166</v>
      </c>
      <c r="K2325" t="s">
        <v>16</v>
      </c>
      <c r="L2325" t="s">
        <v>17</v>
      </c>
      <c r="M2325" t="s">
        <v>21</v>
      </c>
      <c r="N2325" s="18">
        <f>VLOOKUP(Barcelona_Idealista4[[#This Row],[lift]],Tabla5[],2,0)</f>
        <v>0</v>
      </c>
      <c r="O2325" s="25">
        <v>675000</v>
      </c>
      <c r="P2325" s="25">
        <f>Barcelona_Idealista4[[#This Row],[prices]]/Barcelona_Idealista4[[#This Row],[area_m2]]</f>
        <v>4066.265060240964</v>
      </c>
      <c r="Q2325" t="str">
        <f>_xlfn.TEXTJOIN("-",0,Barcelona_Idealista4[[#This Row],[condition]],Barcelona_Idealista4[[#This Row],[prices]])</f>
        <v>needs refurb-675000</v>
      </c>
      <c r="R2325" s="11" t="str" cm="1">
        <f t="array" ref="R23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6" spans="1:18" x14ac:dyDescent="0.2">
      <c r="A2326" s="1">
        <v>44360</v>
      </c>
      <c r="B2326" s="14">
        <f>YEAR(Barcelona_Idealista4[[#This Row],[Fecha]])</f>
        <v>2021</v>
      </c>
      <c r="C2326" t="s">
        <v>2447</v>
      </c>
      <c r="D2326" t="s">
        <v>11</v>
      </c>
      <c r="E2326" t="s">
        <v>34</v>
      </c>
      <c r="F2326" t="s">
        <v>71</v>
      </c>
      <c r="G2326" t="s">
        <v>120</v>
      </c>
      <c r="H2326" t="s">
        <v>23</v>
      </c>
      <c r="I2326">
        <v>3</v>
      </c>
      <c r="J2326">
        <v>125</v>
      </c>
      <c r="K2326" t="s">
        <v>16</v>
      </c>
      <c r="L2326" t="s">
        <v>17</v>
      </c>
      <c r="M2326" t="s">
        <v>58</v>
      </c>
      <c r="N2326" s="18">
        <f>VLOOKUP(Barcelona_Idealista4[[#This Row],[lift]],Tabla5[],2,0)</f>
        <v>0</v>
      </c>
      <c r="O2326" s="25">
        <v>360000</v>
      </c>
      <c r="P2326" s="25">
        <f>Barcelona_Idealista4[[#This Row],[prices]]/Barcelona_Idealista4[[#This Row],[area_m2]]</f>
        <v>2880</v>
      </c>
      <c r="Q2326" t="str">
        <f>_xlfn.TEXTJOIN("-",0,Barcelona_Idealista4[[#This Row],[condition]],Barcelona_Idealista4[[#This Row],[prices]])</f>
        <v>needs refurb-360000</v>
      </c>
      <c r="R2326" s="11" t="str" cm="1">
        <f t="array" ref="R23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7" spans="1:18" x14ac:dyDescent="0.2">
      <c r="A2327" s="1">
        <v>44361</v>
      </c>
      <c r="B2327" s="14">
        <f>YEAR(Barcelona_Idealista4[[#This Row],[Fecha]])</f>
        <v>2021</v>
      </c>
      <c r="C2327" t="s">
        <v>2448</v>
      </c>
      <c r="D2327" t="s">
        <v>11</v>
      </c>
      <c r="E2327" t="s">
        <v>42</v>
      </c>
      <c r="F2327" t="s">
        <v>83</v>
      </c>
      <c r="G2327" t="s">
        <v>120</v>
      </c>
      <c r="H2327" t="s">
        <v>15</v>
      </c>
      <c r="I2327">
        <v>3</v>
      </c>
      <c r="J2327">
        <v>83</v>
      </c>
      <c r="K2327" t="s">
        <v>16</v>
      </c>
      <c r="L2327" t="s">
        <v>17</v>
      </c>
      <c r="M2327" t="s">
        <v>21</v>
      </c>
      <c r="N2327" s="18">
        <f>VLOOKUP(Barcelona_Idealista4[[#This Row],[lift]],Tabla5[],2,0)</f>
        <v>0</v>
      </c>
      <c r="O2327" s="25">
        <v>315000</v>
      </c>
      <c r="P2327" s="25">
        <f>Barcelona_Idealista4[[#This Row],[prices]]/Barcelona_Idealista4[[#This Row],[area_m2]]</f>
        <v>3795.1807228915663</v>
      </c>
      <c r="Q2327" t="str">
        <f>_xlfn.TEXTJOIN("-",0,Barcelona_Idealista4[[#This Row],[condition]],Barcelona_Idealista4[[#This Row],[prices]])</f>
        <v>needs refurb-315000</v>
      </c>
      <c r="R2327" s="11" t="str" cm="1">
        <f t="array" ref="R23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28" spans="1:18" x14ac:dyDescent="0.2">
      <c r="A2328" s="1">
        <v>44362</v>
      </c>
      <c r="B2328" s="14">
        <f>YEAR(Barcelona_Idealista4[[#This Row],[Fecha]])</f>
        <v>2021</v>
      </c>
      <c r="C2328" t="s">
        <v>2449</v>
      </c>
      <c r="D2328" t="s">
        <v>11</v>
      </c>
      <c r="E2328" t="s">
        <v>89</v>
      </c>
      <c r="F2328" t="s">
        <v>93</v>
      </c>
      <c r="G2328" t="s">
        <v>120</v>
      </c>
      <c r="H2328" t="s">
        <v>15</v>
      </c>
      <c r="I2328">
        <v>6</v>
      </c>
      <c r="J2328">
        <v>103</v>
      </c>
      <c r="K2328" t="s">
        <v>28</v>
      </c>
      <c r="L2328" t="s">
        <v>17</v>
      </c>
      <c r="M2328" t="s">
        <v>18</v>
      </c>
      <c r="N2328" s="18">
        <f>VLOOKUP(Barcelona_Idealista4[[#This Row],[lift]],Tabla5[],2,0)</f>
        <v>0.02</v>
      </c>
      <c r="O2328" s="25">
        <v>280000</v>
      </c>
      <c r="P2328" s="25">
        <f>Barcelona_Idealista4[[#This Row],[prices]]/Barcelona_Idealista4[[#This Row],[area_m2]]</f>
        <v>2718.4466019417478</v>
      </c>
      <c r="Q2328" t="str">
        <f>_xlfn.TEXTJOIN("-",0,Barcelona_Idealista4[[#This Row],[condition]],Barcelona_Idealista4[[#This Row],[prices]])</f>
        <v>needs refurb-280000</v>
      </c>
      <c r="R2328" s="11" t="str" cm="1">
        <f t="array" ref="R23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29" spans="1:18" x14ac:dyDescent="0.2">
      <c r="A2329" s="1">
        <v>44363</v>
      </c>
      <c r="B2329" s="14">
        <f>YEAR(Barcelona_Idealista4[[#This Row],[Fecha]])</f>
        <v>2021</v>
      </c>
      <c r="C2329" t="s">
        <v>2450</v>
      </c>
      <c r="D2329" t="s">
        <v>11</v>
      </c>
      <c r="E2329" t="s">
        <v>37</v>
      </c>
      <c r="F2329" t="s">
        <v>85</v>
      </c>
      <c r="G2329" t="s">
        <v>120</v>
      </c>
      <c r="H2329" t="s">
        <v>15</v>
      </c>
      <c r="I2329">
        <v>1</v>
      </c>
      <c r="J2329">
        <v>34</v>
      </c>
      <c r="K2329" t="s">
        <v>28</v>
      </c>
      <c r="L2329" t="s">
        <v>17</v>
      </c>
      <c r="M2329" t="s">
        <v>58</v>
      </c>
      <c r="N2329" s="18">
        <f>VLOOKUP(Barcelona_Idealista4[[#This Row],[lift]],Tabla5[],2,0)</f>
        <v>0.02</v>
      </c>
      <c r="O2329" s="25">
        <v>158000</v>
      </c>
      <c r="P2329" s="25">
        <f>Barcelona_Idealista4[[#This Row],[prices]]/Barcelona_Idealista4[[#This Row],[area_m2]]</f>
        <v>4647.0588235294117</v>
      </c>
      <c r="Q2329" t="str">
        <f>_xlfn.TEXTJOIN("-",0,Barcelona_Idealista4[[#This Row],[condition]],Barcelona_Idealista4[[#This Row],[prices]])</f>
        <v>needs refurb-158000</v>
      </c>
      <c r="R2329" s="11" t="str" cm="1">
        <f t="array" ref="R23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0" spans="1:18" x14ac:dyDescent="0.2">
      <c r="A2330" s="1">
        <v>44364</v>
      </c>
      <c r="B2330" s="14">
        <f>YEAR(Barcelona_Idealista4[[#This Row],[Fecha]])</f>
        <v>2021</v>
      </c>
      <c r="C2330" t="s">
        <v>2451</v>
      </c>
      <c r="D2330" t="s">
        <v>11</v>
      </c>
      <c r="E2330" t="s">
        <v>89</v>
      </c>
      <c r="F2330" t="s">
        <v>105</v>
      </c>
      <c r="G2330" t="s">
        <v>120</v>
      </c>
      <c r="H2330" t="s">
        <v>15</v>
      </c>
      <c r="I2330">
        <v>3</v>
      </c>
      <c r="J2330">
        <v>56</v>
      </c>
      <c r="K2330" t="s">
        <v>16</v>
      </c>
      <c r="L2330" t="s">
        <v>17</v>
      </c>
      <c r="M2330" t="s">
        <v>40</v>
      </c>
      <c r="N2330" s="18">
        <f>VLOOKUP(Barcelona_Idealista4[[#This Row],[lift]],Tabla5[],2,0)</f>
        <v>0</v>
      </c>
      <c r="O2330" s="25">
        <v>129000</v>
      </c>
      <c r="P2330" s="25">
        <f>Barcelona_Idealista4[[#This Row],[prices]]/Barcelona_Idealista4[[#This Row],[area_m2]]</f>
        <v>2303.5714285714284</v>
      </c>
      <c r="Q2330" t="str">
        <f>_xlfn.TEXTJOIN("-",0,Barcelona_Idealista4[[#This Row],[condition]],Barcelona_Idealista4[[#This Row],[prices]])</f>
        <v>needs refurb-129000</v>
      </c>
      <c r="R2330" s="11" t="str" cm="1">
        <f t="array" ref="R23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1" spans="1:18" x14ac:dyDescent="0.2">
      <c r="A2331" s="1">
        <v>44365</v>
      </c>
      <c r="B2331" s="14">
        <f>YEAR(Barcelona_Idealista4[[#This Row],[Fecha]])</f>
        <v>2021</v>
      </c>
      <c r="C2331" t="s">
        <v>2452</v>
      </c>
      <c r="D2331" t="s">
        <v>11</v>
      </c>
      <c r="E2331" t="s">
        <v>19</v>
      </c>
      <c r="F2331" t="s">
        <v>73</v>
      </c>
      <c r="G2331" t="s">
        <v>120</v>
      </c>
      <c r="H2331" t="s">
        <v>15</v>
      </c>
      <c r="I2331">
        <v>4</v>
      </c>
      <c r="J2331">
        <v>96</v>
      </c>
      <c r="K2331" t="s">
        <v>16</v>
      </c>
      <c r="L2331" t="s">
        <v>17</v>
      </c>
      <c r="M2331" t="s">
        <v>18</v>
      </c>
      <c r="N2331" s="18">
        <f>VLOOKUP(Barcelona_Idealista4[[#This Row],[lift]],Tabla5[],2,0)</f>
        <v>0</v>
      </c>
      <c r="O2331" s="25">
        <v>420000</v>
      </c>
      <c r="P2331" s="25">
        <f>Barcelona_Idealista4[[#This Row],[prices]]/Barcelona_Idealista4[[#This Row],[area_m2]]</f>
        <v>4375</v>
      </c>
      <c r="Q2331" t="str">
        <f>_xlfn.TEXTJOIN("-",0,Barcelona_Idealista4[[#This Row],[condition]],Barcelona_Idealista4[[#This Row],[prices]])</f>
        <v>needs refurb-420000</v>
      </c>
      <c r="R2331" s="11" t="str" cm="1">
        <f t="array" ref="R23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2" spans="1:18" x14ac:dyDescent="0.2">
      <c r="A2332" s="1">
        <v>44366</v>
      </c>
      <c r="B2332" s="14">
        <f>YEAR(Barcelona_Idealista4[[#This Row],[Fecha]])</f>
        <v>2021</v>
      </c>
      <c r="C2332" t="s">
        <v>2453</v>
      </c>
      <c r="D2332" t="s">
        <v>11</v>
      </c>
      <c r="E2332" t="s">
        <v>47</v>
      </c>
      <c r="F2332" t="s">
        <v>86</v>
      </c>
      <c r="G2332" t="s">
        <v>120</v>
      </c>
      <c r="H2332" t="s">
        <v>15</v>
      </c>
      <c r="I2332">
        <v>3</v>
      </c>
      <c r="J2332">
        <v>70</v>
      </c>
      <c r="K2332" t="s">
        <v>28</v>
      </c>
      <c r="L2332" t="s">
        <v>17</v>
      </c>
      <c r="M2332" t="s">
        <v>40</v>
      </c>
      <c r="N2332" s="18">
        <f>VLOOKUP(Barcelona_Idealista4[[#This Row],[lift]],Tabla5[],2,0)</f>
        <v>0.02</v>
      </c>
      <c r="O2332" s="25">
        <v>175000</v>
      </c>
      <c r="P2332" s="25">
        <f>Barcelona_Idealista4[[#This Row],[prices]]/Barcelona_Idealista4[[#This Row],[area_m2]]</f>
        <v>2500</v>
      </c>
      <c r="Q2332" t="str">
        <f>_xlfn.TEXTJOIN("-",0,Barcelona_Idealista4[[#This Row],[condition]],Barcelona_Idealista4[[#This Row],[prices]])</f>
        <v>needs refurb-175000</v>
      </c>
      <c r="R2332" s="11" t="str" cm="1">
        <f t="array" ref="R23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3" spans="1:18" x14ac:dyDescent="0.2">
      <c r="A2333" s="1">
        <v>44367</v>
      </c>
      <c r="B2333" s="14">
        <f>YEAR(Barcelona_Idealista4[[#This Row],[Fecha]])</f>
        <v>2021</v>
      </c>
      <c r="C2333" t="s">
        <v>2454</v>
      </c>
      <c r="D2333" t="s">
        <v>11</v>
      </c>
      <c r="E2333" t="s">
        <v>34</v>
      </c>
      <c r="F2333" t="s">
        <v>71</v>
      </c>
      <c r="G2333" t="s">
        <v>120</v>
      </c>
      <c r="H2333" t="s">
        <v>15</v>
      </c>
      <c r="I2333">
        <v>4</v>
      </c>
      <c r="J2333">
        <v>72</v>
      </c>
      <c r="K2333" t="s">
        <v>16</v>
      </c>
      <c r="L2333" t="s">
        <v>17</v>
      </c>
      <c r="M2333" t="s">
        <v>36</v>
      </c>
      <c r="N2333" s="18">
        <f>VLOOKUP(Barcelona_Idealista4[[#This Row],[lift]],Tabla5[],2,0)</f>
        <v>0</v>
      </c>
      <c r="O2333" s="25">
        <v>255000</v>
      </c>
      <c r="P2333" s="25">
        <f>Barcelona_Idealista4[[#This Row],[prices]]/Barcelona_Idealista4[[#This Row],[area_m2]]</f>
        <v>3541.6666666666665</v>
      </c>
      <c r="Q2333" t="str">
        <f>_xlfn.TEXTJOIN("-",0,Barcelona_Idealista4[[#This Row],[condition]],Barcelona_Idealista4[[#This Row],[prices]])</f>
        <v>needs refurb-255000</v>
      </c>
      <c r="R2333" s="11" t="str" cm="1">
        <f t="array" ref="R23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4" spans="1:18" x14ac:dyDescent="0.2">
      <c r="A2334" s="1">
        <v>44368</v>
      </c>
      <c r="B2334" s="14">
        <f>YEAR(Barcelona_Idealista4[[#This Row],[Fecha]])</f>
        <v>2021</v>
      </c>
      <c r="C2334" t="s">
        <v>2455</v>
      </c>
      <c r="D2334" t="s">
        <v>11</v>
      </c>
      <c r="E2334" t="s">
        <v>34</v>
      </c>
      <c r="F2334" t="s">
        <v>35</v>
      </c>
      <c r="G2334" t="s">
        <v>120</v>
      </c>
      <c r="H2334" t="s">
        <v>15</v>
      </c>
      <c r="I2334">
        <v>3</v>
      </c>
      <c r="J2334">
        <v>62</v>
      </c>
      <c r="K2334" t="s">
        <v>16</v>
      </c>
      <c r="L2334" t="s">
        <v>67</v>
      </c>
      <c r="M2334" t="s">
        <v>24</v>
      </c>
      <c r="N2334" s="18">
        <f>VLOOKUP(Barcelona_Idealista4[[#This Row],[lift]],Tabla5[],2,0)</f>
        <v>0</v>
      </c>
      <c r="O2334" s="25">
        <v>395000</v>
      </c>
      <c r="P2334" s="25">
        <f>Barcelona_Idealista4[[#This Row],[prices]]/Barcelona_Idealista4[[#This Row],[area_m2]]</f>
        <v>6370.9677419354839</v>
      </c>
      <c r="Q2334" t="str">
        <f>_xlfn.TEXTJOIN("-",0,Barcelona_Idealista4[[#This Row],[condition]],Barcelona_Idealista4[[#This Row],[prices]])</f>
        <v>needs refurb-395000</v>
      </c>
      <c r="R2334" s="11" t="str" cm="1">
        <f t="array" ref="R23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5" spans="1:18" x14ac:dyDescent="0.2">
      <c r="A2335" s="1">
        <v>44369</v>
      </c>
      <c r="B2335" s="14">
        <f>YEAR(Barcelona_Idealista4[[#This Row],[Fecha]])</f>
        <v>2021</v>
      </c>
      <c r="C2335" t="s">
        <v>2456</v>
      </c>
      <c r="D2335" t="s">
        <v>11</v>
      </c>
      <c r="E2335" t="s">
        <v>37</v>
      </c>
      <c r="F2335" t="s">
        <v>74</v>
      </c>
      <c r="G2335" t="s">
        <v>120</v>
      </c>
      <c r="H2335" t="s">
        <v>15</v>
      </c>
      <c r="I2335">
        <v>4</v>
      </c>
      <c r="J2335">
        <v>116</v>
      </c>
      <c r="K2335" t="s">
        <v>16</v>
      </c>
      <c r="L2335" t="s">
        <v>17</v>
      </c>
      <c r="M2335" t="s">
        <v>18</v>
      </c>
      <c r="N2335" s="18">
        <f>VLOOKUP(Barcelona_Idealista4[[#This Row],[lift]],Tabla5[],2,0)</f>
        <v>0</v>
      </c>
      <c r="O2335" s="25">
        <v>450000</v>
      </c>
      <c r="P2335" s="25">
        <f>Barcelona_Idealista4[[#This Row],[prices]]/Barcelona_Idealista4[[#This Row],[area_m2]]</f>
        <v>3879.3103448275861</v>
      </c>
      <c r="Q2335" t="str">
        <f>_xlfn.TEXTJOIN("-",0,Barcelona_Idealista4[[#This Row],[condition]],Barcelona_Idealista4[[#This Row],[prices]])</f>
        <v>needs refurb-450000</v>
      </c>
      <c r="R2335" s="11" t="str" cm="1">
        <f t="array" ref="R23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6" spans="1:18" x14ac:dyDescent="0.2">
      <c r="A2336" s="1">
        <v>44370</v>
      </c>
      <c r="B2336" s="14">
        <f>YEAR(Barcelona_Idealista4[[#This Row],[Fecha]])</f>
        <v>2021</v>
      </c>
      <c r="C2336" t="s">
        <v>2457</v>
      </c>
      <c r="D2336" t="s">
        <v>11</v>
      </c>
      <c r="E2336" t="s">
        <v>34</v>
      </c>
      <c r="F2336" t="s">
        <v>71</v>
      </c>
      <c r="G2336" t="s">
        <v>120</v>
      </c>
      <c r="H2336" t="s">
        <v>15</v>
      </c>
      <c r="I2336">
        <v>3</v>
      </c>
      <c r="J2336">
        <v>140</v>
      </c>
      <c r="K2336" t="s">
        <v>16</v>
      </c>
      <c r="L2336" t="s">
        <v>17</v>
      </c>
      <c r="M2336" t="s">
        <v>18</v>
      </c>
      <c r="N2336" s="18">
        <f>VLOOKUP(Barcelona_Idealista4[[#This Row],[lift]],Tabla5[],2,0)</f>
        <v>0</v>
      </c>
      <c r="O2336" s="25">
        <v>540000</v>
      </c>
      <c r="P2336" s="25">
        <f>Barcelona_Idealista4[[#This Row],[prices]]/Barcelona_Idealista4[[#This Row],[area_m2]]</f>
        <v>3857.1428571428573</v>
      </c>
      <c r="Q2336" t="str">
        <f>_xlfn.TEXTJOIN("-",0,Barcelona_Idealista4[[#This Row],[condition]],Barcelona_Idealista4[[#This Row],[prices]])</f>
        <v>needs refurb-540000</v>
      </c>
      <c r="R2336" s="11" t="str" cm="1">
        <f t="array" ref="R23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37" spans="1:18" x14ac:dyDescent="0.2">
      <c r="A2337" s="1">
        <v>44371</v>
      </c>
      <c r="B2337" s="14">
        <f>YEAR(Barcelona_Idealista4[[#This Row],[Fecha]])</f>
        <v>2021</v>
      </c>
      <c r="C2337" t="s">
        <v>2458</v>
      </c>
      <c r="D2337" t="s">
        <v>11</v>
      </c>
      <c r="E2337" t="s">
        <v>37</v>
      </c>
      <c r="F2337" t="s">
        <v>74</v>
      </c>
      <c r="G2337" t="s">
        <v>120</v>
      </c>
      <c r="H2337" t="s">
        <v>15</v>
      </c>
      <c r="I2337">
        <v>2</v>
      </c>
      <c r="J2337">
        <v>53</v>
      </c>
      <c r="K2337" t="s">
        <v>28</v>
      </c>
      <c r="L2337" t="s">
        <v>17</v>
      </c>
      <c r="M2337" t="s">
        <v>21</v>
      </c>
      <c r="N2337" s="18">
        <f>VLOOKUP(Barcelona_Idealista4[[#This Row],[lift]],Tabla5[],2,0)</f>
        <v>0.02</v>
      </c>
      <c r="O2337" s="25">
        <v>159000</v>
      </c>
      <c r="P2337" s="25">
        <f>Barcelona_Idealista4[[#This Row],[prices]]/Barcelona_Idealista4[[#This Row],[area_m2]]</f>
        <v>3000</v>
      </c>
      <c r="Q2337" t="str">
        <f>_xlfn.TEXTJOIN("-",0,Barcelona_Idealista4[[#This Row],[condition]],Barcelona_Idealista4[[#This Row],[prices]])</f>
        <v>needs refurb-159000</v>
      </c>
      <c r="R2337" s="11" t="str" cm="1">
        <f t="array" ref="R233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8" spans="1:18" x14ac:dyDescent="0.2">
      <c r="A2338" s="1">
        <v>44372</v>
      </c>
      <c r="B2338" s="14">
        <f>YEAR(Barcelona_Idealista4[[#This Row],[Fecha]])</f>
        <v>2021</v>
      </c>
      <c r="C2338" t="s">
        <v>2459</v>
      </c>
      <c r="D2338" t="s">
        <v>11</v>
      </c>
      <c r="E2338" t="s">
        <v>47</v>
      </c>
      <c r="F2338" t="s">
        <v>48</v>
      </c>
      <c r="G2338" t="s">
        <v>120</v>
      </c>
      <c r="H2338" t="s">
        <v>15</v>
      </c>
      <c r="I2338">
        <v>1</v>
      </c>
      <c r="J2338">
        <v>20</v>
      </c>
      <c r="K2338" t="s">
        <v>16</v>
      </c>
      <c r="L2338" t="s">
        <v>67</v>
      </c>
      <c r="M2338" t="s">
        <v>52</v>
      </c>
      <c r="N2338" s="18">
        <f>VLOOKUP(Barcelona_Idealista4[[#This Row],[lift]],Tabla5[],2,0)</f>
        <v>0</v>
      </c>
      <c r="O2338" s="25">
        <v>89500</v>
      </c>
      <c r="P2338" s="25">
        <f>Barcelona_Idealista4[[#This Row],[prices]]/Barcelona_Idealista4[[#This Row],[area_m2]]</f>
        <v>4475</v>
      </c>
      <c r="Q2338" t="str">
        <f>_xlfn.TEXTJOIN("-",0,Barcelona_Idealista4[[#This Row],[condition]],Barcelona_Idealista4[[#This Row],[prices]])</f>
        <v>needs refurb-89500</v>
      </c>
      <c r="R2338" s="11" t="str" cm="1">
        <f t="array" ref="R23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39" spans="1:18" x14ac:dyDescent="0.2">
      <c r="A2339" s="1">
        <v>44373</v>
      </c>
      <c r="B2339" s="14">
        <f>YEAR(Barcelona_Idealista4[[#This Row],[Fecha]])</f>
        <v>2021</v>
      </c>
      <c r="C2339" t="s">
        <v>2460</v>
      </c>
      <c r="D2339" t="s">
        <v>11</v>
      </c>
      <c r="E2339" t="s">
        <v>37</v>
      </c>
      <c r="F2339" t="s">
        <v>74</v>
      </c>
      <c r="G2339" t="s">
        <v>120</v>
      </c>
      <c r="H2339" t="s">
        <v>15</v>
      </c>
      <c r="I2339">
        <v>2</v>
      </c>
      <c r="J2339">
        <v>36</v>
      </c>
      <c r="K2339" t="s">
        <v>28</v>
      </c>
      <c r="L2339" t="s">
        <v>67</v>
      </c>
      <c r="M2339" t="s">
        <v>21</v>
      </c>
      <c r="N2339" s="18">
        <f>VLOOKUP(Barcelona_Idealista4[[#This Row],[lift]],Tabla5[],2,0)</f>
        <v>0.02</v>
      </c>
      <c r="O2339" s="25">
        <v>105000</v>
      </c>
      <c r="P2339" s="25">
        <f>Barcelona_Idealista4[[#This Row],[prices]]/Barcelona_Idealista4[[#This Row],[area_m2]]</f>
        <v>2916.6666666666665</v>
      </c>
      <c r="Q2339" t="str">
        <f>_xlfn.TEXTJOIN("-",0,Barcelona_Idealista4[[#This Row],[condition]],Barcelona_Idealista4[[#This Row],[prices]])</f>
        <v>needs refurb-105000</v>
      </c>
      <c r="R2339" s="11" t="str" cm="1">
        <f t="array" ref="R23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0" spans="1:18" x14ac:dyDescent="0.2">
      <c r="A2340" s="1">
        <v>44374</v>
      </c>
      <c r="B2340" s="14">
        <f>YEAR(Barcelona_Idealista4[[#This Row],[Fecha]])</f>
        <v>2021</v>
      </c>
      <c r="C2340" t="s">
        <v>2461</v>
      </c>
      <c r="D2340" t="s">
        <v>11</v>
      </c>
      <c r="E2340" t="s">
        <v>37</v>
      </c>
      <c r="F2340" t="s">
        <v>38</v>
      </c>
      <c r="G2340" t="s">
        <v>120</v>
      </c>
      <c r="H2340" t="s">
        <v>15</v>
      </c>
      <c r="I2340">
        <v>2</v>
      </c>
      <c r="J2340">
        <v>70</v>
      </c>
      <c r="K2340" t="s">
        <v>16</v>
      </c>
      <c r="L2340" t="s">
        <v>17</v>
      </c>
      <c r="M2340" t="s">
        <v>40</v>
      </c>
      <c r="N2340" s="18">
        <f>VLOOKUP(Barcelona_Idealista4[[#This Row],[lift]],Tabla5[],2,0)</f>
        <v>0</v>
      </c>
      <c r="O2340" s="25">
        <v>380000</v>
      </c>
      <c r="P2340" s="25">
        <f>Barcelona_Idealista4[[#This Row],[prices]]/Barcelona_Idealista4[[#This Row],[area_m2]]</f>
        <v>5428.5714285714284</v>
      </c>
      <c r="Q2340" t="str">
        <f>_xlfn.TEXTJOIN("-",0,Barcelona_Idealista4[[#This Row],[condition]],Barcelona_Idealista4[[#This Row],[prices]])</f>
        <v>needs refurb-380000</v>
      </c>
      <c r="R2340" s="11" t="str" cm="1">
        <f t="array" ref="R23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1" spans="1:18" x14ac:dyDescent="0.2">
      <c r="A2341" s="1">
        <v>44375</v>
      </c>
      <c r="B2341" s="14">
        <f>YEAR(Barcelona_Idealista4[[#This Row],[Fecha]])</f>
        <v>2021</v>
      </c>
      <c r="C2341" t="s">
        <v>2462</v>
      </c>
      <c r="D2341" t="s">
        <v>11</v>
      </c>
      <c r="E2341" t="s">
        <v>19</v>
      </c>
      <c r="F2341" t="s">
        <v>20</v>
      </c>
      <c r="G2341" t="s">
        <v>120</v>
      </c>
      <c r="H2341" t="s">
        <v>15</v>
      </c>
      <c r="I2341">
        <v>8</v>
      </c>
      <c r="J2341">
        <v>490</v>
      </c>
      <c r="K2341" t="s">
        <v>16</v>
      </c>
      <c r="L2341" t="s">
        <v>17</v>
      </c>
      <c r="M2341" t="s">
        <v>40</v>
      </c>
      <c r="N2341" s="18">
        <f>VLOOKUP(Barcelona_Idealista4[[#This Row],[lift]],Tabla5[],2,0)</f>
        <v>0</v>
      </c>
      <c r="O2341" s="25">
        <v>2500000</v>
      </c>
      <c r="P2341" s="25">
        <f>Barcelona_Idealista4[[#This Row],[prices]]/Barcelona_Idealista4[[#This Row],[area_m2]]</f>
        <v>5102.0408163265311</v>
      </c>
      <c r="Q2341" t="str">
        <f>_xlfn.TEXTJOIN("-",0,Barcelona_Idealista4[[#This Row],[condition]],Barcelona_Idealista4[[#This Row],[prices]])</f>
        <v>needs refurb-2500000</v>
      </c>
      <c r="R2341" s="11" t="str" cm="1">
        <f t="array" ref="R23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2" spans="1:18" x14ac:dyDescent="0.2">
      <c r="A2342" s="1">
        <v>44376</v>
      </c>
      <c r="B2342" s="14">
        <f>YEAR(Barcelona_Idealista4[[#This Row],[Fecha]])</f>
        <v>2021</v>
      </c>
      <c r="C2342" t="s">
        <v>2463</v>
      </c>
      <c r="D2342" t="s">
        <v>11</v>
      </c>
      <c r="E2342" t="s">
        <v>12</v>
      </c>
      <c r="F2342" t="s">
        <v>33</v>
      </c>
      <c r="G2342" t="s">
        <v>120</v>
      </c>
      <c r="H2342" t="s">
        <v>23</v>
      </c>
      <c r="I2342">
        <v>5</v>
      </c>
      <c r="J2342">
        <v>180</v>
      </c>
      <c r="K2342" t="s">
        <v>16</v>
      </c>
      <c r="L2342" t="s">
        <v>17</v>
      </c>
      <c r="M2342" t="s">
        <v>65</v>
      </c>
      <c r="N2342" s="18">
        <f>VLOOKUP(Barcelona_Idealista4[[#This Row],[lift]],Tabla5[],2,0)</f>
        <v>0</v>
      </c>
      <c r="O2342" s="25">
        <v>750000</v>
      </c>
      <c r="P2342" s="25">
        <f>Barcelona_Idealista4[[#This Row],[prices]]/Barcelona_Idealista4[[#This Row],[area_m2]]</f>
        <v>4166.666666666667</v>
      </c>
      <c r="Q2342" t="str">
        <f>_xlfn.TEXTJOIN("-",0,Barcelona_Idealista4[[#This Row],[condition]],Barcelona_Idealista4[[#This Row],[prices]])</f>
        <v>needs refurb-750000</v>
      </c>
      <c r="R2342" s="11" t="str" cm="1">
        <f t="array" ref="R23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3" spans="1:18" x14ac:dyDescent="0.2">
      <c r="A2343" s="1">
        <v>44377</v>
      </c>
      <c r="B2343" s="14">
        <f>YEAR(Barcelona_Idealista4[[#This Row],[Fecha]])</f>
        <v>2021</v>
      </c>
      <c r="C2343" t="s">
        <v>2464</v>
      </c>
      <c r="D2343" t="s">
        <v>11</v>
      </c>
      <c r="E2343" t="s">
        <v>47</v>
      </c>
      <c r="F2343" t="s">
        <v>112</v>
      </c>
      <c r="G2343" t="s">
        <v>120</v>
      </c>
      <c r="H2343" t="s">
        <v>15</v>
      </c>
      <c r="I2343">
        <v>3</v>
      </c>
      <c r="J2343">
        <v>61</v>
      </c>
      <c r="K2343" t="s">
        <v>16</v>
      </c>
      <c r="L2343" t="s">
        <v>67</v>
      </c>
      <c r="M2343" t="s">
        <v>58</v>
      </c>
      <c r="N2343" s="18">
        <f>VLOOKUP(Barcelona_Idealista4[[#This Row],[lift]],Tabla5[],2,0)</f>
        <v>0</v>
      </c>
      <c r="O2343" s="25">
        <v>210000</v>
      </c>
      <c r="P2343" s="25">
        <f>Barcelona_Idealista4[[#This Row],[prices]]/Barcelona_Idealista4[[#This Row],[area_m2]]</f>
        <v>3442.622950819672</v>
      </c>
      <c r="Q2343" t="str">
        <f>_xlfn.TEXTJOIN("-",0,Barcelona_Idealista4[[#This Row],[condition]],Barcelona_Idealista4[[#This Row],[prices]])</f>
        <v>needs refurb-210000</v>
      </c>
      <c r="R2343" s="11" t="str" cm="1">
        <f t="array" ref="R23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4" spans="1:18" x14ac:dyDescent="0.2">
      <c r="A2344" s="1">
        <v>44378</v>
      </c>
      <c r="B2344" s="14">
        <f>YEAR(Barcelona_Idealista4[[#This Row],[Fecha]])</f>
        <v>2021</v>
      </c>
      <c r="C2344" t="s">
        <v>2465</v>
      </c>
      <c r="D2344" t="s">
        <v>11</v>
      </c>
      <c r="E2344" t="s">
        <v>54</v>
      </c>
      <c r="F2344" t="s">
        <v>97</v>
      </c>
      <c r="G2344" t="s">
        <v>120</v>
      </c>
      <c r="H2344" t="s">
        <v>15</v>
      </c>
      <c r="I2344">
        <v>3</v>
      </c>
      <c r="J2344">
        <v>90</v>
      </c>
      <c r="K2344" t="s">
        <v>16</v>
      </c>
      <c r="L2344" t="s">
        <v>67</v>
      </c>
      <c r="M2344" t="s">
        <v>36</v>
      </c>
      <c r="N2344" s="18">
        <f>VLOOKUP(Barcelona_Idealista4[[#This Row],[lift]],Tabla5[],2,0)</f>
        <v>0</v>
      </c>
      <c r="O2344" s="25">
        <v>250000</v>
      </c>
      <c r="P2344" s="25">
        <f>Barcelona_Idealista4[[#This Row],[prices]]/Barcelona_Idealista4[[#This Row],[area_m2]]</f>
        <v>2777.7777777777778</v>
      </c>
      <c r="Q2344" t="str">
        <f>_xlfn.TEXTJOIN("-",0,Barcelona_Idealista4[[#This Row],[condition]],Barcelona_Idealista4[[#This Row],[prices]])</f>
        <v>needs refurb-250000</v>
      </c>
      <c r="R2344" s="11" t="str" cm="1">
        <f t="array" ref="R23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5" spans="1:18" x14ac:dyDescent="0.2">
      <c r="A2345" s="1">
        <v>44379</v>
      </c>
      <c r="B2345" s="14">
        <f>YEAR(Barcelona_Idealista4[[#This Row],[Fecha]])</f>
        <v>2021</v>
      </c>
      <c r="C2345" t="s">
        <v>2466</v>
      </c>
      <c r="D2345" t="s">
        <v>11</v>
      </c>
      <c r="E2345" t="s">
        <v>42</v>
      </c>
      <c r="F2345" t="s">
        <v>61</v>
      </c>
      <c r="G2345" t="s">
        <v>120</v>
      </c>
      <c r="H2345" t="s">
        <v>15</v>
      </c>
      <c r="I2345">
        <v>3</v>
      </c>
      <c r="J2345">
        <v>77</v>
      </c>
      <c r="K2345" t="s">
        <v>28</v>
      </c>
      <c r="L2345" t="s">
        <v>67</v>
      </c>
      <c r="M2345" t="s">
        <v>21</v>
      </c>
      <c r="N2345" s="18">
        <f>VLOOKUP(Barcelona_Idealista4[[#This Row],[lift]],Tabla5[],2,0)</f>
        <v>0.02</v>
      </c>
      <c r="O2345" s="25">
        <v>185000</v>
      </c>
      <c r="P2345" s="25">
        <f>Barcelona_Idealista4[[#This Row],[prices]]/Barcelona_Idealista4[[#This Row],[area_m2]]</f>
        <v>2402.5974025974024</v>
      </c>
      <c r="Q2345" t="str">
        <f>_xlfn.TEXTJOIN("-",0,Barcelona_Idealista4[[#This Row],[condition]],Barcelona_Idealista4[[#This Row],[prices]])</f>
        <v>needs refurb-185000</v>
      </c>
      <c r="R2345" s="11" t="str" cm="1">
        <f t="array" ref="R23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46" spans="1:18" x14ac:dyDescent="0.2">
      <c r="A2346" s="1">
        <v>44380</v>
      </c>
      <c r="B2346" s="14">
        <f>YEAR(Barcelona_Idealista4[[#This Row],[Fecha]])</f>
        <v>2021</v>
      </c>
      <c r="C2346" t="s">
        <v>2467</v>
      </c>
      <c r="D2346" t="s">
        <v>11</v>
      </c>
      <c r="E2346" t="s">
        <v>25</v>
      </c>
      <c r="F2346" t="s">
        <v>99</v>
      </c>
      <c r="G2346" t="s">
        <v>120</v>
      </c>
      <c r="H2346" t="s">
        <v>15</v>
      </c>
      <c r="I2346">
        <v>3</v>
      </c>
      <c r="J2346">
        <v>81</v>
      </c>
      <c r="K2346" t="s">
        <v>16</v>
      </c>
      <c r="L2346" t="s">
        <v>17</v>
      </c>
      <c r="M2346" t="s">
        <v>21</v>
      </c>
      <c r="N2346" s="18">
        <f>VLOOKUP(Barcelona_Idealista4[[#This Row],[lift]],Tabla5[],2,0)</f>
        <v>0</v>
      </c>
      <c r="O2346" s="25">
        <v>250000</v>
      </c>
      <c r="P2346" s="25">
        <f>Barcelona_Idealista4[[#This Row],[prices]]/Barcelona_Idealista4[[#This Row],[area_m2]]</f>
        <v>3086.4197530864199</v>
      </c>
      <c r="Q2346" t="str">
        <f>_xlfn.TEXTJOIN("-",0,Barcelona_Idealista4[[#This Row],[condition]],Barcelona_Idealista4[[#This Row],[prices]])</f>
        <v>needs refurb-250000</v>
      </c>
      <c r="R2346" s="11" t="str" cm="1">
        <f t="array" ref="R23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7" spans="1:18" x14ac:dyDescent="0.2">
      <c r="A2347" s="1">
        <v>44381</v>
      </c>
      <c r="B2347" s="14">
        <f>YEAR(Barcelona_Idealista4[[#This Row],[Fecha]])</f>
        <v>2021</v>
      </c>
      <c r="C2347" t="s">
        <v>2468</v>
      </c>
      <c r="D2347" t="s">
        <v>11</v>
      </c>
      <c r="E2347" t="s">
        <v>34</v>
      </c>
      <c r="F2347" t="s">
        <v>44</v>
      </c>
      <c r="G2347" t="s">
        <v>120</v>
      </c>
      <c r="H2347" t="s">
        <v>15</v>
      </c>
      <c r="I2347">
        <v>3</v>
      </c>
      <c r="J2347">
        <v>81</v>
      </c>
      <c r="K2347" t="s">
        <v>16</v>
      </c>
      <c r="L2347" t="s">
        <v>17</v>
      </c>
      <c r="M2347" t="s">
        <v>57</v>
      </c>
      <c r="N2347" s="18">
        <f>VLOOKUP(Barcelona_Idealista4[[#This Row],[lift]],Tabla5[],2,0)</f>
        <v>0</v>
      </c>
      <c r="O2347" s="25">
        <v>246000</v>
      </c>
      <c r="P2347" s="25">
        <f>Barcelona_Idealista4[[#This Row],[prices]]/Barcelona_Idealista4[[#This Row],[area_m2]]</f>
        <v>3037.037037037037</v>
      </c>
      <c r="Q2347" t="str">
        <f>_xlfn.TEXTJOIN("-",0,Barcelona_Idealista4[[#This Row],[condition]],Barcelona_Idealista4[[#This Row],[prices]])</f>
        <v>needs refurb-246000</v>
      </c>
      <c r="R2347" s="11" t="str" cm="1">
        <f t="array" ref="R23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8" spans="1:18" x14ac:dyDescent="0.2">
      <c r="A2348" s="1">
        <v>44382</v>
      </c>
      <c r="B2348" s="14">
        <f>YEAR(Barcelona_Idealista4[[#This Row],[Fecha]])</f>
        <v>2021</v>
      </c>
      <c r="C2348" t="s">
        <v>2469</v>
      </c>
      <c r="D2348" t="s">
        <v>11</v>
      </c>
      <c r="E2348" t="s">
        <v>19</v>
      </c>
      <c r="F2348" t="s">
        <v>20</v>
      </c>
      <c r="G2348" t="s">
        <v>120</v>
      </c>
      <c r="H2348" t="s">
        <v>32</v>
      </c>
      <c r="I2348">
        <v>5</v>
      </c>
      <c r="J2348">
        <v>282</v>
      </c>
      <c r="K2348" t="s">
        <v>16</v>
      </c>
      <c r="L2348" t="s">
        <v>17</v>
      </c>
      <c r="M2348" t="s">
        <v>60</v>
      </c>
      <c r="N2348" s="18">
        <f>VLOOKUP(Barcelona_Idealista4[[#This Row],[lift]],Tabla5[],2,0)</f>
        <v>0</v>
      </c>
      <c r="O2348" s="25">
        <v>2850000</v>
      </c>
      <c r="P2348" s="25">
        <f>Barcelona_Idealista4[[#This Row],[prices]]/Barcelona_Idealista4[[#This Row],[area_m2]]</f>
        <v>10106.382978723404</v>
      </c>
      <c r="Q2348" t="str">
        <f>_xlfn.TEXTJOIN("-",0,Barcelona_Idealista4[[#This Row],[condition]],Barcelona_Idealista4[[#This Row],[prices]])</f>
        <v>needs refurb-2850000</v>
      </c>
      <c r="R2348" s="11" t="str" cm="1">
        <f t="array" ref="R23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49" spans="1:18" x14ac:dyDescent="0.2">
      <c r="A2349" s="1">
        <v>44383</v>
      </c>
      <c r="B2349" s="14">
        <f>YEAR(Barcelona_Idealista4[[#This Row],[Fecha]])</f>
        <v>2021</v>
      </c>
      <c r="C2349" t="s">
        <v>2470</v>
      </c>
      <c r="D2349" t="s">
        <v>11</v>
      </c>
      <c r="E2349" t="s">
        <v>37</v>
      </c>
      <c r="F2349" t="s">
        <v>49</v>
      </c>
      <c r="G2349" t="s">
        <v>120</v>
      </c>
      <c r="H2349" t="s">
        <v>15</v>
      </c>
      <c r="I2349">
        <v>4</v>
      </c>
      <c r="J2349">
        <v>112</v>
      </c>
      <c r="K2349" t="s">
        <v>16</v>
      </c>
      <c r="L2349" t="s">
        <v>17</v>
      </c>
      <c r="M2349" t="s">
        <v>18</v>
      </c>
      <c r="N2349" s="18">
        <f>VLOOKUP(Barcelona_Idealista4[[#This Row],[lift]],Tabla5[],2,0)</f>
        <v>0</v>
      </c>
      <c r="O2349" s="25">
        <v>365000</v>
      </c>
      <c r="P2349" s="25">
        <f>Barcelona_Idealista4[[#This Row],[prices]]/Barcelona_Idealista4[[#This Row],[area_m2]]</f>
        <v>3258.9285714285716</v>
      </c>
      <c r="Q2349" t="str">
        <f>_xlfn.TEXTJOIN("-",0,Barcelona_Idealista4[[#This Row],[condition]],Barcelona_Idealista4[[#This Row],[prices]])</f>
        <v>needs refurb-365000</v>
      </c>
      <c r="R2349" s="11" t="str" cm="1">
        <f t="array" ref="R23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0" spans="1:18" x14ac:dyDescent="0.2">
      <c r="A2350" s="1">
        <v>44384</v>
      </c>
      <c r="B2350" s="14">
        <f>YEAR(Barcelona_Idealista4[[#This Row],[Fecha]])</f>
        <v>2021</v>
      </c>
      <c r="C2350" t="s">
        <v>2471</v>
      </c>
      <c r="D2350" t="s">
        <v>11</v>
      </c>
      <c r="E2350" t="s">
        <v>12</v>
      </c>
      <c r="F2350" t="s">
        <v>22</v>
      </c>
      <c r="G2350" t="s">
        <v>120</v>
      </c>
      <c r="H2350" t="s">
        <v>15</v>
      </c>
      <c r="I2350">
        <v>4</v>
      </c>
      <c r="J2350">
        <v>110</v>
      </c>
      <c r="K2350" t="s">
        <v>16</v>
      </c>
      <c r="L2350" t="s">
        <v>17</v>
      </c>
      <c r="M2350" t="s">
        <v>18</v>
      </c>
      <c r="N2350" s="18">
        <f>VLOOKUP(Barcelona_Idealista4[[#This Row],[lift]],Tabla5[],2,0)</f>
        <v>0</v>
      </c>
      <c r="O2350" s="25">
        <v>365000</v>
      </c>
      <c r="P2350" s="25">
        <f>Barcelona_Idealista4[[#This Row],[prices]]/Barcelona_Idealista4[[#This Row],[area_m2]]</f>
        <v>3318.181818181818</v>
      </c>
      <c r="Q2350" t="str">
        <f>_xlfn.TEXTJOIN("-",0,Barcelona_Idealista4[[#This Row],[condition]],Barcelona_Idealista4[[#This Row],[prices]])</f>
        <v>needs refurb-365000</v>
      </c>
      <c r="R2350" s="11" t="str" cm="1">
        <f t="array" ref="R23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1" spans="1:18" x14ac:dyDescent="0.2">
      <c r="A2351" s="1">
        <v>44385</v>
      </c>
      <c r="B2351" s="14">
        <f>YEAR(Barcelona_Idealista4[[#This Row],[Fecha]])</f>
        <v>2021</v>
      </c>
      <c r="C2351" t="s">
        <v>2472</v>
      </c>
      <c r="D2351" t="s">
        <v>11</v>
      </c>
      <c r="E2351" t="s">
        <v>47</v>
      </c>
      <c r="F2351" t="s">
        <v>48</v>
      </c>
      <c r="G2351" t="s">
        <v>120</v>
      </c>
      <c r="H2351" t="s">
        <v>15</v>
      </c>
      <c r="I2351">
        <v>3</v>
      </c>
      <c r="J2351">
        <v>64</v>
      </c>
      <c r="K2351" t="s">
        <v>16</v>
      </c>
      <c r="L2351" t="s">
        <v>17</v>
      </c>
      <c r="M2351" t="s">
        <v>36</v>
      </c>
      <c r="N2351" s="18">
        <f>VLOOKUP(Barcelona_Idealista4[[#This Row],[lift]],Tabla5[],2,0)</f>
        <v>0</v>
      </c>
      <c r="O2351" s="25">
        <v>260000</v>
      </c>
      <c r="P2351" s="25">
        <f>Barcelona_Idealista4[[#This Row],[prices]]/Barcelona_Idealista4[[#This Row],[area_m2]]</f>
        <v>4062.5</v>
      </c>
      <c r="Q2351" t="str">
        <f>_xlfn.TEXTJOIN("-",0,Barcelona_Idealista4[[#This Row],[condition]],Barcelona_Idealista4[[#This Row],[prices]])</f>
        <v>needs refurb-260000</v>
      </c>
      <c r="R2351" s="11" t="str" cm="1">
        <f t="array" ref="R23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2" spans="1:18" x14ac:dyDescent="0.2">
      <c r="A2352" s="1">
        <v>44386</v>
      </c>
      <c r="B2352" s="14">
        <f>YEAR(Barcelona_Idealista4[[#This Row],[Fecha]])</f>
        <v>2021</v>
      </c>
      <c r="C2352" t="s">
        <v>2473</v>
      </c>
      <c r="D2352" t="s">
        <v>11</v>
      </c>
      <c r="E2352" t="s">
        <v>50</v>
      </c>
      <c r="F2352" t="s">
        <v>84</v>
      </c>
      <c r="G2352" t="s">
        <v>120</v>
      </c>
      <c r="H2352" t="s">
        <v>15</v>
      </c>
      <c r="I2352">
        <v>5</v>
      </c>
      <c r="J2352">
        <v>180</v>
      </c>
      <c r="K2352" t="s">
        <v>16</v>
      </c>
      <c r="L2352" t="s">
        <v>17</v>
      </c>
      <c r="M2352" t="s">
        <v>58</v>
      </c>
      <c r="N2352" s="18">
        <f>VLOOKUP(Barcelona_Idealista4[[#This Row],[lift]],Tabla5[],2,0)</f>
        <v>0</v>
      </c>
      <c r="O2352" s="25">
        <v>599000</v>
      </c>
      <c r="P2352" s="25">
        <f>Barcelona_Idealista4[[#This Row],[prices]]/Barcelona_Idealista4[[#This Row],[area_m2]]</f>
        <v>3327.7777777777778</v>
      </c>
      <c r="Q2352" t="str">
        <f>_xlfn.TEXTJOIN("-",0,Barcelona_Idealista4[[#This Row],[condition]],Barcelona_Idealista4[[#This Row],[prices]])</f>
        <v>needs refurb-599000</v>
      </c>
      <c r="R2352" s="11" t="str" cm="1">
        <f t="array" ref="R23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3" spans="1:18" x14ac:dyDescent="0.2">
      <c r="A2353" s="1">
        <v>44387</v>
      </c>
      <c r="B2353" s="14">
        <f>YEAR(Barcelona_Idealista4[[#This Row],[Fecha]])</f>
        <v>2021</v>
      </c>
      <c r="C2353" t="s">
        <v>2474</v>
      </c>
      <c r="D2353" t="s">
        <v>11</v>
      </c>
      <c r="E2353" t="s">
        <v>37</v>
      </c>
      <c r="F2353" t="s">
        <v>49</v>
      </c>
      <c r="G2353" t="s">
        <v>120</v>
      </c>
      <c r="H2353" t="s">
        <v>15</v>
      </c>
      <c r="I2353">
        <v>5</v>
      </c>
      <c r="J2353">
        <v>230</v>
      </c>
      <c r="K2353" t="s">
        <v>28</v>
      </c>
      <c r="L2353" t="s">
        <v>17</v>
      </c>
      <c r="M2353" t="s">
        <v>18</v>
      </c>
      <c r="N2353" s="18">
        <f>VLOOKUP(Barcelona_Idealista4[[#This Row],[lift]],Tabla5[],2,0)</f>
        <v>0.02</v>
      </c>
      <c r="O2353" s="25">
        <v>769000</v>
      </c>
      <c r="P2353" s="25">
        <f>Barcelona_Idealista4[[#This Row],[prices]]/Barcelona_Idealista4[[#This Row],[area_m2]]</f>
        <v>3343.478260869565</v>
      </c>
      <c r="Q2353" t="str">
        <f>_xlfn.TEXTJOIN("-",0,Barcelona_Idealista4[[#This Row],[condition]],Barcelona_Idealista4[[#This Row],[prices]])</f>
        <v>needs refurb-769000</v>
      </c>
      <c r="R2353" s="11" t="str" cm="1">
        <f t="array" ref="R23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4" spans="1:18" x14ac:dyDescent="0.2">
      <c r="A2354" s="1">
        <v>44388</v>
      </c>
      <c r="B2354" s="14">
        <f>YEAR(Barcelona_Idealista4[[#This Row],[Fecha]])</f>
        <v>2021</v>
      </c>
      <c r="C2354" t="s">
        <v>2475</v>
      </c>
      <c r="D2354" t="s">
        <v>11</v>
      </c>
      <c r="E2354" t="s">
        <v>19</v>
      </c>
      <c r="F2354" t="s">
        <v>68</v>
      </c>
      <c r="G2354" t="s">
        <v>120</v>
      </c>
      <c r="H2354" t="s">
        <v>64</v>
      </c>
      <c r="I2354">
        <v>3</v>
      </c>
      <c r="J2354">
        <v>177</v>
      </c>
      <c r="K2354" t="s">
        <v>28</v>
      </c>
      <c r="L2354" t="s">
        <v>17</v>
      </c>
      <c r="M2354" t="s">
        <v>29</v>
      </c>
      <c r="N2354" s="18">
        <f>VLOOKUP(Barcelona_Idealista4[[#This Row],[lift]],Tabla5[],2,0)</f>
        <v>0.02</v>
      </c>
      <c r="O2354" s="25">
        <v>395000</v>
      </c>
      <c r="P2354" s="25">
        <f>Barcelona_Idealista4[[#This Row],[prices]]/Barcelona_Idealista4[[#This Row],[area_m2]]</f>
        <v>2231.638418079096</v>
      </c>
      <c r="Q2354" t="str">
        <f>_xlfn.TEXTJOIN("-",0,Barcelona_Idealista4[[#This Row],[condition]],Barcelona_Idealista4[[#This Row],[prices]])</f>
        <v>needs refurb-395000</v>
      </c>
      <c r="R2354" s="11" t="str" cm="1">
        <f t="array" ref="R23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5" spans="1:18" x14ac:dyDescent="0.2">
      <c r="A2355" s="1">
        <v>44389</v>
      </c>
      <c r="B2355" s="14">
        <f>YEAR(Barcelona_Idealista4[[#This Row],[Fecha]])</f>
        <v>2021</v>
      </c>
      <c r="C2355" t="s">
        <v>2476</v>
      </c>
      <c r="D2355" t="s">
        <v>11</v>
      </c>
      <c r="E2355" t="s">
        <v>42</v>
      </c>
      <c r="F2355" t="s">
        <v>87</v>
      </c>
      <c r="G2355" t="s">
        <v>120</v>
      </c>
      <c r="H2355" t="s">
        <v>15</v>
      </c>
      <c r="I2355">
        <v>4</v>
      </c>
      <c r="J2355">
        <v>86</v>
      </c>
      <c r="K2355" t="s">
        <v>16</v>
      </c>
      <c r="L2355" t="s">
        <v>17</v>
      </c>
      <c r="M2355" t="s">
        <v>21</v>
      </c>
      <c r="N2355" s="18">
        <f>VLOOKUP(Barcelona_Idealista4[[#This Row],[lift]],Tabla5[],2,0)</f>
        <v>0</v>
      </c>
      <c r="O2355" s="25">
        <v>180000</v>
      </c>
      <c r="P2355" s="25">
        <f>Barcelona_Idealista4[[#This Row],[prices]]/Barcelona_Idealista4[[#This Row],[area_m2]]</f>
        <v>2093.0232558139537</v>
      </c>
      <c r="Q2355" t="str">
        <f>_xlfn.TEXTJOIN("-",0,Barcelona_Idealista4[[#This Row],[condition]],Barcelona_Idealista4[[#This Row],[prices]])</f>
        <v>needs refurb-180000</v>
      </c>
      <c r="R2355" s="11" t="str" cm="1">
        <f t="array" ref="R23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6" spans="1:18" x14ac:dyDescent="0.2">
      <c r="A2356" s="1">
        <v>44390</v>
      </c>
      <c r="B2356" s="14">
        <f>YEAR(Barcelona_Idealista4[[#This Row],[Fecha]])</f>
        <v>2021</v>
      </c>
      <c r="C2356" t="s">
        <v>2477</v>
      </c>
      <c r="D2356" t="s">
        <v>11</v>
      </c>
      <c r="E2356" t="s">
        <v>42</v>
      </c>
      <c r="F2356" t="s">
        <v>87</v>
      </c>
      <c r="G2356" t="s">
        <v>120</v>
      </c>
      <c r="H2356" t="s">
        <v>15</v>
      </c>
      <c r="I2356">
        <v>4</v>
      </c>
      <c r="J2356">
        <v>80</v>
      </c>
      <c r="K2356" t="s">
        <v>16</v>
      </c>
      <c r="L2356" t="s">
        <v>17</v>
      </c>
      <c r="M2356" t="s">
        <v>21</v>
      </c>
      <c r="N2356" s="18">
        <f>VLOOKUP(Barcelona_Idealista4[[#This Row],[lift]],Tabla5[],2,0)</f>
        <v>0</v>
      </c>
      <c r="O2356" s="25">
        <v>180000</v>
      </c>
      <c r="P2356" s="25">
        <f>Barcelona_Idealista4[[#This Row],[prices]]/Barcelona_Idealista4[[#This Row],[area_m2]]</f>
        <v>2250</v>
      </c>
      <c r="Q2356" t="str">
        <f>_xlfn.TEXTJOIN("-",0,Barcelona_Idealista4[[#This Row],[condition]],Barcelona_Idealista4[[#This Row],[prices]])</f>
        <v>needs refurb-180000</v>
      </c>
      <c r="R2356" s="11" t="str" cm="1">
        <f t="array" ref="R23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57" spans="1:18" x14ac:dyDescent="0.2">
      <c r="A2357" s="1">
        <v>44391</v>
      </c>
      <c r="B2357" s="14">
        <f>YEAR(Barcelona_Idealista4[[#This Row],[Fecha]])</f>
        <v>2021</v>
      </c>
      <c r="C2357" t="s">
        <v>2478</v>
      </c>
      <c r="D2357" t="s">
        <v>11</v>
      </c>
      <c r="E2357" t="s">
        <v>12</v>
      </c>
      <c r="F2357" t="s">
        <v>22</v>
      </c>
      <c r="G2357" t="s">
        <v>120</v>
      </c>
      <c r="H2357" t="s">
        <v>15</v>
      </c>
      <c r="I2357">
        <v>3</v>
      </c>
      <c r="J2357">
        <v>70</v>
      </c>
      <c r="K2357" t="s">
        <v>16</v>
      </c>
      <c r="L2357" t="s">
        <v>17</v>
      </c>
      <c r="M2357" t="s">
        <v>21</v>
      </c>
      <c r="N2357" s="18">
        <f>VLOOKUP(Barcelona_Idealista4[[#This Row],[lift]],Tabla5[],2,0)</f>
        <v>0</v>
      </c>
      <c r="O2357" s="25">
        <v>249000</v>
      </c>
      <c r="P2357" s="25">
        <f>Barcelona_Idealista4[[#This Row],[prices]]/Barcelona_Idealista4[[#This Row],[area_m2]]</f>
        <v>3557.1428571428573</v>
      </c>
      <c r="Q2357" t="str">
        <f>_xlfn.TEXTJOIN("-",0,Barcelona_Idealista4[[#This Row],[condition]],Barcelona_Idealista4[[#This Row],[prices]])</f>
        <v>needs refurb-249000</v>
      </c>
      <c r="R2357" s="11" t="str" cm="1">
        <f t="array" ref="R23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8" spans="1:18" x14ac:dyDescent="0.2">
      <c r="A2358" s="1">
        <v>44392</v>
      </c>
      <c r="B2358" s="14">
        <f>YEAR(Barcelona_Idealista4[[#This Row],[Fecha]])</f>
        <v>2021</v>
      </c>
      <c r="C2358" t="s">
        <v>2479</v>
      </c>
      <c r="D2358" t="s">
        <v>11</v>
      </c>
      <c r="E2358" t="s">
        <v>12</v>
      </c>
      <c r="F2358" t="s">
        <v>13</v>
      </c>
      <c r="G2358" t="s">
        <v>120</v>
      </c>
      <c r="H2358" t="s">
        <v>15</v>
      </c>
      <c r="I2358">
        <v>4</v>
      </c>
      <c r="J2358">
        <v>191</v>
      </c>
      <c r="K2358" t="s">
        <v>16</v>
      </c>
      <c r="L2358" t="s">
        <v>17</v>
      </c>
      <c r="M2358" t="s">
        <v>40</v>
      </c>
      <c r="N2358" s="18">
        <f>VLOOKUP(Barcelona_Idealista4[[#This Row],[lift]],Tabla5[],2,0)</f>
        <v>0</v>
      </c>
      <c r="O2358" s="25">
        <v>750000</v>
      </c>
      <c r="P2358" s="25">
        <f>Barcelona_Idealista4[[#This Row],[prices]]/Barcelona_Idealista4[[#This Row],[area_m2]]</f>
        <v>3926.7015706806283</v>
      </c>
      <c r="Q2358" t="str">
        <f>_xlfn.TEXTJOIN("-",0,Barcelona_Idealista4[[#This Row],[condition]],Barcelona_Idealista4[[#This Row],[prices]])</f>
        <v>needs refurb-750000</v>
      </c>
      <c r="R2358" s="11" t="str" cm="1">
        <f t="array" ref="R23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59" spans="1:18" x14ac:dyDescent="0.2">
      <c r="A2359" s="1">
        <v>44393</v>
      </c>
      <c r="B2359" s="14">
        <f>YEAR(Barcelona_Idealista4[[#This Row],[Fecha]])</f>
        <v>2021</v>
      </c>
      <c r="C2359" t="s">
        <v>2480</v>
      </c>
      <c r="D2359" t="s">
        <v>11</v>
      </c>
      <c r="E2359" t="s">
        <v>89</v>
      </c>
      <c r="F2359" t="s">
        <v>90</v>
      </c>
      <c r="G2359" t="s">
        <v>120</v>
      </c>
      <c r="H2359" t="s">
        <v>15</v>
      </c>
      <c r="I2359">
        <v>1</v>
      </c>
      <c r="J2359">
        <v>80</v>
      </c>
      <c r="K2359" t="s">
        <v>16</v>
      </c>
      <c r="L2359" t="s">
        <v>17</v>
      </c>
      <c r="M2359" t="s">
        <v>52</v>
      </c>
      <c r="N2359" s="18">
        <f>VLOOKUP(Barcelona_Idealista4[[#This Row],[lift]],Tabla5[],2,0)</f>
        <v>0</v>
      </c>
      <c r="O2359" s="25">
        <v>500000</v>
      </c>
      <c r="P2359" s="25">
        <f>Barcelona_Idealista4[[#This Row],[prices]]/Barcelona_Idealista4[[#This Row],[area_m2]]</f>
        <v>6250</v>
      </c>
      <c r="Q2359" t="str">
        <f>_xlfn.TEXTJOIN("-",0,Barcelona_Idealista4[[#This Row],[condition]],Barcelona_Idealista4[[#This Row],[prices]])</f>
        <v>needs refurb-500000</v>
      </c>
      <c r="R2359" s="11" t="str" cm="1">
        <f t="array" ref="R23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0" spans="1:18" x14ac:dyDescent="0.2">
      <c r="A2360" s="1">
        <v>44394</v>
      </c>
      <c r="B2360" s="14">
        <f>YEAR(Barcelona_Idealista4[[#This Row],[Fecha]])</f>
        <v>2021</v>
      </c>
      <c r="C2360" t="s">
        <v>2481</v>
      </c>
      <c r="D2360" t="s">
        <v>11</v>
      </c>
      <c r="E2360" t="s">
        <v>34</v>
      </c>
      <c r="F2360" t="s">
        <v>44</v>
      </c>
      <c r="G2360" t="s">
        <v>120</v>
      </c>
      <c r="H2360" t="s">
        <v>15</v>
      </c>
      <c r="I2360">
        <v>4</v>
      </c>
      <c r="J2360">
        <v>127</v>
      </c>
      <c r="K2360" t="s">
        <v>16</v>
      </c>
      <c r="L2360" t="s">
        <v>17</v>
      </c>
      <c r="M2360" t="s">
        <v>40</v>
      </c>
      <c r="N2360" s="18">
        <f>VLOOKUP(Barcelona_Idealista4[[#This Row],[lift]],Tabla5[],2,0)</f>
        <v>0</v>
      </c>
      <c r="O2360" s="25">
        <v>550000</v>
      </c>
      <c r="P2360" s="25">
        <f>Barcelona_Idealista4[[#This Row],[prices]]/Barcelona_Idealista4[[#This Row],[area_m2]]</f>
        <v>4330.7086614173231</v>
      </c>
      <c r="Q2360" t="str">
        <f>_xlfn.TEXTJOIN("-",0,Barcelona_Idealista4[[#This Row],[condition]],Barcelona_Idealista4[[#This Row],[prices]])</f>
        <v>needs refurb-550000</v>
      </c>
      <c r="R2360" s="11" t="str" cm="1">
        <f t="array" ref="R23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1" spans="1:18" x14ac:dyDescent="0.2">
      <c r="A2361" s="1">
        <v>44395</v>
      </c>
      <c r="B2361" s="14">
        <f>YEAR(Barcelona_Idealista4[[#This Row],[Fecha]])</f>
        <v>2021</v>
      </c>
      <c r="C2361" t="s">
        <v>2482</v>
      </c>
      <c r="D2361" t="s">
        <v>11</v>
      </c>
      <c r="E2361" t="s">
        <v>12</v>
      </c>
      <c r="F2361" t="s">
        <v>13</v>
      </c>
      <c r="G2361" t="s">
        <v>120</v>
      </c>
      <c r="H2361" t="s">
        <v>15</v>
      </c>
      <c r="I2361">
        <v>3</v>
      </c>
      <c r="J2361">
        <v>104</v>
      </c>
      <c r="K2361" t="s">
        <v>16</v>
      </c>
      <c r="L2361" t="s">
        <v>17</v>
      </c>
      <c r="M2361" t="s">
        <v>40</v>
      </c>
      <c r="N2361" s="18">
        <f>VLOOKUP(Barcelona_Idealista4[[#This Row],[lift]],Tabla5[],2,0)</f>
        <v>0</v>
      </c>
      <c r="O2361" s="25">
        <v>445000</v>
      </c>
      <c r="P2361" s="25">
        <f>Barcelona_Idealista4[[#This Row],[prices]]/Barcelona_Idealista4[[#This Row],[area_m2]]</f>
        <v>4278.8461538461543</v>
      </c>
      <c r="Q2361" t="str">
        <f>_xlfn.TEXTJOIN("-",0,Barcelona_Idealista4[[#This Row],[condition]],Barcelona_Idealista4[[#This Row],[prices]])</f>
        <v>needs refurb-445000</v>
      </c>
      <c r="R2361" s="11" t="str" cm="1">
        <f t="array" ref="R23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2" spans="1:18" x14ac:dyDescent="0.2">
      <c r="A2362" s="1">
        <v>44396</v>
      </c>
      <c r="B2362" s="14">
        <f>YEAR(Barcelona_Idealista4[[#This Row],[Fecha]])</f>
        <v>2021</v>
      </c>
      <c r="C2362" t="s">
        <v>2483</v>
      </c>
      <c r="D2362" t="s">
        <v>11</v>
      </c>
      <c r="E2362" t="s">
        <v>19</v>
      </c>
      <c r="F2362" t="s">
        <v>77</v>
      </c>
      <c r="G2362" t="s">
        <v>120</v>
      </c>
      <c r="H2362" t="s">
        <v>23</v>
      </c>
      <c r="I2362">
        <v>6</v>
      </c>
      <c r="J2362">
        <v>390</v>
      </c>
      <c r="K2362" t="s">
        <v>16</v>
      </c>
      <c r="L2362" t="s">
        <v>17</v>
      </c>
      <c r="M2362" t="s">
        <v>58</v>
      </c>
      <c r="N2362" s="18">
        <f>VLOOKUP(Barcelona_Idealista4[[#This Row],[lift]],Tabla5[],2,0)</f>
        <v>0</v>
      </c>
      <c r="O2362" s="25">
        <v>1850000</v>
      </c>
      <c r="P2362" s="25">
        <f>Barcelona_Idealista4[[#This Row],[prices]]/Barcelona_Idealista4[[#This Row],[area_m2]]</f>
        <v>4743.5897435897432</v>
      </c>
      <c r="Q2362" t="str">
        <f>_xlfn.TEXTJOIN("-",0,Barcelona_Idealista4[[#This Row],[condition]],Barcelona_Idealista4[[#This Row],[prices]])</f>
        <v>needs refurb-1850000</v>
      </c>
      <c r="R2362" s="11" t="str" cm="1">
        <f t="array" ref="R23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3" spans="1:18" x14ac:dyDescent="0.2">
      <c r="A2363" s="1">
        <v>44397</v>
      </c>
      <c r="B2363" s="14">
        <f>YEAR(Barcelona_Idealista4[[#This Row],[Fecha]])</f>
        <v>2021</v>
      </c>
      <c r="C2363" t="s">
        <v>2484</v>
      </c>
      <c r="D2363" t="s">
        <v>11</v>
      </c>
      <c r="E2363" t="s">
        <v>89</v>
      </c>
      <c r="F2363" t="s">
        <v>93</v>
      </c>
      <c r="G2363" t="s">
        <v>120</v>
      </c>
      <c r="H2363" t="s">
        <v>23</v>
      </c>
      <c r="I2363">
        <v>3</v>
      </c>
      <c r="J2363">
        <v>62</v>
      </c>
      <c r="K2363" t="s">
        <v>16</v>
      </c>
      <c r="L2363" t="s">
        <v>17</v>
      </c>
      <c r="M2363" t="s">
        <v>24</v>
      </c>
      <c r="N2363" s="18">
        <f>VLOOKUP(Barcelona_Idealista4[[#This Row],[lift]],Tabla5[],2,0)</f>
        <v>0</v>
      </c>
      <c r="O2363" s="25">
        <v>189000</v>
      </c>
      <c r="P2363" s="25">
        <f>Barcelona_Idealista4[[#This Row],[prices]]/Barcelona_Idealista4[[#This Row],[area_m2]]</f>
        <v>3048.3870967741937</v>
      </c>
      <c r="Q2363" t="str">
        <f>_xlfn.TEXTJOIN("-",0,Barcelona_Idealista4[[#This Row],[condition]],Barcelona_Idealista4[[#This Row],[prices]])</f>
        <v>needs refurb-189000</v>
      </c>
      <c r="R2363" s="11" t="str" cm="1">
        <f t="array" ref="R23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4" spans="1:18" x14ac:dyDescent="0.2">
      <c r="A2364" s="1">
        <v>44398</v>
      </c>
      <c r="B2364" s="14">
        <f>YEAR(Barcelona_Idealista4[[#This Row],[Fecha]])</f>
        <v>2021</v>
      </c>
      <c r="C2364" t="s">
        <v>2485</v>
      </c>
      <c r="D2364" t="s">
        <v>11</v>
      </c>
      <c r="E2364" t="s">
        <v>50</v>
      </c>
      <c r="F2364" t="s">
        <v>114</v>
      </c>
      <c r="G2364" t="s">
        <v>120</v>
      </c>
      <c r="H2364" t="s">
        <v>15</v>
      </c>
      <c r="I2364">
        <v>3</v>
      </c>
      <c r="J2364">
        <v>252</v>
      </c>
      <c r="K2364" t="s">
        <v>28</v>
      </c>
      <c r="L2364" t="s">
        <v>17</v>
      </c>
      <c r="M2364" t="s">
        <v>57</v>
      </c>
      <c r="N2364" s="18">
        <f>VLOOKUP(Barcelona_Idealista4[[#This Row],[lift]],Tabla5[],2,0)</f>
        <v>0.02</v>
      </c>
      <c r="O2364" s="25">
        <v>230000</v>
      </c>
      <c r="P2364" s="25">
        <f>Barcelona_Idealista4[[#This Row],[prices]]/Barcelona_Idealista4[[#This Row],[area_m2]]</f>
        <v>912.69841269841265</v>
      </c>
      <c r="Q2364" t="str">
        <f>_xlfn.TEXTJOIN("-",0,Barcelona_Idealista4[[#This Row],[condition]],Barcelona_Idealista4[[#This Row],[prices]])</f>
        <v>needs refurb-230000</v>
      </c>
      <c r="R2364" s="11" t="str" cm="1">
        <f t="array" ref="R23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65" spans="1:18" x14ac:dyDescent="0.2">
      <c r="A2365" s="1">
        <v>44399</v>
      </c>
      <c r="B2365" s="14">
        <f>YEAR(Barcelona_Idealista4[[#This Row],[Fecha]])</f>
        <v>2021</v>
      </c>
      <c r="C2365" t="s">
        <v>2486</v>
      </c>
      <c r="D2365" t="s">
        <v>11</v>
      </c>
      <c r="E2365" t="s">
        <v>12</v>
      </c>
      <c r="F2365" t="s">
        <v>41</v>
      </c>
      <c r="G2365" t="s">
        <v>120</v>
      </c>
      <c r="H2365" t="s">
        <v>15</v>
      </c>
      <c r="I2365">
        <v>3</v>
      </c>
      <c r="J2365">
        <v>58</v>
      </c>
      <c r="K2365" t="s">
        <v>16</v>
      </c>
      <c r="L2365" t="s">
        <v>17</v>
      </c>
      <c r="M2365" t="s">
        <v>18</v>
      </c>
      <c r="N2365" s="18">
        <f>VLOOKUP(Barcelona_Idealista4[[#This Row],[lift]],Tabla5[],2,0)</f>
        <v>0</v>
      </c>
      <c r="O2365" s="25">
        <v>350000</v>
      </c>
      <c r="P2365" s="25">
        <f>Barcelona_Idealista4[[#This Row],[prices]]/Barcelona_Idealista4[[#This Row],[area_m2]]</f>
        <v>6034.4827586206893</v>
      </c>
      <c r="Q2365" t="str">
        <f>_xlfn.TEXTJOIN("-",0,Barcelona_Idealista4[[#This Row],[condition]],Barcelona_Idealista4[[#This Row],[prices]])</f>
        <v>needs refurb-350000</v>
      </c>
      <c r="R2365" s="11" t="str" cm="1">
        <f t="array" ref="R23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6" spans="1:18" x14ac:dyDescent="0.2">
      <c r="A2366" s="1">
        <v>44400</v>
      </c>
      <c r="B2366" s="14">
        <f>YEAR(Barcelona_Idealista4[[#This Row],[Fecha]])</f>
        <v>2021</v>
      </c>
      <c r="C2366" t="s">
        <v>2487</v>
      </c>
      <c r="D2366" t="s">
        <v>11</v>
      </c>
      <c r="E2366" t="s">
        <v>12</v>
      </c>
      <c r="F2366" t="s">
        <v>22</v>
      </c>
      <c r="G2366" t="s">
        <v>120</v>
      </c>
      <c r="H2366" t="s">
        <v>15</v>
      </c>
      <c r="I2366">
        <v>3</v>
      </c>
      <c r="J2366">
        <v>65</v>
      </c>
      <c r="K2366" t="s">
        <v>16</v>
      </c>
      <c r="L2366" t="s">
        <v>17</v>
      </c>
      <c r="M2366" t="s">
        <v>21</v>
      </c>
      <c r="N2366" s="18">
        <f>VLOOKUP(Barcelona_Idealista4[[#This Row],[lift]],Tabla5[],2,0)</f>
        <v>0</v>
      </c>
      <c r="O2366" s="25">
        <v>265000</v>
      </c>
      <c r="P2366" s="25">
        <f>Barcelona_Idealista4[[#This Row],[prices]]/Barcelona_Idealista4[[#This Row],[area_m2]]</f>
        <v>4076.9230769230771</v>
      </c>
      <c r="Q2366" t="str">
        <f>_xlfn.TEXTJOIN("-",0,Barcelona_Idealista4[[#This Row],[condition]],Barcelona_Idealista4[[#This Row],[prices]])</f>
        <v>needs refurb-265000</v>
      </c>
      <c r="R2366" s="11" t="str" cm="1">
        <f t="array" ref="R23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7" spans="1:18" x14ac:dyDescent="0.2">
      <c r="A2367" s="1">
        <v>44401</v>
      </c>
      <c r="B2367" s="14">
        <f>YEAR(Barcelona_Idealista4[[#This Row],[Fecha]])</f>
        <v>2021</v>
      </c>
      <c r="C2367" t="s">
        <v>2488</v>
      </c>
      <c r="D2367" t="s">
        <v>11</v>
      </c>
      <c r="E2367" t="s">
        <v>42</v>
      </c>
      <c r="F2367" t="s">
        <v>81</v>
      </c>
      <c r="G2367" t="s">
        <v>120</v>
      </c>
      <c r="H2367" t="s">
        <v>15</v>
      </c>
      <c r="I2367">
        <v>4</v>
      </c>
      <c r="J2367">
        <v>79</v>
      </c>
      <c r="K2367" t="s">
        <v>16</v>
      </c>
      <c r="L2367" t="s">
        <v>17</v>
      </c>
      <c r="M2367" t="s">
        <v>58</v>
      </c>
      <c r="N2367" s="18">
        <f>VLOOKUP(Barcelona_Idealista4[[#This Row],[lift]],Tabla5[],2,0)</f>
        <v>0</v>
      </c>
      <c r="O2367" s="25">
        <v>195000</v>
      </c>
      <c r="P2367" s="25">
        <f>Barcelona_Idealista4[[#This Row],[prices]]/Barcelona_Idealista4[[#This Row],[area_m2]]</f>
        <v>2468.3544303797466</v>
      </c>
      <c r="Q2367" t="str">
        <f>_xlfn.TEXTJOIN("-",0,Barcelona_Idealista4[[#This Row],[condition]],Barcelona_Idealista4[[#This Row],[prices]])</f>
        <v>needs refurb-195000</v>
      </c>
      <c r="R2367" s="11" t="str" cm="1">
        <f t="array" ref="R23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68" spans="1:18" x14ac:dyDescent="0.2">
      <c r="A2368" s="1">
        <v>44402</v>
      </c>
      <c r="B2368" s="14">
        <f>YEAR(Barcelona_Idealista4[[#This Row],[Fecha]])</f>
        <v>2021</v>
      </c>
      <c r="C2368" t="s">
        <v>2489</v>
      </c>
      <c r="D2368" t="s">
        <v>11</v>
      </c>
      <c r="E2368" t="s">
        <v>34</v>
      </c>
      <c r="F2368" t="s">
        <v>71</v>
      </c>
      <c r="G2368" t="s">
        <v>120</v>
      </c>
      <c r="H2368" t="s">
        <v>15</v>
      </c>
      <c r="I2368">
        <v>2</v>
      </c>
      <c r="J2368">
        <v>101</v>
      </c>
      <c r="K2368" t="s">
        <v>16</v>
      </c>
      <c r="L2368" t="s">
        <v>17</v>
      </c>
      <c r="M2368" t="s">
        <v>60</v>
      </c>
      <c r="N2368" s="18">
        <f>VLOOKUP(Barcelona_Idealista4[[#This Row],[lift]],Tabla5[],2,0)</f>
        <v>0</v>
      </c>
      <c r="O2368" s="25">
        <v>367000</v>
      </c>
      <c r="P2368" s="25">
        <f>Barcelona_Idealista4[[#This Row],[prices]]/Barcelona_Idealista4[[#This Row],[area_m2]]</f>
        <v>3633.6633663366338</v>
      </c>
      <c r="Q2368" t="str">
        <f>_xlfn.TEXTJOIN("-",0,Barcelona_Idealista4[[#This Row],[condition]],Barcelona_Idealista4[[#This Row],[prices]])</f>
        <v>needs refurb-367000</v>
      </c>
      <c r="R2368" s="11" t="str" cm="1">
        <f t="array" ref="R23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69" spans="1:18" x14ac:dyDescent="0.2">
      <c r="A2369" s="1">
        <v>44403</v>
      </c>
      <c r="B2369" s="14">
        <f>YEAR(Barcelona_Idealista4[[#This Row],[Fecha]])</f>
        <v>2021</v>
      </c>
      <c r="C2369" t="s">
        <v>2490</v>
      </c>
      <c r="D2369" t="s">
        <v>11</v>
      </c>
      <c r="E2369" t="s">
        <v>12</v>
      </c>
      <c r="F2369" t="s">
        <v>22</v>
      </c>
      <c r="G2369" t="s">
        <v>120</v>
      </c>
      <c r="H2369" t="s">
        <v>15</v>
      </c>
      <c r="I2369">
        <v>4</v>
      </c>
      <c r="J2369">
        <v>149</v>
      </c>
      <c r="K2369" t="s">
        <v>16</v>
      </c>
      <c r="L2369" t="s">
        <v>17</v>
      </c>
      <c r="M2369" t="s">
        <v>60</v>
      </c>
      <c r="N2369" s="18">
        <f>VLOOKUP(Barcelona_Idealista4[[#This Row],[lift]],Tabla5[],2,0)</f>
        <v>0</v>
      </c>
      <c r="O2369" s="25">
        <v>495000</v>
      </c>
      <c r="P2369" s="25">
        <f>Barcelona_Idealista4[[#This Row],[prices]]/Barcelona_Idealista4[[#This Row],[area_m2]]</f>
        <v>3322.1476510067114</v>
      </c>
      <c r="Q2369" t="str">
        <f>_xlfn.TEXTJOIN("-",0,Barcelona_Idealista4[[#This Row],[condition]],Barcelona_Idealista4[[#This Row],[prices]])</f>
        <v>needs refurb-495000</v>
      </c>
      <c r="R2369" s="11" t="str" cm="1">
        <f t="array" ref="R23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0" spans="1:18" x14ac:dyDescent="0.2">
      <c r="A2370" s="1">
        <v>44404</v>
      </c>
      <c r="B2370" s="14">
        <f>YEAR(Barcelona_Idealista4[[#This Row],[Fecha]])</f>
        <v>2021</v>
      </c>
      <c r="C2370" t="s">
        <v>2491</v>
      </c>
      <c r="D2370" t="s">
        <v>11</v>
      </c>
      <c r="E2370" t="s">
        <v>50</v>
      </c>
      <c r="F2370" t="s">
        <v>51</v>
      </c>
      <c r="G2370" t="s">
        <v>120</v>
      </c>
      <c r="H2370" t="s">
        <v>15</v>
      </c>
      <c r="I2370">
        <v>2</v>
      </c>
      <c r="J2370">
        <v>64</v>
      </c>
      <c r="K2370" t="s">
        <v>16</v>
      </c>
      <c r="L2370" t="s">
        <v>17</v>
      </c>
      <c r="M2370" t="s">
        <v>21</v>
      </c>
      <c r="N2370" s="18">
        <f>VLOOKUP(Barcelona_Idealista4[[#This Row],[lift]],Tabla5[],2,0)</f>
        <v>0</v>
      </c>
      <c r="O2370" s="25">
        <v>280000</v>
      </c>
      <c r="P2370" s="25">
        <f>Barcelona_Idealista4[[#This Row],[prices]]/Barcelona_Idealista4[[#This Row],[area_m2]]</f>
        <v>4375</v>
      </c>
      <c r="Q2370" t="str">
        <f>_xlfn.TEXTJOIN("-",0,Barcelona_Idealista4[[#This Row],[condition]],Barcelona_Idealista4[[#This Row],[prices]])</f>
        <v>needs refurb-280000</v>
      </c>
      <c r="R2370" s="11" t="str" cm="1">
        <f t="array" ref="R23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1" spans="1:18" x14ac:dyDescent="0.2">
      <c r="A2371" s="1">
        <v>44405</v>
      </c>
      <c r="B2371" s="14">
        <f>YEAR(Barcelona_Idealista4[[#This Row],[Fecha]])</f>
        <v>2021</v>
      </c>
      <c r="C2371" t="s">
        <v>2492</v>
      </c>
      <c r="D2371" t="s">
        <v>11</v>
      </c>
      <c r="E2371" t="s">
        <v>12</v>
      </c>
      <c r="F2371" t="s">
        <v>33</v>
      </c>
      <c r="G2371" t="s">
        <v>120</v>
      </c>
      <c r="H2371" t="s">
        <v>15</v>
      </c>
      <c r="I2371">
        <v>4</v>
      </c>
      <c r="J2371">
        <v>83</v>
      </c>
      <c r="K2371" t="s">
        <v>16</v>
      </c>
      <c r="L2371" t="s">
        <v>17</v>
      </c>
      <c r="M2371" t="s">
        <v>21</v>
      </c>
      <c r="N2371" s="18">
        <f>VLOOKUP(Barcelona_Idealista4[[#This Row],[lift]],Tabla5[],2,0)</f>
        <v>0</v>
      </c>
      <c r="O2371" s="25">
        <v>360000</v>
      </c>
      <c r="P2371" s="25">
        <f>Barcelona_Idealista4[[#This Row],[prices]]/Barcelona_Idealista4[[#This Row],[area_m2]]</f>
        <v>4337.3493975903611</v>
      </c>
      <c r="Q2371" t="str">
        <f>_xlfn.TEXTJOIN("-",0,Barcelona_Idealista4[[#This Row],[condition]],Barcelona_Idealista4[[#This Row],[prices]])</f>
        <v>needs refurb-360000</v>
      </c>
      <c r="R2371" s="11" t="str" cm="1">
        <f t="array" ref="R23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2" spans="1:18" x14ac:dyDescent="0.2">
      <c r="A2372" s="1">
        <v>44406</v>
      </c>
      <c r="B2372" s="14">
        <f>YEAR(Barcelona_Idealista4[[#This Row],[Fecha]])</f>
        <v>2021</v>
      </c>
      <c r="C2372" t="s">
        <v>2493</v>
      </c>
      <c r="D2372" t="s">
        <v>11</v>
      </c>
      <c r="E2372" t="s">
        <v>42</v>
      </c>
      <c r="F2372" t="s">
        <v>87</v>
      </c>
      <c r="G2372" t="s">
        <v>120</v>
      </c>
      <c r="H2372" t="s">
        <v>15</v>
      </c>
      <c r="I2372">
        <v>3</v>
      </c>
      <c r="J2372">
        <v>60</v>
      </c>
      <c r="K2372" t="s">
        <v>16</v>
      </c>
      <c r="L2372" t="s">
        <v>17</v>
      </c>
      <c r="M2372" t="s">
        <v>40</v>
      </c>
      <c r="N2372" s="18">
        <f>VLOOKUP(Barcelona_Idealista4[[#This Row],[lift]],Tabla5[],2,0)</f>
        <v>0</v>
      </c>
      <c r="O2372" s="25">
        <v>176000</v>
      </c>
      <c r="P2372" s="25">
        <f>Barcelona_Idealista4[[#This Row],[prices]]/Barcelona_Idealista4[[#This Row],[area_m2]]</f>
        <v>2933.3333333333335</v>
      </c>
      <c r="Q2372" t="str">
        <f>_xlfn.TEXTJOIN("-",0,Barcelona_Idealista4[[#This Row],[condition]],Barcelona_Idealista4[[#This Row],[prices]])</f>
        <v>needs refurb-176000</v>
      </c>
      <c r="R2372" s="11" t="str" cm="1">
        <f t="array" ref="R23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3" spans="1:18" x14ac:dyDescent="0.2">
      <c r="A2373" s="1">
        <v>44407</v>
      </c>
      <c r="B2373" s="14">
        <f>YEAR(Barcelona_Idealista4[[#This Row],[Fecha]])</f>
        <v>2021</v>
      </c>
      <c r="C2373" t="s">
        <v>2494</v>
      </c>
      <c r="D2373" t="s">
        <v>11</v>
      </c>
      <c r="E2373" t="s">
        <v>47</v>
      </c>
      <c r="F2373" t="s">
        <v>48</v>
      </c>
      <c r="G2373" t="s">
        <v>120</v>
      </c>
      <c r="H2373" t="s">
        <v>15</v>
      </c>
      <c r="I2373">
        <v>3</v>
      </c>
      <c r="J2373">
        <v>110</v>
      </c>
      <c r="K2373" t="s">
        <v>28</v>
      </c>
      <c r="L2373" t="s">
        <v>17</v>
      </c>
      <c r="M2373" t="s">
        <v>52</v>
      </c>
      <c r="N2373" s="18">
        <f>VLOOKUP(Barcelona_Idealista4[[#This Row],[lift]],Tabla5[],2,0)</f>
        <v>0.02</v>
      </c>
      <c r="O2373" s="25">
        <v>175000</v>
      </c>
      <c r="P2373" s="25">
        <f>Barcelona_Idealista4[[#This Row],[prices]]/Barcelona_Idealista4[[#This Row],[area_m2]]</f>
        <v>1590.909090909091</v>
      </c>
      <c r="Q2373" t="str">
        <f>_xlfn.TEXTJOIN("-",0,Barcelona_Idealista4[[#This Row],[condition]],Barcelona_Idealista4[[#This Row],[prices]])</f>
        <v>needs refurb-175000</v>
      </c>
      <c r="R2373" s="11" t="str" cm="1">
        <f t="array" ref="R23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4" spans="1:18" x14ac:dyDescent="0.2">
      <c r="A2374" s="1">
        <v>44408</v>
      </c>
      <c r="B2374" s="14">
        <f>YEAR(Barcelona_Idealista4[[#This Row],[Fecha]])</f>
        <v>2021</v>
      </c>
      <c r="C2374" t="s">
        <v>2495</v>
      </c>
      <c r="D2374" t="s">
        <v>11</v>
      </c>
      <c r="E2374" t="s">
        <v>19</v>
      </c>
      <c r="F2374" t="s">
        <v>45</v>
      </c>
      <c r="G2374" t="s">
        <v>120</v>
      </c>
      <c r="H2374" t="s">
        <v>15</v>
      </c>
      <c r="I2374">
        <v>5</v>
      </c>
      <c r="J2374">
        <v>180</v>
      </c>
      <c r="K2374" t="s">
        <v>16</v>
      </c>
      <c r="L2374" t="s">
        <v>17</v>
      </c>
      <c r="M2374" t="s">
        <v>57</v>
      </c>
      <c r="N2374" s="18">
        <f>VLOOKUP(Barcelona_Idealista4[[#This Row],[lift]],Tabla5[],2,0)</f>
        <v>0</v>
      </c>
      <c r="O2374" s="25">
        <v>850000</v>
      </c>
      <c r="P2374" s="25">
        <f>Barcelona_Idealista4[[#This Row],[prices]]/Barcelona_Idealista4[[#This Row],[area_m2]]</f>
        <v>4722.2222222222226</v>
      </c>
      <c r="Q2374" t="str">
        <f>_xlfn.TEXTJOIN("-",0,Barcelona_Idealista4[[#This Row],[condition]],Barcelona_Idealista4[[#This Row],[prices]])</f>
        <v>needs refurb-850000</v>
      </c>
      <c r="R2374" s="11" t="str" cm="1">
        <f t="array" ref="R23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5" spans="1:18" x14ac:dyDescent="0.2">
      <c r="A2375" s="1">
        <v>44409</v>
      </c>
      <c r="B2375" s="14">
        <f>YEAR(Barcelona_Idealista4[[#This Row],[Fecha]])</f>
        <v>2021</v>
      </c>
      <c r="C2375" t="s">
        <v>2496</v>
      </c>
      <c r="D2375" t="s">
        <v>11</v>
      </c>
      <c r="E2375" t="s">
        <v>25</v>
      </c>
      <c r="F2375" t="s">
        <v>39</v>
      </c>
      <c r="G2375" t="s">
        <v>120</v>
      </c>
      <c r="H2375" t="s">
        <v>15</v>
      </c>
      <c r="I2375">
        <v>3</v>
      </c>
      <c r="J2375">
        <v>67</v>
      </c>
      <c r="K2375" t="s">
        <v>16</v>
      </c>
      <c r="L2375" t="s">
        <v>17</v>
      </c>
      <c r="M2375" t="s">
        <v>40</v>
      </c>
      <c r="N2375" s="18">
        <f>VLOOKUP(Barcelona_Idealista4[[#This Row],[lift]],Tabla5[],2,0)</f>
        <v>0</v>
      </c>
      <c r="O2375" s="25">
        <v>245000</v>
      </c>
      <c r="P2375" s="25">
        <f>Barcelona_Idealista4[[#This Row],[prices]]/Barcelona_Idealista4[[#This Row],[area_m2]]</f>
        <v>3656.7164179104479</v>
      </c>
      <c r="Q2375" t="str">
        <f>_xlfn.TEXTJOIN("-",0,Barcelona_Idealista4[[#This Row],[condition]],Barcelona_Idealista4[[#This Row],[prices]])</f>
        <v>needs refurb-245000</v>
      </c>
      <c r="R2375" s="11" t="str" cm="1">
        <f t="array" ref="R23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6" spans="1:18" x14ac:dyDescent="0.2">
      <c r="A2376" s="1">
        <v>44410</v>
      </c>
      <c r="B2376" s="14">
        <f>YEAR(Barcelona_Idealista4[[#This Row],[Fecha]])</f>
        <v>2021</v>
      </c>
      <c r="C2376" t="s">
        <v>2497</v>
      </c>
      <c r="D2376" t="s">
        <v>11</v>
      </c>
      <c r="E2376" t="s">
        <v>89</v>
      </c>
      <c r="F2376" t="s">
        <v>93</v>
      </c>
      <c r="G2376" t="s">
        <v>120</v>
      </c>
      <c r="H2376" t="s">
        <v>15</v>
      </c>
      <c r="I2376">
        <v>3</v>
      </c>
      <c r="J2376">
        <v>58</v>
      </c>
      <c r="K2376" t="s">
        <v>16</v>
      </c>
      <c r="L2376" t="s">
        <v>67</v>
      </c>
      <c r="M2376" t="s">
        <v>57</v>
      </c>
      <c r="N2376" s="18">
        <f>VLOOKUP(Barcelona_Idealista4[[#This Row],[lift]],Tabla5[],2,0)</f>
        <v>0</v>
      </c>
      <c r="O2376" s="25">
        <v>165000</v>
      </c>
      <c r="P2376" s="25">
        <f>Barcelona_Idealista4[[#This Row],[prices]]/Barcelona_Idealista4[[#This Row],[area_m2]]</f>
        <v>2844.8275862068967</v>
      </c>
      <c r="Q2376" t="str">
        <f>_xlfn.TEXTJOIN("-",0,Barcelona_Idealista4[[#This Row],[condition]],Barcelona_Idealista4[[#This Row],[prices]])</f>
        <v>needs refurb-165000</v>
      </c>
      <c r="R2376" s="11" t="str" cm="1">
        <f t="array" ref="R23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77" spans="1:18" x14ac:dyDescent="0.2">
      <c r="A2377" s="1">
        <v>44411</v>
      </c>
      <c r="B2377" s="14">
        <f>YEAR(Barcelona_Idealista4[[#This Row],[Fecha]])</f>
        <v>2021</v>
      </c>
      <c r="C2377" t="s">
        <v>2498</v>
      </c>
      <c r="D2377" t="s">
        <v>11</v>
      </c>
      <c r="E2377" t="s">
        <v>19</v>
      </c>
      <c r="F2377" t="s">
        <v>45</v>
      </c>
      <c r="G2377" t="s">
        <v>120</v>
      </c>
      <c r="H2377" t="s">
        <v>23</v>
      </c>
      <c r="I2377">
        <v>3</v>
      </c>
      <c r="J2377">
        <v>177</v>
      </c>
      <c r="K2377" t="s">
        <v>16</v>
      </c>
      <c r="L2377" t="s">
        <v>17</v>
      </c>
      <c r="M2377" t="s">
        <v>58</v>
      </c>
      <c r="N2377" s="18">
        <f>VLOOKUP(Barcelona_Idealista4[[#This Row],[lift]],Tabla5[],2,0)</f>
        <v>0</v>
      </c>
      <c r="O2377" s="25">
        <v>1250000</v>
      </c>
      <c r="P2377" s="25">
        <f>Barcelona_Idealista4[[#This Row],[prices]]/Barcelona_Idealista4[[#This Row],[area_m2]]</f>
        <v>7062.1468926553671</v>
      </c>
      <c r="Q2377" t="str">
        <f>_xlfn.TEXTJOIN("-",0,Barcelona_Idealista4[[#This Row],[condition]],Barcelona_Idealista4[[#This Row],[prices]])</f>
        <v>needs refurb-1250000</v>
      </c>
      <c r="R2377" s="11" t="str" cm="1">
        <f t="array" ref="R23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8" spans="1:18" x14ac:dyDescent="0.2">
      <c r="A2378" s="1">
        <v>44412</v>
      </c>
      <c r="B2378" s="14">
        <f>YEAR(Barcelona_Idealista4[[#This Row],[Fecha]])</f>
        <v>2021</v>
      </c>
      <c r="C2378" t="s">
        <v>2499</v>
      </c>
      <c r="D2378" t="s">
        <v>11</v>
      </c>
      <c r="E2378" t="s">
        <v>47</v>
      </c>
      <c r="F2378" t="s">
        <v>48</v>
      </c>
      <c r="G2378" t="s">
        <v>120</v>
      </c>
      <c r="H2378" t="s">
        <v>15</v>
      </c>
      <c r="I2378">
        <v>3</v>
      </c>
      <c r="J2378">
        <v>59</v>
      </c>
      <c r="K2378" t="s">
        <v>28</v>
      </c>
      <c r="L2378" t="s">
        <v>17</v>
      </c>
      <c r="M2378" t="s">
        <v>21</v>
      </c>
      <c r="N2378" s="18">
        <f>VLOOKUP(Barcelona_Idealista4[[#This Row],[lift]],Tabla5[],2,0)</f>
        <v>0.02</v>
      </c>
      <c r="O2378" s="25">
        <v>185000</v>
      </c>
      <c r="P2378" s="25">
        <f>Barcelona_Idealista4[[#This Row],[prices]]/Barcelona_Idealista4[[#This Row],[area_m2]]</f>
        <v>3135.593220338983</v>
      </c>
      <c r="Q2378" t="str">
        <f>_xlfn.TEXTJOIN("-",0,Barcelona_Idealista4[[#This Row],[condition]],Barcelona_Idealista4[[#This Row],[prices]])</f>
        <v>needs refurb-185000</v>
      </c>
      <c r="R2378" s="11" t="str" cm="1">
        <f t="array" ref="R23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79" spans="1:18" x14ac:dyDescent="0.2">
      <c r="A2379" s="1">
        <v>44413</v>
      </c>
      <c r="B2379" s="14">
        <f>YEAR(Barcelona_Idealista4[[#This Row],[Fecha]])</f>
        <v>2021</v>
      </c>
      <c r="C2379" t="s">
        <v>2500</v>
      </c>
      <c r="D2379" t="s">
        <v>11</v>
      </c>
      <c r="E2379" t="s">
        <v>34</v>
      </c>
      <c r="F2379" t="s">
        <v>71</v>
      </c>
      <c r="G2379" t="s">
        <v>120</v>
      </c>
      <c r="H2379" t="s">
        <v>15</v>
      </c>
      <c r="I2379">
        <v>4</v>
      </c>
      <c r="J2379">
        <v>130</v>
      </c>
      <c r="K2379" t="s">
        <v>16</v>
      </c>
      <c r="L2379" t="s">
        <v>17</v>
      </c>
      <c r="M2379" t="s">
        <v>21</v>
      </c>
      <c r="N2379" s="18">
        <f>VLOOKUP(Barcelona_Idealista4[[#This Row],[lift]],Tabla5[],2,0)</f>
        <v>0</v>
      </c>
      <c r="O2379" s="25">
        <v>525000</v>
      </c>
      <c r="P2379" s="25">
        <f>Barcelona_Idealista4[[#This Row],[prices]]/Barcelona_Idealista4[[#This Row],[area_m2]]</f>
        <v>4038.4615384615386</v>
      </c>
      <c r="Q2379" t="str">
        <f>_xlfn.TEXTJOIN("-",0,Barcelona_Idealista4[[#This Row],[condition]],Barcelona_Idealista4[[#This Row],[prices]])</f>
        <v>needs refurb-525000</v>
      </c>
      <c r="R2379" s="11" t="str" cm="1">
        <f t="array" ref="R23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0" spans="1:18" x14ac:dyDescent="0.2">
      <c r="A2380" s="1">
        <v>44414</v>
      </c>
      <c r="B2380" s="14">
        <f>YEAR(Barcelona_Idealista4[[#This Row],[Fecha]])</f>
        <v>2021</v>
      </c>
      <c r="C2380" t="s">
        <v>2501</v>
      </c>
      <c r="D2380" t="s">
        <v>11</v>
      </c>
      <c r="E2380" t="s">
        <v>19</v>
      </c>
      <c r="F2380" t="s">
        <v>20</v>
      </c>
      <c r="G2380" t="s">
        <v>120</v>
      </c>
      <c r="H2380" t="s">
        <v>23</v>
      </c>
      <c r="I2380">
        <v>3</v>
      </c>
      <c r="J2380">
        <v>121</v>
      </c>
      <c r="K2380" t="s">
        <v>16</v>
      </c>
      <c r="L2380" t="s">
        <v>17</v>
      </c>
      <c r="M2380" t="s">
        <v>36</v>
      </c>
      <c r="N2380" s="18">
        <f>VLOOKUP(Barcelona_Idealista4[[#This Row],[lift]],Tabla5[],2,0)</f>
        <v>0</v>
      </c>
      <c r="O2380" s="25">
        <v>720000</v>
      </c>
      <c r="P2380" s="25">
        <f>Barcelona_Idealista4[[#This Row],[prices]]/Barcelona_Idealista4[[#This Row],[area_m2]]</f>
        <v>5950.4132231404956</v>
      </c>
      <c r="Q2380" t="str">
        <f>_xlfn.TEXTJOIN("-",0,Barcelona_Idealista4[[#This Row],[condition]],Barcelona_Idealista4[[#This Row],[prices]])</f>
        <v>needs refurb-720000</v>
      </c>
      <c r="R2380" s="11" t="str" cm="1">
        <f t="array" ref="R23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1" spans="1:18" x14ac:dyDescent="0.2">
      <c r="A2381" s="1">
        <v>44415</v>
      </c>
      <c r="B2381" s="14">
        <f>YEAR(Barcelona_Idealista4[[#This Row],[Fecha]])</f>
        <v>2021</v>
      </c>
      <c r="C2381" t="s">
        <v>2502</v>
      </c>
      <c r="D2381" t="s">
        <v>11</v>
      </c>
      <c r="E2381" t="s">
        <v>12</v>
      </c>
      <c r="F2381" t="s">
        <v>31</v>
      </c>
      <c r="G2381" t="s">
        <v>120</v>
      </c>
      <c r="H2381" t="s">
        <v>15</v>
      </c>
      <c r="I2381">
        <v>3</v>
      </c>
      <c r="J2381">
        <v>68</v>
      </c>
      <c r="K2381" t="s">
        <v>16</v>
      </c>
      <c r="L2381" t="s">
        <v>17</v>
      </c>
      <c r="M2381" t="s">
        <v>21</v>
      </c>
      <c r="N2381" s="18">
        <f>VLOOKUP(Barcelona_Idealista4[[#This Row],[lift]],Tabla5[],2,0)</f>
        <v>0</v>
      </c>
      <c r="O2381" s="25">
        <v>280000</v>
      </c>
      <c r="P2381" s="25">
        <f>Barcelona_Idealista4[[#This Row],[prices]]/Barcelona_Idealista4[[#This Row],[area_m2]]</f>
        <v>4117.6470588235297</v>
      </c>
      <c r="Q2381" t="str">
        <f>_xlfn.TEXTJOIN("-",0,Barcelona_Idealista4[[#This Row],[condition]],Barcelona_Idealista4[[#This Row],[prices]])</f>
        <v>needs refurb-280000</v>
      </c>
      <c r="R2381" s="11" t="str" cm="1">
        <f t="array" ref="R23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2" spans="1:18" x14ac:dyDescent="0.2">
      <c r="A2382" s="1">
        <v>44416</v>
      </c>
      <c r="B2382" s="14">
        <f>YEAR(Barcelona_Idealista4[[#This Row],[Fecha]])</f>
        <v>2021</v>
      </c>
      <c r="C2382" t="s">
        <v>2503</v>
      </c>
      <c r="D2382" t="s">
        <v>11</v>
      </c>
      <c r="E2382" t="s">
        <v>37</v>
      </c>
      <c r="F2382" t="s">
        <v>49</v>
      </c>
      <c r="G2382" t="s">
        <v>120</v>
      </c>
      <c r="H2382" t="s">
        <v>15</v>
      </c>
      <c r="I2382">
        <v>2</v>
      </c>
      <c r="J2382">
        <v>45</v>
      </c>
      <c r="K2382" t="s">
        <v>28</v>
      </c>
      <c r="L2382" t="s">
        <v>67</v>
      </c>
      <c r="M2382" t="s">
        <v>18</v>
      </c>
      <c r="N2382" s="18">
        <f>VLOOKUP(Barcelona_Idealista4[[#This Row],[lift]],Tabla5[],2,0)</f>
        <v>0.02</v>
      </c>
      <c r="O2382" s="25">
        <v>180000</v>
      </c>
      <c r="P2382" s="25">
        <f>Barcelona_Idealista4[[#This Row],[prices]]/Barcelona_Idealista4[[#This Row],[area_m2]]</f>
        <v>4000</v>
      </c>
      <c r="Q2382" t="str">
        <f>_xlfn.TEXTJOIN("-",0,Barcelona_Idealista4[[#This Row],[condition]],Barcelona_Idealista4[[#This Row],[prices]])</f>
        <v>needs refurb-180000</v>
      </c>
      <c r="R2382" s="11" t="str" cm="1">
        <f t="array" ref="R23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3" spans="1:18" x14ac:dyDescent="0.2">
      <c r="A2383" s="1">
        <v>44417</v>
      </c>
      <c r="B2383" s="14">
        <f>YEAR(Barcelona_Idealista4[[#This Row],[Fecha]])</f>
        <v>2021</v>
      </c>
      <c r="C2383" t="s">
        <v>2504</v>
      </c>
      <c r="D2383" t="s">
        <v>11</v>
      </c>
      <c r="E2383" t="s">
        <v>19</v>
      </c>
      <c r="F2383" t="s">
        <v>20</v>
      </c>
      <c r="G2383" t="s">
        <v>120</v>
      </c>
      <c r="H2383" t="s">
        <v>15</v>
      </c>
      <c r="I2383">
        <v>5</v>
      </c>
      <c r="J2383">
        <v>200</v>
      </c>
      <c r="K2383" t="s">
        <v>16</v>
      </c>
      <c r="L2383" t="s">
        <v>17</v>
      </c>
      <c r="M2383" t="s">
        <v>36</v>
      </c>
      <c r="N2383" s="18">
        <f>VLOOKUP(Barcelona_Idealista4[[#This Row],[lift]],Tabla5[],2,0)</f>
        <v>0</v>
      </c>
      <c r="O2383" s="25">
        <v>999000</v>
      </c>
      <c r="P2383" s="25">
        <f>Barcelona_Idealista4[[#This Row],[prices]]/Barcelona_Idealista4[[#This Row],[area_m2]]</f>
        <v>4995</v>
      </c>
      <c r="Q2383" t="str">
        <f>_xlfn.TEXTJOIN("-",0,Barcelona_Idealista4[[#This Row],[condition]],Barcelona_Idealista4[[#This Row],[prices]])</f>
        <v>needs refurb-999000</v>
      </c>
      <c r="R2383" s="11" t="str" cm="1">
        <f t="array" ref="R23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4" spans="1:18" x14ac:dyDescent="0.2">
      <c r="A2384" s="1">
        <v>44418</v>
      </c>
      <c r="B2384" s="14">
        <f>YEAR(Barcelona_Idealista4[[#This Row],[Fecha]])</f>
        <v>2021</v>
      </c>
      <c r="C2384" t="s">
        <v>2505</v>
      </c>
      <c r="D2384" t="s">
        <v>11</v>
      </c>
      <c r="E2384" t="s">
        <v>50</v>
      </c>
      <c r="F2384" t="s">
        <v>84</v>
      </c>
      <c r="G2384" t="s">
        <v>120</v>
      </c>
      <c r="H2384" t="s">
        <v>15</v>
      </c>
      <c r="I2384">
        <v>3</v>
      </c>
      <c r="J2384">
        <v>74</v>
      </c>
      <c r="K2384" t="s">
        <v>16</v>
      </c>
      <c r="L2384" t="s">
        <v>17</v>
      </c>
      <c r="M2384" t="s">
        <v>36</v>
      </c>
      <c r="N2384" s="18">
        <f>VLOOKUP(Barcelona_Idealista4[[#This Row],[lift]],Tabla5[],2,0)</f>
        <v>0</v>
      </c>
      <c r="O2384" s="25">
        <v>249000</v>
      </c>
      <c r="P2384" s="25">
        <f>Barcelona_Idealista4[[#This Row],[prices]]/Barcelona_Idealista4[[#This Row],[area_m2]]</f>
        <v>3364.864864864865</v>
      </c>
      <c r="Q2384" t="str">
        <f>_xlfn.TEXTJOIN("-",0,Barcelona_Idealista4[[#This Row],[condition]],Barcelona_Idealista4[[#This Row],[prices]])</f>
        <v>needs refurb-249000</v>
      </c>
      <c r="R2384" s="11" t="str" cm="1">
        <f t="array" ref="R23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5" spans="1:18" x14ac:dyDescent="0.2">
      <c r="A2385" s="1">
        <v>44419</v>
      </c>
      <c r="B2385" s="14">
        <f>YEAR(Barcelona_Idealista4[[#This Row],[Fecha]])</f>
        <v>2021</v>
      </c>
      <c r="C2385" t="s">
        <v>2506</v>
      </c>
      <c r="D2385" t="s">
        <v>11</v>
      </c>
      <c r="E2385" t="s">
        <v>89</v>
      </c>
      <c r="F2385" t="s">
        <v>92</v>
      </c>
      <c r="G2385" t="s">
        <v>120</v>
      </c>
      <c r="H2385" t="s">
        <v>15</v>
      </c>
      <c r="I2385">
        <v>3</v>
      </c>
      <c r="J2385">
        <v>66</v>
      </c>
      <c r="K2385" t="s">
        <v>16</v>
      </c>
      <c r="L2385" t="s">
        <v>17</v>
      </c>
      <c r="M2385" t="s">
        <v>36</v>
      </c>
      <c r="N2385" s="18">
        <f>VLOOKUP(Barcelona_Idealista4[[#This Row],[lift]],Tabla5[],2,0)</f>
        <v>0</v>
      </c>
      <c r="O2385" s="25">
        <v>169000</v>
      </c>
      <c r="P2385" s="25">
        <f>Barcelona_Idealista4[[#This Row],[prices]]/Barcelona_Idealista4[[#This Row],[area_m2]]</f>
        <v>2560.6060606060605</v>
      </c>
      <c r="Q2385" t="str">
        <f>_xlfn.TEXTJOIN("-",0,Barcelona_Idealista4[[#This Row],[condition]],Barcelona_Idealista4[[#This Row],[prices]])</f>
        <v>needs refurb-169000</v>
      </c>
      <c r="R2385" s="11" t="str" cm="1">
        <f t="array" ref="R23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86" spans="1:18" x14ac:dyDescent="0.2">
      <c r="A2386" s="1">
        <v>44420</v>
      </c>
      <c r="B2386" s="14">
        <f>YEAR(Barcelona_Idealista4[[#This Row],[Fecha]])</f>
        <v>2021</v>
      </c>
      <c r="C2386" t="s">
        <v>2507</v>
      </c>
      <c r="D2386" t="s">
        <v>11</v>
      </c>
      <c r="E2386" t="s">
        <v>54</v>
      </c>
      <c r="F2386" t="s">
        <v>55</v>
      </c>
      <c r="G2386" t="s">
        <v>120</v>
      </c>
      <c r="H2386" t="s">
        <v>15</v>
      </c>
      <c r="I2386">
        <v>3</v>
      </c>
      <c r="J2386">
        <v>70</v>
      </c>
      <c r="K2386" t="s">
        <v>28</v>
      </c>
      <c r="L2386" t="s">
        <v>17</v>
      </c>
      <c r="M2386" t="s">
        <v>18</v>
      </c>
      <c r="N2386" s="18">
        <f>VLOOKUP(Barcelona_Idealista4[[#This Row],[lift]],Tabla5[],2,0)</f>
        <v>0.02</v>
      </c>
      <c r="O2386" s="25">
        <v>220000</v>
      </c>
      <c r="P2386" s="25">
        <f>Barcelona_Idealista4[[#This Row],[prices]]/Barcelona_Idealista4[[#This Row],[area_m2]]</f>
        <v>3142.8571428571427</v>
      </c>
      <c r="Q2386" t="str">
        <f>_xlfn.TEXTJOIN("-",0,Barcelona_Idealista4[[#This Row],[condition]],Barcelona_Idealista4[[#This Row],[prices]])</f>
        <v>needs refurb-220000</v>
      </c>
      <c r="R2386" s="11" t="str" cm="1">
        <f t="array" ref="R23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7" spans="1:18" x14ac:dyDescent="0.2">
      <c r="A2387" s="1">
        <v>44421</v>
      </c>
      <c r="B2387" s="14">
        <f>YEAR(Barcelona_Idealista4[[#This Row],[Fecha]])</f>
        <v>2021</v>
      </c>
      <c r="C2387" t="s">
        <v>2508</v>
      </c>
      <c r="D2387" t="s">
        <v>11</v>
      </c>
      <c r="E2387" t="s">
        <v>12</v>
      </c>
      <c r="F2387" t="s">
        <v>22</v>
      </c>
      <c r="G2387" t="s">
        <v>120</v>
      </c>
      <c r="H2387" t="s">
        <v>15</v>
      </c>
      <c r="I2387">
        <v>3</v>
      </c>
      <c r="J2387">
        <v>104</v>
      </c>
      <c r="K2387" t="s">
        <v>16</v>
      </c>
      <c r="L2387" t="s">
        <v>67</v>
      </c>
      <c r="M2387" t="s">
        <v>18</v>
      </c>
      <c r="N2387" s="18">
        <f>VLOOKUP(Barcelona_Idealista4[[#This Row],[lift]],Tabla5[],2,0)</f>
        <v>0</v>
      </c>
      <c r="O2387" s="25">
        <v>349000</v>
      </c>
      <c r="P2387" s="25">
        <f>Barcelona_Idealista4[[#This Row],[prices]]/Barcelona_Idealista4[[#This Row],[area_m2]]</f>
        <v>3355.7692307692309</v>
      </c>
      <c r="Q2387" t="str">
        <f>_xlfn.TEXTJOIN("-",0,Barcelona_Idealista4[[#This Row],[condition]],Barcelona_Idealista4[[#This Row],[prices]])</f>
        <v>needs refurb-349000</v>
      </c>
      <c r="R2387" s="11" t="str" cm="1">
        <f t="array" ref="R23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88" spans="1:18" x14ac:dyDescent="0.2">
      <c r="A2388" s="1">
        <v>44422</v>
      </c>
      <c r="B2388" s="14">
        <f>YEAR(Barcelona_Idealista4[[#This Row],[Fecha]])</f>
        <v>2021</v>
      </c>
      <c r="C2388" t="s">
        <v>2509</v>
      </c>
      <c r="D2388" t="s">
        <v>11</v>
      </c>
      <c r="E2388" t="s">
        <v>42</v>
      </c>
      <c r="F2388" t="s">
        <v>59</v>
      </c>
      <c r="G2388" t="s">
        <v>120</v>
      </c>
      <c r="H2388" t="s">
        <v>15</v>
      </c>
      <c r="I2388">
        <v>4</v>
      </c>
      <c r="J2388">
        <v>86</v>
      </c>
      <c r="K2388" t="s">
        <v>16</v>
      </c>
      <c r="L2388" t="s">
        <v>17</v>
      </c>
      <c r="M2388" t="s">
        <v>21</v>
      </c>
      <c r="N2388" s="18">
        <f>VLOOKUP(Barcelona_Idealista4[[#This Row],[lift]],Tabla5[],2,0)</f>
        <v>0</v>
      </c>
      <c r="O2388" s="25">
        <v>199900</v>
      </c>
      <c r="P2388" s="25">
        <f>Barcelona_Idealista4[[#This Row],[prices]]/Barcelona_Idealista4[[#This Row],[area_m2]]</f>
        <v>2324.4186046511627</v>
      </c>
      <c r="Q2388" t="str">
        <f>_xlfn.TEXTJOIN("-",0,Barcelona_Idealista4[[#This Row],[condition]],Barcelona_Idealista4[[#This Row],[prices]])</f>
        <v>needs refurb-199900</v>
      </c>
      <c r="R2388" s="11" t="str" cm="1">
        <f t="array" ref="R23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89" spans="1:18" x14ac:dyDescent="0.2">
      <c r="A2389" s="1">
        <v>44423</v>
      </c>
      <c r="B2389" s="14">
        <f>YEAR(Barcelona_Idealista4[[#This Row],[Fecha]])</f>
        <v>2021</v>
      </c>
      <c r="C2389" t="s">
        <v>2510</v>
      </c>
      <c r="D2389" t="s">
        <v>11</v>
      </c>
      <c r="E2389" t="s">
        <v>42</v>
      </c>
      <c r="F2389" t="s">
        <v>43</v>
      </c>
      <c r="G2389" t="s">
        <v>120</v>
      </c>
      <c r="H2389" t="s">
        <v>15</v>
      </c>
      <c r="I2389">
        <v>3</v>
      </c>
      <c r="J2389">
        <v>61</v>
      </c>
      <c r="K2389" t="s">
        <v>16</v>
      </c>
      <c r="L2389" t="s">
        <v>17</v>
      </c>
      <c r="M2389" t="s">
        <v>40</v>
      </c>
      <c r="N2389" s="18">
        <f>VLOOKUP(Barcelona_Idealista4[[#This Row],[lift]],Tabla5[],2,0)</f>
        <v>0</v>
      </c>
      <c r="O2389" s="25">
        <v>300000</v>
      </c>
      <c r="P2389" s="25">
        <f>Barcelona_Idealista4[[#This Row],[prices]]/Barcelona_Idealista4[[#This Row],[area_m2]]</f>
        <v>4918.0327868852455</v>
      </c>
      <c r="Q2389" t="str">
        <f>_xlfn.TEXTJOIN("-",0,Barcelona_Idealista4[[#This Row],[condition]],Barcelona_Idealista4[[#This Row],[prices]])</f>
        <v>needs refurb-300000</v>
      </c>
      <c r="R2389" s="11" t="str" cm="1">
        <f t="array" ref="R23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0" spans="1:18" x14ac:dyDescent="0.2">
      <c r="A2390" s="1">
        <v>44424</v>
      </c>
      <c r="B2390" s="14">
        <f>YEAR(Barcelona_Idealista4[[#This Row],[Fecha]])</f>
        <v>2021</v>
      </c>
      <c r="C2390" t="s">
        <v>2511</v>
      </c>
      <c r="D2390" t="s">
        <v>11</v>
      </c>
      <c r="E2390" t="s">
        <v>54</v>
      </c>
      <c r="F2390" t="s">
        <v>108</v>
      </c>
      <c r="G2390" t="s">
        <v>120</v>
      </c>
      <c r="H2390" t="s">
        <v>15</v>
      </c>
      <c r="I2390">
        <v>4</v>
      </c>
      <c r="J2390">
        <v>78</v>
      </c>
      <c r="K2390" t="s">
        <v>16</v>
      </c>
      <c r="L2390" t="s">
        <v>17</v>
      </c>
      <c r="M2390" t="s">
        <v>36</v>
      </c>
      <c r="N2390" s="18">
        <f>VLOOKUP(Barcelona_Idealista4[[#This Row],[lift]],Tabla5[],2,0)</f>
        <v>0</v>
      </c>
      <c r="O2390" s="25">
        <v>245000</v>
      </c>
      <c r="P2390" s="25">
        <f>Barcelona_Idealista4[[#This Row],[prices]]/Barcelona_Idealista4[[#This Row],[area_m2]]</f>
        <v>3141.0256410256411</v>
      </c>
      <c r="Q2390" t="str">
        <f>_xlfn.TEXTJOIN("-",0,Barcelona_Idealista4[[#This Row],[condition]],Barcelona_Idealista4[[#This Row],[prices]])</f>
        <v>needs refurb-245000</v>
      </c>
      <c r="R2390" s="11" t="str" cm="1">
        <f t="array" ref="R23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1" spans="1:18" x14ac:dyDescent="0.2">
      <c r="A2391" s="1">
        <v>44425</v>
      </c>
      <c r="B2391" s="14">
        <f>YEAR(Barcelona_Idealista4[[#This Row],[Fecha]])</f>
        <v>2021</v>
      </c>
      <c r="C2391" t="s">
        <v>2512</v>
      </c>
      <c r="D2391" t="s">
        <v>11</v>
      </c>
      <c r="E2391" t="s">
        <v>50</v>
      </c>
      <c r="F2391" t="s">
        <v>51</v>
      </c>
      <c r="G2391" t="s">
        <v>120</v>
      </c>
      <c r="H2391" t="s">
        <v>15</v>
      </c>
      <c r="I2391">
        <v>5</v>
      </c>
      <c r="J2391">
        <v>96</v>
      </c>
      <c r="K2391" t="s">
        <v>28</v>
      </c>
      <c r="L2391" t="s">
        <v>17</v>
      </c>
      <c r="M2391" t="s">
        <v>58</v>
      </c>
      <c r="N2391" s="18">
        <f>VLOOKUP(Barcelona_Idealista4[[#This Row],[lift]],Tabla5[],2,0)</f>
        <v>0.02</v>
      </c>
      <c r="O2391" s="25">
        <v>370000</v>
      </c>
      <c r="P2391" s="25">
        <f>Barcelona_Idealista4[[#This Row],[prices]]/Barcelona_Idealista4[[#This Row],[area_m2]]</f>
        <v>3854.1666666666665</v>
      </c>
      <c r="Q2391" t="str">
        <f>_xlfn.TEXTJOIN("-",0,Barcelona_Idealista4[[#This Row],[condition]],Barcelona_Idealista4[[#This Row],[prices]])</f>
        <v>needs refurb-370000</v>
      </c>
      <c r="R2391" s="11" t="str" cm="1">
        <f t="array" ref="R23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2" spans="1:18" x14ac:dyDescent="0.2">
      <c r="A2392" s="1">
        <v>44426</v>
      </c>
      <c r="B2392" s="14">
        <f>YEAR(Barcelona_Idealista4[[#This Row],[Fecha]])</f>
        <v>2021</v>
      </c>
      <c r="C2392" t="s">
        <v>2513</v>
      </c>
      <c r="D2392" t="s">
        <v>11</v>
      </c>
      <c r="E2392" t="s">
        <v>25</v>
      </c>
      <c r="F2392" t="s">
        <v>39</v>
      </c>
      <c r="G2392" t="s">
        <v>120</v>
      </c>
      <c r="H2392" t="s">
        <v>32</v>
      </c>
      <c r="I2392">
        <v>3</v>
      </c>
      <c r="J2392">
        <v>79</v>
      </c>
      <c r="K2392" t="s">
        <v>16</v>
      </c>
      <c r="L2392" t="s">
        <v>17</v>
      </c>
      <c r="M2392" t="s">
        <v>18</v>
      </c>
      <c r="N2392" s="18">
        <f>VLOOKUP(Barcelona_Idealista4[[#This Row],[lift]],Tabla5[],2,0)</f>
        <v>0</v>
      </c>
      <c r="O2392" s="25">
        <v>260000</v>
      </c>
      <c r="P2392" s="25">
        <f>Barcelona_Idealista4[[#This Row],[prices]]/Barcelona_Idealista4[[#This Row],[area_m2]]</f>
        <v>3291.1392405063293</v>
      </c>
      <c r="Q2392" t="str">
        <f>_xlfn.TEXTJOIN("-",0,Barcelona_Idealista4[[#This Row],[condition]],Barcelona_Idealista4[[#This Row],[prices]])</f>
        <v>needs refurb-260000</v>
      </c>
      <c r="R2392" s="11" t="str" cm="1">
        <f t="array" ref="R23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3" spans="1:18" x14ac:dyDescent="0.2">
      <c r="A2393" s="1">
        <v>44427</v>
      </c>
      <c r="B2393" s="14">
        <f>YEAR(Barcelona_Idealista4[[#This Row],[Fecha]])</f>
        <v>2021</v>
      </c>
      <c r="C2393" t="s">
        <v>2514</v>
      </c>
      <c r="D2393" t="s">
        <v>11</v>
      </c>
      <c r="E2393" t="s">
        <v>37</v>
      </c>
      <c r="F2393" t="s">
        <v>74</v>
      </c>
      <c r="G2393" t="s">
        <v>120</v>
      </c>
      <c r="H2393" t="s">
        <v>15</v>
      </c>
      <c r="I2393">
        <v>2</v>
      </c>
      <c r="J2393">
        <v>50</v>
      </c>
      <c r="K2393" t="s">
        <v>16</v>
      </c>
      <c r="L2393" t="s">
        <v>17</v>
      </c>
      <c r="M2393" t="s">
        <v>58</v>
      </c>
      <c r="N2393" s="18">
        <f>VLOOKUP(Barcelona_Idealista4[[#This Row],[lift]],Tabla5[],2,0)</f>
        <v>0</v>
      </c>
      <c r="O2393" s="25">
        <v>200000</v>
      </c>
      <c r="P2393" s="25">
        <f>Barcelona_Idealista4[[#This Row],[prices]]/Barcelona_Idealista4[[#This Row],[area_m2]]</f>
        <v>4000</v>
      </c>
      <c r="Q2393" t="str">
        <f>_xlfn.TEXTJOIN("-",0,Barcelona_Idealista4[[#This Row],[condition]],Barcelona_Idealista4[[#This Row],[prices]])</f>
        <v>needs refurb-200000</v>
      </c>
      <c r="R2393" s="11" t="str" cm="1">
        <f t="array" ref="R23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4" spans="1:18" x14ac:dyDescent="0.2">
      <c r="A2394" s="1">
        <v>44428</v>
      </c>
      <c r="B2394" s="14">
        <f>YEAR(Barcelona_Idealista4[[#This Row],[Fecha]])</f>
        <v>2021</v>
      </c>
      <c r="C2394" t="s">
        <v>2515</v>
      </c>
      <c r="D2394" t="s">
        <v>11</v>
      </c>
      <c r="E2394" t="s">
        <v>42</v>
      </c>
      <c r="F2394" t="s">
        <v>59</v>
      </c>
      <c r="G2394" t="s">
        <v>120</v>
      </c>
      <c r="H2394" t="s">
        <v>15</v>
      </c>
      <c r="I2394">
        <v>3</v>
      </c>
      <c r="J2394">
        <v>75</v>
      </c>
      <c r="K2394" t="s">
        <v>16</v>
      </c>
      <c r="L2394" t="s">
        <v>17</v>
      </c>
      <c r="M2394" t="s">
        <v>60</v>
      </c>
      <c r="N2394" s="18">
        <f>VLOOKUP(Barcelona_Idealista4[[#This Row],[lift]],Tabla5[],2,0)</f>
        <v>0</v>
      </c>
      <c r="O2394" s="25">
        <v>210000</v>
      </c>
      <c r="P2394" s="25">
        <f>Barcelona_Idealista4[[#This Row],[prices]]/Barcelona_Idealista4[[#This Row],[area_m2]]</f>
        <v>2800</v>
      </c>
      <c r="Q2394" t="str">
        <f>_xlfn.TEXTJOIN("-",0,Barcelona_Idealista4[[#This Row],[condition]],Barcelona_Idealista4[[#This Row],[prices]])</f>
        <v>needs refurb-210000</v>
      </c>
      <c r="R2394" s="11" t="str" cm="1">
        <f t="array" ref="R23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5" spans="1:18" x14ac:dyDescent="0.2">
      <c r="A2395" s="1">
        <v>44429</v>
      </c>
      <c r="B2395" s="14">
        <f>YEAR(Barcelona_Idealista4[[#This Row],[Fecha]])</f>
        <v>2021</v>
      </c>
      <c r="C2395" t="s">
        <v>2516</v>
      </c>
      <c r="D2395" t="s">
        <v>11</v>
      </c>
      <c r="E2395" t="s">
        <v>12</v>
      </c>
      <c r="F2395" t="s">
        <v>13</v>
      </c>
      <c r="G2395" t="s">
        <v>120</v>
      </c>
      <c r="H2395" t="s">
        <v>15</v>
      </c>
      <c r="I2395">
        <v>3</v>
      </c>
      <c r="J2395">
        <v>106</v>
      </c>
      <c r="K2395" t="s">
        <v>16</v>
      </c>
      <c r="L2395" t="s">
        <v>17</v>
      </c>
      <c r="M2395" t="s">
        <v>40</v>
      </c>
      <c r="N2395" s="18">
        <f>VLOOKUP(Barcelona_Idealista4[[#This Row],[lift]],Tabla5[],2,0)</f>
        <v>0</v>
      </c>
      <c r="O2395" s="25">
        <v>550000</v>
      </c>
      <c r="P2395" s="25">
        <f>Barcelona_Idealista4[[#This Row],[prices]]/Barcelona_Idealista4[[#This Row],[area_m2]]</f>
        <v>5188.6792452830186</v>
      </c>
      <c r="Q2395" t="str">
        <f>_xlfn.TEXTJOIN("-",0,Barcelona_Idealista4[[#This Row],[condition]],Barcelona_Idealista4[[#This Row],[prices]])</f>
        <v>needs refurb-550000</v>
      </c>
      <c r="R2395" s="11" t="str" cm="1">
        <f t="array" ref="R23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6" spans="1:18" x14ac:dyDescent="0.2">
      <c r="A2396" s="1">
        <v>44430</v>
      </c>
      <c r="B2396" s="14">
        <f>YEAR(Barcelona_Idealista4[[#This Row],[Fecha]])</f>
        <v>2021</v>
      </c>
      <c r="C2396" t="s">
        <v>2517</v>
      </c>
      <c r="D2396" t="s">
        <v>11</v>
      </c>
      <c r="E2396" t="s">
        <v>42</v>
      </c>
      <c r="F2396" t="s">
        <v>62</v>
      </c>
      <c r="G2396" t="s">
        <v>120</v>
      </c>
      <c r="H2396" t="s">
        <v>15</v>
      </c>
      <c r="I2396">
        <v>4</v>
      </c>
      <c r="J2396">
        <v>102</v>
      </c>
      <c r="K2396" t="s">
        <v>16</v>
      </c>
      <c r="L2396" t="s">
        <v>17</v>
      </c>
      <c r="M2396" t="s">
        <v>18</v>
      </c>
      <c r="N2396" s="18">
        <f>VLOOKUP(Barcelona_Idealista4[[#This Row],[lift]],Tabla5[],2,0)</f>
        <v>0</v>
      </c>
      <c r="O2396" s="25">
        <v>265000</v>
      </c>
      <c r="P2396" s="25">
        <f>Barcelona_Idealista4[[#This Row],[prices]]/Barcelona_Idealista4[[#This Row],[area_m2]]</f>
        <v>2598.0392156862745</v>
      </c>
      <c r="Q2396" t="str">
        <f>_xlfn.TEXTJOIN("-",0,Barcelona_Idealista4[[#This Row],[condition]],Barcelona_Idealista4[[#This Row],[prices]])</f>
        <v>needs refurb-265000</v>
      </c>
      <c r="R2396" s="11" t="str" cm="1">
        <f t="array" ref="R23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7" spans="1:18" x14ac:dyDescent="0.2">
      <c r="A2397" s="1">
        <v>44431</v>
      </c>
      <c r="B2397" s="14">
        <f>YEAR(Barcelona_Idealista4[[#This Row],[Fecha]])</f>
        <v>2021</v>
      </c>
      <c r="C2397" t="s">
        <v>2518</v>
      </c>
      <c r="D2397" t="s">
        <v>11</v>
      </c>
      <c r="E2397" t="s">
        <v>47</v>
      </c>
      <c r="F2397" t="s">
        <v>102</v>
      </c>
      <c r="G2397" t="s">
        <v>120</v>
      </c>
      <c r="H2397" t="s">
        <v>15</v>
      </c>
      <c r="I2397">
        <v>3</v>
      </c>
      <c r="J2397">
        <v>60</v>
      </c>
      <c r="K2397" t="s">
        <v>16</v>
      </c>
      <c r="L2397" t="s">
        <v>17</v>
      </c>
      <c r="M2397" t="s">
        <v>36</v>
      </c>
      <c r="N2397" s="18">
        <f>VLOOKUP(Barcelona_Idealista4[[#This Row],[lift]],Tabla5[],2,0)</f>
        <v>0</v>
      </c>
      <c r="O2397" s="25">
        <v>175000</v>
      </c>
      <c r="P2397" s="25">
        <f>Barcelona_Idealista4[[#This Row],[prices]]/Barcelona_Idealista4[[#This Row],[area_m2]]</f>
        <v>2916.6666666666665</v>
      </c>
      <c r="Q2397" t="str">
        <f>_xlfn.TEXTJOIN("-",0,Barcelona_Idealista4[[#This Row],[condition]],Barcelona_Idealista4[[#This Row],[prices]])</f>
        <v>needs refurb-175000</v>
      </c>
      <c r="R2397" s="11" t="str" cm="1">
        <f t="array" ref="R23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398" spans="1:18" x14ac:dyDescent="0.2">
      <c r="A2398" s="1">
        <v>44432</v>
      </c>
      <c r="B2398" s="14">
        <f>YEAR(Barcelona_Idealista4[[#This Row],[Fecha]])</f>
        <v>2021</v>
      </c>
      <c r="C2398" t="s">
        <v>2519</v>
      </c>
      <c r="D2398" t="s">
        <v>11</v>
      </c>
      <c r="E2398" t="s">
        <v>12</v>
      </c>
      <c r="F2398" t="s">
        <v>31</v>
      </c>
      <c r="G2398" t="s">
        <v>120</v>
      </c>
      <c r="H2398" t="s">
        <v>15</v>
      </c>
      <c r="I2398">
        <v>4</v>
      </c>
      <c r="J2398">
        <v>75</v>
      </c>
      <c r="K2398" t="s">
        <v>16</v>
      </c>
      <c r="L2398" t="s">
        <v>17</v>
      </c>
      <c r="M2398" t="s">
        <v>60</v>
      </c>
      <c r="N2398" s="18">
        <f>VLOOKUP(Barcelona_Idealista4[[#This Row],[lift]],Tabla5[],2,0)</f>
        <v>0</v>
      </c>
      <c r="O2398" s="25">
        <v>255000</v>
      </c>
      <c r="P2398" s="25">
        <f>Barcelona_Idealista4[[#This Row],[prices]]/Barcelona_Idealista4[[#This Row],[area_m2]]</f>
        <v>3400</v>
      </c>
      <c r="Q2398" t="str">
        <f>_xlfn.TEXTJOIN("-",0,Barcelona_Idealista4[[#This Row],[condition]],Barcelona_Idealista4[[#This Row],[prices]])</f>
        <v>needs refurb-255000</v>
      </c>
      <c r="R2398" s="11" t="str" cm="1">
        <f t="array" ref="R23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399" spans="1:18" x14ac:dyDescent="0.2">
      <c r="A2399" s="1">
        <v>44433</v>
      </c>
      <c r="B2399" s="14">
        <f>YEAR(Barcelona_Idealista4[[#This Row],[Fecha]])</f>
        <v>2021</v>
      </c>
      <c r="C2399" t="s">
        <v>2520</v>
      </c>
      <c r="D2399" t="s">
        <v>11</v>
      </c>
      <c r="E2399" t="s">
        <v>54</v>
      </c>
      <c r="F2399" t="s">
        <v>108</v>
      </c>
      <c r="G2399" t="s">
        <v>120</v>
      </c>
      <c r="H2399" t="s">
        <v>15</v>
      </c>
      <c r="I2399">
        <v>4</v>
      </c>
      <c r="J2399">
        <v>85</v>
      </c>
      <c r="K2399" t="s">
        <v>16</v>
      </c>
      <c r="L2399" t="s">
        <v>17</v>
      </c>
      <c r="M2399" t="s">
        <v>21</v>
      </c>
      <c r="N2399" s="18">
        <f>VLOOKUP(Barcelona_Idealista4[[#This Row],[lift]],Tabla5[],2,0)</f>
        <v>0</v>
      </c>
      <c r="O2399" s="25">
        <v>270000</v>
      </c>
      <c r="P2399" s="25">
        <f>Barcelona_Idealista4[[#This Row],[prices]]/Barcelona_Idealista4[[#This Row],[area_m2]]</f>
        <v>3176.4705882352941</v>
      </c>
      <c r="Q2399" t="str">
        <f>_xlfn.TEXTJOIN("-",0,Barcelona_Idealista4[[#This Row],[condition]],Barcelona_Idealista4[[#This Row],[prices]])</f>
        <v>needs refurb-270000</v>
      </c>
      <c r="R2399" s="11" t="str" cm="1">
        <f t="array" ref="R23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0" spans="1:18" x14ac:dyDescent="0.2">
      <c r="A2400" s="1">
        <v>44434</v>
      </c>
      <c r="B2400" s="14">
        <f>YEAR(Barcelona_Idealista4[[#This Row],[Fecha]])</f>
        <v>2021</v>
      </c>
      <c r="C2400" t="s">
        <v>2521</v>
      </c>
      <c r="D2400" t="s">
        <v>11</v>
      </c>
      <c r="E2400" t="s">
        <v>12</v>
      </c>
      <c r="F2400" t="s">
        <v>41</v>
      </c>
      <c r="G2400" t="s">
        <v>120</v>
      </c>
      <c r="H2400" t="s">
        <v>15</v>
      </c>
      <c r="I2400">
        <v>2</v>
      </c>
      <c r="J2400">
        <v>78</v>
      </c>
      <c r="K2400" t="s">
        <v>16</v>
      </c>
      <c r="L2400" t="s">
        <v>17</v>
      </c>
      <c r="M2400" t="s">
        <v>18</v>
      </c>
      <c r="N2400" s="18">
        <f>VLOOKUP(Barcelona_Idealista4[[#This Row],[lift]],Tabla5[],2,0)</f>
        <v>0</v>
      </c>
      <c r="O2400" s="25">
        <v>315000</v>
      </c>
      <c r="P2400" s="25">
        <f>Barcelona_Idealista4[[#This Row],[prices]]/Barcelona_Idealista4[[#This Row],[area_m2]]</f>
        <v>4038.4615384615386</v>
      </c>
      <c r="Q2400" t="str">
        <f>_xlfn.TEXTJOIN("-",0,Barcelona_Idealista4[[#This Row],[condition]],Barcelona_Idealista4[[#This Row],[prices]])</f>
        <v>needs refurb-315000</v>
      </c>
      <c r="R2400" s="11" t="str" cm="1">
        <f t="array" ref="R24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1" spans="1:18" x14ac:dyDescent="0.2">
      <c r="A2401" s="1">
        <v>44435</v>
      </c>
      <c r="B2401" s="14">
        <f>YEAR(Barcelona_Idealista4[[#This Row],[Fecha]])</f>
        <v>2021</v>
      </c>
      <c r="C2401" t="s">
        <v>2522</v>
      </c>
      <c r="D2401" t="s">
        <v>11</v>
      </c>
      <c r="E2401" t="s">
        <v>47</v>
      </c>
      <c r="F2401" t="s">
        <v>48</v>
      </c>
      <c r="G2401" t="s">
        <v>120</v>
      </c>
      <c r="H2401" t="s">
        <v>15</v>
      </c>
      <c r="I2401">
        <v>5</v>
      </c>
      <c r="J2401">
        <v>103</v>
      </c>
      <c r="K2401" t="s">
        <v>28</v>
      </c>
      <c r="L2401" t="s">
        <v>17</v>
      </c>
      <c r="M2401" t="s">
        <v>36</v>
      </c>
      <c r="N2401" s="18">
        <f>VLOOKUP(Barcelona_Idealista4[[#This Row],[lift]],Tabla5[],2,0)</f>
        <v>0.02</v>
      </c>
      <c r="O2401" s="25">
        <v>249000</v>
      </c>
      <c r="P2401" s="25">
        <f>Barcelona_Idealista4[[#This Row],[prices]]/Barcelona_Idealista4[[#This Row],[area_m2]]</f>
        <v>2417.4757281553398</v>
      </c>
      <c r="Q2401" t="str">
        <f>_xlfn.TEXTJOIN("-",0,Barcelona_Idealista4[[#This Row],[condition]],Barcelona_Idealista4[[#This Row],[prices]])</f>
        <v>needs refurb-249000</v>
      </c>
      <c r="R2401" s="11" t="str" cm="1">
        <f t="array" ref="R24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2" spans="1:18" x14ac:dyDescent="0.2">
      <c r="A2402" s="1">
        <v>44436</v>
      </c>
      <c r="B2402" s="14">
        <f>YEAR(Barcelona_Idealista4[[#This Row],[Fecha]])</f>
        <v>2021</v>
      </c>
      <c r="C2402" t="s">
        <v>2523</v>
      </c>
      <c r="D2402" t="s">
        <v>11</v>
      </c>
      <c r="E2402" t="s">
        <v>89</v>
      </c>
      <c r="F2402" t="s">
        <v>92</v>
      </c>
      <c r="G2402" t="s">
        <v>120</v>
      </c>
      <c r="H2402" t="s">
        <v>15</v>
      </c>
      <c r="I2402">
        <v>3</v>
      </c>
      <c r="J2402">
        <v>58</v>
      </c>
      <c r="K2402" t="s">
        <v>16</v>
      </c>
      <c r="L2402" t="s">
        <v>67</v>
      </c>
      <c r="M2402" t="s">
        <v>18</v>
      </c>
      <c r="N2402" s="18">
        <f>VLOOKUP(Barcelona_Idealista4[[#This Row],[lift]],Tabla5[],2,0)</f>
        <v>0</v>
      </c>
      <c r="O2402" s="25">
        <v>168000</v>
      </c>
      <c r="P2402" s="25">
        <f>Barcelona_Idealista4[[#This Row],[prices]]/Barcelona_Idealista4[[#This Row],[area_m2]]</f>
        <v>2896.5517241379312</v>
      </c>
      <c r="Q2402" t="str">
        <f>_xlfn.TEXTJOIN("-",0,Barcelona_Idealista4[[#This Row],[condition]],Barcelona_Idealista4[[#This Row],[prices]])</f>
        <v>needs refurb-168000</v>
      </c>
      <c r="R2402" s="11" t="str" cm="1">
        <f t="array" ref="R24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3" spans="1:18" x14ac:dyDescent="0.2">
      <c r="A2403" s="1">
        <v>44437</v>
      </c>
      <c r="B2403" s="14">
        <f>YEAR(Barcelona_Idealista4[[#This Row],[Fecha]])</f>
        <v>2021</v>
      </c>
      <c r="C2403" t="s">
        <v>2524</v>
      </c>
      <c r="D2403" t="s">
        <v>11</v>
      </c>
      <c r="E2403" t="s">
        <v>19</v>
      </c>
      <c r="F2403" t="s">
        <v>75</v>
      </c>
      <c r="G2403" t="s">
        <v>120</v>
      </c>
      <c r="H2403" t="s">
        <v>64</v>
      </c>
      <c r="I2403">
        <v>2</v>
      </c>
      <c r="J2403">
        <v>70</v>
      </c>
      <c r="K2403" t="s">
        <v>28</v>
      </c>
      <c r="L2403" t="s">
        <v>17</v>
      </c>
      <c r="M2403" t="s">
        <v>29</v>
      </c>
      <c r="N2403" s="18">
        <f>VLOOKUP(Barcelona_Idealista4[[#This Row],[lift]],Tabla5[],2,0)</f>
        <v>0.02</v>
      </c>
      <c r="O2403" s="25">
        <v>235000</v>
      </c>
      <c r="P2403" s="25">
        <f>Barcelona_Idealista4[[#This Row],[prices]]/Barcelona_Idealista4[[#This Row],[area_m2]]</f>
        <v>3357.1428571428573</v>
      </c>
      <c r="Q2403" t="str">
        <f>_xlfn.TEXTJOIN("-",0,Barcelona_Idealista4[[#This Row],[condition]],Barcelona_Idealista4[[#This Row],[prices]])</f>
        <v>needs refurb-235000</v>
      </c>
      <c r="R2403" s="11" t="str" cm="1">
        <f t="array" ref="R24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4" spans="1:18" x14ac:dyDescent="0.2">
      <c r="A2404" s="1">
        <v>44438</v>
      </c>
      <c r="B2404" s="14">
        <f>YEAR(Barcelona_Idealista4[[#This Row],[Fecha]])</f>
        <v>2021</v>
      </c>
      <c r="C2404" t="s">
        <v>2525</v>
      </c>
      <c r="D2404" t="s">
        <v>11</v>
      </c>
      <c r="E2404" t="s">
        <v>47</v>
      </c>
      <c r="F2404" t="s">
        <v>112</v>
      </c>
      <c r="G2404" t="s">
        <v>120</v>
      </c>
      <c r="H2404" t="s">
        <v>15</v>
      </c>
      <c r="I2404">
        <v>4</v>
      </c>
      <c r="J2404">
        <v>75</v>
      </c>
      <c r="K2404" t="s">
        <v>16</v>
      </c>
      <c r="L2404" t="s">
        <v>17</v>
      </c>
      <c r="M2404" t="s">
        <v>18</v>
      </c>
      <c r="N2404" s="18">
        <f>VLOOKUP(Barcelona_Idealista4[[#This Row],[lift]],Tabla5[],2,0)</f>
        <v>0</v>
      </c>
      <c r="O2404" s="25">
        <v>279000</v>
      </c>
      <c r="P2404" s="25">
        <f>Barcelona_Idealista4[[#This Row],[prices]]/Barcelona_Idealista4[[#This Row],[area_m2]]</f>
        <v>3720</v>
      </c>
      <c r="Q2404" t="str">
        <f>_xlfn.TEXTJOIN("-",0,Barcelona_Idealista4[[#This Row],[condition]],Barcelona_Idealista4[[#This Row],[prices]])</f>
        <v>needs refurb-279000</v>
      </c>
      <c r="R2404" s="11" t="str" cm="1">
        <f t="array" ref="R24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5" spans="1:18" x14ac:dyDescent="0.2">
      <c r="A2405" s="1">
        <v>44439</v>
      </c>
      <c r="B2405" s="14">
        <f>YEAR(Barcelona_Idealista4[[#This Row],[Fecha]])</f>
        <v>2021</v>
      </c>
      <c r="C2405" t="s">
        <v>2526</v>
      </c>
      <c r="D2405" t="s">
        <v>11</v>
      </c>
      <c r="E2405" t="s">
        <v>47</v>
      </c>
      <c r="F2405" t="s">
        <v>48</v>
      </c>
      <c r="G2405" t="s">
        <v>120</v>
      </c>
      <c r="H2405" t="s">
        <v>15</v>
      </c>
      <c r="I2405">
        <v>4</v>
      </c>
      <c r="J2405">
        <v>120</v>
      </c>
      <c r="K2405" t="s">
        <v>16</v>
      </c>
      <c r="L2405" t="s">
        <v>17</v>
      </c>
      <c r="M2405" t="s">
        <v>36</v>
      </c>
      <c r="N2405" s="18">
        <f>VLOOKUP(Barcelona_Idealista4[[#This Row],[lift]],Tabla5[],2,0)</f>
        <v>0</v>
      </c>
      <c r="O2405" s="25">
        <v>388000</v>
      </c>
      <c r="P2405" s="25">
        <f>Barcelona_Idealista4[[#This Row],[prices]]/Barcelona_Idealista4[[#This Row],[area_m2]]</f>
        <v>3233.3333333333335</v>
      </c>
      <c r="Q2405" t="str">
        <f>_xlfn.TEXTJOIN("-",0,Barcelona_Idealista4[[#This Row],[condition]],Barcelona_Idealista4[[#This Row],[prices]])</f>
        <v>needs refurb-388000</v>
      </c>
      <c r="R2405" s="11" t="str" cm="1">
        <f t="array" ref="R24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6" spans="1:18" x14ac:dyDescent="0.2">
      <c r="A2406" s="1">
        <v>44440</v>
      </c>
      <c r="B2406" s="14">
        <f>YEAR(Barcelona_Idealista4[[#This Row],[Fecha]])</f>
        <v>2021</v>
      </c>
      <c r="C2406" t="s">
        <v>2527</v>
      </c>
      <c r="D2406" t="s">
        <v>11</v>
      </c>
      <c r="E2406" t="s">
        <v>12</v>
      </c>
      <c r="F2406" t="s">
        <v>13</v>
      </c>
      <c r="G2406" t="s">
        <v>120</v>
      </c>
      <c r="H2406" t="s">
        <v>15</v>
      </c>
      <c r="I2406">
        <v>2</v>
      </c>
      <c r="J2406">
        <v>120</v>
      </c>
      <c r="K2406" t="s">
        <v>16</v>
      </c>
      <c r="L2406" t="s">
        <v>17</v>
      </c>
      <c r="M2406" t="s">
        <v>58</v>
      </c>
      <c r="N2406" s="18">
        <f>VLOOKUP(Barcelona_Idealista4[[#This Row],[lift]],Tabla5[],2,0)</f>
        <v>0</v>
      </c>
      <c r="O2406" s="25">
        <v>695000</v>
      </c>
      <c r="P2406" s="25">
        <f>Barcelona_Idealista4[[#This Row],[prices]]/Barcelona_Idealista4[[#This Row],[area_m2]]</f>
        <v>5791.666666666667</v>
      </c>
      <c r="Q2406" t="str">
        <f>_xlfn.TEXTJOIN("-",0,Barcelona_Idealista4[[#This Row],[condition]],Barcelona_Idealista4[[#This Row],[prices]])</f>
        <v>needs refurb-695000</v>
      </c>
      <c r="R2406" s="11" t="str" cm="1">
        <f t="array" ref="R24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07" spans="1:18" x14ac:dyDescent="0.2">
      <c r="A2407" s="1">
        <v>44441</v>
      </c>
      <c r="B2407" s="14">
        <f>YEAR(Barcelona_Idealista4[[#This Row],[Fecha]])</f>
        <v>2021</v>
      </c>
      <c r="C2407" t="s">
        <v>2528</v>
      </c>
      <c r="D2407" t="s">
        <v>11</v>
      </c>
      <c r="E2407" t="s">
        <v>25</v>
      </c>
      <c r="F2407" t="s">
        <v>94</v>
      </c>
      <c r="G2407" t="s">
        <v>120</v>
      </c>
      <c r="H2407" t="s">
        <v>15</v>
      </c>
      <c r="I2407">
        <v>3</v>
      </c>
      <c r="J2407">
        <v>60</v>
      </c>
      <c r="K2407" t="s">
        <v>28</v>
      </c>
      <c r="L2407" t="s">
        <v>17</v>
      </c>
      <c r="M2407" t="s">
        <v>40</v>
      </c>
      <c r="N2407" s="18">
        <f>VLOOKUP(Barcelona_Idealista4[[#This Row],[lift]],Tabla5[],2,0)</f>
        <v>0.02</v>
      </c>
      <c r="O2407" s="25">
        <v>129000</v>
      </c>
      <c r="P2407" s="25">
        <f>Barcelona_Idealista4[[#This Row],[prices]]/Barcelona_Idealista4[[#This Row],[area_m2]]</f>
        <v>2150</v>
      </c>
      <c r="Q2407" t="str">
        <f>_xlfn.TEXTJOIN("-",0,Barcelona_Idealista4[[#This Row],[condition]],Barcelona_Idealista4[[#This Row],[prices]])</f>
        <v>needs refurb-129000</v>
      </c>
      <c r="R2407" s="11" t="str" cm="1">
        <f t="array" ref="R24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8" spans="1:18" x14ac:dyDescent="0.2">
      <c r="A2408" s="1">
        <v>44442</v>
      </c>
      <c r="B2408" s="14">
        <f>YEAR(Barcelona_Idealista4[[#This Row],[Fecha]])</f>
        <v>2021</v>
      </c>
      <c r="C2408" t="s">
        <v>2529</v>
      </c>
      <c r="D2408" t="s">
        <v>11</v>
      </c>
      <c r="E2408" t="s">
        <v>19</v>
      </c>
      <c r="F2408" t="s">
        <v>75</v>
      </c>
      <c r="G2408" t="s">
        <v>120</v>
      </c>
      <c r="H2408" t="s">
        <v>15</v>
      </c>
      <c r="I2408">
        <v>1</v>
      </c>
      <c r="J2408">
        <v>95</v>
      </c>
      <c r="K2408" t="s">
        <v>16</v>
      </c>
      <c r="L2408" t="s">
        <v>17</v>
      </c>
      <c r="M2408" t="s">
        <v>52</v>
      </c>
      <c r="N2408" s="18">
        <f>VLOOKUP(Barcelona_Idealista4[[#This Row],[lift]],Tabla5[],2,0)</f>
        <v>0</v>
      </c>
      <c r="O2408" s="25">
        <v>199000</v>
      </c>
      <c r="P2408" s="25">
        <f>Barcelona_Idealista4[[#This Row],[prices]]/Barcelona_Idealista4[[#This Row],[area_m2]]</f>
        <v>2094.7368421052633</v>
      </c>
      <c r="Q2408" t="str">
        <f>_xlfn.TEXTJOIN("-",0,Barcelona_Idealista4[[#This Row],[condition]],Barcelona_Idealista4[[#This Row],[prices]])</f>
        <v>needs refurb-199000</v>
      </c>
      <c r="R2408" s="11" t="str" cm="1">
        <f t="array" ref="R24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09" spans="1:18" x14ac:dyDescent="0.2">
      <c r="A2409" s="1">
        <v>44443</v>
      </c>
      <c r="B2409" s="14">
        <f>YEAR(Barcelona_Idealista4[[#This Row],[Fecha]])</f>
        <v>2021</v>
      </c>
      <c r="C2409" t="s">
        <v>2530</v>
      </c>
      <c r="D2409" t="s">
        <v>11</v>
      </c>
      <c r="E2409" t="s">
        <v>12</v>
      </c>
      <c r="F2409" t="s">
        <v>31</v>
      </c>
      <c r="G2409" t="s">
        <v>120</v>
      </c>
      <c r="H2409" t="s">
        <v>15</v>
      </c>
      <c r="I2409">
        <v>3</v>
      </c>
      <c r="J2409">
        <v>66</v>
      </c>
      <c r="K2409" t="s">
        <v>16</v>
      </c>
      <c r="L2409" t="s">
        <v>17</v>
      </c>
      <c r="M2409" t="s">
        <v>57</v>
      </c>
      <c r="N2409" s="18">
        <f>VLOOKUP(Barcelona_Idealista4[[#This Row],[lift]],Tabla5[],2,0)</f>
        <v>0</v>
      </c>
      <c r="O2409" s="25">
        <v>270000</v>
      </c>
      <c r="P2409" s="25">
        <f>Barcelona_Idealista4[[#This Row],[prices]]/Barcelona_Idealista4[[#This Row],[area_m2]]</f>
        <v>4090.909090909091</v>
      </c>
      <c r="Q2409" t="str">
        <f>_xlfn.TEXTJOIN("-",0,Barcelona_Idealista4[[#This Row],[condition]],Barcelona_Idealista4[[#This Row],[prices]])</f>
        <v>needs refurb-270000</v>
      </c>
      <c r="R2409" s="11" t="str" cm="1">
        <f t="array" ref="R24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0" spans="1:18" x14ac:dyDescent="0.2">
      <c r="A2410" s="1">
        <v>44444</v>
      </c>
      <c r="B2410" s="14">
        <f>YEAR(Barcelona_Idealista4[[#This Row],[Fecha]])</f>
        <v>2021</v>
      </c>
      <c r="C2410" t="s">
        <v>2531</v>
      </c>
      <c r="D2410" t="s">
        <v>11</v>
      </c>
      <c r="E2410" t="s">
        <v>19</v>
      </c>
      <c r="F2410" t="s">
        <v>73</v>
      </c>
      <c r="G2410" t="s">
        <v>120</v>
      </c>
      <c r="H2410" t="s">
        <v>15</v>
      </c>
      <c r="I2410">
        <v>4</v>
      </c>
      <c r="J2410">
        <v>100</v>
      </c>
      <c r="K2410" t="s">
        <v>16</v>
      </c>
      <c r="L2410" t="s">
        <v>17</v>
      </c>
      <c r="M2410" t="s">
        <v>40</v>
      </c>
      <c r="N2410" s="18">
        <f>VLOOKUP(Barcelona_Idealista4[[#This Row],[lift]],Tabla5[],2,0)</f>
        <v>0</v>
      </c>
      <c r="O2410" s="25">
        <v>390000</v>
      </c>
      <c r="P2410" s="25">
        <f>Barcelona_Idealista4[[#This Row],[prices]]/Barcelona_Idealista4[[#This Row],[area_m2]]</f>
        <v>3900</v>
      </c>
      <c r="Q2410" t="str">
        <f>_xlfn.TEXTJOIN("-",0,Barcelona_Idealista4[[#This Row],[condition]],Barcelona_Idealista4[[#This Row],[prices]])</f>
        <v>needs refurb-390000</v>
      </c>
      <c r="R2410" s="11" t="str" cm="1">
        <f t="array" ref="R24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1" spans="1:18" x14ac:dyDescent="0.2">
      <c r="A2411" s="1">
        <v>44445</v>
      </c>
      <c r="B2411" s="14">
        <f>YEAR(Barcelona_Idealista4[[#This Row],[Fecha]])</f>
        <v>2021</v>
      </c>
      <c r="C2411" t="s">
        <v>2532</v>
      </c>
      <c r="D2411" t="s">
        <v>11</v>
      </c>
      <c r="E2411" t="s">
        <v>47</v>
      </c>
      <c r="F2411" t="s">
        <v>48</v>
      </c>
      <c r="G2411" t="s">
        <v>120</v>
      </c>
      <c r="H2411" t="s">
        <v>15</v>
      </c>
      <c r="I2411">
        <v>3</v>
      </c>
      <c r="J2411">
        <v>76</v>
      </c>
      <c r="K2411" t="s">
        <v>16</v>
      </c>
      <c r="L2411" t="s">
        <v>17</v>
      </c>
      <c r="M2411" t="s">
        <v>58</v>
      </c>
      <c r="N2411" s="18">
        <f>VLOOKUP(Barcelona_Idealista4[[#This Row],[lift]],Tabla5[],2,0)</f>
        <v>0</v>
      </c>
      <c r="O2411" s="25">
        <v>220000</v>
      </c>
      <c r="P2411" s="25">
        <f>Barcelona_Idealista4[[#This Row],[prices]]/Barcelona_Idealista4[[#This Row],[area_m2]]</f>
        <v>2894.7368421052633</v>
      </c>
      <c r="Q2411" t="str">
        <f>_xlfn.TEXTJOIN("-",0,Barcelona_Idealista4[[#This Row],[condition]],Barcelona_Idealista4[[#This Row],[prices]])</f>
        <v>needs refurb-220000</v>
      </c>
      <c r="R2411" s="11" t="str" cm="1">
        <f t="array" ref="R24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2" spans="1:18" x14ac:dyDescent="0.2">
      <c r="A2412" s="1">
        <v>44446</v>
      </c>
      <c r="B2412" s="14">
        <f>YEAR(Barcelona_Idealista4[[#This Row],[Fecha]])</f>
        <v>2021</v>
      </c>
      <c r="C2412" t="s">
        <v>2533</v>
      </c>
      <c r="D2412" t="s">
        <v>11</v>
      </c>
      <c r="E2412" t="s">
        <v>37</v>
      </c>
      <c r="F2412" t="s">
        <v>74</v>
      </c>
      <c r="G2412" t="s">
        <v>120</v>
      </c>
      <c r="H2412" t="s">
        <v>15</v>
      </c>
      <c r="I2412">
        <v>2</v>
      </c>
      <c r="J2412">
        <v>44</v>
      </c>
      <c r="K2412" t="s">
        <v>28</v>
      </c>
      <c r="L2412" t="s">
        <v>17</v>
      </c>
      <c r="M2412" t="s">
        <v>58</v>
      </c>
      <c r="N2412" s="18">
        <f>VLOOKUP(Barcelona_Idealista4[[#This Row],[lift]],Tabla5[],2,0)</f>
        <v>0.02</v>
      </c>
      <c r="O2412" s="25">
        <v>120000</v>
      </c>
      <c r="P2412" s="25">
        <f>Barcelona_Idealista4[[#This Row],[prices]]/Barcelona_Idealista4[[#This Row],[area_m2]]</f>
        <v>2727.2727272727275</v>
      </c>
      <c r="Q2412" t="str">
        <f>_xlfn.TEXTJOIN("-",0,Barcelona_Idealista4[[#This Row],[condition]],Barcelona_Idealista4[[#This Row],[prices]])</f>
        <v>needs refurb-120000</v>
      </c>
      <c r="R2412" s="11" t="str" cm="1">
        <f t="array" ref="R241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3" spans="1:18" x14ac:dyDescent="0.2">
      <c r="A2413" s="1">
        <v>44447</v>
      </c>
      <c r="B2413" s="14">
        <f>YEAR(Barcelona_Idealista4[[#This Row],[Fecha]])</f>
        <v>2021</v>
      </c>
      <c r="C2413" t="s">
        <v>2534</v>
      </c>
      <c r="D2413" t="s">
        <v>11</v>
      </c>
      <c r="E2413" t="s">
        <v>42</v>
      </c>
      <c r="F2413" t="s">
        <v>87</v>
      </c>
      <c r="G2413" t="s">
        <v>120</v>
      </c>
      <c r="H2413" t="s">
        <v>15</v>
      </c>
      <c r="I2413">
        <v>3</v>
      </c>
      <c r="J2413">
        <v>73</v>
      </c>
      <c r="K2413" t="s">
        <v>16</v>
      </c>
      <c r="L2413" t="s">
        <v>17</v>
      </c>
      <c r="M2413" t="s">
        <v>18</v>
      </c>
      <c r="N2413" s="18">
        <f>VLOOKUP(Barcelona_Idealista4[[#This Row],[lift]],Tabla5[],2,0)</f>
        <v>0</v>
      </c>
      <c r="O2413" s="25">
        <v>160000</v>
      </c>
      <c r="P2413" s="25">
        <f>Barcelona_Idealista4[[#This Row],[prices]]/Barcelona_Idealista4[[#This Row],[area_m2]]</f>
        <v>2191.7808219178082</v>
      </c>
      <c r="Q2413" t="str">
        <f>_xlfn.TEXTJOIN("-",0,Barcelona_Idealista4[[#This Row],[condition]],Barcelona_Idealista4[[#This Row],[prices]])</f>
        <v>needs refurb-160000</v>
      </c>
      <c r="R2413" s="11" t="str" cm="1">
        <f t="array" ref="R24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14" spans="1:18" x14ac:dyDescent="0.2">
      <c r="A2414" s="1">
        <v>44448</v>
      </c>
      <c r="B2414" s="14">
        <f>YEAR(Barcelona_Idealista4[[#This Row],[Fecha]])</f>
        <v>2021</v>
      </c>
      <c r="C2414" t="s">
        <v>2535</v>
      </c>
      <c r="D2414" t="s">
        <v>11</v>
      </c>
      <c r="E2414" t="s">
        <v>37</v>
      </c>
      <c r="F2414" t="s">
        <v>49</v>
      </c>
      <c r="G2414" t="s">
        <v>120</v>
      </c>
      <c r="H2414" t="s">
        <v>15</v>
      </c>
      <c r="I2414">
        <v>3</v>
      </c>
      <c r="J2414">
        <v>79</v>
      </c>
      <c r="K2414" t="s">
        <v>28</v>
      </c>
      <c r="L2414" t="s">
        <v>17</v>
      </c>
      <c r="M2414" t="s">
        <v>18</v>
      </c>
      <c r="N2414" s="18">
        <f>VLOOKUP(Barcelona_Idealista4[[#This Row],[lift]],Tabla5[],2,0)</f>
        <v>0.02</v>
      </c>
      <c r="O2414" s="25">
        <v>280000</v>
      </c>
      <c r="P2414" s="25">
        <f>Barcelona_Idealista4[[#This Row],[prices]]/Barcelona_Idealista4[[#This Row],[area_m2]]</f>
        <v>3544.3037974683543</v>
      </c>
      <c r="Q2414" t="str">
        <f>_xlfn.TEXTJOIN("-",0,Barcelona_Idealista4[[#This Row],[condition]],Barcelona_Idealista4[[#This Row],[prices]])</f>
        <v>needs refurb-280000</v>
      </c>
      <c r="R2414" s="11" t="str" cm="1">
        <f t="array" ref="R24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5" spans="1:18" x14ac:dyDescent="0.2">
      <c r="A2415" s="1">
        <v>44449</v>
      </c>
      <c r="B2415" s="14">
        <f>YEAR(Barcelona_Idealista4[[#This Row],[Fecha]])</f>
        <v>2021</v>
      </c>
      <c r="C2415" t="s">
        <v>2536</v>
      </c>
      <c r="D2415" t="s">
        <v>11</v>
      </c>
      <c r="E2415" t="s">
        <v>12</v>
      </c>
      <c r="F2415" t="s">
        <v>33</v>
      </c>
      <c r="G2415" t="s">
        <v>120</v>
      </c>
      <c r="H2415" t="s">
        <v>15</v>
      </c>
      <c r="I2415">
        <v>2</v>
      </c>
      <c r="J2415">
        <v>94</v>
      </c>
      <c r="K2415" t="s">
        <v>16</v>
      </c>
      <c r="L2415" t="s">
        <v>17</v>
      </c>
      <c r="M2415" t="s">
        <v>18</v>
      </c>
      <c r="N2415" s="18">
        <f>VLOOKUP(Barcelona_Idealista4[[#This Row],[lift]],Tabla5[],2,0)</f>
        <v>0</v>
      </c>
      <c r="O2415" s="25">
        <v>525000</v>
      </c>
      <c r="P2415" s="25">
        <f>Barcelona_Idealista4[[#This Row],[prices]]/Barcelona_Idealista4[[#This Row],[area_m2]]</f>
        <v>5585.1063829787236</v>
      </c>
      <c r="Q2415" t="str">
        <f>_xlfn.TEXTJOIN("-",0,Barcelona_Idealista4[[#This Row],[condition]],Barcelona_Idealista4[[#This Row],[prices]])</f>
        <v>needs refurb-525000</v>
      </c>
      <c r="R2415" s="11" t="str" cm="1">
        <f t="array" ref="R24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6" spans="1:18" x14ac:dyDescent="0.2">
      <c r="A2416" s="1">
        <v>44450</v>
      </c>
      <c r="B2416" s="14">
        <f>YEAR(Barcelona_Idealista4[[#This Row],[Fecha]])</f>
        <v>2021</v>
      </c>
      <c r="C2416" t="s">
        <v>2537</v>
      </c>
      <c r="D2416" t="s">
        <v>11</v>
      </c>
      <c r="E2416" t="s">
        <v>19</v>
      </c>
      <c r="F2416" t="s">
        <v>20</v>
      </c>
      <c r="G2416" t="s">
        <v>120</v>
      </c>
      <c r="H2416" t="s">
        <v>15</v>
      </c>
      <c r="I2416">
        <v>5</v>
      </c>
      <c r="J2416">
        <v>144</v>
      </c>
      <c r="K2416" t="s">
        <v>16</v>
      </c>
      <c r="L2416" t="s">
        <v>17</v>
      </c>
      <c r="M2416" t="s">
        <v>21</v>
      </c>
      <c r="N2416" s="18">
        <f>VLOOKUP(Barcelona_Idealista4[[#This Row],[lift]],Tabla5[],2,0)</f>
        <v>0</v>
      </c>
      <c r="O2416" s="25">
        <v>770000</v>
      </c>
      <c r="P2416" s="25">
        <f>Barcelona_Idealista4[[#This Row],[prices]]/Barcelona_Idealista4[[#This Row],[area_m2]]</f>
        <v>5347.2222222222226</v>
      </c>
      <c r="Q2416" t="str">
        <f>_xlfn.TEXTJOIN("-",0,Barcelona_Idealista4[[#This Row],[condition]],Barcelona_Idealista4[[#This Row],[prices]])</f>
        <v>needs refurb-770000</v>
      </c>
      <c r="R2416" s="11" t="str" cm="1">
        <f t="array" ref="R24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7" spans="1:18" x14ac:dyDescent="0.2">
      <c r="A2417" s="1">
        <v>44451</v>
      </c>
      <c r="B2417" s="14">
        <f>YEAR(Barcelona_Idealista4[[#This Row],[Fecha]])</f>
        <v>2021</v>
      </c>
      <c r="C2417" t="s">
        <v>2538</v>
      </c>
      <c r="D2417" t="s">
        <v>11</v>
      </c>
      <c r="E2417" t="s">
        <v>19</v>
      </c>
      <c r="F2417" t="s">
        <v>45</v>
      </c>
      <c r="G2417" t="s">
        <v>120</v>
      </c>
      <c r="H2417" t="s">
        <v>15</v>
      </c>
      <c r="I2417">
        <v>5</v>
      </c>
      <c r="J2417">
        <v>144</v>
      </c>
      <c r="K2417" t="s">
        <v>16</v>
      </c>
      <c r="L2417" t="s">
        <v>17</v>
      </c>
      <c r="M2417" t="s">
        <v>36</v>
      </c>
      <c r="N2417" s="18">
        <f>VLOOKUP(Barcelona_Idealista4[[#This Row],[lift]],Tabla5[],2,0)</f>
        <v>0</v>
      </c>
      <c r="O2417" s="25">
        <v>720000</v>
      </c>
      <c r="P2417" s="25">
        <f>Barcelona_Idealista4[[#This Row],[prices]]/Barcelona_Idealista4[[#This Row],[area_m2]]</f>
        <v>5000</v>
      </c>
      <c r="Q2417" t="str">
        <f>_xlfn.TEXTJOIN("-",0,Barcelona_Idealista4[[#This Row],[condition]],Barcelona_Idealista4[[#This Row],[prices]])</f>
        <v>needs refurb-720000</v>
      </c>
      <c r="R2417" s="11" t="str" cm="1">
        <f t="array" ref="R24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8" spans="1:18" x14ac:dyDescent="0.2">
      <c r="A2418" s="1">
        <v>44452</v>
      </c>
      <c r="B2418" s="14">
        <f>YEAR(Barcelona_Idealista4[[#This Row],[Fecha]])</f>
        <v>2021</v>
      </c>
      <c r="C2418" t="s">
        <v>2539</v>
      </c>
      <c r="D2418" t="s">
        <v>11</v>
      </c>
      <c r="E2418" t="s">
        <v>19</v>
      </c>
      <c r="F2418" t="s">
        <v>77</v>
      </c>
      <c r="G2418" t="s">
        <v>120</v>
      </c>
      <c r="H2418" t="s">
        <v>15</v>
      </c>
      <c r="I2418">
        <v>5</v>
      </c>
      <c r="J2418">
        <v>280</v>
      </c>
      <c r="K2418" t="s">
        <v>16</v>
      </c>
      <c r="L2418" t="s">
        <v>17</v>
      </c>
      <c r="M2418" t="s">
        <v>18</v>
      </c>
      <c r="N2418" s="18">
        <f>VLOOKUP(Barcelona_Idealista4[[#This Row],[lift]],Tabla5[],2,0)</f>
        <v>0</v>
      </c>
      <c r="O2418" s="25">
        <v>1260000</v>
      </c>
      <c r="P2418" s="25">
        <f>Barcelona_Idealista4[[#This Row],[prices]]/Barcelona_Idealista4[[#This Row],[area_m2]]</f>
        <v>4500</v>
      </c>
      <c r="Q2418" t="str">
        <f>_xlfn.TEXTJOIN("-",0,Barcelona_Idealista4[[#This Row],[condition]],Barcelona_Idealista4[[#This Row],[prices]])</f>
        <v>needs refurb-1260000</v>
      </c>
      <c r="R2418" s="11" t="str" cm="1">
        <f t="array" ref="R24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19" spans="1:18" x14ac:dyDescent="0.2">
      <c r="A2419" s="1">
        <v>44453</v>
      </c>
      <c r="B2419" s="14">
        <f>YEAR(Barcelona_Idealista4[[#This Row],[Fecha]])</f>
        <v>2021</v>
      </c>
      <c r="C2419" t="s">
        <v>2540</v>
      </c>
      <c r="D2419" t="s">
        <v>11</v>
      </c>
      <c r="E2419" t="s">
        <v>19</v>
      </c>
      <c r="F2419" t="s">
        <v>68</v>
      </c>
      <c r="G2419" t="s">
        <v>120</v>
      </c>
      <c r="H2419" t="s">
        <v>15</v>
      </c>
      <c r="I2419">
        <v>3</v>
      </c>
      <c r="J2419">
        <v>146</v>
      </c>
      <c r="K2419" t="s">
        <v>16</v>
      </c>
      <c r="L2419" t="s">
        <v>17</v>
      </c>
      <c r="M2419" t="s">
        <v>21</v>
      </c>
      <c r="N2419" s="18">
        <f>VLOOKUP(Barcelona_Idealista4[[#This Row],[lift]],Tabla5[],2,0)</f>
        <v>0</v>
      </c>
      <c r="O2419" s="25">
        <v>1450000</v>
      </c>
      <c r="P2419" s="25">
        <f>Barcelona_Idealista4[[#This Row],[prices]]/Barcelona_Idealista4[[#This Row],[area_m2]]</f>
        <v>9931.5068493150684</v>
      </c>
      <c r="Q2419" t="str">
        <f>_xlfn.TEXTJOIN("-",0,Barcelona_Idealista4[[#This Row],[condition]],Barcelona_Idealista4[[#This Row],[prices]])</f>
        <v>needs refurb-1450000</v>
      </c>
      <c r="R2419" s="11" t="str" cm="1">
        <f t="array" ref="R24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0" spans="1:18" x14ac:dyDescent="0.2">
      <c r="A2420" s="1">
        <v>44454</v>
      </c>
      <c r="B2420" s="14">
        <f>YEAR(Barcelona_Idealista4[[#This Row],[Fecha]])</f>
        <v>2021</v>
      </c>
      <c r="C2420" t="s">
        <v>2541</v>
      </c>
      <c r="D2420" t="s">
        <v>11</v>
      </c>
      <c r="E2420" t="s">
        <v>19</v>
      </c>
      <c r="F2420" t="s">
        <v>20</v>
      </c>
      <c r="G2420" t="s">
        <v>120</v>
      </c>
      <c r="H2420" t="s">
        <v>15</v>
      </c>
      <c r="I2420">
        <v>5</v>
      </c>
      <c r="J2420">
        <v>314</v>
      </c>
      <c r="K2420" t="s">
        <v>16</v>
      </c>
      <c r="L2420" t="s">
        <v>17</v>
      </c>
      <c r="M2420" t="s">
        <v>21</v>
      </c>
      <c r="N2420" s="18">
        <f>VLOOKUP(Barcelona_Idealista4[[#This Row],[lift]],Tabla5[],2,0)</f>
        <v>0</v>
      </c>
      <c r="O2420" s="25">
        <v>1750000</v>
      </c>
      <c r="P2420" s="25">
        <f>Barcelona_Idealista4[[#This Row],[prices]]/Barcelona_Idealista4[[#This Row],[area_m2]]</f>
        <v>5573.248407643312</v>
      </c>
      <c r="Q2420" t="str">
        <f>_xlfn.TEXTJOIN("-",0,Barcelona_Idealista4[[#This Row],[condition]],Barcelona_Idealista4[[#This Row],[prices]])</f>
        <v>needs refurb-1750000</v>
      </c>
      <c r="R2420" s="11" t="str" cm="1">
        <f t="array" ref="R24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1" spans="1:18" x14ac:dyDescent="0.2">
      <c r="A2421" s="1">
        <v>44455</v>
      </c>
      <c r="B2421" s="14">
        <f>YEAR(Barcelona_Idealista4[[#This Row],[Fecha]])</f>
        <v>2021</v>
      </c>
      <c r="C2421" t="s">
        <v>2542</v>
      </c>
      <c r="D2421" t="s">
        <v>11</v>
      </c>
      <c r="E2421" t="s">
        <v>42</v>
      </c>
      <c r="F2421" t="s">
        <v>81</v>
      </c>
      <c r="G2421" t="s">
        <v>120</v>
      </c>
      <c r="H2421" t="s">
        <v>15</v>
      </c>
      <c r="I2421">
        <v>4</v>
      </c>
      <c r="J2421">
        <v>125</v>
      </c>
      <c r="K2421" t="s">
        <v>16</v>
      </c>
      <c r="L2421" t="s">
        <v>17</v>
      </c>
      <c r="M2421" t="s">
        <v>58</v>
      </c>
      <c r="N2421" s="18">
        <f>VLOOKUP(Barcelona_Idealista4[[#This Row],[lift]],Tabla5[],2,0)</f>
        <v>0</v>
      </c>
      <c r="O2421" s="25">
        <v>275000</v>
      </c>
      <c r="P2421" s="25">
        <f>Barcelona_Idealista4[[#This Row],[prices]]/Barcelona_Idealista4[[#This Row],[area_m2]]</f>
        <v>2200</v>
      </c>
      <c r="Q2421" t="str">
        <f>_xlfn.TEXTJOIN("-",0,Barcelona_Idealista4[[#This Row],[condition]],Barcelona_Idealista4[[#This Row],[prices]])</f>
        <v>needs refurb-275000</v>
      </c>
      <c r="R2421" s="11" t="str" cm="1">
        <f t="array" ref="R24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2" spans="1:18" x14ac:dyDescent="0.2">
      <c r="A2422" s="1">
        <v>44456</v>
      </c>
      <c r="B2422" s="14">
        <f>YEAR(Barcelona_Idealista4[[#This Row],[Fecha]])</f>
        <v>2021</v>
      </c>
      <c r="C2422" t="s">
        <v>2543</v>
      </c>
      <c r="D2422" t="s">
        <v>11</v>
      </c>
      <c r="E2422" t="s">
        <v>34</v>
      </c>
      <c r="F2422" t="s">
        <v>35</v>
      </c>
      <c r="G2422" t="s">
        <v>120</v>
      </c>
      <c r="H2422" t="s">
        <v>69</v>
      </c>
      <c r="I2422">
        <v>8</v>
      </c>
      <c r="J2422">
        <v>836</v>
      </c>
      <c r="K2422" t="s">
        <v>28</v>
      </c>
      <c r="L2422" t="s">
        <v>17</v>
      </c>
      <c r="M2422" t="s">
        <v>29</v>
      </c>
      <c r="N2422" s="18">
        <f>VLOOKUP(Barcelona_Idealista4[[#This Row],[lift]],Tabla5[],2,0)</f>
        <v>0.02</v>
      </c>
      <c r="O2422" s="25">
        <v>4600000</v>
      </c>
      <c r="P2422" s="25">
        <f>Barcelona_Idealista4[[#This Row],[prices]]/Barcelona_Idealista4[[#This Row],[area_m2]]</f>
        <v>5502.3923444976081</v>
      </c>
      <c r="Q2422" t="str">
        <f>_xlfn.TEXTJOIN("-",0,Barcelona_Idealista4[[#This Row],[condition]],Barcelona_Idealista4[[#This Row],[prices]])</f>
        <v>needs refurb-4600000</v>
      </c>
      <c r="R2422" s="11" t="str" cm="1">
        <f t="array" ref="R24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3" spans="1:18" x14ac:dyDescent="0.2">
      <c r="A2423" s="1">
        <v>44457</v>
      </c>
      <c r="B2423" s="14">
        <f>YEAR(Barcelona_Idealista4[[#This Row],[Fecha]])</f>
        <v>2021</v>
      </c>
      <c r="C2423" t="s">
        <v>2544</v>
      </c>
      <c r="D2423" t="s">
        <v>11</v>
      </c>
      <c r="E2423" t="s">
        <v>34</v>
      </c>
      <c r="F2423" t="s">
        <v>35</v>
      </c>
      <c r="G2423" t="s">
        <v>120</v>
      </c>
      <c r="H2423" t="s">
        <v>64</v>
      </c>
      <c r="I2423">
        <v>4</v>
      </c>
      <c r="J2423">
        <v>500</v>
      </c>
      <c r="K2423" t="s">
        <v>28</v>
      </c>
      <c r="L2423" t="s">
        <v>17</v>
      </c>
      <c r="M2423" t="s">
        <v>29</v>
      </c>
      <c r="N2423" s="18">
        <f>VLOOKUP(Barcelona_Idealista4[[#This Row],[lift]],Tabla5[],2,0)</f>
        <v>0.02</v>
      </c>
      <c r="O2423" s="25">
        <v>3400000</v>
      </c>
      <c r="P2423" s="25">
        <f>Barcelona_Idealista4[[#This Row],[prices]]/Barcelona_Idealista4[[#This Row],[area_m2]]</f>
        <v>6800</v>
      </c>
      <c r="Q2423" t="str">
        <f>_xlfn.TEXTJOIN("-",0,Barcelona_Idealista4[[#This Row],[condition]],Barcelona_Idealista4[[#This Row],[prices]])</f>
        <v>needs refurb-3400000</v>
      </c>
      <c r="R2423" s="11" t="str" cm="1">
        <f t="array" ref="R24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4" spans="1:18" x14ac:dyDescent="0.2">
      <c r="A2424" s="1">
        <v>44458</v>
      </c>
      <c r="B2424" s="14">
        <f>YEAR(Barcelona_Idealista4[[#This Row],[Fecha]])</f>
        <v>2021</v>
      </c>
      <c r="C2424" t="s">
        <v>2545</v>
      </c>
      <c r="D2424" t="s">
        <v>11</v>
      </c>
      <c r="E2424" t="s">
        <v>42</v>
      </c>
      <c r="F2424" t="s">
        <v>87</v>
      </c>
      <c r="G2424" t="s">
        <v>120</v>
      </c>
      <c r="H2424" t="s">
        <v>15</v>
      </c>
      <c r="I2424">
        <v>2</v>
      </c>
      <c r="J2424">
        <v>61</v>
      </c>
      <c r="K2424" t="s">
        <v>16</v>
      </c>
      <c r="L2424" t="s">
        <v>17</v>
      </c>
      <c r="M2424" t="s">
        <v>24</v>
      </c>
      <c r="N2424" s="18">
        <f>VLOOKUP(Barcelona_Idealista4[[#This Row],[lift]],Tabla5[],2,0)</f>
        <v>0</v>
      </c>
      <c r="O2424" s="25">
        <v>159900</v>
      </c>
      <c r="P2424" s="25">
        <f>Barcelona_Idealista4[[#This Row],[prices]]/Barcelona_Idealista4[[#This Row],[area_m2]]</f>
        <v>2621.311475409836</v>
      </c>
      <c r="Q2424" t="str">
        <f>_xlfn.TEXTJOIN("-",0,Barcelona_Idealista4[[#This Row],[condition]],Barcelona_Idealista4[[#This Row],[prices]])</f>
        <v>needs refurb-159900</v>
      </c>
      <c r="R2424" s="11" t="str" cm="1">
        <f t="array" ref="R24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5" spans="1:18" x14ac:dyDescent="0.2">
      <c r="A2425" s="1">
        <v>44459</v>
      </c>
      <c r="B2425" s="14">
        <f>YEAR(Barcelona_Idealista4[[#This Row],[Fecha]])</f>
        <v>2021</v>
      </c>
      <c r="C2425" t="s">
        <v>2546</v>
      </c>
      <c r="D2425" t="s">
        <v>11</v>
      </c>
      <c r="E2425" t="s">
        <v>54</v>
      </c>
      <c r="F2425" t="s">
        <v>111</v>
      </c>
      <c r="G2425" t="s">
        <v>120</v>
      </c>
      <c r="H2425" t="s">
        <v>15</v>
      </c>
      <c r="I2425">
        <v>3</v>
      </c>
      <c r="J2425">
        <v>57</v>
      </c>
      <c r="K2425" t="s">
        <v>16</v>
      </c>
      <c r="L2425" t="s">
        <v>17</v>
      </c>
      <c r="M2425" t="s">
        <v>21</v>
      </c>
      <c r="N2425" s="18">
        <f>VLOOKUP(Barcelona_Idealista4[[#This Row],[lift]],Tabla5[],2,0)</f>
        <v>0</v>
      </c>
      <c r="O2425" s="25">
        <v>114900</v>
      </c>
      <c r="P2425" s="25">
        <f>Barcelona_Idealista4[[#This Row],[prices]]/Barcelona_Idealista4[[#This Row],[area_m2]]</f>
        <v>2015.7894736842106</v>
      </c>
      <c r="Q2425" t="str">
        <f>_xlfn.TEXTJOIN("-",0,Barcelona_Idealista4[[#This Row],[condition]],Barcelona_Idealista4[[#This Row],[prices]])</f>
        <v>needs refurb-114900</v>
      </c>
      <c r="R2425" s="11" t="str" cm="1">
        <f t="array" ref="R242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6" spans="1:18" x14ac:dyDescent="0.2">
      <c r="A2426" s="1">
        <v>44460</v>
      </c>
      <c r="B2426" s="14">
        <f>YEAR(Barcelona_Idealista4[[#This Row],[Fecha]])</f>
        <v>2021</v>
      </c>
      <c r="C2426" t="s">
        <v>2547</v>
      </c>
      <c r="D2426" t="s">
        <v>11</v>
      </c>
      <c r="E2426" t="s">
        <v>47</v>
      </c>
      <c r="F2426" t="s">
        <v>96</v>
      </c>
      <c r="G2426" t="s">
        <v>120</v>
      </c>
      <c r="H2426" t="s">
        <v>15</v>
      </c>
      <c r="I2426">
        <v>4</v>
      </c>
      <c r="J2426">
        <v>80</v>
      </c>
      <c r="K2426" t="s">
        <v>16</v>
      </c>
      <c r="L2426" t="s">
        <v>17</v>
      </c>
      <c r="M2426" t="s">
        <v>58</v>
      </c>
      <c r="N2426" s="18">
        <f>VLOOKUP(Barcelona_Idealista4[[#This Row],[lift]],Tabla5[],2,0)</f>
        <v>0</v>
      </c>
      <c r="O2426" s="25">
        <v>165000</v>
      </c>
      <c r="P2426" s="25">
        <f>Barcelona_Idealista4[[#This Row],[prices]]/Barcelona_Idealista4[[#This Row],[area_m2]]</f>
        <v>2062.5</v>
      </c>
      <c r="Q2426" t="str">
        <f>_xlfn.TEXTJOIN("-",0,Barcelona_Idealista4[[#This Row],[condition]],Barcelona_Idealista4[[#This Row],[prices]])</f>
        <v>needs refurb-165000</v>
      </c>
      <c r="R2426" s="11" t="str" cm="1">
        <f t="array" ref="R24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7" spans="1:18" x14ac:dyDescent="0.2">
      <c r="A2427" s="1">
        <v>44461</v>
      </c>
      <c r="B2427" s="14">
        <f>YEAR(Barcelona_Idealista4[[#This Row],[Fecha]])</f>
        <v>2021</v>
      </c>
      <c r="C2427" t="s">
        <v>2548</v>
      </c>
      <c r="D2427" t="s">
        <v>11</v>
      </c>
      <c r="E2427" t="s">
        <v>25</v>
      </c>
      <c r="F2427" t="s">
        <v>101</v>
      </c>
      <c r="G2427" t="s">
        <v>120</v>
      </c>
      <c r="H2427" t="s">
        <v>15</v>
      </c>
      <c r="I2427">
        <v>3</v>
      </c>
      <c r="J2427">
        <v>66</v>
      </c>
      <c r="K2427" t="s">
        <v>16</v>
      </c>
      <c r="L2427" t="s">
        <v>17</v>
      </c>
      <c r="M2427" t="s">
        <v>36</v>
      </c>
      <c r="N2427" s="18">
        <f>VLOOKUP(Barcelona_Idealista4[[#This Row],[lift]],Tabla5[],2,0)</f>
        <v>0</v>
      </c>
      <c r="O2427" s="25">
        <v>175000</v>
      </c>
      <c r="P2427" s="25">
        <f>Barcelona_Idealista4[[#This Row],[prices]]/Barcelona_Idealista4[[#This Row],[area_m2]]</f>
        <v>2651.5151515151515</v>
      </c>
      <c r="Q2427" t="str">
        <f>_xlfn.TEXTJOIN("-",0,Barcelona_Idealista4[[#This Row],[condition]],Barcelona_Idealista4[[#This Row],[prices]])</f>
        <v>needs refurb-175000</v>
      </c>
      <c r="R2427" s="11" t="str" cm="1">
        <f t="array" ref="R242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28" spans="1:18" x14ac:dyDescent="0.2">
      <c r="A2428" s="1">
        <v>44462</v>
      </c>
      <c r="B2428" s="14">
        <f>YEAR(Barcelona_Idealista4[[#This Row],[Fecha]])</f>
        <v>2021</v>
      </c>
      <c r="C2428" t="s">
        <v>2549</v>
      </c>
      <c r="D2428" t="s">
        <v>11</v>
      </c>
      <c r="E2428" t="s">
        <v>25</v>
      </c>
      <c r="F2428" t="s">
        <v>91</v>
      </c>
      <c r="G2428" t="s">
        <v>120</v>
      </c>
      <c r="H2428" t="s">
        <v>15</v>
      </c>
      <c r="I2428">
        <v>3</v>
      </c>
      <c r="J2428">
        <v>90</v>
      </c>
      <c r="K2428" t="s">
        <v>16</v>
      </c>
      <c r="L2428" t="s">
        <v>17</v>
      </c>
      <c r="M2428" t="s">
        <v>36</v>
      </c>
      <c r="N2428" s="18">
        <f>VLOOKUP(Barcelona_Idealista4[[#This Row],[lift]],Tabla5[],2,0)</f>
        <v>0</v>
      </c>
      <c r="O2428" s="25">
        <v>400000</v>
      </c>
      <c r="P2428" s="25">
        <f>Barcelona_Idealista4[[#This Row],[prices]]/Barcelona_Idealista4[[#This Row],[area_m2]]</f>
        <v>4444.4444444444443</v>
      </c>
      <c r="Q2428" t="str">
        <f>_xlfn.TEXTJOIN("-",0,Barcelona_Idealista4[[#This Row],[condition]],Barcelona_Idealista4[[#This Row],[prices]])</f>
        <v>needs refurb-400000</v>
      </c>
      <c r="R2428" s="11" t="str" cm="1">
        <f t="array" ref="R24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29" spans="1:18" x14ac:dyDescent="0.2">
      <c r="A2429" s="1">
        <v>44463</v>
      </c>
      <c r="B2429" s="14">
        <f>YEAR(Barcelona_Idealista4[[#This Row],[Fecha]])</f>
        <v>2021</v>
      </c>
      <c r="C2429" t="s">
        <v>2550</v>
      </c>
      <c r="D2429" t="s">
        <v>11</v>
      </c>
      <c r="E2429" t="s">
        <v>47</v>
      </c>
      <c r="F2429" t="s">
        <v>112</v>
      </c>
      <c r="G2429" t="s">
        <v>120</v>
      </c>
      <c r="H2429" t="s">
        <v>15</v>
      </c>
      <c r="I2429">
        <v>5</v>
      </c>
      <c r="J2429">
        <v>140</v>
      </c>
      <c r="K2429" t="s">
        <v>16</v>
      </c>
      <c r="L2429" t="s">
        <v>17</v>
      </c>
      <c r="M2429" t="s">
        <v>58</v>
      </c>
      <c r="N2429" s="18">
        <f>VLOOKUP(Barcelona_Idealista4[[#This Row],[lift]],Tabla5[],2,0)</f>
        <v>0</v>
      </c>
      <c r="O2429" s="25">
        <v>380000</v>
      </c>
      <c r="P2429" s="25">
        <f>Barcelona_Idealista4[[#This Row],[prices]]/Barcelona_Idealista4[[#This Row],[area_m2]]</f>
        <v>2714.2857142857142</v>
      </c>
      <c r="Q2429" t="str">
        <f>_xlfn.TEXTJOIN("-",0,Barcelona_Idealista4[[#This Row],[condition]],Barcelona_Idealista4[[#This Row],[prices]])</f>
        <v>needs refurb-380000</v>
      </c>
      <c r="R2429" s="11" t="str" cm="1">
        <f t="array" ref="R24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30" spans="1:18" x14ac:dyDescent="0.2">
      <c r="A2430" s="1">
        <v>44464</v>
      </c>
      <c r="B2430" s="14">
        <f>YEAR(Barcelona_Idealista4[[#This Row],[Fecha]])</f>
        <v>2021</v>
      </c>
      <c r="C2430" t="s">
        <v>2551</v>
      </c>
      <c r="D2430" t="s">
        <v>11</v>
      </c>
      <c r="E2430" t="s">
        <v>12</v>
      </c>
      <c r="F2430" t="s">
        <v>33</v>
      </c>
      <c r="G2430" t="s">
        <v>120</v>
      </c>
      <c r="H2430" t="s">
        <v>15</v>
      </c>
      <c r="I2430">
        <v>4</v>
      </c>
      <c r="J2430">
        <v>124</v>
      </c>
      <c r="K2430" t="s">
        <v>16</v>
      </c>
      <c r="L2430" t="s">
        <v>67</v>
      </c>
      <c r="M2430" t="s">
        <v>18</v>
      </c>
      <c r="N2430" s="18">
        <f>VLOOKUP(Barcelona_Idealista4[[#This Row],[lift]],Tabla5[],2,0)</f>
        <v>0</v>
      </c>
      <c r="O2430" s="25">
        <v>390000</v>
      </c>
      <c r="P2430" s="25">
        <f>Barcelona_Idealista4[[#This Row],[prices]]/Barcelona_Idealista4[[#This Row],[area_m2]]</f>
        <v>3145.1612903225805</v>
      </c>
      <c r="Q2430" t="str">
        <f>_xlfn.TEXTJOIN("-",0,Barcelona_Idealista4[[#This Row],[condition]],Barcelona_Idealista4[[#This Row],[prices]])</f>
        <v>needs refurb-390000</v>
      </c>
      <c r="R2430" s="11" t="str" cm="1">
        <f t="array" ref="R24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1" spans="1:18" x14ac:dyDescent="0.2">
      <c r="A2431" s="1">
        <v>44465</v>
      </c>
      <c r="B2431" s="14">
        <f>YEAR(Barcelona_Idealista4[[#This Row],[Fecha]])</f>
        <v>2021</v>
      </c>
      <c r="C2431" t="s">
        <v>2552</v>
      </c>
      <c r="D2431" t="s">
        <v>11</v>
      </c>
      <c r="E2431" t="s">
        <v>19</v>
      </c>
      <c r="F2431" t="s">
        <v>68</v>
      </c>
      <c r="G2431" t="s">
        <v>120</v>
      </c>
      <c r="H2431" t="s">
        <v>15</v>
      </c>
      <c r="I2431">
        <v>4</v>
      </c>
      <c r="J2431">
        <v>130</v>
      </c>
      <c r="K2431" t="s">
        <v>16</v>
      </c>
      <c r="L2431" t="s">
        <v>17</v>
      </c>
      <c r="M2431" t="s">
        <v>21</v>
      </c>
      <c r="N2431" s="18">
        <f>VLOOKUP(Barcelona_Idealista4[[#This Row],[lift]],Tabla5[],2,0)</f>
        <v>0</v>
      </c>
      <c r="O2431" s="25">
        <v>625000</v>
      </c>
      <c r="P2431" s="25">
        <f>Barcelona_Idealista4[[#This Row],[prices]]/Barcelona_Idealista4[[#This Row],[area_m2]]</f>
        <v>4807.6923076923076</v>
      </c>
      <c r="Q2431" t="str">
        <f>_xlfn.TEXTJOIN("-",0,Barcelona_Idealista4[[#This Row],[condition]],Barcelona_Idealista4[[#This Row],[prices]])</f>
        <v>needs refurb-625000</v>
      </c>
      <c r="R2431" s="11" t="str" cm="1">
        <f t="array" ref="R24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2" spans="1:18" x14ac:dyDescent="0.2">
      <c r="A2432" s="1">
        <v>44466</v>
      </c>
      <c r="B2432" s="14">
        <f>YEAR(Barcelona_Idealista4[[#This Row],[Fecha]])</f>
        <v>2021</v>
      </c>
      <c r="C2432" t="s">
        <v>2553</v>
      </c>
      <c r="D2432" t="s">
        <v>11</v>
      </c>
      <c r="E2432" t="s">
        <v>37</v>
      </c>
      <c r="F2432" t="s">
        <v>74</v>
      </c>
      <c r="G2432" t="s">
        <v>120</v>
      </c>
      <c r="H2432" t="s">
        <v>15</v>
      </c>
      <c r="I2432">
        <v>2</v>
      </c>
      <c r="J2432">
        <v>45</v>
      </c>
      <c r="K2432" t="s">
        <v>16</v>
      </c>
      <c r="L2432" t="s">
        <v>17</v>
      </c>
      <c r="M2432" t="s">
        <v>36</v>
      </c>
      <c r="N2432" s="18">
        <f>VLOOKUP(Barcelona_Idealista4[[#This Row],[lift]],Tabla5[],2,0)</f>
        <v>0</v>
      </c>
      <c r="O2432" s="25">
        <v>178000</v>
      </c>
      <c r="P2432" s="25">
        <f>Barcelona_Idealista4[[#This Row],[prices]]/Barcelona_Idealista4[[#This Row],[area_m2]]</f>
        <v>3955.5555555555557</v>
      </c>
      <c r="Q2432" t="str">
        <f>_xlfn.TEXTJOIN("-",0,Barcelona_Idealista4[[#This Row],[condition]],Barcelona_Idealista4[[#This Row],[prices]])</f>
        <v>needs refurb-178000</v>
      </c>
      <c r="R2432" s="11" t="str" cm="1">
        <f t="array" ref="R24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3" spans="1:18" x14ac:dyDescent="0.2">
      <c r="A2433" s="1">
        <v>44467</v>
      </c>
      <c r="B2433" s="14">
        <f>YEAR(Barcelona_Idealista4[[#This Row],[Fecha]])</f>
        <v>2021</v>
      </c>
      <c r="C2433" t="s">
        <v>2554</v>
      </c>
      <c r="D2433" t="s">
        <v>11</v>
      </c>
      <c r="E2433" t="s">
        <v>37</v>
      </c>
      <c r="F2433" t="s">
        <v>74</v>
      </c>
      <c r="G2433" t="s">
        <v>120</v>
      </c>
      <c r="H2433" t="s">
        <v>15</v>
      </c>
      <c r="I2433">
        <v>2</v>
      </c>
      <c r="J2433">
        <v>50</v>
      </c>
      <c r="K2433" t="s">
        <v>16</v>
      </c>
      <c r="L2433" t="s">
        <v>17</v>
      </c>
      <c r="M2433" t="s">
        <v>21</v>
      </c>
      <c r="N2433" s="18">
        <f>VLOOKUP(Barcelona_Idealista4[[#This Row],[lift]],Tabla5[],2,0)</f>
        <v>0</v>
      </c>
      <c r="O2433" s="25">
        <v>178000</v>
      </c>
      <c r="P2433" s="25">
        <f>Barcelona_Idealista4[[#This Row],[prices]]/Barcelona_Idealista4[[#This Row],[area_m2]]</f>
        <v>3560</v>
      </c>
      <c r="Q2433" t="str">
        <f>_xlfn.TEXTJOIN("-",0,Barcelona_Idealista4[[#This Row],[condition]],Barcelona_Idealista4[[#This Row],[prices]])</f>
        <v>needs refurb-178000</v>
      </c>
      <c r="R2433" s="11" t="str" cm="1">
        <f t="array" ref="R24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4" spans="1:18" x14ac:dyDescent="0.2">
      <c r="A2434" s="1">
        <v>44468</v>
      </c>
      <c r="B2434" s="14">
        <f>YEAR(Barcelona_Idealista4[[#This Row],[Fecha]])</f>
        <v>2021</v>
      </c>
      <c r="C2434" t="s">
        <v>2555</v>
      </c>
      <c r="D2434" t="s">
        <v>11</v>
      </c>
      <c r="E2434" t="s">
        <v>37</v>
      </c>
      <c r="F2434" t="s">
        <v>74</v>
      </c>
      <c r="G2434" t="s">
        <v>120</v>
      </c>
      <c r="H2434" t="s">
        <v>15</v>
      </c>
      <c r="I2434">
        <v>2</v>
      </c>
      <c r="J2434">
        <v>100</v>
      </c>
      <c r="K2434" t="s">
        <v>16</v>
      </c>
      <c r="L2434" t="s">
        <v>17</v>
      </c>
      <c r="M2434" t="s">
        <v>52</v>
      </c>
      <c r="N2434" s="18">
        <f>VLOOKUP(Barcelona_Idealista4[[#This Row],[lift]],Tabla5[],2,0)</f>
        <v>0</v>
      </c>
      <c r="O2434" s="25">
        <v>230000</v>
      </c>
      <c r="P2434" s="25">
        <f>Barcelona_Idealista4[[#This Row],[prices]]/Barcelona_Idealista4[[#This Row],[area_m2]]</f>
        <v>2300</v>
      </c>
      <c r="Q2434" t="str">
        <f>_xlfn.TEXTJOIN("-",0,Barcelona_Idealista4[[#This Row],[condition]],Barcelona_Idealista4[[#This Row],[prices]])</f>
        <v>needs refurb-230000</v>
      </c>
      <c r="R2434" s="11" t="str" cm="1">
        <f t="array" ref="R24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35" spans="1:18" x14ac:dyDescent="0.2">
      <c r="A2435" s="1">
        <v>44469</v>
      </c>
      <c r="B2435" s="14">
        <f>YEAR(Barcelona_Idealista4[[#This Row],[Fecha]])</f>
        <v>2021</v>
      </c>
      <c r="C2435" t="s">
        <v>2556</v>
      </c>
      <c r="D2435" t="s">
        <v>11</v>
      </c>
      <c r="E2435" t="s">
        <v>37</v>
      </c>
      <c r="F2435" t="s">
        <v>74</v>
      </c>
      <c r="G2435" t="s">
        <v>120</v>
      </c>
      <c r="H2435" t="s">
        <v>15</v>
      </c>
      <c r="I2435">
        <v>2</v>
      </c>
      <c r="J2435">
        <v>75</v>
      </c>
      <c r="K2435" t="s">
        <v>16</v>
      </c>
      <c r="L2435" t="s">
        <v>17</v>
      </c>
      <c r="M2435" t="s">
        <v>36</v>
      </c>
      <c r="N2435" s="18">
        <f>VLOOKUP(Barcelona_Idealista4[[#This Row],[lift]],Tabla5[],2,0)</f>
        <v>0</v>
      </c>
      <c r="O2435" s="25">
        <v>230000</v>
      </c>
      <c r="P2435" s="25">
        <f>Barcelona_Idealista4[[#This Row],[prices]]/Barcelona_Idealista4[[#This Row],[area_m2]]</f>
        <v>3066.6666666666665</v>
      </c>
      <c r="Q2435" t="str">
        <f>_xlfn.TEXTJOIN("-",0,Barcelona_Idealista4[[#This Row],[condition]],Barcelona_Idealista4[[#This Row],[prices]])</f>
        <v>needs refurb-230000</v>
      </c>
      <c r="R2435" s="11" t="str" cm="1">
        <f t="array" ref="R24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6" spans="1:18" x14ac:dyDescent="0.2">
      <c r="A2436" s="1">
        <v>44470</v>
      </c>
      <c r="B2436" s="14">
        <f>YEAR(Barcelona_Idealista4[[#This Row],[Fecha]])</f>
        <v>2021</v>
      </c>
      <c r="C2436" t="s">
        <v>2557</v>
      </c>
      <c r="D2436" t="s">
        <v>11</v>
      </c>
      <c r="E2436" t="s">
        <v>12</v>
      </c>
      <c r="F2436" t="s">
        <v>41</v>
      </c>
      <c r="G2436" t="s">
        <v>120</v>
      </c>
      <c r="H2436" t="s">
        <v>23</v>
      </c>
      <c r="I2436">
        <v>1</v>
      </c>
      <c r="J2436">
        <v>73</v>
      </c>
      <c r="K2436" t="s">
        <v>16</v>
      </c>
      <c r="L2436" t="s">
        <v>17</v>
      </c>
      <c r="M2436" t="s">
        <v>24</v>
      </c>
      <c r="N2436" s="18">
        <f>VLOOKUP(Barcelona_Idealista4[[#This Row],[lift]],Tabla5[],2,0)</f>
        <v>0</v>
      </c>
      <c r="O2436" s="25">
        <v>470000</v>
      </c>
      <c r="P2436" s="25">
        <f>Barcelona_Idealista4[[#This Row],[prices]]/Barcelona_Idealista4[[#This Row],[area_m2]]</f>
        <v>6438.3561643835619</v>
      </c>
      <c r="Q2436" t="str">
        <f>_xlfn.TEXTJOIN("-",0,Barcelona_Idealista4[[#This Row],[condition]],Barcelona_Idealista4[[#This Row],[prices]])</f>
        <v>needs refurb-470000</v>
      </c>
      <c r="R2436" s="11" t="str" cm="1">
        <f t="array" ref="R24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7" spans="1:18" x14ac:dyDescent="0.2">
      <c r="A2437" s="1">
        <v>44471</v>
      </c>
      <c r="B2437" s="14">
        <f>YEAR(Barcelona_Idealista4[[#This Row],[Fecha]])</f>
        <v>2021</v>
      </c>
      <c r="C2437" t="s">
        <v>2558</v>
      </c>
      <c r="D2437" t="s">
        <v>11</v>
      </c>
      <c r="E2437" t="s">
        <v>12</v>
      </c>
      <c r="F2437" t="s">
        <v>41</v>
      </c>
      <c r="G2437" t="s">
        <v>120</v>
      </c>
      <c r="H2437" t="s">
        <v>15</v>
      </c>
      <c r="I2437">
        <v>2</v>
      </c>
      <c r="J2437">
        <v>79</v>
      </c>
      <c r="K2437" t="s">
        <v>16</v>
      </c>
      <c r="L2437" t="s">
        <v>17</v>
      </c>
      <c r="M2437" t="s">
        <v>21</v>
      </c>
      <c r="N2437" s="18">
        <f>VLOOKUP(Barcelona_Idealista4[[#This Row],[lift]],Tabla5[],2,0)</f>
        <v>0</v>
      </c>
      <c r="O2437" s="25">
        <v>450000</v>
      </c>
      <c r="P2437" s="25">
        <f>Barcelona_Idealista4[[#This Row],[prices]]/Barcelona_Idealista4[[#This Row],[area_m2]]</f>
        <v>5696.2025316455693</v>
      </c>
      <c r="Q2437" t="str">
        <f>_xlfn.TEXTJOIN("-",0,Barcelona_Idealista4[[#This Row],[condition]],Barcelona_Idealista4[[#This Row],[prices]])</f>
        <v>needs refurb-450000</v>
      </c>
      <c r="R2437" s="11" t="str" cm="1">
        <f t="array" ref="R24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8" spans="1:18" x14ac:dyDescent="0.2">
      <c r="A2438" s="1">
        <v>44472</v>
      </c>
      <c r="B2438" s="14">
        <f>YEAR(Barcelona_Idealista4[[#This Row],[Fecha]])</f>
        <v>2021</v>
      </c>
      <c r="C2438" t="s">
        <v>2559</v>
      </c>
      <c r="D2438" t="s">
        <v>11</v>
      </c>
      <c r="E2438" t="s">
        <v>12</v>
      </c>
      <c r="F2438" t="s">
        <v>41</v>
      </c>
      <c r="G2438" t="s">
        <v>120</v>
      </c>
      <c r="H2438" t="s">
        <v>15</v>
      </c>
      <c r="I2438">
        <v>2</v>
      </c>
      <c r="J2438">
        <v>79</v>
      </c>
      <c r="K2438" t="s">
        <v>16</v>
      </c>
      <c r="L2438" t="s">
        <v>17</v>
      </c>
      <c r="M2438" t="s">
        <v>36</v>
      </c>
      <c r="N2438" s="18">
        <f>VLOOKUP(Barcelona_Idealista4[[#This Row],[lift]],Tabla5[],2,0)</f>
        <v>0</v>
      </c>
      <c r="O2438" s="25">
        <v>460000</v>
      </c>
      <c r="P2438" s="25">
        <f>Barcelona_Idealista4[[#This Row],[prices]]/Barcelona_Idealista4[[#This Row],[area_m2]]</f>
        <v>5822.7848101265827</v>
      </c>
      <c r="Q2438" t="str">
        <f>_xlfn.TEXTJOIN("-",0,Barcelona_Idealista4[[#This Row],[condition]],Barcelona_Idealista4[[#This Row],[prices]])</f>
        <v>needs refurb-460000</v>
      </c>
      <c r="R2438" s="11" t="str" cm="1">
        <f t="array" ref="R24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39" spans="1:18" x14ac:dyDescent="0.2">
      <c r="A2439" s="1">
        <v>44473</v>
      </c>
      <c r="B2439" s="14">
        <f>YEAR(Barcelona_Idealista4[[#This Row],[Fecha]])</f>
        <v>2021</v>
      </c>
      <c r="C2439" t="s">
        <v>2560</v>
      </c>
      <c r="D2439" t="s">
        <v>11</v>
      </c>
      <c r="E2439" t="s">
        <v>34</v>
      </c>
      <c r="F2439" t="s">
        <v>35</v>
      </c>
      <c r="G2439" t="s">
        <v>120</v>
      </c>
      <c r="H2439" t="s">
        <v>15</v>
      </c>
      <c r="I2439">
        <v>3</v>
      </c>
      <c r="J2439">
        <v>73</v>
      </c>
      <c r="K2439" t="s">
        <v>16</v>
      </c>
      <c r="L2439" t="s">
        <v>17</v>
      </c>
      <c r="M2439" t="s">
        <v>40</v>
      </c>
      <c r="N2439" s="18">
        <f>VLOOKUP(Barcelona_Idealista4[[#This Row],[lift]],Tabla5[],2,0)</f>
        <v>0</v>
      </c>
      <c r="O2439" s="25">
        <v>355000</v>
      </c>
      <c r="P2439" s="25">
        <f>Barcelona_Idealista4[[#This Row],[prices]]/Barcelona_Idealista4[[#This Row],[area_m2]]</f>
        <v>4863.0136986301368</v>
      </c>
      <c r="Q2439" t="str">
        <f>_xlfn.TEXTJOIN("-",0,Barcelona_Idealista4[[#This Row],[condition]],Barcelona_Idealista4[[#This Row],[prices]])</f>
        <v>needs refurb-355000</v>
      </c>
      <c r="R2439" s="11" t="str" cm="1">
        <f t="array" ref="R24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0" spans="1:18" x14ac:dyDescent="0.2">
      <c r="A2440" s="1">
        <v>44474</v>
      </c>
      <c r="B2440" s="14">
        <f>YEAR(Barcelona_Idealista4[[#This Row],[Fecha]])</f>
        <v>2021</v>
      </c>
      <c r="C2440" t="s">
        <v>2561</v>
      </c>
      <c r="D2440" t="s">
        <v>11</v>
      </c>
      <c r="E2440" t="s">
        <v>34</v>
      </c>
      <c r="F2440" t="s">
        <v>35</v>
      </c>
      <c r="G2440" t="s">
        <v>120</v>
      </c>
      <c r="H2440" t="s">
        <v>15</v>
      </c>
      <c r="I2440">
        <v>3</v>
      </c>
      <c r="J2440">
        <v>73</v>
      </c>
      <c r="K2440" t="s">
        <v>16</v>
      </c>
      <c r="L2440" t="s">
        <v>67</v>
      </c>
      <c r="M2440" t="s">
        <v>65</v>
      </c>
      <c r="N2440" s="18">
        <f>VLOOKUP(Barcelona_Idealista4[[#This Row],[lift]],Tabla5[],2,0)</f>
        <v>0</v>
      </c>
      <c r="O2440" s="25">
        <v>435000</v>
      </c>
      <c r="P2440" s="25">
        <f>Barcelona_Idealista4[[#This Row],[prices]]/Barcelona_Idealista4[[#This Row],[area_m2]]</f>
        <v>5958.9041095890407</v>
      </c>
      <c r="Q2440" t="str">
        <f>_xlfn.TEXTJOIN("-",0,Barcelona_Idealista4[[#This Row],[condition]],Barcelona_Idealista4[[#This Row],[prices]])</f>
        <v>needs refurb-435000</v>
      </c>
      <c r="R2440" s="11" t="str" cm="1">
        <f t="array" ref="R24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1" spans="1:18" x14ac:dyDescent="0.2">
      <c r="A2441" s="1">
        <v>44475</v>
      </c>
      <c r="B2441" s="14">
        <f>YEAR(Barcelona_Idealista4[[#This Row],[Fecha]])</f>
        <v>2021</v>
      </c>
      <c r="C2441" t="s">
        <v>2562</v>
      </c>
      <c r="D2441" t="s">
        <v>11</v>
      </c>
      <c r="E2441" t="s">
        <v>54</v>
      </c>
      <c r="F2441" t="s">
        <v>54</v>
      </c>
      <c r="G2441" t="s">
        <v>120</v>
      </c>
      <c r="H2441" t="s">
        <v>15</v>
      </c>
      <c r="I2441">
        <v>3</v>
      </c>
      <c r="J2441">
        <v>88</v>
      </c>
      <c r="K2441" t="s">
        <v>16</v>
      </c>
      <c r="L2441" t="s">
        <v>17</v>
      </c>
      <c r="M2441" t="s">
        <v>36</v>
      </c>
      <c r="N2441" s="18">
        <f>VLOOKUP(Barcelona_Idealista4[[#This Row],[lift]],Tabla5[],2,0)</f>
        <v>0</v>
      </c>
      <c r="O2441" s="25">
        <v>300000</v>
      </c>
      <c r="P2441" s="25">
        <f>Barcelona_Idealista4[[#This Row],[prices]]/Barcelona_Idealista4[[#This Row],[area_m2]]</f>
        <v>3409.090909090909</v>
      </c>
      <c r="Q2441" t="str">
        <f>_xlfn.TEXTJOIN("-",0,Barcelona_Idealista4[[#This Row],[condition]],Barcelona_Idealista4[[#This Row],[prices]])</f>
        <v>needs refurb-300000</v>
      </c>
      <c r="R2441" s="11" t="str" cm="1">
        <f t="array" ref="R24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2" spans="1:18" x14ac:dyDescent="0.2">
      <c r="A2442" s="1">
        <v>44476</v>
      </c>
      <c r="B2442" s="14">
        <f>YEAR(Barcelona_Idealista4[[#This Row],[Fecha]])</f>
        <v>2021</v>
      </c>
      <c r="C2442" t="s">
        <v>2563</v>
      </c>
      <c r="D2442" t="s">
        <v>11</v>
      </c>
      <c r="E2442" t="s">
        <v>37</v>
      </c>
      <c r="F2442" t="s">
        <v>74</v>
      </c>
      <c r="G2442" t="s">
        <v>120</v>
      </c>
      <c r="H2442" t="s">
        <v>15</v>
      </c>
      <c r="I2442">
        <v>4</v>
      </c>
      <c r="J2442">
        <v>85</v>
      </c>
      <c r="K2442" t="s">
        <v>28</v>
      </c>
      <c r="L2442" t="s">
        <v>17</v>
      </c>
      <c r="M2442" t="s">
        <v>40</v>
      </c>
      <c r="N2442" s="18">
        <f>VLOOKUP(Barcelona_Idealista4[[#This Row],[lift]],Tabla5[],2,0)</f>
        <v>0.02</v>
      </c>
      <c r="O2442" s="25">
        <v>283000</v>
      </c>
      <c r="P2442" s="25">
        <f>Barcelona_Idealista4[[#This Row],[prices]]/Barcelona_Idealista4[[#This Row],[area_m2]]</f>
        <v>3329.4117647058824</v>
      </c>
      <c r="Q2442" t="str">
        <f>_xlfn.TEXTJOIN("-",0,Barcelona_Idealista4[[#This Row],[condition]],Barcelona_Idealista4[[#This Row],[prices]])</f>
        <v>needs refurb-283000</v>
      </c>
      <c r="R2442" s="11" t="str" cm="1">
        <f t="array" ref="R24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3" spans="1:18" x14ac:dyDescent="0.2">
      <c r="A2443" s="1">
        <v>44477</v>
      </c>
      <c r="B2443" s="14">
        <f>YEAR(Barcelona_Idealista4[[#This Row],[Fecha]])</f>
        <v>2021</v>
      </c>
      <c r="C2443" t="s">
        <v>2564</v>
      </c>
      <c r="D2443" t="s">
        <v>11</v>
      </c>
      <c r="E2443" t="s">
        <v>12</v>
      </c>
      <c r="F2443" t="s">
        <v>22</v>
      </c>
      <c r="G2443" t="s">
        <v>120</v>
      </c>
      <c r="H2443" t="s">
        <v>15</v>
      </c>
      <c r="I2443">
        <v>4</v>
      </c>
      <c r="J2443">
        <v>90</v>
      </c>
      <c r="K2443" t="s">
        <v>16</v>
      </c>
      <c r="L2443" t="s">
        <v>17</v>
      </c>
      <c r="M2443" t="s">
        <v>57</v>
      </c>
      <c r="N2443" s="18">
        <f>VLOOKUP(Barcelona_Idealista4[[#This Row],[lift]],Tabla5[],2,0)</f>
        <v>0</v>
      </c>
      <c r="O2443" s="25">
        <v>350000</v>
      </c>
      <c r="P2443" s="25">
        <f>Barcelona_Idealista4[[#This Row],[prices]]/Barcelona_Idealista4[[#This Row],[area_m2]]</f>
        <v>3888.8888888888887</v>
      </c>
      <c r="Q2443" t="str">
        <f>_xlfn.TEXTJOIN("-",0,Barcelona_Idealista4[[#This Row],[condition]],Barcelona_Idealista4[[#This Row],[prices]])</f>
        <v>needs refurb-350000</v>
      </c>
      <c r="R2443" s="11" t="str" cm="1">
        <f t="array" ref="R24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4" spans="1:18" x14ac:dyDescent="0.2">
      <c r="A2444" s="1">
        <v>44478</v>
      </c>
      <c r="B2444" s="14">
        <f>YEAR(Barcelona_Idealista4[[#This Row],[Fecha]])</f>
        <v>2021</v>
      </c>
      <c r="C2444" t="s">
        <v>2565</v>
      </c>
      <c r="D2444" t="s">
        <v>11</v>
      </c>
      <c r="E2444" t="s">
        <v>19</v>
      </c>
      <c r="F2444" t="s">
        <v>75</v>
      </c>
      <c r="G2444" t="s">
        <v>120</v>
      </c>
      <c r="H2444" t="s">
        <v>64</v>
      </c>
      <c r="I2444">
        <v>3</v>
      </c>
      <c r="J2444">
        <v>173</v>
      </c>
      <c r="K2444" t="s">
        <v>28</v>
      </c>
      <c r="L2444" t="s">
        <v>17</v>
      </c>
      <c r="M2444" t="s">
        <v>29</v>
      </c>
      <c r="N2444" s="18">
        <f>VLOOKUP(Barcelona_Idealista4[[#This Row],[lift]],Tabla5[],2,0)</f>
        <v>0.02</v>
      </c>
      <c r="O2444" s="25">
        <v>330000</v>
      </c>
      <c r="P2444" s="25">
        <f>Barcelona_Idealista4[[#This Row],[prices]]/Barcelona_Idealista4[[#This Row],[area_m2]]</f>
        <v>1907.5144508670521</v>
      </c>
      <c r="Q2444" t="str">
        <f>_xlfn.TEXTJOIN("-",0,Barcelona_Idealista4[[#This Row],[condition]],Barcelona_Idealista4[[#This Row],[prices]])</f>
        <v>needs refurb-330000</v>
      </c>
      <c r="R2444" s="11" t="str" cm="1">
        <f t="array" ref="R24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5" spans="1:18" x14ac:dyDescent="0.2">
      <c r="A2445" s="1">
        <v>44479</v>
      </c>
      <c r="B2445" s="14">
        <f>YEAR(Barcelona_Idealista4[[#This Row],[Fecha]])</f>
        <v>2021</v>
      </c>
      <c r="C2445" t="s">
        <v>2566</v>
      </c>
      <c r="D2445" t="s">
        <v>11</v>
      </c>
      <c r="E2445" t="s">
        <v>25</v>
      </c>
      <c r="F2445" t="s">
        <v>70</v>
      </c>
      <c r="G2445" t="s">
        <v>120</v>
      </c>
      <c r="H2445" t="s">
        <v>15</v>
      </c>
      <c r="I2445">
        <v>2</v>
      </c>
      <c r="J2445">
        <v>75</v>
      </c>
      <c r="K2445" t="s">
        <v>28</v>
      </c>
      <c r="L2445" t="s">
        <v>17</v>
      </c>
      <c r="M2445" t="s">
        <v>40</v>
      </c>
      <c r="N2445" s="18">
        <f>VLOOKUP(Barcelona_Idealista4[[#This Row],[lift]],Tabla5[],2,0)</f>
        <v>0.02</v>
      </c>
      <c r="O2445" s="25">
        <v>135000</v>
      </c>
      <c r="P2445" s="25">
        <f>Barcelona_Idealista4[[#This Row],[prices]]/Barcelona_Idealista4[[#This Row],[area_m2]]</f>
        <v>1800</v>
      </c>
      <c r="Q2445" t="str">
        <f>_xlfn.TEXTJOIN("-",0,Barcelona_Idealista4[[#This Row],[condition]],Barcelona_Idealista4[[#This Row],[prices]])</f>
        <v>needs refurb-135000</v>
      </c>
      <c r="R2445" s="11" t="str" cm="1">
        <f t="array" ref="R24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6" spans="1:18" x14ac:dyDescent="0.2">
      <c r="A2446" s="1">
        <v>44480</v>
      </c>
      <c r="B2446" s="14">
        <f>YEAR(Barcelona_Idealista4[[#This Row],[Fecha]])</f>
        <v>2021</v>
      </c>
      <c r="C2446" t="s">
        <v>2567</v>
      </c>
      <c r="D2446" t="s">
        <v>11</v>
      </c>
      <c r="E2446" t="s">
        <v>42</v>
      </c>
      <c r="F2446" t="s">
        <v>43</v>
      </c>
      <c r="G2446" t="s">
        <v>120</v>
      </c>
      <c r="H2446" t="s">
        <v>15</v>
      </c>
      <c r="I2446">
        <v>1</v>
      </c>
      <c r="J2446">
        <v>58</v>
      </c>
      <c r="K2446" t="s">
        <v>28</v>
      </c>
      <c r="L2446" t="s">
        <v>17</v>
      </c>
      <c r="M2446" t="s">
        <v>52</v>
      </c>
      <c r="N2446" s="18">
        <f>VLOOKUP(Barcelona_Idealista4[[#This Row],[lift]],Tabla5[],2,0)</f>
        <v>0.02</v>
      </c>
      <c r="O2446" s="25">
        <v>176000</v>
      </c>
      <c r="P2446" s="25">
        <f>Barcelona_Idealista4[[#This Row],[prices]]/Barcelona_Idealista4[[#This Row],[area_m2]]</f>
        <v>3034.4827586206898</v>
      </c>
      <c r="Q2446" t="str">
        <f>_xlfn.TEXTJOIN("-",0,Barcelona_Idealista4[[#This Row],[condition]],Barcelona_Idealista4[[#This Row],[prices]])</f>
        <v>needs refurb-176000</v>
      </c>
      <c r="R2446" s="11" t="str" cm="1">
        <f t="array" ref="R24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7" spans="1:18" x14ac:dyDescent="0.2">
      <c r="A2447" s="1">
        <v>44481</v>
      </c>
      <c r="B2447" s="14">
        <f>YEAR(Barcelona_Idealista4[[#This Row],[Fecha]])</f>
        <v>2021</v>
      </c>
      <c r="C2447" t="s">
        <v>2568</v>
      </c>
      <c r="D2447" t="s">
        <v>11</v>
      </c>
      <c r="E2447" t="s">
        <v>12</v>
      </c>
      <c r="F2447" t="s">
        <v>22</v>
      </c>
      <c r="G2447" t="s">
        <v>120</v>
      </c>
      <c r="H2447" t="s">
        <v>15</v>
      </c>
      <c r="I2447">
        <v>2</v>
      </c>
      <c r="J2447">
        <v>84</v>
      </c>
      <c r="K2447" t="s">
        <v>28</v>
      </c>
      <c r="L2447" t="s">
        <v>17</v>
      </c>
      <c r="M2447" t="s">
        <v>40</v>
      </c>
      <c r="N2447" s="18">
        <f>VLOOKUP(Barcelona_Idealista4[[#This Row],[lift]],Tabla5[],2,0)</f>
        <v>0.02</v>
      </c>
      <c r="O2447" s="25">
        <v>295000</v>
      </c>
      <c r="P2447" s="25">
        <f>Barcelona_Idealista4[[#This Row],[prices]]/Barcelona_Idealista4[[#This Row],[area_m2]]</f>
        <v>3511.9047619047619</v>
      </c>
      <c r="Q2447" t="str">
        <f>_xlfn.TEXTJOIN("-",0,Barcelona_Idealista4[[#This Row],[condition]],Barcelona_Idealista4[[#This Row],[prices]])</f>
        <v>needs refurb-295000</v>
      </c>
      <c r="R2447" s="11" t="str" cm="1">
        <f t="array" ref="R24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48" spans="1:18" x14ac:dyDescent="0.2">
      <c r="A2448" s="1">
        <v>44482</v>
      </c>
      <c r="B2448" s="14">
        <f>YEAR(Barcelona_Idealista4[[#This Row],[Fecha]])</f>
        <v>2021</v>
      </c>
      <c r="C2448" t="s">
        <v>2569</v>
      </c>
      <c r="D2448" t="s">
        <v>11</v>
      </c>
      <c r="E2448" t="s">
        <v>37</v>
      </c>
      <c r="F2448" t="s">
        <v>74</v>
      </c>
      <c r="G2448" t="s">
        <v>120</v>
      </c>
      <c r="H2448" t="s">
        <v>15</v>
      </c>
      <c r="I2448">
        <v>3</v>
      </c>
      <c r="J2448">
        <v>78</v>
      </c>
      <c r="K2448" t="s">
        <v>28</v>
      </c>
      <c r="L2448" t="s">
        <v>17</v>
      </c>
      <c r="M2448" t="s">
        <v>58</v>
      </c>
      <c r="N2448" s="18">
        <f>VLOOKUP(Barcelona_Idealista4[[#This Row],[lift]],Tabla5[],2,0)</f>
        <v>0.02</v>
      </c>
      <c r="O2448" s="25">
        <v>158000</v>
      </c>
      <c r="P2448" s="25">
        <f>Barcelona_Idealista4[[#This Row],[prices]]/Barcelona_Idealista4[[#This Row],[area_m2]]</f>
        <v>2025.6410256410256</v>
      </c>
      <c r="Q2448" t="str">
        <f>_xlfn.TEXTJOIN("-",0,Barcelona_Idealista4[[#This Row],[condition]],Barcelona_Idealista4[[#This Row],[prices]])</f>
        <v>needs refurb-158000</v>
      </c>
      <c r="R2448" s="11" t="str" cm="1">
        <f t="array" ref="R24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49" spans="1:18" x14ac:dyDescent="0.2">
      <c r="A2449" s="1">
        <v>44483</v>
      </c>
      <c r="B2449" s="14">
        <f>YEAR(Barcelona_Idealista4[[#This Row],[Fecha]])</f>
        <v>2021</v>
      </c>
      <c r="C2449" t="s">
        <v>2570</v>
      </c>
      <c r="D2449" t="s">
        <v>11</v>
      </c>
      <c r="E2449" t="s">
        <v>12</v>
      </c>
      <c r="F2449" t="s">
        <v>13</v>
      </c>
      <c r="G2449" t="s">
        <v>120</v>
      </c>
      <c r="H2449" t="s">
        <v>15</v>
      </c>
      <c r="I2449">
        <v>4</v>
      </c>
      <c r="J2449">
        <v>200</v>
      </c>
      <c r="K2449" t="s">
        <v>16</v>
      </c>
      <c r="L2449" t="s">
        <v>17</v>
      </c>
      <c r="M2449" t="s">
        <v>21</v>
      </c>
      <c r="N2449" s="18">
        <f>VLOOKUP(Barcelona_Idealista4[[#This Row],[lift]],Tabla5[],2,0)</f>
        <v>0</v>
      </c>
      <c r="O2449" s="25">
        <v>1200000</v>
      </c>
      <c r="P2449" s="25">
        <f>Barcelona_Idealista4[[#This Row],[prices]]/Barcelona_Idealista4[[#This Row],[area_m2]]</f>
        <v>6000</v>
      </c>
      <c r="Q2449" t="str">
        <f>_xlfn.TEXTJOIN("-",0,Barcelona_Idealista4[[#This Row],[condition]],Barcelona_Idealista4[[#This Row],[prices]])</f>
        <v>needs refurb-1200000</v>
      </c>
      <c r="R2449" s="11" t="str" cm="1">
        <f t="array" ref="R24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0" spans="1:18" x14ac:dyDescent="0.2">
      <c r="A2450" s="1">
        <v>44484</v>
      </c>
      <c r="B2450" s="14">
        <f>YEAR(Barcelona_Idealista4[[#This Row],[Fecha]])</f>
        <v>2021</v>
      </c>
      <c r="C2450" t="s">
        <v>2571</v>
      </c>
      <c r="D2450" t="s">
        <v>11</v>
      </c>
      <c r="E2450" t="s">
        <v>12</v>
      </c>
      <c r="F2450" t="s">
        <v>41</v>
      </c>
      <c r="G2450" t="s">
        <v>120</v>
      </c>
      <c r="H2450" t="s">
        <v>15</v>
      </c>
      <c r="I2450">
        <v>2</v>
      </c>
      <c r="J2450">
        <v>65</v>
      </c>
      <c r="K2450" t="s">
        <v>16</v>
      </c>
      <c r="L2450" t="s">
        <v>17</v>
      </c>
      <c r="M2450" t="s">
        <v>60</v>
      </c>
      <c r="N2450" s="18">
        <f>VLOOKUP(Barcelona_Idealista4[[#This Row],[lift]],Tabla5[],2,0)</f>
        <v>0</v>
      </c>
      <c r="O2450" s="25">
        <v>195000</v>
      </c>
      <c r="P2450" s="25">
        <f>Barcelona_Idealista4[[#This Row],[prices]]/Barcelona_Idealista4[[#This Row],[area_m2]]</f>
        <v>3000</v>
      </c>
      <c r="Q2450" t="str">
        <f>_xlfn.TEXTJOIN("-",0,Barcelona_Idealista4[[#This Row],[condition]],Barcelona_Idealista4[[#This Row],[prices]])</f>
        <v>needs refurb-195000</v>
      </c>
      <c r="R2450" s="11" t="str" cm="1">
        <f t="array" ref="R24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1" spans="1:18" x14ac:dyDescent="0.2">
      <c r="A2451" s="1">
        <v>44485</v>
      </c>
      <c r="B2451" s="14">
        <f>YEAR(Barcelona_Idealista4[[#This Row],[Fecha]])</f>
        <v>2021</v>
      </c>
      <c r="C2451" t="s">
        <v>2572</v>
      </c>
      <c r="D2451" t="s">
        <v>11</v>
      </c>
      <c r="E2451" t="s">
        <v>54</v>
      </c>
      <c r="F2451" t="s">
        <v>108</v>
      </c>
      <c r="G2451" t="s">
        <v>120</v>
      </c>
      <c r="H2451" t="s">
        <v>15</v>
      </c>
      <c r="I2451">
        <v>2</v>
      </c>
      <c r="J2451">
        <v>75</v>
      </c>
      <c r="K2451" t="s">
        <v>16</v>
      </c>
      <c r="L2451" t="s">
        <v>17</v>
      </c>
      <c r="M2451" t="s">
        <v>18</v>
      </c>
      <c r="N2451" s="18">
        <f>VLOOKUP(Barcelona_Idealista4[[#This Row],[lift]],Tabla5[],2,0)</f>
        <v>0</v>
      </c>
      <c r="O2451" s="25">
        <v>280000</v>
      </c>
      <c r="P2451" s="25">
        <f>Barcelona_Idealista4[[#This Row],[prices]]/Barcelona_Idealista4[[#This Row],[area_m2]]</f>
        <v>3733.3333333333335</v>
      </c>
      <c r="Q2451" t="str">
        <f>_xlfn.TEXTJOIN("-",0,Barcelona_Idealista4[[#This Row],[condition]],Barcelona_Idealista4[[#This Row],[prices]])</f>
        <v>needs refurb-280000</v>
      </c>
      <c r="R2451" s="11" t="str" cm="1">
        <f t="array" ref="R24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2" spans="1:18" x14ac:dyDescent="0.2">
      <c r="A2452" s="1">
        <v>44486</v>
      </c>
      <c r="B2452" s="14">
        <f>YEAR(Barcelona_Idealista4[[#This Row],[Fecha]])</f>
        <v>2021</v>
      </c>
      <c r="C2452" t="s">
        <v>2573</v>
      </c>
      <c r="D2452" t="s">
        <v>11</v>
      </c>
      <c r="E2452" t="s">
        <v>25</v>
      </c>
      <c r="F2452" t="s">
        <v>94</v>
      </c>
      <c r="G2452" t="s">
        <v>120</v>
      </c>
      <c r="H2452" t="s">
        <v>15</v>
      </c>
      <c r="I2452">
        <v>3</v>
      </c>
      <c r="J2452">
        <v>70</v>
      </c>
      <c r="K2452" t="s">
        <v>28</v>
      </c>
      <c r="L2452" t="s">
        <v>17</v>
      </c>
      <c r="M2452" t="s">
        <v>58</v>
      </c>
      <c r="N2452" s="18">
        <f>VLOOKUP(Barcelona_Idealista4[[#This Row],[lift]],Tabla5[],2,0)</f>
        <v>0.02</v>
      </c>
      <c r="O2452" s="25">
        <v>176000</v>
      </c>
      <c r="P2452" s="25">
        <f>Barcelona_Idealista4[[#This Row],[prices]]/Barcelona_Idealista4[[#This Row],[area_m2]]</f>
        <v>2514.2857142857142</v>
      </c>
      <c r="Q2452" t="str">
        <f>_xlfn.TEXTJOIN("-",0,Barcelona_Idealista4[[#This Row],[condition]],Barcelona_Idealista4[[#This Row],[prices]])</f>
        <v>needs refurb-176000</v>
      </c>
      <c r="R2452" s="11" t="str" cm="1">
        <f t="array" ref="R24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3" spans="1:18" x14ac:dyDescent="0.2">
      <c r="A2453" s="1">
        <v>44487</v>
      </c>
      <c r="B2453" s="14">
        <f>YEAR(Barcelona_Idealista4[[#This Row],[Fecha]])</f>
        <v>2021</v>
      </c>
      <c r="C2453" t="s">
        <v>2574</v>
      </c>
      <c r="D2453" t="s">
        <v>11</v>
      </c>
      <c r="E2453" t="s">
        <v>50</v>
      </c>
      <c r="F2453" t="s">
        <v>66</v>
      </c>
      <c r="G2453" t="s">
        <v>120</v>
      </c>
      <c r="H2453" t="s">
        <v>23</v>
      </c>
      <c r="I2453">
        <v>1</v>
      </c>
      <c r="J2453">
        <v>33</v>
      </c>
      <c r="K2453" t="s">
        <v>16</v>
      </c>
      <c r="L2453" t="s">
        <v>17</v>
      </c>
      <c r="M2453" t="s">
        <v>36</v>
      </c>
      <c r="N2453" s="18">
        <f>VLOOKUP(Barcelona_Idealista4[[#This Row],[lift]],Tabla5[],2,0)</f>
        <v>0</v>
      </c>
      <c r="O2453" s="25">
        <v>215000</v>
      </c>
      <c r="P2453" s="25">
        <f>Barcelona_Idealista4[[#This Row],[prices]]/Barcelona_Idealista4[[#This Row],[area_m2]]</f>
        <v>6515.151515151515</v>
      </c>
      <c r="Q2453" t="str">
        <f>_xlfn.TEXTJOIN("-",0,Barcelona_Idealista4[[#This Row],[condition]],Barcelona_Idealista4[[#This Row],[prices]])</f>
        <v>needs refurb-215000</v>
      </c>
      <c r="R2453" s="11" t="str" cm="1">
        <f t="array" ref="R24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4" spans="1:18" x14ac:dyDescent="0.2">
      <c r="A2454" s="1">
        <v>44488</v>
      </c>
      <c r="B2454" s="14">
        <f>YEAR(Barcelona_Idealista4[[#This Row],[Fecha]])</f>
        <v>2021</v>
      </c>
      <c r="C2454" t="s">
        <v>2575</v>
      </c>
      <c r="D2454" t="s">
        <v>11</v>
      </c>
      <c r="E2454" t="s">
        <v>47</v>
      </c>
      <c r="F2454" t="s">
        <v>98</v>
      </c>
      <c r="G2454" t="s">
        <v>120</v>
      </c>
      <c r="H2454" t="s">
        <v>15</v>
      </c>
      <c r="I2454">
        <v>1</v>
      </c>
      <c r="J2454">
        <v>30</v>
      </c>
      <c r="K2454" t="s">
        <v>28</v>
      </c>
      <c r="L2454" t="s">
        <v>17</v>
      </c>
      <c r="M2454" t="s">
        <v>40</v>
      </c>
      <c r="N2454" s="18">
        <f>VLOOKUP(Barcelona_Idealista4[[#This Row],[lift]],Tabla5[],2,0)</f>
        <v>0.02</v>
      </c>
      <c r="O2454" s="25">
        <v>135000</v>
      </c>
      <c r="P2454" s="25">
        <f>Barcelona_Idealista4[[#This Row],[prices]]/Barcelona_Idealista4[[#This Row],[area_m2]]</f>
        <v>4500</v>
      </c>
      <c r="Q2454" t="str">
        <f>_xlfn.TEXTJOIN("-",0,Barcelona_Idealista4[[#This Row],[condition]],Barcelona_Idealista4[[#This Row],[prices]])</f>
        <v>needs refurb-135000</v>
      </c>
      <c r="R2454" s="11" t="str" cm="1">
        <f t="array" ref="R24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5" spans="1:18" x14ac:dyDescent="0.2">
      <c r="A2455" s="1">
        <v>44489</v>
      </c>
      <c r="B2455" s="14">
        <f>YEAR(Barcelona_Idealista4[[#This Row],[Fecha]])</f>
        <v>2021</v>
      </c>
      <c r="C2455" t="s">
        <v>2576</v>
      </c>
      <c r="D2455" t="s">
        <v>11</v>
      </c>
      <c r="E2455" t="s">
        <v>89</v>
      </c>
      <c r="F2455" t="s">
        <v>95</v>
      </c>
      <c r="G2455" t="s">
        <v>120</v>
      </c>
      <c r="H2455" t="s">
        <v>15</v>
      </c>
      <c r="I2455">
        <v>3</v>
      </c>
      <c r="J2455">
        <v>74</v>
      </c>
      <c r="K2455" t="s">
        <v>16</v>
      </c>
      <c r="L2455" t="s">
        <v>17</v>
      </c>
      <c r="M2455" t="s">
        <v>18</v>
      </c>
      <c r="N2455" s="18">
        <f>VLOOKUP(Barcelona_Idealista4[[#This Row],[lift]],Tabla5[],2,0)</f>
        <v>0</v>
      </c>
      <c r="O2455" s="25">
        <v>129999</v>
      </c>
      <c r="P2455" s="25">
        <f>Barcelona_Idealista4[[#This Row],[prices]]/Barcelona_Idealista4[[#This Row],[area_m2]]</f>
        <v>1756.7432432432433</v>
      </c>
      <c r="Q2455" t="str">
        <f>_xlfn.TEXTJOIN("-",0,Barcelona_Idealista4[[#This Row],[condition]],Barcelona_Idealista4[[#This Row],[prices]])</f>
        <v>needs refurb-129999</v>
      </c>
      <c r="R2455" s="11" t="str" cm="1">
        <f t="array" ref="R245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6" spans="1:18" x14ac:dyDescent="0.2">
      <c r="A2456" s="1">
        <v>44490</v>
      </c>
      <c r="B2456" s="14">
        <f>YEAR(Barcelona_Idealista4[[#This Row],[Fecha]])</f>
        <v>2021</v>
      </c>
      <c r="C2456" t="s">
        <v>2577</v>
      </c>
      <c r="D2456" t="s">
        <v>11</v>
      </c>
      <c r="E2456" t="s">
        <v>12</v>
      </c>
      <c r="F2456" t="s">
        <v>30</v>
      </c>
      <c r="G2456" t="s">
        <v>120</v>
      </c>
      <c r="H2456" t="s">
        <v>15</v>
      </c>
      <c r="I2456">
        <v>3</v>
      </c>
      <c r="J2456">
        <v>86</v>
      </c>
      <c r="K2456" t="s">
        <v>16</v>
      </c>
      <c r="L2456" t="s">
        <v>17</v>
      </c>
      <c r="M2456" t="s">
        <v>21</v>
      </c>
      <c r="N2456" s="18">
        <f>VLOOKUP(Barcelona_Idealista4[[#This Row],[lift]],Tabla5[],2,0)</f>
        <v>0</v>
      </c>
      <c r="O2456" s="25">
        <v>295000</v>
      </c>
      <c r="P2456" s="25">
        <f>Barcelona_Idealista4[[#This Row],[prices]]/Barcelona_Idealista4[[#This Row],[area_m2]]</f>
        <v>3430.2325581395348</v>
      </c>
      <c r="Q2456" t="str">
        <f>_xlfn.TEXTJOIN("-",0,Barcelona_Idealista4[[#This Row],[condition]],Barcelona_Idealista4[[#This Row],[prices]])</f>
        <v>needs refurb-295000</v>
      </c>
      <c r="R2456" s="11" t="str" cm="1">
        <f t="array" ref="R24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57" spans="1:18" x14ac:dyDescent="0.2">
      <c r="A2457" s="1">
        <v>44491</v>
      </c>
      <c r="B2457" s="14">
        <f>YEAR(Barcelona_Idealista4[[#This Row],[Fecha]])</f>
        <v>2021</v>
      </c>
      <c r="C2457" t="s">
        <v>2578</v>
      </c>
      <c r="D2457" t="s">
        <v>11</v>
      </c>
      <c r="E2457" t="s">
        <v>47</v>
      </c>
      <c r="F2457" t="s">
        <v>48</v>
      </c>
      <c r="G2457" t="s">
        <v>120</v>
      </c>
      <c r="H2457" t="s">
        <v>15</v>
      </c>
      <c r="I2457">
        <v>3</v>
      </c>
      <c r="J2457">
        <v>87</v>
      </c>
      <c r="K2457" t="s">
        <v>16</v>
      </c>
      <c r="L2457" t="s">
        <v>17</v>
      </c>
      <c r="M2457" t="s">
        <v>40</v>
      </c>
      <c r="N2457" s="18">
        <f>VLOOKUP(Barcelona_Idealista4[[#This Row],[lift]],Tabla5[],2,0)</f>
        <v>0</v>
      </c>
      <c r="O2457" s="25">
        <v>199000</v>
      </c>
      <c r="P2457" s="25">
        <f>Barcelona_Idealista4[[#This Row],[prices]]/Barcelona_Idealista4[[#This Row],[area_m2]]</f>
        <v>2287.3563218390805</v>
      </c>
      <c r="Q2457" t="str">
        <f>_xlfn.TEXTJOIN("-",0,Barcelona_Idealista4[[#This Row],[condition]],Barcelona_Idealista4[[#This Row],[prices]])</f>
        <v>needs refurb-199000</v>
      </c>
      <c r="R2457" s="11" t="str" cm="1">
        <f t="array" ref="R24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8" spans="1:18" x14ac:dyDescent="0.2">
      <c r="A2458" s="1">
        <v>44492</v>
      </c>
      <c r="B2458" s="14">
        <f>YEAR(Barcelona_Idealista4[[#This Row],[Fecha]])</f>
        <v>2021</v>
      </c>
      <c r="C2458" t="s">
        <v>2579</v>
      </c>
      <c r="D2458" t="s">
        <v>11</v>
      </c>
      <c r="E2458" t="s">
        <v>89</v>
      </c>
      <c r="F2458" t="s">
        <v>95</v>
      </c>
      <c r="G2458" t="s">
        <v>120</v>
      </c>
      <c r="H2458" t="s">
        <v>15</v>
      </c>
      <c r="I2458">
        <v>3</v>
      </c>
      <c r="J2458">
        <v>79</v>
      </c>
      <c r="K2458" t="s">
        <v>16</v>
      </c>
      <c r="L2458" t="s">
        <v>17</v>
      </c>
      <c r="M2458" t="s">
        <v>58</v>
      </c>
      <c r="N2458" s="18">
        <f>VLOOKUP(Barcelona_Idealista4[[#This Row],[lift]],Tabla5[],2,0)</f>
        <v>0</v>
      </c>
      <c r="O2458" s="25">
        <v>142900</v>
      </c>
      <c r="P2458" s="25">
        <f>Barcelona_Idealista4[[#This Row],[prices]]/Barcelona_Idealista4[[#This Row],[area_m2]]</f>
        <v>1808.8607594936709</v>
      </c>
      <c r="Q2458" t="str">
        <f>_xlfn.TEXTJOIN("-",0,Barcelona_Idealista4[[#This Row],[condition]],Barcelona_Idealista4[[#This Row],[prices]])</f>
        <v>needs refurb-142900</v>
      </c>
      <c r="R2458" s="11" t="str" cm="1">
        <f t="array" ref="R24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59" spans="1:18" x14ac:dyDescent="0.2">
      <c r="A2459" s="1">
        <v>44493</v>
      </c>
      <c r="B2459" s="14">
        <f>YEAR(Barcelona_Idealista4[[#This Row],[Fecha]])</f>
        <v>2021</v>
      </c>
      <c r="C2459" t="s">
        <v>2580</v>
      </c>
      <c r="D2459" t="s">
        <v>11</v>
      </c>
      <c r="E2459" t="s">
        <v>19</v>
      </c>
      <c r="F2459" t="s">
        <v>73</v>
      </c>
      <c r="G2459" t="s">
        <v>120</v>
      </c>
      <c r="H2459" t="s">
        <v>15</v>
      </c>
      <c r="I2459">
        <v>4</v>
      </c>
      <c r="J2459">
        <v>101</v>
      </c>
      <c r="K2459" t="s">
        <v>16</v>
      </c>
      <c r="L2459" t="s">
        <v>17</v>
      </c>
      <c r="M2459" t="s">
        <v>60</v>
      </c>
      <c r="N2459" s="18">
        <f>VLOOKUP(Barcelona_Idealista4[[#This Row],[lift]],Tabla5[],2,0)</f>
        <v>0</v>
      </c>
      <c r="O2459" s="25">
        <v>475000</v>
      </c>
      <c r="P2459" s="25">
        <f>Barcelona_Idealista4[[#This Row],[prices]]/Barcelona_Idealista4[[#This Row],[area_m2]]</f>
        <v>4702.970297029703</v>
      </c>
      <c r="Q2459" t="str">
        <f>_xlfn.TEXTJOIN("-",0,Barcelona_Idealista4[[#This Row],[condition]],Barcelona_Idealista4[[#This Row],[prices]])</f>
        <v>needs refurb-475000</v>
      </c>
      <c r="R2459" s="11" t="str" cm="1">
        <f t="array" ref="R24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0" spans="1:18" x14ac:dyDescent="0.2">
      <c r="A2460" s="1">
        <v>44494</v>
      </c>
      <c r="B2460" s="14">
        <f>YEAR(Barcelona_Idealista4[[#This Row],[Fecha]])</f>
        <v>2021</v>
      </c>
      <c r="C2460" t="s">
        <v>2581</v>
      </c>
      <c r="D2460" t="s">
        <v>11</v>
      </c>
      <c r="E2460" t="s">
        <v>19</v>
      </c>
      <c r="F2460" t="s">
        <v>73</v>
      </c>
      <c r="G2460" t="s">
        <v>120</v>
      </c>
      <c r="H2460" t="s">
        <v>15</v>
      </c>
      <c r="I2460">
        <v>5</v>
      </c>
      <c r="J2460">
        <v>140</v>
      </c>
      <c r="K2460" t="s">
        <v>16</v>
      </c>
      <c r="L2460" t="s">
        <v>17</v>
      </c>
      <c r="M2460" t="s">
        <v>21</v>
      </c>
      <c r="N2460" s="18">
        <f>VLOOKUP(Barcelona_Idealista4[[#This Row],[lift]],Tabla5[],2,0)</f>
        <v>0</v>
      </c>
      <c r="O2460" s="25">
        <v>990000</v>
      </c>
      <c r="P2460" s="25">
        <f>Barcelona_Idealista4[[#This Row],[prices]]/Barcelona_Idealista4[[#This Row],[area_m2]]</f>
        <v>7071.4285714285716</v>
      </c>
      <c r="Q2460" t="str">
        <f>_xlfn.TEXTJOIN("-",0,Barcelona_Idealista4[[#This Row],[condition]],Barcelona_Idealista4[[#This Row],[prices]])</f>
        <v>needs refurb-990000</v>
      </c>
      <c r="R2460" s="11" t="str" cm="1">
        <f t="array" ref="R24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1" spans="1:18" x14ac:dyDescent="0.2">
      <c r="A2461" s="1">
        <v>44495</v>
      </c>
      <c r="B2461" s="14">
        <f>YEAR(Barcelona_Idealista4[[#This Row],[Fecha]])</f>
        <v>2021</v>
      </c>
      <c r="C2461" t="s">
        <v>2582</v>
      </c>
      <c r="D2461" t="s">
        <v>11</v>
      </c>
      <c r="E2461" t="s">
        <v>47</v>
      </c>
      <c r="F2461" t="s">
        <v>102</v>
      </c>
      <c r="G2461" t="s">
        <v>120</v>
      </c>
      <c r="H2461" t="s">
        <v>15</v>
      </c>
      <c r="I2461">
        <v>2</v>
      </c>
      <c r="J2461">
        <v>75</v>
      </c>
      <c r="K2461" t="s">
        <v>28</v>
      </c>
      <c r="L2461" t="s">
        <v>17</v>
      </c>
      <c r="M2461" t="s">
        <v>40</v>
      </c>
      <c r="N2461" s="18">
        <f>VLOOKUP(Barcelona_Idealista4[[#This Row],[lift]],Tabla5[],2,0)</f>
        <v>0.02</v>
      </c>
      <c r="O2461" s="25">
        <v>200000</v>
      </c>
      <c r="P2461" s="25">
        <f>Barcelona_Idealista4[[#This Row],[prices]]/Barcelona_Idealista4[[#This Row],[area_m2]]</f>
        <v>2666.6666666666665</v>
      </c>
      <c r="Q2461" t="str">
        <f>_xlfn.TEXTJOIN("-",0,Barcelona_Idealista4[[#This Row],[condition]],Barcelona_Idealista4[[#This Row],[prices]])</f>
        <v>needs refurb-200000</v>
      </c>
      <c r="R2461" s="11" t="str" cm="1">
        <f t="array" ref="R24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2" spans="1:18" x14ac:dyDescent="0.2">
      <c r="A2462" s="1">
        <v>44496</v>
      </c>
      <c r="B2462" s="14">
        <f>YEAR(Barcelona_Idealista4[[#This Row],[Fecha]])</f>
        <v>2021</v>
      </c>
      <c r="C2462" t="s">
        <v>2583</v>
      </c>
      <c r="D2462" t="s">
        <v>11</v>
      </c>
      <c r="E2462" t="s">
        <v>19</v>
      </c>
      <c r="F2462" t="s">
        <v>77</v>
      </c>
      <c r="G2462" t="s">
        <v>120</v>
      </c>
      <c r="H2462" t="s">
        <v>15</v>
      </c>
      <c r="I2462">
        <v>6</v>
      </c>
      <c r="J2462">
        <v>355</v>
      </c>
      <c r="K2462" t="s">
        <v>16</v>
      </c>
      <c r="L2462" t="s">
        <v>17</v>
      </c>
      <c r="M2462" t="s">
        <v>40</v>
      </c>
      <c r="N2462" s="18">
        <f>VLOOKUP(Barcelona_Idealista4[[#This Row],[lift]],Tabla5[],2,0)</f>
        <v>0</v>
      </c>
      <c r="O2462" s="25">
        <v>2300000</v>
      </c>
      <c r="P2462" s="25">
        <f>Barcelona_Idealista4[[#This Row],[prices]]/Barcelona_Idealista4[[#This Row],[area_m2]]</f>
        <v>6478.8732394366198</v>
      </c>
      <c r="Q2462" t="str">
        <f>_xlfn.TEXTJOIN("-",0,Barcelona_Idealista4[[#This Row],[condition]],Barcelona_Idealista4[[#This Row],[prices]])</f>
        <v>needs refurb-2300000</v>
      </c>
      <c r="R2462" s="11" t="str" cm="1">
        <f t="array" ref="R24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3" spans="1:18" x14ac:dyDescent="0.2">
      <c r="A2463" s="1">
        <v>44497</v>
      </c>
      <c r="B2463" s="14">
        <f>YEAR(Barcelona_Idealista4[[#This Row],[Fecha]])</f>
        <v>2021</v>
      </c>
      <c r="C2463" t="s">
        <v>2584</v>
      </c>
      <c r="D2463" t="s">
        <v>11</v>
      </c>
      <c r="E2463" t="s">
        <v>37</v>
      </c>
      <c r="F2463" t="s">
        <v>74</v>
      </c>
      <c r="G2463" t="s">
        <v>120</v>
      </c>
      <c r="H2463" t="s">
        <v>23</v>
      </c>
      <c r="I2463">
        <v>1</v>
      </c>
      <c r="J2463">
        <v>40</v>
      </c>
      <c r="K2463" t="s">
        <v>16</v>
      </c>
      <c r="L2463" t="s">
        <v>17</v>
      </c>
      <c r="M2463" t="s">
        <v>60</v>
      </c>
      <c r="N2463" s="18">
        <f>VLOOKUP(Barcelona_Idealista4[[#This Row],[lift]],Tabla5[],2,0)</f>
        <v>0</v>
      </c>
      <c r="O2463" s="25">
        <v>195000</v>
      </c>
      <c r="P2463" s="25">
        <f>Barcelona_Idealista4[[#This Row],[prices]]/Barcelona_Idealista4[[#This Row],[area_m2]]</f>
        <v>4875</v>
      </c>
      <c r="Q2463" t="str">
        <f>_xlfn.TEXTJOIN("-",0,Barcelona_Idealista4[[#This Row],[condition]],Barcelona_Idealista4[[#This Row],[prices]])</f>
        <v>needs refurb-195000</v>
      </c>
      <c r="R2463" s="11" t="str" cm="1">
        <f t="array" ref="R24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4" spans="1:18" x14ac:dyDescent="0.2">
      <c r="A2464" s="1">
        <v>44498</v>
      </c>
      <c r="B2464" s="14">
        <f>YEAR(Barcelona_Idealista4[[#This Row],[Fecha]])</f>
        <v>2021</v>
      </c>
      <c r="C2464" t="s">
        <v>2585</v>
      </c>
      <c r="D2464" t="s">
        <v>11</v>
      </c>
      <c r="E2464" t="s">
        <v>42</v>
      </c>
      <c r="F2464" t="s">
        <v>78</v>
      </c>
      <c r="G2464" t="s">
        <v>120</v>
      </c>
      <c r="H2464" t="s">
        <v>15</v>
      </c>
      <c r="I2464">
        <v>2</v>
      </c>
      <c r="J2464">
        <v>60</v>
      </c>
      <c r="K2464" t="s">
        <v>16</v>
      </c>
      <c r="L2464" t="s">
        <v>17</v>
      </c>
      <c r="M2464" t="s">
        <v>60</v>
      </c>
      <c r="N2464" s="18">
        <f>VLOOKUP(Barcelona_Idealista4[[#This Row],[lift]],Tabla5[],2,0)</f>
        <v>0</v>
      </c>
      <c r="O2464" s="25">
        <v>120000</v>
      </c>
      <c r="P2464" s="25">
        <f>Barcelona_Idealista4[[#This Row],[prices]]/Barcelona_Idealista4[[#This Row],[area_m2]]</f>
        <v>2000</v>
      </c>
      <c r="Q2464" t="str">
        <f>_xlfn.TEXTJOIN("-",0,Barcelona_Idealista4[[#This Row],[condition]],Barcelona_Idealista4[[#This Row],[prices]])</f>
        <v>needs refurb-120000</v>
      </c>
      <c r="R2464" s="11" t="str" cm="1">
        <f t="array" ref="R24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5" spans="1:18" x14ac:dyDescent="0.2">
      <c r="A2465" s="1">
        <v>44499</v>
      </c>
      <c r="B2465" s="14">
        <f>YEAR(Barcelona_Idealista4[[#This Row],[Fecha]])</f>
        <v>2021</v>
      </c>
      <c r="C2465" t="s">
        <v>2586</v>
      </c>
      <c r="D2465" t="s">
        <v>11</v>
      </c>
      <c r="E2465" t="s">
        <v>37</v>
      </c>
      <c r="F2465" t="s">
        <v>49</v>
      </c>
      <c r="G2465" t="s">
        <v>120</v>
      </c>
      <c r="H2465" t="s">
        <v>15</v>
      </c>
      <c r="I2465">
        <v>11</v>
      </c>
      <c r="J2465">
        <v>536</v>
      </c>
      <c r="K2465" t="s">
        <v>16</v>
      </c>
      <c r="L2465" t="s">
        <v>17</v>
      </c>
      <c r="M2465" t="s">
        <v>18</v>
      </c>
      <c r="N2465" s="18">
        <f>VLOOKUP(Barcelona_Idealista4[[#This Row],[lift]],Tabla5[],2,0)</f>
        <v>0</v>
      </c>
      <c r="O2465" s="25">
        <v>1850000</v>
      </c>
      <c r="P2465" s="25">
        <f>Barcelona_Idealista4[[#This Row],[prices]]/Barcelona_Idealista4[[#This Row],[area_m2]]</f>
        <v>3451.4925373134329</v>
      </c>
      <c r="Q2465" t="str">
        <f>_xlfn.TEXTJOIN("-",0,Barcelona_Idealista4[[#This Row],[condition]],Barcelona_Idealista4[[#This Row],[prices]])</f>
        <v>needs refurb-1850000</v>
      </c>
      <c r="R2465" s="11" t="str" cm="1">
        <f t="array" ref="R24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6" spans="1:18" x14ac:dyDescent="0.2">
      <c r="A2466" s="1">
        <v>44500</v>
      </c>
      <c r="B2466" s="14">
        <f>YEAR(Barcelona_Idealista4[[#This Row],[Fecha]])</f>
        <v>2021</v>
      </c>
      <c r="C2466" t="s">
        <v>2587</v>
      </c>
      <c r="D2466" t="s">
        <v>11</v>
      </c>
      <c r="E2466" t="s">
        <v>37</v>
      </c>
      <c r="F2466" t="s">
        <v>38</v>
      </c>
      <c r="G2466" t="s">
        <v>120</v>
      </c>
      <c r="H2466" t="s">
        <v>15</v>
      </c>
      <c r="I2466">
        <v>3</v>
      </c>
      <c r="J2466">
        <v>52</v>
      </c>
      <c r="K2466" t="s">
        <v>28</v>
      </c>
      <c r="L2466" t="s">
        <v>67</v>
      </c>
      <c r="M2466" t="s">
        <v>21</v>
      </c>
      <c r="N2466" s="18">
        <f>VLOOKUP(Barcelona_Idealista4[[#This Row],[lift]],Tabla5[],2,0)</f>
        <v>0.02</v>
      </c>
      <c r="O2466" s="25">
        <v>165000</v>
      </c>
      <c r="P2466" s="25">
        <f>Barcelona_Idealista4[[#This Row],[prices]]/Barcelona_Idealista4[[#This Row],[area_m2]]</f>
        <v>3173.0769230769229</v>
      </c>
      <c r="Q2466" t="str">
        <f>_xlfn.TEXTJOIN("-",0,Barcelona_Idealista4[[#This Row],[condition]],Barcelona_Idealista4[[#This Row],[prices]])</f>
        <v>needs refurb-165000</v>
      </c>
      <c r="R2466" s="11" t="str" cm="1">
        <f t="array" ref="R24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7" spans="1:18" x14ac:dyDescent="0.2">
      <c r="A2467" s="1">
        <v>44501</v>
      </c>
      <c r="B2467" s="14">
        <f>YEAR(Barcelona_Idealista4[[#This Row],[Fecha]])</f>
        <v>2021</v>
      </c>
      <c r="C2467" t="s">
        <v>2588</v>
      </c>
      <c r="D2467" t="s">
        <v>11</v>
      </c>
      <c r="E2467" t="s">
        <v>12</v>
      </c>
      <c r="F2467" t="s">
        <v>31</v>
      </c>
      <c r="G2467" t="s">
        <v>120</v>
      </c>
      <c r="H2467" t="s">
        <v>15</v>
      </c>
      <c r="I2467">
        <v>2</v>
      </c>
      <c r="J2467">
        <v>51</v>
      </c>
      <c r="K2467" t="s">
        <v>16</v>
      </c>
      <c r="L2467" t="s">
        <v>67</v>
      </c>
      <c r="M2467" t="s">
        <v>58</v>
      </c>
      <c r="N2467" s="18">
        <f>VLOOKUP(Barcelona_Idealista4[[#This Row],[lift]],Tabla5[],2,0)</f>
        <v>0</v>
      </c>
      <c r="O2467" s="25">
        <v>215000</v>
      </c>
      <c r="P2467" s="25">
        <f>Barcelona_Idealista4[[#This Row],[prices]]/Barcelona_Idealista4[[#This Row],[area_m2]]</f>
        <v>4215.6862745098042</v>
      </c>
      <c r="Q2467" t="str">
        <f>_xlfn.TEXTJOIN("-",0,Barcelona_Idealista4[[#This Row],[condition]],Barcelona_Idealista4[[#This Row],[prices]])</f>
        <v>needs refurb-215000</v>
      </c>
      <c r="R2467" s="11" t="str" cm="1">
        <f t="array" ref="R24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68" spans="1:18" x14ac:dyDescent="0.2">
      <c r="A2468" s="1">
        <v>44502</v>
      </c>
      <c r="B2468" s="14">
        <f>YEAR(Barcelona_Idealista4[[#This Row],[Fecha]])</f>
        <v>2021</v>
      </c>
      <c r="C2468" t="s">
        <v>2589</v>
      </c>
      <c r="D2468" t="s">
        <v>11</v>
      </c>
      <c r="E2468" t="s">
        <v>42</v>
      </c>
      <c r="F2468" t="s">
        <v>87</v>
      </c>
      <c r="G2468" t="s">
        <v>120</v>
      </c>
      <c r="H2468" t="s">
        <v>15</v>
      </c>
      <c r="I2468">
        <v>4</v>
      </c>
      <c r="J2468">
        <v>131</v>
      </c>
      <c r="K2468" t="s">
        <v>16</v>
      </c>
      <c r="L2468" t="s">
        <v>17</v>
      </c>
      <c r="M2468" t="s">
        <v>18</v>
      </c>
      <c r="N2468" s="18">
        <f>VLOOKUP(Barcelona_Idealista4[[#This Row],[lift]],Tabla5[],2,0)</f>
        <v>0</v>
      </c>
      <c r="O2468" s="25">
        <v>199900</v>
      </c>
      <c r="P2468" s="25">
        <f>Barcelona_Idealista4[[#This Row],[prices]]/Barcelona_Idealista4[[#This Row],[area_m2]]</f>
        <v>1525.9541984732825</v>
      </c>
      <c r="Q2468" t="str">
        <f>_xlfn.TEXTJOIN("-",0,Barcelona_Idealista4[[#This Row],[condition]],Barcelona_Idealista4[[#This Row],[prices]])</f>
        <v>needs refurb-199900</v>
      </c>
      <c r="R2468" s="11" t="str" cm="1">
        <f t="array" ref="R24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69" spans="1:18" x14ac:dyDescent="0.2">
      <c r="A2469" s="1">
        <v>44503</v>
      </c>
      <c r="B2469" s="14">
        <f>YEAR(Barcelona_Idealista4[[#This Row],[Fecha]])</f>
        <v>2021</v>
      </c>
      <c r="C2469" t="s">
        <v>2590</v>
      </c>
      <c r="D2469" t="s">
        <v>11</v>
      </c>
      <c r="E2469" t="s">
        <v>47</v>
      </c>
      <c r="F2469" t="s">
        <v>48</v>
      </c>
      <c r="G2469" t="s">
        <v>120</v>
      </c>
      <c r="H2469" t="s">
        <v>15</v>
      </c>
      <c r="I2469">
        <v>3</v>
      </c>
      <c r="J2469">
        <v>75</v>
      </c>
      <c r="K2469" t="s">
        <v>16</v>
      </c>
      <c r="L2469" t="s">
        <v>17</v>
      </c>
      <c r="M2469" t="s">
        <v>40</v>
      </c>
      <c r="N2469" s="18">
        <f>VLOOKUP(Barcelona_Idealista4[[#This Row],[lift]],Tabla5[],2,0)</f>
        <v>0</v>
      </c>
      <c r="O2469" s="25">
        <v>235000</v>
      </c>
      <c r="P2469" s="25">
        <f>Barcelona_Idealista4[[#This Row],[prices]]/Barcelona_Idealista4[[#This Row],[area_m2]]</f>
        <v>3133.3333333333335</v>
      </c>
      <c r="Q2469" t="str">
        <f>_xlfn.TEXTJOIN("-",0,Barcelona_Idealista4[[#This Row],[condition]],Barcelona_Idealista4[[#This Row],[prices]])</f>
        <v>needs refurb-235000</v>
      </c>
      <c r="R2469" s="11" t="str" cm="1">
        <f t="array" ref="R24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0" spans="1:18" x14ac:dyDescent="0.2">
      <c r="A2470" s="1">
        <v>44504</v>
      </c>
      <c r="B2470" s="14">
        <f>YEAR(Barcelona_Idealista4[[#This Row],[Fecha]])</f>
        <v>2021</v>
      </c>
      <c r="C2470" t="s">
        <v>2591</v>
      </c>
      <c r="D2470" t="s">
        <v>11</v>
      </c>
      <c r="E2470" t="s">
        <v>37</v>
      </c>
      <c r="F2470" t="s">
        <v>74</v>
      </c>
      <c r="G2470" t="s">
        <v>120</v>
      </c>
      <c r="H2470" t="s">
        <v>15</v>
      </c>
      <c r="I2470">
        <v>3</v>
      </c>
      <c r="J2470">
        <v>85</v>
      </c>
      <c r="K2470" t="s">
        <v>28</v>
      </c>
      <c r="L2470" t="s">
        <v>17</v>
      </c>
      <c r="M2470" t="s">
        <v>18</v>
      </c>
      <c r="N2470" s="18">
        <f>VLOOKUP(Barcelona_Idealista4[[#This Row],[lift]],Tabla5[],2,0)</f>
        <v>0.02</v>
      </c>
      <c r="O2470" s="25">
        <v>216000</v>
      </c>
      <c r="P2470" s="25">
        <f>Barcelona_Idealista4[[#This Row],[prices]]/Barcelona_Idealista4[[#This Row],[area_m2]]</f>
        <v>2541.1764705882351</v>
      </c>
      <c r="Q2470" t="str">
        <f>_xlfn.TEXTJOIN("-",0,Barcelona_Idealista4[[#This Row],[condition]],Barcelona_Idealista4[[#This Row],[prices]])</f>
        <v>needs refurb-216000</v>
      </c>
      <c r="R2470" s="11" t="str" cm="1">
        <f t="array" ref="R24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1" spans="1:18" x14ac:dyDescent="0.2">
      <c r="A2471" s="1">
        <v>44505</v>
      </c>
      <c r="B2471" s="14">
        <f>YEAR(Barcelona_Idealista4[[#This Row],[Fecha]])</f>
        <v>2021</v>
      </c>
      <c r="C2471" t="s">
        <v>2592</v>
      </c>
      <c r="D2471" t="s">
        <v>11</v>
      </c>
      <c r="E2471" t="s">
        <v>12</v>
      </c>
      <c r="F2471" t="s">
        <v>41</v>
      </c>
      <c r="G2471" t="s">
        <v>120</v>
      </c>
      <c r="H2471" t="s">
        <v>15</v>
      </c>
      <c r="I2471">
        <v>4</v>
      </c>
      <c r="J2471">
        <v>108</v>
      </c>
      <c r="K2471" t="s">
        <v>16</v>
      </c>
      <c r="L2471" t="s">
        <v>17</v>
      </c>
      <c r="M2471" t="s">
        <v>18</v>
      </c>
      <c r="N2471" s="18">
        <f>VLOOKUP(Barcelona_Idealista4[[#This Row],[lift]],Tabla5[],2,0)</f>
        <v>0</v>
      </c>
      <c r="O2471" s="25">
        <v>550000</v>
      </c>
      <c r="P2471" s="25">
        <f>Barcelona_Idealista4[[#This Row],[prices]]/Barcelona_Idealista4[[#This Row],[area_m2]]</f>
        <v>5092.5925925925922</v>
      </c>
      <c r="Q2471" t="str">
        <f>_xlfn.TEXTJOIN("-",0,Barcelona_Idealista4[[#This Row],[condition]],Barcelona_Idealista4[[#This Row],[prices]])</f>
        <v>needs refurb-550000</v>
      </c>
      <c r="R2471" s="11" t="str" cm="1">
        <f t="array" ref="R24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2" spans="1:18" x14ac:dyDescent="0.2">
      <c r="A2472" s="1">
        <v>44506</v>
      </c>
      <c r="B2472" s="14">
        <f>YEAR(Barcelona_Idealista4[[#This Row],[Fecha]])</f>
        <v>2021</v>
      </c>
      <c r="C2472" t="s">
        <v>2593</v>
      </c>
      <c r="D2472" t="s">
        <v>11</v>
      </c>
      <c r="E2472" t="s">
        <v>47</v>
      </c>
      <c r="F2472" t="s">
        <v>48</v>
      </c>
      <c r="G2472" t="s">
        <v>120</v>
      </c>
      <c r="H2472" t="s">
        <v>15</v>
      </c>
      <c r="I2472">
        <v>3</v>
      </c>
      <c r="J2472">
        <v>53</v>
      </c>
      <c r="K2472" t="s">
        <v>16</v>
      </c>
      <c r="L2472" t="s">
        <v>17</v>
      </c>
      <c r="M2472" t="s">
        <v>57</v>
      </c>
      <c r="N2472" s="18">
        <f>VLOOKUP(Barcelona_Idealista4[[#This Row],[lift]],Tabla5[],2,0)</f>
        <v>0</v>
      </c>
      <c r="O2472" s="25">
        <v>244500</v>
      </c>
      <c r="P2472" s="25">
        <f>Barcelona_Idealista4[[#This Row],[prices]]/Barcelona_Idealista4[[#This Row],[area_m2]]</f>
        <v>4613.2075471698117</v>
      </c>
      <c r="Q2472" t="str">
        <f>_xlfn.TEXTJOIN("-",0,Barcelona_Idealista4[[#This Row],[condition]],Barcelona_Idealista4[[#This Row],[prices]])</f>
        <v>needs refurb-244500</v>
      </c>
      <c r="R2472" s="11" t="str" cm="1">
        <f t="array" ref="R24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3" spans="1:18" x14ac:dyDescent="0.2">
      <c r="A2473" s="1">
        <v>44507</v>
      </c>
      <c r="B2473" s="14">
        <f>YEAR(Barcelona_Idealista4[[#This Row],[Fecha]])</f>
        <v>2021</v>
      </c>
      <c r="C2473" t="s">
        <v>2594</v>
      </c>
      <c r="D2473" t="s">
        <v>11</v>
      </c>
      <c r="E2473" t="s">
        <v>12</v>
      </c>
      <c r="F2473" t="s">
        <v>30</v>
      </c>
      <c r="G2473" t="s">
        <v>120</v>
      </c>
      <c r="H2473" t="s">
        <v>15</v>
      </c>
      <c r="I2473">
        <v>4</v>
      </c>
      <c r="J2473">
        <v>80</v>
      </c>
      <c r="K2473" t="s">
        <v>16</v>
      </c>
      <c r="L2473" t="s">
        <v>17</v>
      </c>
      <c r="M2473" t="s">
        <v>21</v>
      </c>
      <c r="N2473" s="18">
        <f>VLOOKUP(Barcelona_Idealista4[[#This Row],[lift]],Tabla5[],2,0)</f>
        <v>0</v>
      </c>
      <c r="O2473" s="25">
        <v>305000</v>
      </c>
      <c r="P2473" s="25">
        <f>Barcelona_Idealista4[[#This Row],[prices]]/Barcelona_Idealista4[[#This Row],[area_m2]]</f>
        <v>3812.5</v>
      </c>
      <c r="Q2473" t="str">
        <f>_xlfn.TEXTJOIN("-",0,Barcelona_Idealista4[[#This Row],[condition]],Barcelona_Idealista4[[#This Row],[prices]])</f>
        <v>needs refurb-305000</v>
      </c>
      <c r="R2473" s="11" t="str" cm="1">
        <f t="array" ref="R24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4" spans="1:18" x14ac:dyDescent="0.2">
      <c r="A2474" s="1">
        <v>44508</v>
      </c>
      <c r="B2474" s="14">
        <f>YEAR(Barcelona_Idealista4[[#This Row],[Fecha]])</f>
        <v>2021</v>
      </c>
      <c r="C2474" t="s">
        <v>2595</v>
      </c>
      <c r="D2474" t="s">
        <v>11</v>
      </c>
      <c r="E2474" t="s">
        <v>54</v>
      </c>
      <c r="F2474" t="s">
        <v>54</v>
      </c>
      <c r="G2474" t="s">
        <v>120</v>
      </c>
      <c r="H2474" t="s">
        <v>15</v>
      </c>
      <c r="I2474">
        <v>3</v>
      </c>
      <c r="J2474">
        <v>70</v>
      </c>
      <c r="K2474" t="s">
        <v>16</v>
      </c>
      <c r="L2474" t="s">
        <v>17</v>
      </c>
      <c r="M2474" t="s">
        <v>40</v>
      </c>
      <c r="N2474" s="18">
        <f>VLOOKUP(Barcelona_Idealista4[[#This Row],[lift]],Tabla5[],2,0)</f>
        <v>0</v>
      </c>
      <c r="O2474" s="25">
        <v>199000</v>
      </c>
      <c r="P2474" s="25">
        <f>Barcelona_Idealista4[[#This Row],[prices]]/Barcelona_Idealista4[[#This Row],[area_m2]]</f>
        <v>2842.8571428571427</v>
      </c>
      <c r="Q2474" t="str">
        <f>_xlfn.TEXTJOIN("-",0,Barcelona_Idealista4[[#This Row],[condition]],Barcelona_Idealista4[[#This Row],[prices]])</f>
        <v>needs refurb-199000</v>
      </c>
      <c r="R2474" s="11" t="str" cm="1">
        <f t="array" ref="R24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5" spans="1:18" x14ac:dyDescent="0.2">
      <c r="A2475" s="1">
        <v>44509</v>
      </c>
      <c r="B2475" s="14">
        <f>YEAR(Barcelona_Idealista4[[#This Row],[Fecha]])</f>
        <v>2021</v>
      </c>
      <c r="C2475" t="s">
        <v>2596</v>
      </c>
      <c r="D2475" t="s">
        <v>11</v>
      </c>
      <c r="E2475" t="s">
        <v>25</v>
      </c>
      <c r="F2475" t="s">
        <v>70</v>
      </c>
      <c r="G2475" t="s">
        <v>120</v>
      </c>
      <c r="H2475" t="s">
        <v>15</v>
      </c>
      <c r="I2475">
        <v>2</v>
      </c>
      <c r="J2475">
        <v>76</v>
      </c>
      <c r="K2475" t="s">
        <v>16</v>
      </c>
      <c r="L2475" t="s">
        <v>17</v>
      </c>
      <c r="M2475" t="s">
        <v>18</v>
      </c>
      <c r="N2475" s="18">
        <f>VLOOKUP(Barcelona_Idealista4[[#This Row],[lift]],Tabla5[],2,0)</f>
        <v>0</v>
      </c>
      <c r="O2475" s="25">
        <v>200500</v>
      </c>
      <c r="P2475" s="25">
        <f>Barcelona_Idealista4[[#This Row],[prices]]/Barcelona_Idealista4[[#This Row],[area_m2]]</f>
        <v>2638.1578947368421</v>
      </c>
      <c r="Q2475" t="str">
        <f>_xlfn.TEXTJOIN("-",0,Barcelona_Idealista4[[#This Row],[condition]],Barcelona_Idealista4[[#This Row],[prices]])</f>
        <v>needs refurb-200500</v>
      </c>
      <c r="R2475" s="11" t="str" cm="1">
        <f t="array" ref="R24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6" spans="1:18" x14ac:dyDescent="0.2">
      <c r="A2476" s="1">
        <v>44510</v>
      </c>
      <c r="B2476" s="14">
        <f>YEAR(Barcelona_Idealista4[[#This Row],[Fecha]])</f>
        <v>2021</v>
      </c>
      <c r="C2476" t="s">
        <v>2597</v>
      </c>
      <c r="D2476" t="s">
        <v>11</v>
      </c>
      <c r="E2476" t="s">
        <v>42</v>
      </c>
      <c r="F2476" t="s">
        <v>78</v>
      </c>
      <c r="G2476" t="s">
        <v>120</v>
      </c>
      <c r="H2476" t="s">
        <v>15</v>
      </c>
      <c r="I2476">
        <v>3</v>
      </c>
      <c r="J2476">
        <v>70</v>
      </c>
      <c r="K2476" t="s">
        <v>16</v>
      </c>
      <c r="L2476" t="s">
        <v>17</v>
      </c>
      <c r="M2476" t="s">
        <v>36</v>
      </c>
      <c r="N2476" s="18">
        <f>VLOOKUP(Barcelona_Idealista4[[#This Row],[lift]],Tabla5[],2,0)</f>
        <v>0</v>
      </c>
      <c r="O2476" s="25">
        <v>135000</v>
      </c>
      <c r="P2476" s="25">
        <f>Barcelona_Idealista4[[#This Row],[prices]]/Barcelona_Idealista4[[#This Row],[area_m2]]</f>
        <v>1928.5714285714287</v>
      </c>
      <c r="Q2476" t="str">
        <f>_xlfn.TEXTJOIN("-",0,Barcelona_Idealista4[[#This Row],[condition]],Barcelona_Idealista4[[#This Row],[prices]])</f>
        <v>needs refurb-135000</v>
      </c>
      <c r="R2476" s="11" t="str" cm="1">
        <f t="array" ref="R24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7" spans="1:18" x14ac:dyDescent="0.2">
      <c r="A2477" s="1">
        <v>44511</v>
      </c>
      <c r="B2477" s="14">
        <f>YEAR(Barcelona_Idealista4[[#This Row],[Fecha]])</f>
        <v>2021</v>
      </c>
      <c r="C2477" t="s">
        <v>2598</v>
      </c>
      <c r="D2477" t="s">
        <v>11</v>
      </c>
      <c r="E2477" t="s">
        <v>12</v>
      </c>
      <c r="F2477" t="s">
        <v>13</v>
      </c>
      <c r="G2477" t="s">
        <v>120</v>
      </c>
      <c r="H2477" t="s">
        <v>15</v>
      </c>
      <c r="I2477">
        <v>3</v>
      </c>
      <c r="J2477">
        <v>107</v>
      </c>
      <c r="K2477" t="s">
        <v>16</v>
      </c>
      <c r="L2477" t="s">
        <v>17</v>
      </c>
      <c r="M2477" t="s">
        <v>24</v>
      </c>
      <c r="N2477" s="18">
        <f>VLOOKUP(Barcelona_Idealista4[[#This Row],[lift]],Tabla5[],2,0)</f>
        <v>0</v>
      </c>
      <c r="O2477" s="25">
        <v>435000</v>
      </c>
      <c r="P2477" s="25">
        <f>Barcelona_Idealista4[[#This Row],[prices]]/Barcelona_Idealista4[[#This Row],[area_m2]]</f>
        <v>4065.4205607476633</v>
      </c>
      <c r="Q2477" t="str">
        <f>_xlfn.TEXTJOIN("-",0,Barcelona_Idealista4[[#This Row],[condition]],Barcelona_Idealista4[[#This Row],[prices]])</f>
        <v>needs refurb-435000</v>
      </c>
      <c r="R2477" s="11" t="str" cm="1">
        <f t="array" ref="R24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78" spans="1:18" x14ac:dyDescent="0.2">
      <c r="A2478" s="1">
        <v>44512</v>
      </c>
      <c r="B2478" s="14">
        <f>YEAR(Barcelona_Idealista4[[#This Row],[Fecha]])</f>
        <v>2021</v>
      </c>
      <c r="C2478" t="s">
        <v>2599</v>
      </c>
      <c r="D2478" t="s">
        <v>11</v>
      </c>
      <c r="E2478" t="s">
        <v>37</v>
      </c>
      <c r="F2478" t="s">
        <v>74</v>
      </c>
      <c r="G2478" t="s">
        <v>120</v>
      </c>
      <c r="H2478" t="s">
        <v>15</v>
      </c>
      <c r="I2478">
        <v>3</v>
      </c>
      <c r="J2478">
        <v>47</v>
      </c>
      <c r="K2478" t="s">
        <v>28</v>
      </c>
      <c r="L2478" t="s">
        <v>17</v>
      </c>
      <c r="M2478" t="s">
        <v>40</v>
      </c>
      <c r="N2478" s="18">
        <f>VLOOKUP(Barcelona_Idealista4[[#This Row],[lift]],Tabla5[],2,0)</f>
        <v>0.02</v>
      </c>
      <c r="O2478" s="25">
        <v>135000</v>
      </c>
      <c r="P2478" s="25">
        <f>Barcelona_Idealista4[[#This Row],[prices]]/Barcelona_Idealista4[[#This Row],[area_m2]]</f>
        <v>2872.3404255319151</v>
      </c>
      <c r="Q2478" t="str">
        <f>_xlfn.TEXTJOIN("-",0,Barcelona_Idealista4[[#This Row],[condition]],Barcelona_Idealista4[[#This Row],[prices]])</f>
        <v>needs refurb-135000</v>
      </c>
      <c r="R2478" s="11" t="str" cm="1">
        <f t="array" ref="R24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79" spans="1:18" x14ac:dyDescent="0.2">
      <c r="A2479" s="1">
        <v>44513</v>
      </c>
      <c r="B2479" s="14">
        <f>YEAR(Barcelona_Idealista4[[#This Row],[Fecha]])</f>
        <v>2021</v>
      </c>
      <c r="C2479" t="s">
        <v>2600</v>
      </c>
      <c r="D2479" t="s">
        <v>11</v>
      </c>
      <c r="E2479" t="s">
        <v>25</v>
      </c>
      <c r="F2479" t="s">
        <v>70</v>
      </c>
      <c r="G2479" t="s">
        <v>120</v>
      </c>
      <c r="H2479" t="s">
        <v>15</v>
      </c>
      <c r="I2479">
        <v>3</v>
      </c>
      <c r="J2479">
        <v>68</v>
      </c>
      <c r="K2479" t="s">
        <v>16</v>
      </c>
      <c r="L2479" t="s">
        <v>67</v>
      </c>
      <c r="M2479" t="s">
        <v>52</v>
      </c>
      <c r="N2479" s="18">
        <f>VLOOKUP(Barcelona_Idealista4[[#This Row],[lift]],Tabla5[],2,0)</f>
        <v>0</v>
      </c>
      <c r="O2479" s="25">
        <v>125000</v>
      </c>
      <c r="P2479" s="25">
        <f>Barcelona_Idealista4[[#This Row],[prices]]/Barcelona_Idealista4[[#This Row],[area_m2]]</f>
        <v>1838.2352941176471</v>
      </c>
      <c r="Q2479" t="str">
        <f>_xlfn.TEXTJOIN("-",0,Barcelona_Idealista4[[#This Row],[condition]],Barcelona_Idealista4[[#This Row],[prices]])</f>
        <v>needs refurb-125000</v>
      </c>
      <c r="R2479" s="11" t="str" cm="1">
        <f t="array" ref="R24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80" spans="1:18" x14ac:dyDescent="0.2">
      <c r="A2480" s="1">
        <v>44514</v>
      </c>
      <c r="B2480" s="14">
        <f>YEAR(Barcelona_Idealista4[[#This Row],[Fecha]])</f>
        <v>2021</v>
      </c>
      <c r="C2480" t="s">
        <v>2601</v>
      </c>
      <c r="D2480" t="s">
        <v>11</v>
      </c>
      <c r="E2480" t="s">
        <v>50</v>
      </c>
      <c r="F2480" t="s">
        <v>51</v>
      </c>
      <c r="G2480" t="s">
        <v>120</v>
      </c>
      <c r="H2480" t="s">
        <v>15</v>
      </c>
      <c r="I2480">
        <v>4</v>
      </c>
      <c r="J2480">
        <v>70</v>
      </c>
      <c r="K2480" t="s">
        <v>16</v>
      </c>
      <c r="L2480" t="s">
        <v>17</v>
      </c>
      <c r="M2480" t="s">
        <v>18</v>
      </c>
      <c r="N2480" s="18">
        <f>VLOOKUP(Barcelona_Idealista4[[#This Row],[lift]],Tabla5[],2,0)</f>
        <v>0</v>
      </c>
      <c r="O2480" s="25">
        <v>330000</v>
      </c>
      <c r="P2480" s="25">
        <f>Barcelona_Idealista4[[#This Row],[prices]]/Barcelona_Idealista4[[#This Row],[area_m2]]</f>
        <v>4714.2857142857147</v>
      </c>
      <c r="Q2480" t="str">
        <f>_xlfn.TEXTJOIN("-",0,Barcelona_Idealista4[[#This Row],[condition]],Barcelona_Idealista4[[#This Row],[prices]])</f>
        <v>needs refurb-330000</v>
      </c>
      <c r="R2480" s="11" t="str" cm="1">
        <f t="array" ref="R24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1" spans="1:18" x14ac:dyDescent="0.2">
      <c r="A2481" s="1">
        <v>44515</v>
      </c>
      <c r="B2481" s="14">
        <f>YEAR(Barcelona_Idealista4[[#This Row],[Fecha]])</f>
        <v>2021</v>
      </c>
      <c r="C2481" t="s">
        <v>2602</v>
      </c>
      <c r="D2481" t="s">
        <v>11</v>
      </c>
      <c r="E2481" t="s">
        <v>25</v>
      </c>
      <c r="F2481" t="s">
        <v>70</v>
      </c>
      <c r="G2481" t="s">
        <v>120</v>
      </c>
      <c r="H2481" t="s">
        <v>15</v>
      </c>
      <c r="I2481">
        <v>3</v>
      </c>
      <c r="J2481">
        <v>70</v>
      </c>
      <c r="K2481" t="s">
        <v>16</v>
      </c>
      <c r="L2481" t="s">
        <v>17</v>
      </c>
      <c r="M2481" t="s">
        <v>57</v>
      </c>
      <c r="N2481" s="18">
        <f>VLOOKUP(Barcelona_Idealista4[[#This Row],[lift]],Tabla5[],2,0)</f>
        <v>0</v>
      </c>
      <c r="O2481" s="25">
        <v>155000</v>
      </c>
      <c r="P2481" s="25">
        <f>Barcelona_Idealista4[[#This Row],[prices]]/Barcelona_Idealista4[[#This Row],[area_m2]]</f>
        <v>2214.2857142857142</v>
      </c>
      <c r="Q2481" t="str">
        <f>_xlfn.TEXTJOIN("-",0,Barcelona_Idealista4[[#This Row],[condition]],Barcelona_Idealista4[[#This Row],[prices]])</f>
        <v>needs refurb-155000</v>
      </c>
      <c r="R2481" s="11" t="str" cm="1">
        <f t="array" ref="R248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82" spans="1:18" x14ac:dyDescent="0.2">
      <c r="A2482" s="1">
        <v>44516</v>
      </c>
      <c r="B2482" s="14">
        <f>YEAR(Barcelona_Idealista4[[#This Row],[Fecha]])</f>
        <v>2021</v>
      </c>
      <c r="C2482" t="s">
        <v>2603</v>
      </c>
      <c r="D2482" t="s">
        <v>11</v>
      </c>
      <c r="E2482" t="s">
        <v>37</v>
      </c>
      <c r="F2482" t="s">
        <v>49</v>
      </c>
      <c r="G2482" t="s">
        <v>120</v>
      </c>
      <c r="H2482" t="s">
        <v>15</v>
      </c>
      <c r="I2482">
        <v>3</v>
      </c>
      <c r="J2482">
        <v>119</v>
      </c>
      <c r="K2482" t="s">
        <v>28</v>
      </c>
      <c r="L2482" t="s">
        <v>17</v>
      </c>
      <c r="M2482" t="s">
        <v>40</v>
      </c>
      <c r="N2482" s="18">
        <f>VLOOKUP(Barcelona_Idealista4[[#This Row],[lift]],Tabla5[],2,0)</f>
        <v>0.02</v>
      </c>
      <c r="O2482" s="25">
        <v>395000</v>
      </c>
      <c r="P2482" s="25">
        <f>Barcelona_Idealista4[[#This Row],[prices]]/Barcelona_Idealista4[[#This Row],[area_m2]]</f>
        <v>3319.3277310924368</v>
      </c>
      <c r="Q2482" t="str">
        <f>_xlfn.TEXTJOIN("-",0,Barcelona_Idealista4[[#This Row],[condition]],Barcelona_Idealista4[[#This Row],[prices]])</f>
        <v>needs refurb-395000</v>
      </c>
      <c r="R2482" s="11" t="str" cm="1">
        <f t="array" ref="R24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3" spans="1:18" x14ac:dyDescent="0.2">
      <c r="A2483" s="1">
        <v>44517</v>
      </c>
      <c r="B2483" s="14">
        <f>YEAR(Barcelona_Idealista4[[#This Row],[Fecha]])</f>
        <v>2021</v>
      </c>
      <c r="C2483" t="s">
        <v>2604</v>
      </c>
      <c r="D2483" t="s">
        <v>11</v>
      </c>
      <c r="E2483" t="s">
        <v>37</v>
      </c>
      <c r="F2483" t="s">
        <v>49</v>
      </c>
      <c r="G2483" t="s">
        <v>120</v>
      </c>
      <c r="H2483" t="s">
        <v>15</v>
      </c>
      <c r="I2483">
        <v>3</v>
      </c>
      <c r="J2483">
        <v>80</v>
      </c>
      <c r="K2483" t="s">
        <v>28</v>
      </c>
      <c r="L2483" t="s">
        <v>17</v>
      </c>
      <c r="M2483" t="s">
        <v>18</v>
      </c>
      <c r="N2483" s="18">
        <f>VLOOKUP(Barcelona_Idealista4[[#This Row],[lift]],Tabla5[],2,0)</f>
        <v>0.02</v>
      </c>
      <c r="O2483" s="25">
        <v>335000</v>
      </c>
      <c r="P2483" s="25">
        <f>Barcelona_Idealista4[[#This Row],[prices]]/Barcelona_Idealista4[[#This Row],[area_m2]]</f>
        <v>4187.5</v>
      </c>
      <c r="Q2483" t="str">
        <f>_xlfn.TEXTJOIN("-",0,Barcelona_Idealista4[[#This Row],[condition]],Barcelona_Idealista4[[#This Row],[prices]])</f>
        <v>needs refurb-335000</v>
      </c>
      <c r="R2483" s="11" t="str" cm="1">
        <f t="array" ref="R24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4" spans="1:18" x14ac:dyDescent="0.2">
      <c r="A2484" s="1">
        <v>44518</v>
      </c>
      <c r="B2484" s="14">
        <f>YEAR(Barcelona_Idealista4[[#This Row],[Fecha]])</f>
        <v>2021</v>
      </c>
      <c r="C2484" t="s">
        <v>2605</v>
      </c>
      <c r="D2484" t="s">
        <v>11</v>
      </c>
      <c r="E2484" t="s">
        <v>12</v>
      </c>
      <c r="F2484" t="s">
        <v>41</v>
      </c>
      <c r="G2484" t="s">
        <v>120</v>
      </c>
      <c r="H2484" t="s">
        <v>23</v>
      </c>
      <c r="I2484">
        <v>4</v>
      </c>
      <c r="J2484">
        <v>111</v>
      </c>
      <c r="K2484" t="s">
        <v>28</v>
      </c>
      <c r="L2484" t="s">
        <v>67</v>
      </c>
      <c r="M2484" t="s">
        <v>58</v>
      </c>
      <c r="N2484" s="18">
        <f>VLOOKUP(Barcelona_Idealista4[[#This Row],[lift]],Tabla5[],2,0)</f>
        <v>0.02</v>
      </c>
      <c r="O2484" s="25">
        <v>380000</v>
      </c>
      <c r="P2484" s="25">
        <f>Barcelona_Idealista4[[#This Row],[prices]]/Barcelona_Idealista4[[#This Row],[area_m2]]</f>
        <v>3423.4234234234236</v>
      </c>
      <c r="Q2484" t="str">
        <f>_xlfn.TEXTJOIN("-",0,Barcelona_Idealista4[[#This Row],[condition]],Barcelona_Idealista4[[#This Row],[prices]])</f>
        <v>needs refurb-380000</v>
      </c>
      <c r="R2484" s="11" t="str" cm="1">
        <f t="array" ref="R24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5" spans="1:18" x14ac:dyDescent="0.2">
      <c r="A2485" s="1">
        <v>44519</v>
      </c>
      <c r="B2485" s="14">
        <f>YEAR(Barcelona_Idealista4[[#This Row],[Fecha]])</f>
        <v>2021</v>
      </c>
      <c r="C2485" t="s">
        <v>2606</v>
      </c>
      <c r="D2485" t="s">
        <v>11</v>
      </c>
      <c r="E2485" t="s">
        <v>12</v>
      </c>
      <c r="F2485" t="s">
        <v>22</v>
      </c>
      <c r="G2485" t="s">
        <v>120</v>
      </c>
      <c r="H2485" t="s">
        <v>15</v>
      </c>
      <c r="I2485">
        <v>4</v>
      </c>
      <c r="J2485">
        <v>100</v>
      </c>
      <c r="K2485" t="s">
        <v>16</v>
      </c>
      <c r="L2485" t="s">
        <v>17</v>
      </c>
      <c r="M2485" t="s">
        <v>36</v>
      </c>
      <c r="N2485" s="18">
        <f>VLOOKUP(Barcelona_Idealista4[[#This Row],[lift]],Tabla5[],2,0)</f>
        <v>0</v>
      </c>
      <c r="O2485" s="25">
        <v>475000</v>
      </c>
      <c r="P2485" s="25">
        <f>Barcelona_Idealista4[[#This Row],[prices]]/Barcelona_Idealista4[[#This Row],[area_m2]]</f>
        <v>4750</v>
      </c>
      <c r="Q2485" t="str">
        <f>_xlfn.TEXTJOIN("-",0,Barcelona_Idealista4[[#This Row],[condition]],Barcelona_Idealista4[[#This Row],[prices]])</f>
        <v>needs refurb-475000</v>
      </c>
      <c r="R2485" s="11" t="str" cm="1">
        <f t="array" ref="R24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6" spans="1:18" x14ac:dyDescent="0.2">
      <c r="A2486" s="1">
        <v>44520</v>
      </c>
      <c r="B2486" s="14">
        <f>YEAR(Barcelona_Idealista4[[#This Row],[Fecha]])</f>
        <v>2021</v>
      </c>
      <c r="C2486" t="s">
        <v>2607</v>
      </c>
      <c r="D2486" t="s">
        <v>11</v>
      </c>
      <c r="E2486" t="s">
        <v>12</v>
      </c>
      <c r="F2486" t="s">
        <v>13</v>
      </c>
      <c r="G2486" t="s">
        <v>120</v>
      </c>
      <c r="H2486" t="s">
        <v>15</v>
      </c>
      <c r="I2486">
        <v>4</v>
      </c>
      <c r="J2486">
        <v>140</v>
      </c>
      <c r="K2486" t="s">
        <v>16</v>
      </c>
      <c r="L2486" t="s">
        <v>17</v>
      </c>
      <c r="M2486" t="s">
        <v>21</v>
      </c>
      <c r="N2486" s="18">
        <f>VLOOKUP(Barcelona_Idealista4[[#This Row],[lift]],Tabla5[],2,0)</f>
        <v>0</v>
      </c>
      <c r="O2486" s="25">
        <v>860000</v>
      </c>
      <c r="P2486" s="25">
        <f>Barcelona_Idealista4[[#This Row],[prices]]/Barcelona_Idealista4[[#This Row],[area_m2]]</f>
        <v>6142.8571428571431</v>
      </c>
      <c r="Q2486" t="str">
        <f>_xlfn.TEXTJOIN("-",0,Barcelona_Idealista4[[#This Row],[condition]],Barcelona_Idealista4[[#This Row],[prices]])</f>
        <v>needs refurb-860000</v>
      </c>
      <c r="R2486" s="11" t="str" cm="1">
        <f t="array" ref="R24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7" spans="1:18" x14ac:dyDescent="0.2">
      <c r="A2487" s="1">
        <v>44521</v>
      </c>
      <c r="B2487" s="14">
        <f>YEAR(Barcelona_Idealista4[[#This Row],[Fecha]])</f>
        <v>2021</v>
      </c>
      <c r="C2487" t="s">
        <v>2608</v>
      </c>
      <c r="D2487" t="s">
        <v>11</v>
      </c>
      <c r="E2487" t="s">
        <v>37</v>
      </c>
      <c r="F2487" t="s">
        <v>38</v>
      </c>
      <c r="G2487" t="s">
        <v>120</v>
      </c>
      <c r="H2487" t="s">
        <v>15</v>
      </c>
      <c r="I2487">
        <v>5</v>
      </c>
      <c r="J2487">
        <v>185</v>
      </c>
      <c r="K2487" t="s">
        <v>28</v>
      </c>
      <c r="L2487" t="s">
        <v>17</v>
      </c>
      <c r="M2487" t="s">
        <v>57</v>
      </c>
      <c r="N2487" s="18">
        <f>VLOOKUP(Barcelona_Idealista4[[#This Row],[lift]],Tabla5[],2,0)</f>
        <v>0.02</v>
      </c>
      <c r="O2487" s="25">
        <v>700000</v>
      </c>
      <c r="P2487" s="25">
        <f>Barcelona_Idealista4[[#This Row],[prices]]/Barcelona_Idealista4[[#This Row],[area_m2]]</f>
        <v>3783.7837837837837</v>
      </c>
      <c r="Q2487" t="str">
        <f>_xlfn.TEXTJOIN("-",0,Barcelona_Idealista4[[#This Row],[condition]],Barcelona_Idealista4[[#This Row],[prices]])</f>
        <v>needs refurb-700000</v>
      </c>
      <c r="R2487" s="11" t="str" cm="1">
        <f t="array" ref="R24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8" spans="1:18" x14ac:dyDescent="0.2">
      <c r="A2488" s="1">
        <v>44522</v>
      </c>
      <c r="B2488" s="14">
        <f>YEAR(Barcelona_Idealista4[[#This Row],[Fecha]])</f>
        <v>2021</v>
      </c>
      <c r="C2488" t="s">
        <v>2609</v>
      </c>
      <c r="D2488" t="s">
        <v>11</v>
      </c>
      <c r="E2488" t="s">
        <v>37</v>
      </c>
      <c r="F2488" t="s">
        <v>38</v>
      </c>
      <c r="G2488" t="s">
        <v>120</v>
      </c>
      <c r="H2488" t="s">
        <v>15</v>
      </c>
      <c r="I2488">
        <v>2</v>
      </c>
      <c r="J2488">
        <v>66</v>
      </c>
      <c r="K2488" t="s">
        <v>16</v>
      </c>
      <c r="L2488" t="s">
        <v>67</v>
      </c>
      <c r="M2488" t="s">
        <v>57</v>
      </c>
      <c r="N2488" s="18">
        <f>VLOOKUP(Barcelona_Idealista4[[#This Row],[lift]],Tabla5[],2,0)</f>
        <v>0</v>
      </c>
      <c r="O2488" s="25">
        <v>340000</v>
      </c>
      <c r="P2488" s="25">
        <f>Barcelona_Idealista4[[#This Row],[prices]]/Barcelona_Idealista4[[#This Row],[area_m2]]</f>
        <v>5151.515151515152</v>
      </c>
      <c r="Q2488" t="str">
        <f>_xlfn.TEXTJOIN("-",0,Barcelona_Idealista4[[#This Row],[condition]],Barcelona_Idealista4[[#This Row],[prices]])</f>
        <v>needs refurb-340000</v>
      </c>
      <c r="R2488" s="11" t="str" cm="1">
        <f t="array" ref="R24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89" spans="1:18" x14ac:dyDescent="0.2">
      <c r="A2489" s="1">
        <v>44523</v>
      </c>
      <c r="B2489" s="14">
        <f>YEAR(Barcelona_Idealista4[[#This Row],[Fecha]])</f>
        <v>2021</v>
      </c>
      <c r="C2489" t="s">
        <v>2610</v>
      </c>
      <c r="D2489" t="s">
        <v>11</v>
      </c>
      <c r="E2489" t="s">
        <v>42</v>
      </c>
      <c r="F2489" t="s">
        <v>43</v>
      </c>
      <c r="G2489" t="s">
        <v>120</v>
      </c>
      <c r="H2489" t="s">
        <v>15</v>
      </c>
      <c r="I2489">
        <v>1</v>
      </c>
      <c r="J2489">
        <v>53</v>
      </c>
      <c r="K2489" t="s">
        <v>28</v>
      </c>
      <c r="L2489" t="s">
        <v>17</v>
      </c>
      <c r="M2489" t="s">
        <v>21</v>
      </c>
      <c r="N2489" s="18">
        <f>VLOOKUP(Barcelona_Idealista4[[#This Row],[lift]],Tabla5[],2,0)</f>
        <v>0.02</v>
      </c>
      <c r="O2489" s="25">
        <v>235000</v>
      </c>
      <c r="P2489" s="25">
        <f>Barcelona_Idealista4[[#This Row],[prices]]/Barcelona_Idealista4[[#This Row],[area_m2]]</f>
        <v>4433.9622641509432</v>
      </c>
      <c r="Q2489" t="str">
        <f>_xlfn.TEXTJOIN("-",0,Barcelona_Idealista4[[#This Row],[condition]],Barcelona_Idealista4[[#This Row],[prices]])</f>
        <v>needs refurb-235000</v>
      </c>
      <c r="R2489" s="11" t="str" cm="1">
        <f t="array" ref="R24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0" spans="1:18" x14ac:dyDescent="0.2">
      <c r="A2490" s="1">
        <v>44524</v>
      </c>
      <c r="B2490" s="14">
        <f>YEAR(Barcelona_Idealista4[[#This Row],[Fecha]])</f>
        <v>2021</v>
      </c>
      <c r="C2490" t="s">
        <v>2611</v>
      </c>
      <c r="D2490" t="s">
        <v>11</v>
      </c>
      <c r="E2490" t="s">
        <v>37</v>
      </c>
      <c r="F2490" t="s">
        <v>74</v>
      </c>
      <c r="G2490" t="s">
        <v>120</v>
      </c>
      <c r="H2490" t="s">
        <v>15</v>
      </c>
      <c r="I2490">
        <v>2</v>
      </c>
      <c r="J2490">
        <v>45</v>
      </c>
      <c r="K2490" t="s">
        <v>28</v>
      </c>
      <c r="L2490" t="s">
        <v>67</v>
      </c>
      <c r="M2490" t="s">
        <v>18</v>
      </c>
      <c r="N2490" s="18">
        <f>VLOOKUP(Barcelona_Idealista4[[#This Row],[lift]],Tabla5[],2,0)</f>
        <v>0.02</v>
      </c>
      <c r="O2490" s="25">
        <v>93000</v>
      </c>
      <c r="P2490" s="25">
        <f>Barcelona_Idealista4[[#This Row],[prices]]/Barcelona_Idealista4[[#This Row],[area_m2]]</f>
        <v>2066.6666666666665</v>
      </c>
      <c r="Q2490" t="str">
        <f>_xlfn.TEXTJOIN("-",0,Barcelona_Idealista4[[#This Row],[condition]],Barcelona_Idealista4[[#This Row],[prices]])</f>
        <v>needs refurb-93000</v>
      </c>
      <c r="R2490" s="11" t="str" cm="1">
        <f t="array" ref="R249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1" spans="1:18" x14ac:dyDescent="0.2">
      <c r="A2491" s="1">
        <v>44525</v>
      </c>
      <c r="B2491" s="14">
        <f>YEAR(Barcelona_Idealista4[[#This Row],[Fecha]])</f>
        <v>2021</v>
      </c>
      <c r="C2491" t="s">
        <v>2612</v>
      </c>
      <c r="D2491" t="s">
        <v>11</v>
      </c>
      <c r="E2491" t="s">
        <v>34</v>
      </c>
      <c r="F2491" t="s">
        <v>44</v>
      </c>
      <c r="G2491" t="s">
        <v>120</v>
      </c>
      <c r="H2491" t="s">
        <v>15</v>
      </c>
      <c r="I2491">
        <v>4</v>
      </c>
      <c r="J2491">
        <v>103</v>
      </c>
      <c r="K2491" t="s">
        <v>16</v>
      </c>
      <c r="L2491" t="s">
        <v>17</v>
      </c>
      <c r="M2491" t="s">
        <v>18</v>
      </c>
      <c r="N2491" s="18">
        <f>VLOOKUP(Barcelona_Idealista4[[#This Row],[lift]],Tabla5[],2,0)</f>
        <v>0</v>
      </c>
      <c r="O2491" s="25">
        <v>395000</v>
      </c>
      <c r="P2491" s="25">
        <f>Barcelona_Idealista4[[#This Row],[prices]]/Barcelona_Idealista4[[#This Row],[area_m2]]</f>
        <v>3834.9514563106795</v>
      </c>
      <c r="Q2491" t="str">
        <f>_xlfn.TEXTJOIN("-",0,Barcelona_Idealista4[[#This Row],[condition]],Barcelona_Idealista4[[#This Row],[prices]])</f>
        <v>needs refurb-395000</v>
      </c>
      <c r="R2491" s="11" t="str" cm="1">
        <f t="array" ref="R24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2" spans="1:18" x14ac:dyDescent="0.2">
      <c r="A2492" s="1">
        <v>44526</v>
      </c>
      <c r="B2492" s="14">
        <f>YEAR(Barcelona_Idealista4[[#This Row],[Fecha]])</f>
        <v>2021</v>
      </c>
      <c r="C2492" t="s">
        <v>2613</v>
      </c>
      <c r="D2492" t="s">
        <v>11</v>
      </c>
      <c r="E2492" t="s">
        <v>37</v>
      </c>
      <c r="F2492" t="s">
        <v>74</v>
      </c>
      <c r="G2492" t="s">
        <v>120</v>
      </c>
      <c r="H2492" t="s">
        <v>15</v>
      </c>
      <c r="I2492">
        <v>2</v>
      </c>
      <c r="J2492">
        <v>53</v>
      </c>
      <c r="K2492" t="s">
        <v>28</v>
      </c>
      <c r="L2492" t="s">
        <v>67</v>
      </c>
      <c r="M2492" t="s">
        <v>40</v>
      </c>
      <c r="N2492" s="18">
        <f>VLOOKUP(Barcelona_Idealista4[[#This Row],[lift]],Tabla5[],2,0)</f>
        <v>0.02</v>
      </c>
      <c r="O2492" s="25">
        <v>141500</v>
      </c>
      <c r="P2492" s="25">
        <f>Barcelona_Idealista4[[#This Row],[prices]]/Barcelona_Idealista4[[#This Row],[area_m2]]</f>
        <v>2669.8113207547171</v>
      </c>
      <c r="Q2492" t="str">
        <f>_xlfn.TEXTJOIN("-",0,Barcelona_Idealista4[[#This Row],[condition]],Barcelona_Idealista4[[#This Row],[prices]])</f>
        <v>needs refurb-141500</v>
      </c>
      <c r="R2492" s="11" t="str" cm="1">
        <f t="array" ref="R24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3" spans="1:18" x14ac:dyDescent="0.2">
      <c r="A2493" s="1">
        <v>44527</v>
      </c>
      <c r="B2493" s="14">
        <f>YEAR(Barcelona_Idealista4[[#This Row],[Fecha]])</f>
        <v>2021</v>
      </c>
      <c r="C2493" t="s">
        <v>2614</v>
      </c>
      <c r="D2493" t="s">
        <v>11</v>
      </c>
      <c r="E2493" t="s">
        <v>25</v>
      </c>
      <c r="F2493" t="s">
        <v>26</v>
      </c>
      <c r="G2493" t="s">
        <v>120</v>
      </c>
      <c r="H2493" t="s">
        <v>15</v>
      </c>
      <c r="I2493">
        <v>3</v>
      </c>
      <c r="J2493">
        <v>60</v>
      </c>
      <c r="K2493" t="s">
        <v>16</v>
      </c>
      <c r="L2493" t="s">
        <v>17</v>
      </c>
      <c r="M2493" t="s">
        <v>52</v>
      </c>
      <c r="N2493" s="18">
        <f>VLOOKUP(Barcelona_Idealista4[[#This Row],[lift]],Tabla5[],2,0)</f>
        <v>0</v>
      </c>
      <c r="O2493" s="25">
        <v>206000</v>
      </c>
      <c r="P2493" s="25">
        <f>Barcelona_Idealista4[[#This Row],[prices]]/Barcelona_Idealista4[[#This Row],[area_m2]]</f>
        <v>3433.3333333333335</v>
      </c>
      <c r="Q2493" t="str">
        <f>_xlfn.TEXTJOIN("-",0,Barcelona_Idealista4[[#This Row],[condition]],Barcelona_Idealista4[[#This Row],[prices]])</f>
        <v>needs refurb-206000</v>
      </c>
      <c r="R2493" s="11" t="str" cm="1">
        <f t="array" ref="R24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4" spans="1:18" x14ac:dyDescent="0.2">
      <c r="A2494" s="1">
        <v>44528</v>
      </c>
      <c r="B2494" s="14">
        <f>YEAR(Barcelona_Idealista4[[#This Row],[Fecha]])</f>
        <v>2021</v>
      </c>
      <c r="C2494" t="s">
        <v>2615</v>
      </c>
      <c r="D2494" t="s">
        <v>11</v>
      </c>
      <c r="E2494" t="s">
        <v>54</v>
      </c>
      <c r="F2494" t="s">
        <v>108</v>
      </c>
      <c r="G2494" t="s">
        <v>120</v>
      </c>
      <c r="H2494" t="s">
        <v>15</v>
      </c>
      <c r="I2494">
        <v>3</v>
      </c>
      <c r="J2494">
        <v>81</v>
      </c>
      <c r="K2494" t="s">
        <v>16</v>
      </c>
      <c r="L2494" t="s">
        <v>17</v>
      </c>
      <c r="M2494" t="s">
        <v>58</v>
      </c>
      <c r="N2494" s="18">
        <f>VLOOKUP(Barcelona_Idealista4[[#This Row],[lift]],Tabla5[],2,0)</f>
        <v>0</v>
      </c>
      <c r="O2494" s="25">
        <v>235000</v>
      </c>
      <c r="P2494" s="25">
        <f>Barcelona_Idealista4[[#This Row],[prices]]/Barcelona_Idealista4[[#This Row],[area_m2]]</f>
        <v>2901.2345679012346</v>
      </c>
      <c r="Q2494" t="str">
        <f>_xlfn.TEXTJOIN("-",0,Barcelona_Idealista4[[#This Row],[condition]],Barcelona_Idealista4[[#This Row],[prices]])</f>
        <v>needs refurb-235000</v>
      </c>
      <c r="R2494" s="11" t="str" cm="1">
        <f t="array" ref="R24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5" spans="1:18" x14ac:dyDescent="0.2">
      <c r="A2495" s="1">
        <v>44529</v>
      </c>
      <c r="B2495" s="14">
        <f>YEAR(Barcelona_Idealista4[[#This Row],[Fecha]])</f>
        <v>2021</v>
      </c>
      <c r="C2495" t="s">
        <v>2616</v>
      </c>
      <c r="D2495" t="s">
        <v>11</v>
      </c>
      <c r="E2495" t="s">
        <v>19</v>
      </c>
      <c r="F2495" t="s">
        <v>20</v>
      </c>
      <c r="G2495" t="s">
        <v>120</v>
      </c>
      <c r="H2495" t="s">
        <v>15</v>
      </c>
      <c r="I2495">
        <v>4</v>
      </c>
      <c r="J2495">
        <v>111</v>
      </c>
      <c r="K2495" t="s">
        <v>16</v>
      </c>
      <c r="L2495" t="s">
        <v>17</v>
      </c>
      <c r="M2495" t="s">
        <v>58</v>
      </c>
      <c r="N2495" s="18">
        <f>VLOOKUP(Barcelona_Idealista4[[#This Row],[lift]],Tabla5[],2,0)</f>
        <v>0</v>
      </c>
      <c r="O2495" s="25">
        <v>422500</v>
      </c>
      <c r="P2495" s="25">
        <f>Barcelona_Idealista4[[#This Row],[prices]]/Barcelona_Idealista4[[#This Row],[area_m2]]</f>
        <v>3806.3063063063064</v>
      </c>
      <c r="Q2495" t="str">
        <f>_xlfn.TEXTJOIN("-",0,Barcelona_Idealista4[[#This Row],[condition]],Barcelona_Idealista4[[#This Row],[prices]])</f>
        <v>needs refurb-422500</v>
      </c>
      <c r="R2495" s="11" t="str" cm="1">
        <f t="array" ref="R24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6" spans="1:18" x14ac:dyDescent="0.2">
      <c r="A2496" s="1">
        <v>44530</v>
      </c>
      <c r="B2496" s="14">
        <f>YEAR(Barcelona_Idealista4[[#This Row],[Fecha]])</f>
        <v>2021</v>
      </c>
      <c r="C2496" t="s">
        <v>2617</v>
      </c>
      <c r="D2496" t="s">
        <v>11</v>
      </c>
      <c r="E2496" t="s">
        <v>12</v>
      </c>
      <c r="F2496" t="s">
        <v>41</v>
      </c>
      <c r="G2496" t="s">
        <v>120</v>
      </c>
      <c r="H2496" t="s">
        <v>15</v>
      </c>
      <c r="I2496">
        <v>4</v>
      </c>
      <c r="J2496">
        <v>90</v>
      </c>
      <c r="K2496" t="s">
        <v>16</v>
      </c>
      <c r="L2496" t="s">
        <v>17</v>
      </c>
      <c r="M2496" t="s">
        <v>40</v>
      </c>
      <c r="N2496" s="18">
        <f>VLOOKUP(Barcelona_Idealista4[[#This Row],[lift]],Tabla5[],2,0)</f>
        <v>0</v>
      </c>
      <c r="O2496" s="25">
        <v>390000</v>
      </c>
      <c r="P2496" s="25">
        <f>Barcelona_Idealista4[[#This Row],[prices]]/Barcelona_Idealista4[[#This Row],[area_m2]]</f>
        <v>4333.333333333333</v>
      </c>
      <c r="Q2496" t="str">
        <f>_xlfn.TEXTJOIN("-",0,Barcelona_Idealista4[[#This Row],[condition]],Barcelona_Idealista4[[#This Row],[prices]])</f>
        <v>needs refurb-390000</v>
      </c>
      <c r="R2496" s="11" t="str" cm="1">
        <f t="array" ref="R24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7" spans="1:18" x14ac:dyDescent="0.2">
      <c r="A2497" s="1">
        <v>44531</v>
      </c>
      <c r="B2497" s="14">
        <f>YEAR(Barcelona_Idealista4[[#This Row],[Fecha]])</f>
        <v>2021</v>
      </c>
      <c r="C2497" t="s">
        <v>2618</v>
      </c>
      <c r="D2497" t="s">
        <v>11</v>
      </c>
      <c r="E2497" t="s">
        <v>42</v>
      </c>
      <c r="F2497" t="s">
        <v>62</v>
      </c>
      <c r="G2497" t="s">
        <v>120</v>
      </c>
      <c r="H2497" t="s">
        <v>15</v>
      </c>
      <c r="I2497">
        <v>2</v>
      </c>
      <c r="J2497">
        <v>51</v>
      </c>
      <c r="K2497" t="s">
        <v>16</v>
      </c>
      <c r="L2497" t="s">
        <v>17</v>
      </c>
      <c r="M2497" t="s">
        <v>40</v>
      </c>
      <c r="N2497" s="18">
        <f>VLOOKUP(Barcelona_Idealista4[[#This Row],[lift]],Tabla5[],2,0)</f>
        <v>0</v>
      </c>
      <c r="O2497" s="25">
        <v>195000</v>
      </c>
      <c r="P2497" s="25">
        <f>Barcelona_Idealista4[[#This Row],[prices]]/Barcelona_Idealista4[[#This Row],[area_m2]]</f>
        <v>3823.5294117647059</v>
      </c>
      <c r="Q2497" t="str">
        <f>_xlfn.TEXTJOIN("-",0,Barcelona_Idealista4[[#This Row],[condition]],Barcelona_Idealista4[[#This Row],[prices]])</f>
        <v>needs refurb-195000</v>
      </c>
      <c r="R2497" s="11" t="str" cm="1">
        <f t="array" ref="R24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498" spans="1:18" x14ac:dyDescent="0.2">
      <c r="A2498" s="1">
        <v>44532</v>
      </c>
      <c r="B2498" s="14">
        <f>YEAR(Barcelona_Idealista4[[#This Row],[Fecha]])</f>
        <v>2021</v>
      </c>
      <c r="C2498" t="s">
        <v>2619</v>
      </c>
      <c r="D2498" t="s">
        <v>11</v>
      </c>
      <c r="E2498" t="s">
        <v>42</v>
      </c>
      <c r="F2498" t="s">
        <v>59</v>
      </c>
      <c r="G2498" t="s">
        <v>120</v>
      </c>
      <c r="H2498" t="s">
        <v>15</v>
      </c>
      <c r="I2498">
        <v>3</v>
      </c>
      <c r="J2498">
        <v>75</v>
      </c>
      <c r="K2498" t="s">
        <v>16</v>
      </c>
      <c r="L2498" t="s">
        <v>17</v>
      </c>
      <c r="M2498" t="s">
        <v>60</v>
      </c>
      <c r="N2498" s="18">
        <f>VLOOKUP(Barcelona_Idealista4[[#This Row],[lift]],Tabla5[],2,0)</f>
        <v>0</v>
      </c>
      <c r="O2498" s="25">
        <v>210000</v>
      </c>
      <c r="P2498" s="25">
        <f>Barcelona_Idealista4[[#This Row],[prices]]/Barcelona_Idealista4[[#This Row],[area_m2]]</f>
        <v>2800</v>
      </c>
      <c r="Q2498" t="str">
        <f>_xlfn.TEXTJOIN("-",0,Barcelona_Idealista4[[#This Row],[condition]],Barcelona_Idealista4[[#This Row],[prices]])</f>
        <v>needs refurb-210000</v>
      </c>
      <c r="R2498" s="11" t="str" cm="1">
        <f t="array" ref="R24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499" spans="1:18" x14ac:dyDescent="0.2">
      <c r="A2499" s="1">
        <v>44533</v>
      </c>
      <c r="B2499" s="14">
        <f>YEAR(Barcelona_Idealista4[[#This Row],[Fecha]])</f>
        <v>2021</v>
      </c>
      <c r="C2499" t="s">
        <v>2620</v>
      </c>
      <c r="D2499" t="s">
        <v>11</v>
      </c>
      <c r="E2499" t="s">
        <v>42</v>
      </c>
      <c r="F2499" t="s">
        <v>61</v>
      </c>
      <c r="G2499" t="s">
        <v>120</v>
      </c>
      <c r="H2499" t="s">
        <v>15</v>
      </c>
      <c r="I2499">
        <v>3</v>
      </c>
      <c r="J2499">
        <v>80</v>
      </c>
      <c r="K2499" t="s">
        <v>16</v>
      </c>
      <c r="L2499" t="s">
        <v>17</v>
      </c>
      <c r="M2499" t="s">
        <v>40</v>
      </c>
      <c r="N2499" s="18">
        <f>VLOOKUP(Barcelona_Idealista4[[#This Row],[lift]],Tabla5[],2,0)</f>
        <v>0</v>
      </c>
      <c r="O2499" s="25">
        <v>265000</v>
      </c>
      <c r="P2499" s="25">
        <f>Barcelona_Idealista4[[#This Row],[prices]]/Barcelona_Idealista4[[#This Row],[area_m2]]</f>
        <v>3312.5</v>
      </c>
      <c r="Q2499" t="str">
        <f>_xlfn.TEXTJOIN("-",0,Barcelona_Idealista4[[#This Row],[condition]],Barcelona_Idealista4[[#This Row],[prices]])</f>
        <v>needs refurb-265000</v>
      </c>
      <c r="R2499" s="11" t="str" cm="1">
        <f t="array" ref="R24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0" spans="1:18" x14ac:dyDescent="0.2">
      <c r="A2500" s="1">
        <v>44534</v>
      </c>
      <c r="B2500" s="14">
        <f>YEAR(Barcelona_Idealista4[[#This Row],[Fecha]])</f>
        <v>2021</v>
      </c>
      <c r="C2500" t="s">
        <v>2621</v>
      </c>
      <c r="D2500" t="s">
        <v>11</v>
      </c>
      <c r="E2500" t="s">
        <v>47</v>
      </c>
      <c r="F2500" t="s">
        <v>86</v>
      </c>
      <c r="G2500" t="s">
        <v>120</v>
      </c>
      <c r="H2500" t="s">
        <v>15</v>
      </c>
      <c r="I2500">
        <v>4</v>
      </c>
      <c r="J2500">
        <v>161</v>
      </c>
      <c r="K2500" t="s">
        <v>28</v>
      </c>
      <c r="L2500" t="s">
        <v>17</v>
      </c>
      <c r="M2500" t="s">
        <v>18</v>
      </c>
      <c r="N2500" s="18">
        <f>VLOOKUP(Barcelona_Idealista4[[#This Row],[lift]],Tabla5[],2,0)</f>
        <v>0.02</v>
      </c>
      <c r="O2500" s="25">
        <v>325000</v>
      </c>
      <c r="P2500" s="25">
        <f>Barcelona_Idealista4[[#This Row],[prices]]/Barcelona_Idealista4[[#This Row],[area_m2]]</f>
        <v>2018.6335403726707</v>
      </c>
      <c r="Q2500" t="str">
        <f>_xlfn.TEXTJOIN("-",0,Barcelona_Idealista4[[#This Row],[condition]],Barcelona_Idealista4[[#This Row],[prices]])</f>
        <v>needs refurb-325000</v>
      </c>
      <c r="R2500" s="11" t="str" cm="1">
        <f t="array" ref="R25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1" spans="1:18" x14ac:dyDescent="0.2">
      <c r="A2501" s="1">
        <v>44535</v>
      </c>
      <c r="B2501" s="14">
        <f>YEAR(Barcelona_Idealista4[[#This Row],[Fecha]])</f>
        <v>2021</v>
      </c>
      <c r="C2501" t="s">
        <v>2622</v>
      </c>
      <c r="D2501" t="s">
        <v>11</v>
      </c>
      <c r="E2501" t="s">
        <v>19</v>
      </c>
      <c r="F2501" t="s">
        <v>68</v>
      </c>
      <c r="G2501" t="s">
        <v>120</v>
      </c>
      <c r="H2501" t="s">
        <v>23</v>
      </c>
      <c r="I2501">
        <v>2</v>
      </c>
      <c r="J2501">
        <v>66</v>
      </c>
      <c r="K2501" t="s">
        <v>16</v>
      </c>
      <c r="L2501" t="s">
        <v>17</v>
      </c>
      <c r="M2501" t="s">
        <v>36</v>
      </c>
      <c r="N2501" s="18">
        <f>VLOOKUP(Barcelona_Idealista4[[#This Row],[lift]],Tabla5[],2,0)</f>
        <v>0</v>
      </c>
      <c r="O2501" s="25">
        <v>399000</v>
      </c>
      <c r="P2501" s="25">
        <f>Barcelona_Idealista4[[#This Row],[prices]]/Barcelona_Idealista4[[#This Row],[area_m2]]</f>
        <v>6045.454545454545</v>
      </c>
      <c r="Q2501" t="str">
        <f>_xlfn.TEXTJOIN("-",0,Barcelona_Idealista4[[#This Row],[condition]],Barcelona_Idealista4[[#This Row],[prices]])</f>
        <v>needs refurb-399000</v>
      </c>
      <c r="R2501" s="11" t="str" cm="1">
        <f t="array" ref="R25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2" spans="1:18" x14ac:dyDescent="0.2">
      <c r="A2502" s="1">
        <v>44536</v>
      </c>
      <c r="B2502" s="14">
        <f>YEAR(Barcelona_Idealista4[[#This Row],[Fecha]])</f>
        <v>2021</v>
      </c>
      <c r="C2502" t="s">
        <v>2623</v>
      </c>
      <c r="D2502" t="s">
        <v>11</v>
      </c>
      <c r="E2502" t="s">
        <v>50</v>
      </c>
      <c r="F2502" t="s">
        <v>51</v>
      </c>
      <c r="G2502" t="s">
        <v>120</v>
      </c>
      <c r="H2502" t="s">
        <v>23</v>
      </c>
      <c r="I2502">
        <v>3</v>
      </c>
      <c r="J2502">
        <v>66</v>
      </c>
      <c r="K2502" t="s">
        <v>28</v>
      </c>
      <c r="L2502" t="s">
        <v>17</v>
      </c>
      <c r="M2502" t="s">
        <v>58</v>
      </c>
      <c r="N2502" s="18">
        <f>VLOOKUP(Barcelona_Idealista4[[#This Row],[lift]],Tabla5[],2,0)</f>
        <v>0.02</v>
      </c>
      <c r="O2502" s="25">
        <v>320000</v>
      </c>
      <c r="P2502" s="25">
        <f>Barcelona_Idealista4[[#This Row],[prices]]/Barcelona_Idealista4[[#This Row],[area_m2]]</f>
        <v>4848.484848484848</v>
      </c>
      <c r="Q2502" t="str">
        <f>_xlfn.TEXTJOIN("-",0,Barcelona_Idealista4[[#This Row],[condition]],Barcelona_Idealista4[[#This Row],[prices]])</f>
        <v>needs refurb-320000</v>
      </c>
      <c r="R2502" s="11" t="str" cm="1">
        <f t="array" ref="R25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3" spans="1:18" x14ac:dyDescent="0.2">
      <c r="A2503" s="1">
        <v>44537</v>
      </c>
      <c r="B2503" s="14">
        <f>YEAR(Barcelona_Idealista4[[#This Row],[Fecha]])</f>
        <v>2021</v>
      </c>
      <c r="C2503" t="s">
        <v>2624</v>
      </c>
      <c r="D2503" t="s">
        <v>11</v>
      </c>
      <c r="E2503" t="s">
        <v>34</v>
      </c>
      <c r="F2503" t="s">
        <v>35</v>
      </c>
      <c r="G2503" t="s">
        <v>120</v>
      </c>
      <c r="H2503" t="s">
        <v>15</v>
      </c>
      <c r="I2503">
        <v>4</v>
      </c>
      <c r="J2503">
        <v>143</v>
      </c>
      <c r="K2503" t="s">
        <v>16</v>
      </c>
      <c r="L2503" t="s">
        <v>17</v>
      </c>
      <c r="M2503" t="s">
        <v>18</v>
      </c>
      <c r="N2503" s="18">
        <f>VLOOKUP(Barcelona_Idealista4[[#This Row],[lift]],Tabla5[],2,0)</f>
        <v>0</v>
      </c>
      <c r="O2503" s="25">
        <v>795000</v>
      </c>
      <c r="P2503" s="25">
        <f>Barcelona_Idealista4[[#This Row],[prices]]/Barcelona_Idealista4[[#This Row],[area_m2]]</f>
        <v>5559.4405594405598</v>
      </c>
      <c r="Q2503" t="str">
        <f>_xlfn.TEXTJOIN("-",0,Barcelona_Idealista4[[#This Row],[condition]],Barcelona_Idealista4[[#This Row],[prices]])</f>
        <v>needs refurb-795000</v>
      </c>
      <c r="R2503" s="11" t="str" cm="1">
        <f t="array" ref="R25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4" spans="1:18" x14ac:dyDescent="0.2">
      <c r="A2504" s="1">
        <v>44538</v>
      </c>
      <c r="B2504" s="14">
        <f>YEAR(Barcelona_Idealista4[[#This Row],[Fecha]])</f>
        <v>2021</v>
      </c>
      <c r="C2504" t="s">
        <v>2625</v>
      </c>
      <c r="D2504" t="s">
        <v>11</v>
      </c>
      <c r="E2504" t="s">
        <v>25</v>
      </c>
      <c r="F2504" t="s">
        <v>70</v>
      </c>
      <c r="G2504" t="s">
        <v>120</v>
      </c>
      <c r="H2504" t="s">
        <v>15</v>
      </c>
      <c r="I2504">
        <v>3</v>
      </c>
      <c r="J2504">
        <v>80</v>
      </c>
      <c r="K2504" t="s">
        <v>16</v>
      </c>
      <c r="L2504" t="s">
        <v>17</v>
      </c>
      <c r="M2504" t="s">
        <v>18</v>
      </c>
      <c r="N2504" s="18">
        <f>VLOOKUP(Barcelona_Idealista4[[#This Row],[lift]],Tabla5[],2,0)</f>
        <v>0</v>
      </c>
      <c r="O2504" s="25">
        <v>200000</v>
      </c>
      <c r="P2504" s="25">
        <f>Barcelona_Idealista4[[#This Row],[prices]]/Barcelona_Idealista4[[#This Row],[area_m2]]</f>
        <v>2500</v>
      </c>
      <c r="Q2504" t="str">
        <f>_xlfn.TEXTJOIN("-",0,Barcelona_Idealista4[[#This Row],[condition]],Barcelona_Idealista4[[#This Row],[prices]])</f>
        <v>needs refurb-200000</v>
      </c>
      <c r="R2504" s="11" t="str" cm="1">
        <f t="array" ref="R25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5" spans="1:18" x14ac:dyDescent="0.2">
      <c r="A2505" s="1">
        <v>44539</v>
      </c>
      <c r="B2505" s="14">
        <f>YEAR(Barcelona_Idealista4[[#This Row],[Fecha]])</f>
        <v>2021</v>
      </c>
      <c r="C2505" t="s">
        <v>2626</v>
      </c>
      <c r="D2505" t="s">
        <v>11</v>
      </c>
      <c r="E2505" t="s">
        <v>47</v>
      </c>
      <c r="F2505" t="s">
        <v>86</v>
      </c>
      <c r="G2505" t="s">
        <v>120</v>
      </c>
      <c r="H2505" t="s">
        <v>27</v>
      </c>
      <c r="I2505">
        <v>2</v>
      </c>
      <c r="J2505">
        <v>98</v>
      </c>
      <c r="K2505" t="s">
        <v>28</v>
      </c>
      <c r="L2505" t="s">
        <v>17</v>
      </c>
      <c r="M2505" t="s">
        <v>29</v>
      </c>
      <c r="N2505" s="18">
        <f>VLOOKUP(Barcelona_Idealista4[[#This Row],[lift]],Tabla5[],2,0)</f>
        <v>0.02</v>
      </c>
      <c r="O2505" s="25">
        <v>275000</v>
      </c>
      <c r="P2505" s="25">
        <f>Barcelona_Idealista4[[#This Row],[prices]]/Barcelona_Idealista4[[#This Row],[area_m2]]</f>
        <v>2806.1224489795918</v>
      </c>
      <c r="Q2505" t="str">
        <f>_xlfn.TEXTJOIN("-",0,Barcelona_Idealista4[[#This Row],[condition]],Barcelona_Idealista4[[#This Row],[prices]])</f>
        <v>needs refurb-275000</v>
      </c>
      <c r="R2505" s="11" t="str" cm="1">
        <f t="array" ref="R250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06" spans="1:18" x14ac:dyDescent="0.2">
      <c r="A2506" s="1">
        <v>44540</v>
      </c>
      <c r="B2506" s="14">
        <f>YEAR(Barcelona_Idealista4[[#This Row],[Fecha]])</f>
        <v>2021</v>
      </c>
      <c r="C2506" t="s">
        <v>2627</v>
      </c>
      <c r="D2506" t="s">
        <v>11</v>
      </c>
      <c r="E2506" t="s">
        <v>19</v>
      </c>
      <c r="F2506" t="s">
        <v>20</v>
      </c>
      <c r="G2506" t="s">
        <v>120</v>
      </c>
      <c r="H2506" t="s">
        <v>15</v>
      </c>
      <c r="I2506">
        <v>5</v>
      </c>
      <c r="J2506">
        <v>230</v>
      </c>
      <c r="K2506" t="s">
        <v>16</v>
      </c>
      <c r="L2506" t="s">
        <v>17</v>
      </c>
      <c r="M2506" t="s">
        <v>58</v>
      </c>
      <c r="N2506" s="18">
        <f>VLOOKUP(Barcelona_Idealista4[[#This Row],[lift]],Tabla5[],2,0)</f>
        <v>0</v>
      </c>
      <c r="O2506" s="25">
        <v>890000</v>
      </c>
      <c r="P2506" s="25">
        <f>Barcelona_Idealista4[[#This Row],[prices]]/Barcelona_Idealista4[[#This Row],[area_m2]]</f>
        <v>3869.5652173913045</v>
      </c>
      <c r="Q2506" t="str">
        <f>_xlfn.TEXTJOIN("-",0,Barcelona_Idealista4[[#This Row],[condition]],Barcelona_Idealista4[[#This Row],[prices]])</f>
        <v>needs refurb-890000</v>
      </c>
      <c r="R2506" s="11" t="str" cm="1">
        <f t="array" ref="R25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7" spans="1:18" x14ac:dyDescent="0.2">
      <c r="A2507" s="1">
        <v>44541</v>
      </c>
      <c r="B2507" s="14">
        <f>YEAR(Barcelona_Idealista4[[#This Row],[Fecha]])</f>
        <v>2021</v>
      </c>
      <c r="C2507" t="s">
        <v>2628</v>
      </c>
      <c r="D2507" t="s">
        <v>11</v>
      </c>
      <c r="E2507" t="s">
        <v>19</v>
      </c>
      <c r="F2507" t="s">
        <v>77</v>
      </c>
      <c r="G2507" t="s">
        <v>120</v>
      </c>
      <c r="H2507" t="s">
        <v>15</v>
      </c>
      <c r="I2507">
        <v>5</v>
      </c>
      <c r="J2507">
        <v>200</v>
      </c>
      <c r="K2507" t="s">
        <v>16</v>
      </c>
      <c r="L2507" t="s">
        <v>17</v>
      </c>
      <c r="M2507" t="s">
        <v>24</v>
      </c>
      <c r="N2507" s="18">
        <f>VLOOKUP(Barcelona_Idealista4[[#This Row],[lift]],Tabla5[],2,0)</f>
        <v>0</v>
      </c>
      <c r="O2507" s="25">
        <v>1350000</v>
      </c>
      <c r="P2507" s="25">
        <f>Barcelona_Idealista4[[#This Row],[prices]]/Barcelona_Idealista4[[#This Row],[area_m2]]</f>
        <v>6750</v>
      </c>
      <c r="Q2507" t="str">
        <f>_xlfn.TEXTJOIN("-",0,Barcelona_Idealista4[[#This Row],[condition]],Barcelona_Idealista4[[#This Row],[prices]])</f>
        <v>needs refurb-1350000</v>
      </c>
      <c r="R2507" s="11" t="str" cm="1">
        <f t="array" ref="R25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8" spans="1:18" x14ac:dyDescent="0.2">
      <c r="A2508" s="1">
        <v>44542</v>
      </c>
      <c r="B2508" s="14">
        <f>YEAR(Barcelona_Idealista4[[#This Row],[Fecha]])</f>
        <v>2021</v>
      </c>
      <c r="C2508" t="s">
        <v>2629</v>
      </c>
      <c r="D2508" t="s">
        <v>11</v>
      </c>
      <c r="E2508" t="s">
        <v>19</v>
      </c>
      <c r="F2508" t="s">
        <v>77</v>
      </c>
      <c r="G2508" t="s">
        <v>120</v>
      </c>
      <c r="H2508" t="s">
        <v>15</v>
      </c>
      <c r="I2508">
        <v>5</v>
      </c>
      <c r="J2508">
        <v>280</v>
      </c>
      <c r="K2508" t="s">
        <v>16</v>
      </c>
      <c r="L2508" t="s">
        <v>17</v>
      </c>
      <c r="M2508" t="s">
        <v>21</v>
      </c>
      <c r="N2508" s="18">
        <f>VLOOKUP(Barcelona_Idealista4[[#This Row],[lift]],Tabla5[],2,0)</f>
        <v>0</v>
      </c>
      <c r="O2508" s="25">
        <v>1880000</v>
      </c>
      <c r="P2508" s="25">
        <f>Barcelona_Idealista4[[#This Row],[prices]]/Barcelona_Idealista4[[#This Row],[area_m2]]</f>
        <v>6714.2857142857147</v>
      </c>
      <c r="Q2508" t="str">
        <f>_xlfn.TEXTJOIN("-",0,Barcelona_Idealista4[[#This Row],[condition]],Barcelona_Idealista4[[#This Row],[prices]])</f>
        <v>needs refurb-1880000</v>
      </c>
      <c r="R2508" s="11" t="str" cm="1">
        <f t="array" ref="R25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09" spans="1:18" x14ac:dyDescent="0.2">
      <c r="A2509" s="1">
        <v>44543</v>
      </c>
      <c r="B2509" s="14">
        <f>YEAR(Barcelona_Idealista4[[#This Row],[Fecha]])</f>
        <v>2021</v>
      </c>
      <c r="C2509" t="s">
        <v>2630</v>
      </c>
      <c r="D2509" t="s">
        <v>11</v>
      </c>
      <c r="E2509" t="s">
        <v>19</v>
      </c>
      <c r="F2509" t="s">
        <v>20</v>
      </c>
      <c r="G2509" t="s">
        <v>120</v>
      </c>
      <c r="H2509" t="s">
        <v>15</v>
      </c>
      <c r="I2509">
        <v>5</v>
      </c>
      <c r="J2509">
        <v>150</v>
      </c>
      <c r="K2509" t="s">
        <v>16</v>
      </c>
      <c r="L2509" t="s">
        <v>17</v>
      </c>
      <c r="M2509" t="s">
        <v>40</v>
      </c>
      <c r="N2509" s="18">
        <f>VLOOKUP(Barcelona_Idealista4[[#This Row],[lift]],Tabla5[],2,0)</f>
        <v>0</v>
      </c>
      <c r="O2509" s="25">
        <v>640000</v>
      </c>
      <c r="P2509" s="25">
        <f>Barcelona_Idealista4[[#This Row],[prices]]/Barcelona_Idealista4[[#This Row],[area_m2]]</f>
        <v>4266.666666666667</v>
      </c>
      <c r="Q2509" t="str">
        <f>_xlfn.TEXTJOIN("-",0,Barcelona_Idealista4[[#This Row],[condition]],Barcelona_Idealista4[[#This Row],[prices]])</f>
        <v>needs refurb-640000</v>
      </c>
      <c r="R2509" s="11" t="str" cm="1">
        <f t="array" ref="R25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0" spans="1:18" x14ac:dyDescent="0.2">
      <c r="A2510" s="1">
        <v>44544</v>
      </c>
      <c r="B2510" s="14">
        <f>YEAR(Barcelona_Idealista4[[#This Row],[Fecha]])</f>
        <v>2021</v>
      </c>
      <c r="C2510" t="s">
        <v>2631</v>
      </c>
      <c r="D2510" t="s">
        <v>11</v>
      </c>
      <c r="E2510" t="s">
        <v>47</v>
      </c>
      <c r="F2510" t="s">
        <v>48</v>
      </c>
      <c r="G2510" t="s">
        <v>120</v>
      </c>
      <c r="H2510" t="s">
        <v>15</v>
      </c>
      <c r="I2510">
        <v>2</v>
      </c>
      <c r="J2510">
        <v>53</v>
      </c>
      <c r="K2510" t="s">
        <v>28</v>
      </c>
      <c r="L2510" t="s">
        <v>17</v>
      </c>
      <c r="M2510" t="s">
        <v>57</v>
      </c>
      <c r="N2510" s="18">
        <f>VLOOKUP(Barcelona_Idealista4[[#This Row],[lift]],Tabla5[],2,0)</f>
        <v>0.02</v>
      </c>
      <c r="O2510" s="25">
        <v>225000</v>
      </c>
      <c r="P2510" s="25">
        <f>Barcelona_Idealista4[[#This Row],[prices]]/Barcelona_Idealista4[[#This Row],[area_m2]]</f>
        <v>4245.2830188679245</v>
      </c>
      <c r="Q2510" t="str">
        <f>_xlfn.TEXTJOIN("-",0,Barcelona_Idealista4[[#This Row],[condition]],Barcelona_Idealista4[[#This Row],[prices]])</f>
        <v>needs refurb-225000</v>
      </c>
      <c r="R2510" s="11" t="str" cm="1">
        <f t="array" ref="R25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1" spans="1:18" x14ac:dyDescent="0.2">
      <c r="A2511" s="1">
        <v>44545</v>
      </c>
      <c r="B2511" s="14">
        <f>YEAR(Barcelona_Idealista4[[#This Row],[Fecha]])</f>
        <v>2021</v>
      </c>
      <c r="C2511" t="s">
        <v>2632</v>
      </c>
      <c r="D2511" t="s">
        <v>11</v>
      </c>
      <c r="E2511" t="s">
        <v>25</v>
      </c>
      <c r="F2511" t="s">
        <v>113</v>
      </c>
      <c r="G2511" t="s">
        <v>120</v>
      </c>
      <c r="H2511" t="s">
        <v>15</v>
      </c>
      <c r="I2511">
        <v>3</v>
      </c>
      <c r="J2511">
        <v>58</v>
      </c>
      <c r="K2511" t="s">
        <v>16</v>
      </c>
      <c r="L2511" t="s">
        <v>17</v>
      </c>
      <c r="M2511" t="s">
        <v>36</v>
      </c>
      <c r="N2511" s="18">
        <f>VLOOKUP(Barcelona_Idealista4[[#This Row],[lift]],Tabla5[],2,0)</f>
        <v>0</v>
      </c>
      <c r="O2511" s="25">
        <v>225000</v>
      </c>
      <c r="P2511" s="25">
        <f>Barcelona_Idealista4[[#This Row],[prices]]/Barcelona_Idealista4[[#This Row],[area_m2]]</f>
        <v>3879.3103448275861</v>
      </c>
      <c r="Q2511" t="str">
        <f>_xlfn.TEXTJOIN("-",0,Barcelona_Idealista4[[#This Row],[condition]],Barcelona_Idealista4[[#This Row],[prices]])</f>
        <v>needs refurb-225000</v>
      </c>
      <c r="R2511" s="11" t="str" cm="1">
        <f t="array" ref="R25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2" spans="1:18" x14ac:dyDescent="0.2">
      <c r="A2512" s="1">
        <v>44546</v>
      </c>
      <c r="B2512" s="14">
        <f>YEAR(Barcelona_Idealista4[[#This Row],[Fecha]])</f>
        <v>2021</v>
      </c>
      <c r="C2512" t="s">
        <v>2633</v>
      </c>
      <c r="D2512" t="s">
        <v>11</v>
      </c>
      <c r="E2512" t="s">
        <v>12</v>
      </c>
      <c r="F2512" t="s">
        <v>33</v>
      </c>
      <c r="G2512" t="s">
        <v>120</v>
      </c>
      <c r="H2512" t="s">
        <v>15</v>
      </c>
      <c r="I2512">
        <v>4</v>
      </c>
      <c r="J2512">
        <v>100</v>
      </c>
      <c r="K2512" t="s">
        <v>16</v>
      </c>
      <c r="L2512" t="s">
        <v>67</v>
      </c>
      <c r="M2512" t="s">
        <v>21</v>
      </c>
      <c r="N2512" s="18">
        <f>VLOOKUP(Barcelona_Idealista4[[#This Row],[lift]],Tabla5[],2,0)</f>
        <v>0</v>
      </c>
      <c r="O2512" s="25">
        <v>420000</v>
      </c>
      <c r="P2512" s="25">
        <f>Barcelona_Idealista4[[#This Row],[prices]]/Barcelona_Idealista4[[#This Row],[area_m2]]</f>
        <v>4200</v>
      </c>
      <c r="Q2512" t="str">
        <f>_xlfn.TEXTJOIN("-",0,Barcelona_Idealista4[[#This Row],[condition]],Barcelona_Idealista4[[#This Row],[prices]])</f>
        <v>needs refurb-420000</v>
      </c>
      <c r="R2512" s="11" t="str" cm="1">
        <f t="array" ref="R25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3" spans="1:18" x14ac:dyDescent="0.2">
      <c r="A2513" s="1">
        <v>44547</v>
      </c>
      <c r="B2513" s="14">
        <f>YEAR(Barcelona_Idealista4[[#This Row],[Fecha]])</f>
        <v>2021</v>
      </c>
      <c r="C2513" t="s">
        <v>2634</v>
      </c>
      <c r="D2513" t="s">
        <v>11</v>
      </c>
      <c r="E2513" t="s">
        <v>19</v>
      </c>
      <c r="F2513" t="s">
        <v>73</v>
      </c>
      <c r="G2513" t="s">
        <v>120</v>
      </c>
      <c r="H2513" t="s">
        <v>15</v>
      </c>
      <c r="I2513">
        <v>2</v>
      </c>
      <c r="J2513">
        <v>60</v>
      </c>
      <c r="K2513" t="s">
        <v>16</v>
      </c>
      <c r="L2513" t="s">
        <v>67</v>
      </c>
      <c r="M2513" t="s">
        <v>52</v>
      </c>
      <c r="N2513" s="18">
        <f>VLOOKUP(Barcelona_Idealista4[[#This Row],[lift]],Tabla5[],2,0)</f>
        <v>0</v>
      </c>
      <c r="O2513" s="25">
        <v>150000</v>
      </c>
      <c r="P2513" s="25">
        <f>Barcelona_Idealista4[[#This Row],[prices]]/Barcelona_Idealista4[[#This Row],[area_m2]]</f>
        <v>2500</v>
      </c>
      <c r="Q2513" t="str">
        <f>_xlfn.TEXTJOIN("-",0,Barcelona_Idealista4[[#This Row],[condition]],Barcelona_Idealista4[[#This Row],[prices]])</f>
        <v>needs refurb-150000</v>
      </c>
      <c r="R2513" s="11" t="str" cm="1">
        <f t="array" ref="R25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14" spans="1:18" x14ac:dyDescent="0.2">
      <c r="A2514" s="1">
        <v>44548</v>
      </c>
      <c r="B2514" s="14">
        <f>YEAR(Barcelona_Idealista4[[#This Row],[Fecha]])</f>
        <v>2021</v>
      </c>
      <c r="C2514" t="s">
        <v>2635</v>
      </c>
      <c r="D2514" t="s">
        <v>11</v>
      </c>
      <c r="E2514" t="s">
        <v>37</v>
      </c>
      <c r="F2514" t="s">
        <v>49</v>
      </c>
      <c r="G2514" t="s">
        <v>120</v>
      </c>
      <c r="H2514" t="s">
        <v>15</v>
      </c>
      <c r="I2514">
        <v>2</v>
      </c>
      <c r="J2514">
        <v>61</v>
      </c>
      <c r="K2514" t="s">
        <v>28</v>
      </c>
      <c r="L2514" t="s">
        <v>17</v>
      </c>
      <c r="M2514" t="s">
        <v>21</v>
      </c>
      <c r="N2514" s="18">
        <f>VLOOKUP(Barcelona_Idealista4[[#This Row],[lift]],Tabla5[],2,0)</f>
        <v>0.02</v>
      </c>
      <c r="O2514" s="25">
        <v>290000</v>
      </c>
      <c r="P2514" s="25">
        <f>Barcelona_Idealista4[[#This Row],[prices]]/Barcelona_Idealista4[[#This Row],[area_m2]]</f>
        <v>4754.0983606557375</v>
      </c>
      <c r="Q2514" t="str">
        <f>_xlfn.TEXTJOIN("-",0,Barcelona_Idealista4[[#This Row],[condition]],Barcelona_Idealista4[[#This Row],[prices]])</f>
        <v>needs refurb-290000</v>
      </c>
      <c r="R2514" s="11" t="str" cm="1">
        <f t="array" ref="R25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5" spans="1:18" x14ac:dyDescent="0.2">
      <c r="A2515" s="1">
        <v>44549</v>
      </c>
      <c r="B2515" s="14">
        <f>YEAR(Barcelona_Idealista4[[#This Row],[Fecha]])</f>
        <v>2021</v>
      </c>
      <c r="C2515" t="s">
        <v>2636</v>
      </c>
      <c r="D2515" t="s">
        <v>11</v>
      </c>
      <c r="E2515" t="s">
        <v>12</v>
      </c>
      <c r="F2515" t="s">
        <v>31</v>
      </c>
      <c r="G2515" t="s">
        <v>120</v>
      </c>
      <c r="H2515" t="s">
        <v>15</v>
      </c>
      <c r="I2515">
        <v>5</v>
      </c>
      <c r="J2515">
        <v>160</v>
      </c>
      <c r="K2515" t="s">
        <v>16</v>
      </c>
      <c r="L2515" t="s">
        <v>17</v>
      </c>
      <c r="M2515" t="s">
        <v>18</v>
      </c>
      <c r="N2515" s="18">
        <f>VLOOKUP(Barcelona_Idealista4[[#This Row],[lift]],Tabla5[],2,0)</f>
        <v>0</v>
      </c>
      <c r="O2515" s="25">
        <v>675000</v>
      </c>
      <c r="P2515" s="25">
        <f>Barcelona_Idealista4[[#This Row],[prices]]/Barcelona_Idealista4[[#This Row],[area_m2]]</f>
        <v>4218.75</v>
      </c>
      <c r="Q2515" t="str">
        <f>_xlfn.TEXTJOIN("-",0,Barcelona_Idealista4[[#This Row],[condition]],Barcelona_Idealista4[[#This Row],[prices]])</f>
        <v>needs refurb-675000</v>
      </c>
      <c r="R2515" s="11" t="str" cm="1">
        <f t="array" ref="R25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6" spans="1:18" x14ac:dyDescent="0.2">
      <c r="A2516" s="1">
        <v>44550</v>
      </c>
      <c r="B2516" s="14">
        <f>YEAR(Barcelona_Idealista4[[#This Row],[Fecha]])</f>
        <v>2021</v>
      </c>
      <c r="C2516" t="s">
        <v>2637</v>
      </c>
      <c r="D2516" t="s">
        <v>11</v>
      </c>
      <c r="E2516" t="s">
        <v>47</v>
      </c>
      <c r="F2516" t="s">
        <v>98</v>
      </c>
      <c r="G2516" t="s">
        <v>120</v>
      </c>
      <c r="H2516" t="s">
        <v>15</v>
      </c>
      <c r="I2516">
        <v>4</v>
      </c>
      <c r="J2516">
        <v>95</v>
      </c>
      <c r="K2516" t="s">
        <v>16</v>
      </c>
      <c r="L2516" t="s">
        <v>17</v>
      </c>
      <c r="M2516" t="s">
        <v>21</v>
      </c>
      <c r="N2516" s="18">
        <f>VLOOKUP(Barcelona_Idealista4[[#This Row],[lift]],Tabla5[],2,0)</f>
        <v>0</v>
      </c>
      <c r="O2516" s="25">
        <v>320000</v>
      </c>
      <c r="P2516" s="25">
        <f>Barcelona_Idealista4[[#This Row],[prices]]/Barcelona_Idealista4[[#This Row],[area_m2]]</f>
        <v>3368.4210526315787</v>
      </c>
      <c r="Q2516" t="str">
        <f>_xlfn.TEXTJOIN("-",0,Barcelona_Idealista4[[#This Row],[condition]],Barcelona_Idealista4[[#This Row],[prices]])</f>
        <v>needs refurb-320000</v>
      </c>
      <c r="R2516" s="11" t="str" cm="1">
        <f t="array" ref="R25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7" spans="1:18" x14ac:dyDescent="0.2">
      <c r="A2517" s="1">
        <v>44551</v>
      </c>
      <c r="B2517" s="14">
        <f>YEAR(Barcelona_Idealista4[[#This Row],[Fecha]])</f>
        <v>2021</v>
      </c>
      <c r="C2517" t="s">
        <v>2638</v>
      </c>
      <c r="D2517" t="s">
        <v>11</v>
      </c>
      <c r="E2517" t="s">
        <v>12</v>
      </c>
      <c r="F2517" t="s">
        <v>41</v>
      </c>
      <c r="G2517" t="s">
        <v>120</v>
      </c>
      <c r="H2517" t="s">
        <v>15</v>
      </c>
      <c r="I2517">
        <v>2</v>
      </c>
      <c r="J2517">
        <v>56</v>
      </c>
      <c r="K2517" t="s">
        <v>28</v>
      </c>
      <c r="L2517" t="s">
        <v>67</v>
      </c>
      <c r="M2517" t="s">
        <v>40</v>
      </c>
      <c r="N2517" s="18">
        <f>VLOOKUP(Barcelona_Idealista4[[#This Row],[lift]],Tabla5[],2,0)</f>
        <v>0.02</v>
      </c>
      <c r="O2517" s="25">
        <v>195000</v>
      </c>
      <c r="P2517" s="25">
        <f>Barcelona_Idealista4[[#This Row],[prices]]/Barcelona_Idealista4[[#This Row],[area_m2]]</f>
        <v>3482.1428571428573</v>
      </c>
      <c r="Q2517" t="str">
        <f>_xlfn.TEXTJOIN("-",0,Barcelona_Idealista4[[#This Row],[condition]],Barcelona_Idealista4[[#This Row],[prices]])</f>
        <v>needs refurb-195000</v>
      </c>
      <c r="R2517" s="11" t="str" cm="1">
        <f t="array" ref="R25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8" spans="1:18" x14ac:dyDescent="0.2">
      <c r="A2518" s="1">
        <v>44552</v>
      </c>
      <c r="B2518" s="14">
        <f>YEAR(Barcelona_Idealista4[[#This Row],[Fecha]])</f>
        <v>2021</v>
      </c>
      <c r="C2518" t="s">
        <v>2639</v>
      </c>
      <c r="D2518" t="s">
        <v>11</v>
      </c>
      <c r="E2518" t="s">
        <v>19</v>
      </c>
      <c r="F2518" t="s">
        <v>20</v>
      </c>
      <c r="G2518" t="s">
        <v>120</v>
      </c>
      <c r="H2518" t="s">
        <v>15</v>
      </c>
      <c r="I2518">
        <v>4</v>
      </c>
      <c r="J2518">
        <v>137</v>
      </c>
      <c r="K2518" t="s">
        <v>16</v>
      </c>
      <c r="L2518" t="s">
        <v>17</v>
      </c>
      <c r="M2518" t="s">
        <v>58</v>
      </c>
      <c r="N2518" s="18">
        <f>VLOOKUP(Barcelona_Idealista4[[#This Row],[lift]],Tabla5[],2,0)</f>
        <v>0</v>
      </c>
      <c r="O2518" s="25">
        <v>790000</v>
      </c>
      <c r="P2518" s="25">
        <f>Barcelona_Idealista4[[#This Row],[prices]]/Barcelona_Idealista4[[#This Row],[area_m2]]</f>
        <v>5766.4233576642337</v>
      </c>
      <c r="Q2518" t="str">
        <f>_xlfn.TEXTJOIN("-",0,Barcelona_Idealista4[[#This Row],[condition]],Barcelona_Idealista4[[#This Row],[prices]])</f>
        <v>needs refurb-790000</v>
      </c>
      <c r="R2518" s="11" t="str" cm="1">
        <f t="array" ref="R25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19" spans="1:18" x14ac:dyDescent="0.2">
      <c r="A2519" s="1">
        <v>44553</v>
      </c>
      <c r="B2519" s="14">
        <f>YEAR(Barcelona_Idealista4[[#This Row],[Fecha]])</f>
        <v>2021</v>
      </c>
      <c r="C2519" t="s">
        <v>2640</v>
      </c>
      <c r="D2519" t="s">
        <v>11</v>
      </c>
      <c r="E2519" t="s">
        <v>25</v>
      </c>
      <c r="F2519" t="s">
        <v>99</v>
      </c>
      <c r="G2519" t="s">
        <v>120</v>
      </c>
      <c r="H2519" t="s">
        <v>64</v>
      </c>
      <c r="I2519">
        <v>6</v>
      </c>
      <c r="J2519">
        <v>160</v>
      </c>
      <c r="K2519" t="s">
        <v>28</v>
      </c>
      <c r="L2519" t="s">
        <v>17</v>
      </c>
      <c r="M2519" t="s">
        <v>29</v>
      </c>
      <c r="N2519" s="18">
        <f>VLOOKUP(Barcelona_Idealista4[[#This Row],[lift]],Tabla5[],2,0)</f>
        <v>0.02</v>
      </c>
      <c r="O2519" s="25">
        <v>499999</v>
      </c>
      <c r="P2519" s="25">
        <f>Barcelona_Idealista4[[#This Row],[prices]]/Barcelona_Idealista4[[#This Row],[area_m2]]</f>
        <v>3124.9937500000001</v>
      </c>
      <c r="Q2519" t="str">
        <f>_xlfn.TEXTJOIN("-",0,Barcelona_Idealista4[[#This Row],[condition]],Barcelona_Idealista4[[#This Row],[prices]])</f>
        <v>needs refurb-499999</v>
      </c>
      <c r="R2519" s="11" t="str" cm="1">
        <f t="array" ref="R25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0" spans="1:18" x14ac:dyDescent="0.2">
      <c r="A2520" s="1">
        <v>44554</v>
      </c>
      <c r="B2520" s="14">
        <f>YEAR(Barcelona_Idealista4[[#This Row],[Fecha]])</f>
        <v>2021</v>
      </c>
      <c r="C2520" t="s">
        <v>2641</v>
      </c>
      <c r="D2520" t="s">
        <v>11</v>
      </c>
      <c r="E2520" t="s">
        <v>42</v>
      </c>
      <c r="F2520" t="s">
        <v>59</v>
      </c>
      <c r="G2520" t="s">
        <v>120</v>
      </c>
      <c r="H2520" t="s">
        <v>15</v>
      </c>
      <c r="I2520">
        <v>3</v>
      </c>
      <c r="J2520">
        <v>80</v>
      </c>
      <c r="K2520" t="s">
        <v>16</v>
      </c>
      <c r="L2520" t="s">
        <v>17</v>
      </c>
      <c r="M2520" t="s">
        <v>60</v>
      </c>
      <c r="N2520" s="18">
        <f>VLOOKUP(Barcelona_Idealista4[[#This Row],[lift]],Tabla5[],2,0)</f>
        <v>0</v>
      </c>
      <c r="O2520" s="25">
        <v>155000</v>
      </c>
      <c r="P2520" s="25">
        <f>Barcelona_Idealista4[[#This Row],[prices]]/Barcelona_Idealista4[[#This Row],[area_m2]]</f>
        <v>1937.5</v>
      </c>
      <c r="Q2520" t="str">
        <f>_xlfn.TEXTJOIN("-",0,Barcelona_Idealista4[[#This Row],[condition]],Barcelona_Idealista4[[#This Row],[prices]])</f>
        <v>needs refurb-155000</v>
      </c>
      <c r="R2520" s="11" t="str" cm="1">
        <f t="array" ref="R25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1" spans="1:18" x14ac:dyDescent="0.2">
      <c r="A2521" s="1">
        <v>44555</v>
      </c>
      <c r="B2521" s="14">
        <f>YEAR(Barcelona_Idealista4[[#This Row],[Fecha]])</f>
        <v>2021</v>
      </c>
      <c r="C2521" t="s">
        <v>2642</v>
      </c>
      <c r="D2521" t="s">
        <v>11</v>
      </c>
      <c r="E2521" t="s">
        <v>12</v>
      </c>
      <c r="F2521" t="s">
        <v>41</v>
      </c>
      <c r="G2521" t="s">
        <v>120</v>
      </c>
      <c r="H2521" t="s">
        <v>15</v>
      </c>
      <c r="I2521">
        <v>6</v>
      </c>
      <c r="J2521">
        <v>185</v>
      </c>
      <c r="K2521" t="s">
        <v>16</v>
      </c>
      <c r="L2521" t="s">
        <v>17</v>
      </c>
      <c r="M2521" t="s">
        <v>21</v>
      </c>
      <c r="N2521" s="18">
        <f>VLOOKUP(Barcelona_Idealista4[[#This Row],[lift]],Tabla5[],2,0)</f>
        <v>0</v>
      </c>
      <c r="O2521" s="25">
        <v>770000</v>
      </c>
      <c r="P2521" s="25">
        <f>Barcelona_Idealista4[[#This Row],[prices]]/Barcelona_Idealista4[[#This Row],[area_m2]]</f>
        <v>4162.1621621621625</v>
      </c>
      <c r="Q2521" t="str">
        <f>_xlfn.TEXTJOIN("-",0,Barcelona_Idealista4[[#This Row],[condition]],Barcelona_Idealista4[[#This Row],[prices]])</f>
        <v>needs refurb-770000</v>
      </c>
      <c r="R2521" s="11" t="str" cm="1">
        <f t="array" ref="R25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2" spans="1:18" x14ac:dyDescent="0.2">
      <c r="A2522" s="1">
        <v>44556</v>
      </c>
      <c r="B2522" s="14">
        <f>YEAR(Barcelona_Idealista4[[#This Row],[Fecha]])</f>
        <v>2021</v>
      </c>
      <c r="C2522" t="s">
        <v>2643</v>
      </c>
      <c r="D2522" t="s">
        <v>11</v>
      </c>
      <c r="E2522" t="s">
        <v>12</v>
      </c>
      <c r="F2522" t="s">
        <v>31</v>
      </c>
      <c r="G2522" t="s">
        <v>120</v>
      </c>
      <c r="H2522" t="s">
        <v>15</v>
      </c>
      <c r="I2522">
        <v>2</v>
      </c>
      <c r="J2522">
        <v>65</v>
      </c>
      <c r="K2522" t="s">
        <v>16</v>
      </c>
      <c r="L2522" t="s">
        <v>17</v>
      </c>
      <c r="M2522" t="s">
        <v>36</v>
      </c>
      <c r="N2522" s="18">
        <f>VLOOKUP(Barcelona_Idealista4[[#This Row],[lift]],Tabla5[],2,0)</f>
        <v>0</v>
      </c>
      <c r="O2522" s="25">
        <v>295000</v>
      </c>
      <c r="P2522" s="25">
        <f>Barcelona_Idealista4[[#This Row],[prices]]/Barcelona_Idealista4[[#This Row],[area_m2]]</f>
        <v>4538.4615384615381</v>
      </c>
      <c r="Q2522" t="str">
        <f>_xlfn.TEXTJOIN("-",0,Barcelona_Idealista4[[#This Row],[condition]],Barcelona_Idealista4[[#This Row],[prices]])</f>
        <v>needs refurb-295000</v>
      </c>
      <c r="R2522" s="11" t="str" cm="1">
        <f t="array" ref="R25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3" spans="1:18" x14ac:dyDescent="0.2">
      <c r="A2523" s="1">
        <v>44557</v>
      </c>
      <c r="B2523" s="14">
        <f>YEAR(Barcelona_Idealista4[[#This Row],[Fecha]])</f>
        <v>2021</v>
      </c>
      <c r="C2523" t="s">
        <v>2644</v>
      </c>
      <c r="D2523" t="s">
        <v>11</v>
      </c>
      <c r="E2523" t="s">
        <v>42</v>
      </c>
      <c r="F2523" t="s">
        <v>61</v>
      </c>
      <c r="G2523" t="s">
        <v>120</v>
      </c>
      <c r="H2523" t="s">
        <v>15</v>
      </c>
      <c r="I2523">
        <v>3</v>
      </c>
      <c r="J2523">
        <v>70</v>
      </c>
      <c r="K2523" t="s">
        <v>16</v>
      </c>
      <c r="L2523" t="s">
        <v>17</v>
      </c>
      <c r="M2523" t="s">
        <v>58</v>
      </c>
      <c r="N2523" s="18">
        <f>VLOOKUP(Barcelona_Idealista4[[#This Row],[lift]],Tabla5[],2,0)</f>
        <v>0</v>
      </c>
      <c r="O2523" s="25">
        <v>270000</v>
      </c>
      <c r="P2523" s="25">
        <f>Barcelona_Idealista4[[#This Row],[prices]]/Barcelona_Idealista4[[#This Row],[area_m2]]</f>
        <v>3857.1428571428573</v>
      </c>
      <c r="Q2523" t="str">
        <f>_xlfn.TEXTJOIN("-",0,Barcelona_Idealista4[[#This Row],[condition]],Barcelona_Idealista4[[#This Row],[prices]])</f>
        <v>needs refurb-270000</v>
      </c>
      <c r="R2523" s="11" t="str" cm="1">
        <f t="array" ref="R25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4" spans="1:18" x14ac:dyDescent="0.2">
      <c r="A2524" s="1">
        <v>44558</v>
      </c>
      <c r="B2524" s="14">
        <f>YEAR(Barcelona_Idealista4[[#This Row],[Fecha]])</f>
        <v>2021</v>
      </c>
      <c r="C2524" t="s">
        <v>2645</v>
      </c>
      <c r="D2524" t="s">
        <v>11</v>
      </c>
      <c r="E2524" t="s">
        <v>47</v>
      </c>
      <c r="F2524" t="s">
        <v>48</v>
      </c>
      <c r="G2524" t="s">
        <v>120</v>
      </c>
      <c r="H2524" t="s">
        <v>15</v>
      </c>
      <c r="I2524">
        <v>3</v>
      </c>
      <c r="J2524">
        <v>70</v>
      </c>
      <c r="K2524" t="s">
        <v>28</v>
      </c>
      <c r="L2524" t="s">
        <v>17</v>
      </c>
      <c r="M2524" t="s">
        <v>18</v>
      </c>
      <c r="N2524" s="18">
        <f>VLOOKUP(Barcelona_Idealista4[[#This Row],[lift]],Tabla5[],2,0)</f>
        <v>0.02</v>
      </c>
      <c r="O2524" s="25">
        <v>190000</v>
      </c>
      <c r="P2524" s="25">
        <f>Barcelona_Idealista4[[#This Row],[prices]]/Barcelona_Idealista4[[#This Row],[area_m2]]</f>
        <v>2714.2857142857142</v>
      </c>
      <c r="Q2524" t="str">
        <f>_xlfn.TEXTJOIN("-",0,Barcelona_Idealista4[[#This Row],[condition]],Barcelona_Idealista4[[#This Row],[prices]])</f>
        <v>needs refurb-190000</v>
      </c>
      <c r="R2524" s="11" t="str" cm="1">
        <f t="array" ref="R252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5" spans="1:18" x14ac:dyDescent="0.2">
      <c r="A2525" s="1">
        <v>44559</v>
      </c>
      <c r="B2525" s="14">
        <f>YEAR(Barcelona_Idealista4[[#This Row],[Fecha]])</f>
        <v>2021</v>
      </c>
      <c r="C2525" t="s">
        <v>2646</v>
      </c>
      <c r="D2525" t="s">
        <v>11</v>
      </c>
      <c r="E2525" t="s">
        <v>19</v>
      </c>
      <c r="F2525" t="s">
        <v>73</v>
      </c>
      <c r="G2525" t="s">
        <v>120</v>
      </c>
      <c r="H2525" t="s">
        <v>15</v>
      </c>
      <c r="I2525">
        <v>5</v>
      </c>
      <c r="J2525">
        <v>87</v>
      </c>
      <c r="K2525" t="s">
        <v>16</v>
      </c>
      <c r="L2525" t="s">
        <v>17</v>
      </c>
      <c r="M2525" t="s">
        <v>18</v>
      </c>
      <c r="N2525" s="18">
        <f>VLOOKUP(Barcelona_Idealista4[[#This Row],[lift]],Tabla5[],2,0)</f>
        <v>0</v>
      </c>
      <c r="O2525" s="25">
        <v>417000</v>
      </c>
      <c r="P2525" s="25">
        <f>Barcelona_Idealista4[[#This Row],[prices]]/Barcelona_Idealista4[[#This Row],[area_m2]]</f>
        <v>4793.1034482758623</v>
      </c>
      <c r="Q2525" t="str">
        <f>_xlfn.TEXTJOIN("-",0,Barcelona_Idealista4[[#This Row],[condition]],Barcelona_Idealista4[[#This Row],[prices]])</f>
        <v>needs refurb-417000</v>
      </c>
      <c r="R2525" s="11" t="str" cm="1">
        <f t="array" ref="R25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6" spans="1:18" x14ac:dyDescent="0.2">
      <c r="A2526" s="1">
        <v>44560</v>
      </c>
      <c r="B2526" s="14">
        <f>YEAR(Barcelona_Idealista4[[#This Row],[Fecha]])</f>
        <v>2021</v>
      </c>
      <c r="C2526" t="s">
        <v>2647</v>
      </c>
      <c r="D2526" t="s">
        <v>11</v>
      </c>
      <c r="E2526" t="s">
        <v>42</v>
      </c>
      <c r="F2526" t="s">
        <v>59</v>
      </c>
      <c r="G2526" t="s">
        <v>120</v>
      </c>
      <c r="H2526" t="s">
        <v>15</v>
      </c>
      <c r="I2526">
        <v>3</v>
      </c>
      <c r="J2526">
        <v>94</v>
      </c>
      <c r="K2526" t="s">
        <v>16</v>
      </c>
      <c r="L2526" t="s">
        <v>17</v>
      </c>
      <c r="M2526" t="s">
        <v>18</v>
      </c>
      <c r="N2526" s="18">
        <f>VLOOKUP(Barcelona_Idealista4[[#This Row],[lift]],Tabla5[],2,0)</f>
        <v>0</v>
      </c>
      <c r="O2526" s="25">
        <v>215000</v>
      </c>
      <c r="P2526" s="25">
        <f>Barcelona_Idealista4[[#This Row],[prices]]/Barcelona_Idealista4[[#This Row],[area_m2]]</f>
        <v>2287.2340425531916</v>
      </c>
      <c r="Q2526" t="str">
        <f>_xlfn.TEXTJOIN("-",0,Barcelona_Idealista4[[#This Row],[condition]],Barcelona_Idealista4[[#This Row],[prices]])</f>
        <v>needs refurb-215000</v>
      </c>
      <c r="R2526" s="11" t="str" cm="1">
        <f t="array" ref="R25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27" spans="1:18" x14ac:dyDescent="0.2">
      <c r="A2527" s="1">
        <v>44561</v>
      </c>
      <c r="B2527" s="14">
        <f>YEAR(Barcelona_Idealista4[[#This Row],[Fecha]])</f>
        <v>2021</v>
      </c>
      <c r="C2527" t="s">
        <v>2648</v>
      </c>
      <c r="D2527" t="s">
        <v>11</v>
      </c>
      <c r="E2527" t="s">
        <v>47</v>
      </c>
      <c r="F2527" t="s">
        <v>63</v>
      </c>
      <c r="G2527" t="s">
        <v>120</v>
      </c>
      <c r="H2527" t="s">
        <v>15</v>
      </c>
      <c r="I2527">
        <v>4</v>
      </c>
      <c r="J2527">
        <v>110</v>
      </c>
      <c r="K2527" t="s">
        <v>16</v>
      </c>
      <c r="L2527" t="s">
        <v>17</v>
      </c>
      <c r="M2527" t="s">
        <v>24</v>
      </c>
      <c r="N2527" s="18">
        <f>VLOOKUP(Barcelona_Idealista4[[#This Row],[lift]],Tabla5[],2,0)</f>
        <v>0</v>
      </c>
      <c r="O2527" s="25">
        <v>336000</v>
      </c>
      <c r="P2527" s="25">
        <f>Barcelona_Idealista4[[#This Row],[prices]]/Barcelona_Idealista4[[#This Row],[area_m2]]</f>
        <v>3054.5454545454545</v>
      </c>
      <c r="Q2527" t="str">
        <f>_xlfn.TEXTJOIN("-",0,Barcelona_Idealista4[[#This Row],[condition]],Barcelona_Idealista4[[#This Row],[prices]])</f>
        <v>needs refurb-336000</v>
      </c>
      <c r="R2527" s="11" t="str" cm="1">
        <f t="array" ref="R25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8" spans="1:18" x14ac:dyDescent="0.2">
      <c r="A2528" s="1">
        <v>44562</v>
      </c>
      <c r="B2528" s="14">
        <f>YEAR(Barcelona_Idealista4[[#This Row],[Fecha]])</f>
        <v>2022</v>
      </c>
      <c r="C2528" t="s">
        <v>2649</v>
      </c>
      <c r="D2528" t="s">
        <v>11</v>
      </c>
      <c r="E2528" t="s">
        <v>12</v>
      </c>
      <c r="F2528" t="s">
        <v>22</v>
      </c>
      <c r="G2528" t="s">
        <v>120</v>
      </c>
      <c r="H2528" t="s">
        <v>15</v>
      </c>
      <c r="I2528">
        <v>4</v>
      </c>
      <c r="J2528">
        <v>85</v>
      </c>
      <c r="K2528" t="s">
        <v>16</v>
      </c>
      <c r="L2528" t="s">
        <v>17</v>
      </c>
      <c r="M2528" t="s">
        <v>36</v>
      </c>
      <c r="N2528" s="18">
        <f>VLOOKUP(Barcelona_Idealista4[[#This Row],[lift]],Tabla5[],2,0)</f>
        <v>0</v>
      </c>
      <c r="O2528" s="25">
        <v>330000</v>
      </c>
      <c r="P2528" s="25">
        <f>Barcelona_Idealista4[[#This Row],[prices]]/Barcelona_Idealista4[[#This Row],[area_m2]]</f>
        <v>3882.3529411764707</v>
      </c>
      <c r="Q2528" t="str">
        <f>_xlfn.TEXTJOIN("-",0,Barcelona_Idealista4[[#This Row],[condition]],Barcelona_Idealista4[[#This Row],[prices]])</f>
        <v>needs refurb-330000</v>
      </c>
      <c r="R2528" s="11" t="str" cm="1">
        <f t="array" ref="R25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29" spans="1:18" x14ac:dyDescent="0.2">
      <c r="A2529" s="1">
        <v>44563</v>
      </c>
      <c r="B2529" s="14">
        <f>YEAR(Barcelona_Idealista4[[#This Row],[Fecha]])</f>
        <v>2022</v>
      </c>
      <c r="C2529" t="s">
        <v>2650</v>
      </c>
      <c r="D2529" t="s">
        <v>11</v>
      </c>
      <c r="E2529" t="s">
        <v>12</v>
      </c>
      <c r="F2529" t="s">
        <v>22</v>
      </c>
      <c r="G2529" t="s">
        <v>120</v>
      </c>
      <c r="H2529" t="s">
        <v>15</v>
      </c>
      <c r="I2529">
        <v>4</v>
      </c>
      <c r="J2529">
        <v>95</v>
      </c>
      <c r="K2529" t="s">
        <v>16</v>
      </c>
      <c r="L2529" t="s">
        <v>17</v>
      </c>
      <c r="M2529" t="s">
        <v>24</v>
      </c>
      <c r="N2529" s="18">
        <f>VLOOKUP(Barcelona_Idealista4[[#This Row],[lift]],Tabla5[],2,0)</f>
        <v>0</v>
      </c>
      <c r="O2529" s="25">
        <v>400000</v>
      </c>
      <c r="P2529" s="25">
        <f>Barcelona_Idealista4[[#This Row],[prices]]/Barcelona_Idealista4[[#This Row],[area_m2]]</f>
        <v>4210.5263157894733</v>
      </c>
      <c r="Q2529" t="str">
        <f>_xlfn.TEXTJOIN("-",0,Barcelona_Idealista4[[#This Row],[condition]],Barcelona_Idealista4[[#This Row],[prices]])</f>
        <v>needs refurb-400000</v>
      </c>
      <c r="R2529" s="11" t="str" cm="1">
        <f t="array" ref="R25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0" spans="1:18" x14ac:dyDescent="0.2">
      <c r="A2530" s="1">
        <v>44564</v>
      </c>
      <c r="B2530" s="14">
        <f>YEAR(Barcelona_Idealista4[[#This Row],[Fecha]])</f>
        <v>2022</v>
      </c>
      <c r="C2530" t="s">
        <v>2651</v>
      </c>
      <c r="D2530" t="s">
        <v>11</v>
      </c>
      <c r="E2530" t="s">
        <v>89</v>
      </c>
      <c r="F2530" t="s">
        <v>103</v>
      </c>
      <c r="G2530" t="s">
        <v>120</v>
      </c>
      <c r="H2530" t="s">
        <v>15</v>
      </c>
      <c r="I2530">
        <v>3</v>
      </c>
      <c r="J2530">
        <v>65</v>
      </c>
      <c r="K2530" t="s">
        <v>16</v>
      </c>
      <c r="L2530" t="s">
        <v>67</v>
      </c>
      <c r="M2530" t="s">
        <v>18</v>
      </c>
      <c r="N2530" s="18">
        <f>VLOOKUP(Barcelona_Idealista4[[#This Row],[lift]],Tabla5[],2,0)</f>
        <v>0</v>
      </c>
      <c r="O2530" s="25">
        <v>157500</v>
      </c>
      <c r="P2530" s="25">
        <f>Barcelona_Idealista4[[#This Row],[prices]]/Barcelona_Idealista4[[#This Row],[area_m2]]</f>
        <v>2423.0769230769229</v>
      </c>
      <c r="Q2530" t="str">
        <f>_xlfn.TEXTJOIN("-",0,Barcelona_Idealista4[[#This Row],[condition]],Barcelona_Idealista4[[#This Row],[prices]])</f>
        <v>needs refurb-157500</v>
      </c>
      <c r="R2530" s="11" t="str" cm="1">
        <f t="array" ref="R25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31" spans="1:18" x14ac:dyDescent="0.2">
      <c r="A2531" s="1">
        <v>44565</v>
      </c>
      <c r="B2531" s="14">
        <f>YEAR(Barcelona_Idealista4[[#This Row],[Fecha]])</f>
        <v>2022</v>
      </c>
      <c r="C2531" t="s">
        <v>2652</v>
      </c>
      <c r="D2531" t="s">
        <v>11</v>
      </c>
      <c r="E2531" t="s">
        <v>19</v>
      </c>
      <c r="F2531" t="s">
        <v>77</v>
      </c>
      <c r="G2531" t="s">
        <v>120</v>
      </c>
      <c r="H2531" t="s">
        <v>15</v>
      </c>
      <c r="I2531">
        <v>5</v>
      </c>
      <c r="J2531">
        <v>195</v>
      </c>
      <c r="K2531" t="s">
        <v>16</v>
      </c>
      <c r="L2531" t="s">
        <v>17</v>
      </c>
      <c r="M2531" t="s">
        <v>40</v>
      </c>
      <c r="N2531" s="18">
        <f>VLOOKUP(Barcelona_Idealista4[[#This Row],[lift]],Tabla5[],2,0)</f>
        <v>0</v>
      </c>
      <c r="O2531" s="25">
        <v>980000</v>
      </c>
      <c r="P2531" s="25">
        <f>Barcelona_Idealista4[[#This Row],[prices]]/Barcelona_Idealista4[[#This Row],[area_m2]]</f>
        <v>5025.6410256410254</v>
      </c>
      <c r="Q2531" t="str">
        <f>_xlfn.TEXTJOIN("-",0,Barcelona_Idealista4[[#This Row],[condition]],Barcelona_Idealista4[[#This Row],[prices]])</f>
        <v>needs refurb-980000</v>
      </c>
      <c r="R2531" s="11" t="str" cm="1">
        <f t="array" ref="R25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2" spans="1:18" x14ac:dyDescent="0.2">
      <c r="A2532" s="1">
        <v>44566</v>
      </c>
      <c r="B2532" s="14">
        <f>YEAR(Barcelona_Idealista4[[#This Row],[Fecha]])</f>
        <v>2022</v>
      </c>
      <c r="C2532" t="s">
        <v>2653</v>
      </c>
      <c r="D2532" t="s">
        <v>11</v>
      </c>
      <c r="E2532" t="s">
        <v>37</v>
      </c>
      <c r="F2532" t="s">
        <v>38</v>
      </c>
      <c r="G2532" t="s">
        <v>120</v>
      </c>
      <c r="H2532" t="s">
        <v>15</v>
      </c>
      <c r="I2532">
        <v>3</v>
      </c>
      <c r="J2532">
        <v>85</v>
      </c>
      <c r="K2532" t="s">
        <v>28</v>
      </c>
      <c r="L2532" t="s">
        <v>17</v>
      </c>
      <c r="M2532" t="s">
        <v>57</v>
      </c>
      <c r="N2532" s="18">
        <f>VLOOKUP(Barcelona_Idealista4[[#This Row],[lift]],Tabla5[],2,0)</f>
        <v>0.02</v>
      </c>
      <c r="O2532" s="25">
        <v>315000</v>
      </c>
      <c r="P2532" s="25">
        <f>Barcelona_Idealista4[[#This Row],[prices]]/Barcelona_Idealista4[[#This Row],[area_m2]]</f>
        <v>3705.8823529411766</v>
      </c>
      <c r="Q2532" t="str">
        <f>_xlfn.TEXTJOIN("-",0,Barcelona_Idealista4[[#This Row],[condition]],Barcelona_Idealista4[[#This Row],[prices]])</f>
        <v>needs refurb-315000</v>
      </c>
      <c r="R2532" s="11" t="str" cm="1">
        <f t="array" ref="R25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3" spans="1:18" x14ac:dyDescent="0.2">
      <c r="A2533" s="1">
        <v>44567</v>
      </c>
      <c r="B2533" s="14">
        <f>YEAR(Barcelona_Idealista4[[#This Row],[Fecha]])</f>
        <v>2022</v>
      </c>
      <c r="C2533" t="s">
        <v>2654</v>
      </c>
      <c r="D2533" t="s">
        <v>11</v>
      </c>
      <c r="E2533" t="s">
        <v>42</v>
      </c>
      <c r="F2533" t="s">
        <v>62</v>
      </c>
      <c r="G2533" t="s">
        <v>120</v>
      </c>
      <c r="H2533" t="s">
        <v>15</v>
      </c>
      <c r="I2533">
        <v>3</v>
      </c>
      <c r="J2533">
        <v>85</v>
      </c>
      <c r="K2533" t="s">
        <v>16</v>
      </c>
      <c r="L2533" t="s">
        <v>17</v>
      </c>
      <c r="M2533" t="s">
        <v>40</v>
      </c>
      <c r="N2533" s="18">
        <f>VLOOKUP(Barcelona_Idealista4[[#This Row],[lift]],Tabla5[],2,0)</f>
        <v>0</v>
      </c>
      <c r="O2533" s="25">
        <v>269000</v>
      </c>
      <c r="P2533" s="25">
        <f>Barcelona_Idealista4[[#This Row],[prices]]/Barcelona_Idealista4[[#This Row],[area_m2]]</f>
        <v>3164.705882352941</v>
      </c>
      <c r="Q2533" t="str">
        <f>_xlfn.TEXTJOIN("-",0,Barcelona_Idealista4[[#This Row],[condition]],Barcelona_Idealista4[[#This Row],[prices]])</f>
        <v>needs refurb-269000</v>
      </c>
      <c r="R2533" s="11" t="str" cm="1">
        <f t="array" ref="R25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4" spans="1:18" x14ac:dyDescent="0.2">
      <c r="A2534" s="1">
        <v>44568</v>
      </c>
      <c r="B2534" s="14">
        <f>YEAR(Barcelona_Idealista4[[#This Row],[Fecha]])</f>
        <v>2022</v>
      </c>
      <c r="C2534" t="s">
        <v>2655</v>
      </c>
      <c r="D2534" t="s">
        <v>11</v>
      </c>
      <c r="E2534" t="s">
        <v>12</v>
      </c>
      <c r="F2534" t="s">
        <v>30</v>
      </c>
      <c r="G2534" t="s">
        <v>120</v>
      </c>
      <c r="H2534" t="s">
        <v>23</v>
      </c>
      <c r="I2534">
        <v>9</v>
      </c>
      <c r="J2534">
        <v>165</v>
      </c>
      <c r="K2534" t="s">
        <v>16</v>
      </c>
      <c r="L2534" t="s">
        <v>17</v>
      </c>
      <c r="M2534" t="s">
        <v>36</v>
      </c>
      <c r="N2534" s="18">
        <f>VLOOKUP(Barcelona_Idealista4[[#This Row],[lift]],Tabla5[],2,0)</f>
        <v>0</v>
      </c>
      <c r="O2534" s="25">
        <v>680000</v>
      </c>
      <c r="P2534" s="25">
        <f>Barcelona_Idealista4[[#This Row],[prices]]/Barcelona_Idealista4[[#This Row],[area_m2]]</f>
        <v>4121.212121212121</v>
      </c>
      <c r="Q2534" t="str">
        <f>_xlfn.TEXTJOIN("-",0,Barcelona_Idealista4[[#This Row],[condition]],Barcelona_Idealista4[[#This Row],[prices]])</f>
        <v>needs refurb-680000</v>
      </c>
      <c r="R2534" s="11" t="str" cm="1">
        <f t="array" ref="R25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5" spans="1:18" x14ac:dyDescent="0.2">
      <c r="A2535" s="1">
        <v>44569</v>
      </c>
      <c r="B2535" s="14">
        <f>YEAR(Barcelona_Idealista4[[#This Row],[Fecha]])</f>
        <v>2022</v>
      </c>
      <c r="C2535" t="s">
        <v>2656</v>
      </c>
      <c r="D2535" t="s">
        <v>11</v>
      </c>
      <c r="E2535" t="s">
        <v>50</v>
      </c>
      <c r="F2535" t="s">
        <v>84</v>
      </c>
      <c r="G2535" t="s">
        <v>120</v>
      </c>
      <c r="H2535" t="s">
        <v>15</v>
      </c>
      <c r="I2535">
        <v>4</v>
      </c>
      <c r="J2535">
        <v>160</v>
      </c>
      <c r="K2535" t="s">
        <v>16</v>
      </c>
      <c r="L2535" t="s">
        <v>17</v>
      </c>
      <c r="M2535" t="s">
        <v>52</v>
      </c>
      <c r="N2535" s="18">
        <f>VLOOKUP(Barcelona_Idealista4[[#This Row],[lift]],Tabla5[],2,0)</f>
        <v>0</v>
      </c>
      <c r="O2535" s="25">
        <v>450000</v>
      </c>
      <c r="P2535" s="25">
        <f>Barcelona_Idealista4[[#This Row],[prices]]/Barcelona_Idealista4[[#This Row],[area_m2]]</f>
        <v>2812.5</v>
      </c>
      <c r="Q2535" t="str">
        <f>_xlfn.TEXTJOIN("-",0,Barcelona_Idealista4[[#This Row],[condition]],Barcelona_Idealista4[[#This Row],[prices]])</f>
        <v>needs refurb-450000</v>
      </c>
      <c r="R2535" s="11" t="str" cm="1">
        <f t="array" ref="R253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36" spans="1:18" x14ac:dyDescent="0.2">
      <c r="A2536" s="1">
        <v>44570</v>
      </c>
      <c r="B2536" s="14">
        <f>YEAR(Barcelona_Idealista4[[#This Row],[Fecha]])</f>
        <v>2022</v>
      </c>
      <c r="C2536" t="s">
        <v>2657</v>
      </c>
      <c r="D2536" t="s">
        <v>11</v>
      </c>
      <c r="E2536" t="s">
        <v>25</v>
      </c>
      <c r="F2536" t="s">
        <v>91</v>
      </c>
      <c r="G2536" t="s">
        <v>120</v>
      </c>
      <c r="H2536" t="s">
        <v>15</v>
      </c>
      <c r="I2536">
        <v>3</v>
      </c>
      <c r="J2536">
        <v>60</v>
      </c>
      <c r="K2536" t="s">
        <v>16</v>
      </c>
      <c r="L2536" t="s">
        <v>17</v>
      </c>
      <c r="M2536" t="s">
        <v>18</v>
      </c>
      <c r="N2536" s="18">
        <f>VLOOKUP(Barcelona_Idealista4[[#This Row],[lift]],Tabla5[],2,0)</f>
        <v>0</v>
      </c>
      <c r="O2536" s="25">
        <v>240000</v>
      </c>
      <c r="P2536" s="25">
        <f>Barcelona_Idealista4[[#This Row],[prices]]/Barcelona_Idealista4[[#This Row],[area_m2]]</f>
        <v>4000</v>
      </c>
      <c r="Q2536" t="str">
        <f>_xlfn.TEXTJOIN("-",0,Barcelona_Idealista4[[#This Row],[condition]],Barcelona_Idealista4[[#This Row],[prices]])</f>
        <v>needs refurb-240000</v>
      </c>
      <c r="R2536" s="11" t="str" cm="1">
        <f t="array" ref="R25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7" spans="1:18" x14ac:dyDescent="0.2">
      <c r="A2537" s="1">
        <v>44571</v>
      </c>
      <c r="B2537" s="14">
        <f>YEAR(Barcelona_Idealista4[[#This Row],[Fecha]])</f>
        <v>2022</v>
      </c>
      <c r="C2537" t="s">
        <v>2658</v>
      </c>
      <c r="D2537" t="s">
        <v>11</v>
      </c>
      <c r="E2537" t="s">
        <v>19</v>
      </c>
      <c r="F2537" t="s">
        <v>20</v>
      </c>
      <c r="G2537" t="s">
        <v>120</v>
      </c>
      <c r="H2537" t="s">
        <v>15</v>
      </c>
      <c r="I2537">
        <v>5</v>
      </c>
      <c r="J2537">
        <v>126</v>
      </c>
      <c r="K2537" t="s">
        <v>16</v>
      </c>
      <c r="L2537" t="s">
        <v>17</v>
      </c>
      <c r="M2537" t="s">
        <v>18</v>
      </c>
      <c r="N2537" s="18">
        <f>VLOOKUP(Barcelona_Idealista4[[#This Row],[lift]],Tabla5[],2,0)</f>
        <v>0</v>
      </c>
      <c r="O2537" s="25">
        <v>570000</v>
      </c>
      <c r="P2537" s="25">
        <f>Barcelona_Idealista4[[#This Row],[prices]]/Barcelona_Idealista4[[#This Row],[area_m2]]</f>
        <v>4523.8095238095239</v>
      </c>
      <c r="Q2537" t="str">
        <f>_xlfn.TEXTJOIN("-",0,Barcelona_Idealista4[[#This Row],[condition]],Barcelona_Idealista4[[#This Row],[prices]])</f>
        <v>needs refurb-570000</v>
      </c>
      <c r="R2537" s="11" t="str" cm="1">
        <f t="array" ref="R25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8" spans="1:18" x14ac:dyDescent="0.2">
      <c r="A2538" s="1">
        <v>44572</v>
      </c>
      <c r="B2538" s="14">
        <f>YEAR(Barcelona_Idealista4[[#This Row],[Fecha]])</f>
        <v>2022</v>
      </c>
      <c r="C2538" t="s">
        <v>2659</v>
      </c>
      <c r="D2538" t="s">
        <v>11</v>
      </c>
      <c r="E2538" t="s">
        <v>47</v>
      </c>
      <c r="F2538" t="s">
        <v>86</v>
      </c>
      <c r="G2538" t="s">
        <v>120</v>
      </c>
      <c r="H2538" t="s">
        <v>27</v>
      </c>
      <c r="I2538">
        <v>1</v>
      </c>
      <c r="J2538">
        <v>73</v>
      </c>
      <c r="K2538" t="s">
        <v>28</v>
      </c>
      <c r="L2538" t="s">
        <v>17</v>
      </c>
      <c r="M2538" t="s">
        <v>29</v>
      </c>
      <c r="N2538" s="18">
        <f>VLOOKUP(Barcelona_Idealista4[[#This Row],[lift]],Tabla5[],2,0)</f>
        <v>0.02</v>
      </c>
      <c r="O2538" s="25">
        <v>240000</v>
      </c>
      <c r="P2538" s="25">
        <f>Barcelona_Idealista4[[#This Row],[prices]]/Barcelona_Idealista4[[#This Row],[area_m2]]</f>
        <v>3287.6712328767121</v>
      </c>
      <c r="Q2538" t="str">
        <f>_xlfn.TEXTJOIN("-",0,Barcelona_Idealista4[[#This Row],[condition]],Barcelona_Idealista4[[#This Row],[prices]])</f>
        <v>needs refurb-240000</v>
      </c>
      <c r="R2538" s="11" t="str" cm="1">
        <f t="array" ref="R25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39" spans="1:18" x14ac:dyDescent="0.2">
      <c r="A2539" s="1">
        <v>44573</v>
      </c>
      <c r="B2539" s="14">
        <f>YEAR(Barcelona_Idealista4[[#This Row],[Fecha]])</f>
        <v>2022</v>
      </c>
      <c r="C2539" t="s">
        <v>2660</v>
      </c>
      <c r="D2539" t="s">
        <v>11</v>
      </c>
      <c r="E2539" t="s">
        <v>25</v>
      </c>
      <c r="F2539" t="s">
        <v>99</v>
      </c>
      <c r="G2539" t="s">
        <v>120</v>
      </c>
      <c r="H2539" t="s">
        <v>64</v>
      </c>
      <c r="I2539">
        <v>8</v>
      </c>
      <c r="J2539">
        <v>296</v>
      </c>
      <c r="K2539" t="s">
        <v>28</v>
      </c>
      <c r="L2539" t="s">
        <v>17</v>
      </c>
      <c r="M2539" t="s">
        <v>29</v>
      </c>
      <c r="N2539" s="18">
        <f>VLOOKUP(Barcelona_Idealista4[[#This Row],[lift]],Tabla5[],2,0)</f>
        <v>0.02</v>
      </c>
      <c r="O2539" s="25">
        <v>630000</v>
      </c>
      <c r="P2539" s="25">
        <f>Barcelona_Idealista4[[#This Row],[prices]]/Barcelona_Idealista4[[#This Row],[area_m2]]</f>
        <v>2128.3783783783783</v>
      </c>
      <c r="Q2539" t="str">
        <f>_xlfn.TEXTJOIN("-",0,Barcelona_Idealista4[[#This Row],[condition]],Barcelona_Idealista4[[#This Row],[prices]])</f>
        <v>needs refurb-630000</v>
      </c>
      <c r="R2539" s="11" t="str" cm="1">
        <f t="array" ref="R25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0" spans="1:18" x14ac:dyDescent="0.2">
      <c r="A2540" s="1">
        <v>44574</v>
      </c>
      <c r="B2540" s="14">
        <f>YEAR(Barcelona_Idealista4[[#This Row],[Fecha]])</f>
        <v>2022</v>
      </c>
      <c r="C2540" t="s">
        <v>2661</v>
      </c>
      <c r="D2540" t="s">
        <v>11</v>
      </c>
      <c r="E2540" t="s">
        <v>47</v>
      </c>
      <c r="F2540" t="s">
        <v>48</v>
      </c>
      <c r="G2540" t="s">
        <v>120</v>
      </c>
      <c r="H2540" t="s">
        <v>15</v>
      </c>
      <c r="I2540">
        <v>3</v>
      </c>
      <c r="J2540">
        <v>75</v>
      </c>
      <c r="K2540" t="s">
        <v>16</v>
      </c>
      <c r="L2540" t="s">
        <v>17</v>
      </c>
      <c r="M2540" t="s">
        <v>58</v>
      </c>
      <c r="N2540" s="18">
        <f>VLOOKUP(Barcelona_Idealista4[[#This Row],[lift]],Tabla5[],2,0)</f>
        <v>0</v>
      </c>
      <c r="O2540" s="25">
        <v>235000</v>
      </c>
      <c r="P2540" s="25">
        <f>Barcelona_Idealista4[[#This Row],[prices]]/Barcelona_Idealista4[[#This Row],[area_m2]]</f>
        <v>3133.3333333333335</v>
      </c>
      <c r="Q2540" t="str">
        <f>_xlfn.TEXTJOIN("-",0,Barcelona_Idealista4[[#This Row],[condition]],Barcelona_Idealista4[[#This Row],[prices]])</f>
        <v>needs refurb-235000</v>
      </c>
      <c r="R2540" s="11" t="str" cm="1">
        <f t="array" ref="R25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1" spans="1:18" x14ac:dyDescent="0.2">
      <c r="A2541" s="1">
        <v>44575</v>
      </c>
      <c r="B2541" s="14">
        <f>YEAR(Barcelona_Idealista4[[#This Row],[Fecha]])</f>
        <v>2022</v>
      </c>
      <c r="C2541" t="s">
        <v>2662</v>
      </c>
      <c r="D2541" t="s">
        <v>11</v>
      </c>
      <c r="E2541" t="s">
        <v>50</v>
      </c>
      <c r="F2541" t="s">
        <v>51</v>
      </c>
      <c r="G2541" t="s">
        <v>120</v>
      </c>
      <c r="H2541" t="s">
        <v>23</v>
      </c>
      <c r="I2541">
        <v>3</v>
      </c>
      <c r="J2541">
        <v>70</v>
      </c>
      <c r="K2541" t="s">
        <v>28</v>
      </c>
      <c r="L2541" t="s">
        <v>17</v>
      </c>
      <c r="M2541" t="s">
        <v>21</v>
      </c>
      <c r="N2541" s="18">
        <f>VLOOKUP(Barcelona_Idealista4[[#This Row],[lift]],Tabla5[],2,0)</f>
        <v>0.02</v>
      </c>
      <c r="O2541" s="25">
        <v>350000</v>
      </c>
      <c r="P2541" s="25">
        <f>Barcelona_Idealista4[[#This Row],[prices]]/Barcelona_Idealista4[[#This Row],[area_m2]]</f>
        <v>5000</v>
      </c>
      <c r="Q2541" t="str">
        <f>_xlfn.TEXTJOIN("-",0,Barcelona_Idealista4[[#This Row],[condition]],Barcelona_Idealista4[[#This Row],[prices]])</f>
        <v>needs refurb-350000</v>
      </c>
      <c r="R2541" s="11" t="str" cm="1">
        <f t="array" ref="R25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2" spans="1:18" x14ac:dyDescent="0.2">
      <c r="A2542" s="1">
        <v>44576</v>
      </c>
      <c r="B2542" s="14">
        <f>YEAR(Barcelona_Idealista4[[#This Row],[Fecha]])</f>
        <v>2022</v>
      </c>
      <c r="C2542" t="s">
        <v>2663</v>
      </c>
      <c r="D2542" t="s">
        <v>11</v>
      </c>
      <c r="E2542" t="s">
        <v>89</v>
      </c>
      <c r="F2542" t="s">
        <v>105</v>
      </c>
      <c r="G2542" t="s">
        <v>120</v>
      </c>
      <c r="H2542" t="s">
        <v>15</v>
      </c>
      <c r="I2542">
        <v>3</v>
      </c>
      <c r="J2542">
        <v>80</v>
      </c>
      <c r="K2542" t="s">
        <v>16</v>
      </c>
      <c r="L2542" t="s">
        <v>17</v>
      </c>
      <c r="M2542" t="s">
        <v>60</v>
      </c>
      <c r="N2542" s="18">
        <f>VLOOKUP(Barcelona_Idealista4[[#This Row],[lift]],Tabla5[],2,0)</f>
        <v>0</v>
      </c>
      <c r="O2542" s="25">
        <v>240000</v>
      </c>
      <c r="P2542" s="25">
        <f>Barcelona_Idealista4[[#This Row],[prices]]/Barcelona_Idealista4[[#This Row],[area_m2]]</f>
        <v>3000</v>
      </c>
      <c r="Q2542" t="str">
        <f>_xlfn.TEXTJOIN("-",0,Barcelona_Idealista4[[#This Row],[condition]],Barcelona_Idealista4[[#This Row],[prices]])</f>
        <v>needs refurb-240000</v>
      </c>
      <c r="R2542" s="11" t="str" cm="1">
        <f t="array" ref="R25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3" spans="1:18" x14ac:dyDescent="0.2">
      <c r="A2543" s="1">
        <v>44577</v>
      </c>
      <c r="B2543" s="14">
        <f>YEAR(Barcelona_Idealista4[[#This Row],[Fecha]])</f>
        <v>2022</v>
      </c>
      <c r="C2543" t="s">
        <v>2664</v>
      </c>
      <c r="D2543" t="s">
        <v>11</v>
      </c>
      <c r="E2543" t="s">
        <v>89</v>
      </c>
      <c r="F2543" t="s">
        <v>115</v>
      </c>
      <c r="G2543" t="s">
        <v>120</v>
      </c>
      <c r="H2543" t="s">
        <v>15</v>
      </c>
      <c r="I2543">
        <v>3</v>
      </c>
      <c r="J2543">
        <v>100</v>
      </c>
      <c r="K2543" t="s">
        <v>16</v>
      </c>
      <c r="L2543" t="s">
        <v>17</v>
      </c>
      <c r="M2543" t="s">
        <v>36</v>
      </c>
      <c r="N2543" s="18">
        <f>VLOOKUP(Barcelona_Idealista4[[#This Row],[lift]],Tabla5[],2,0)</f>
        <v>0</v>
      </c>
      <c r="O2543" s="25">
        <v>190000</v>
      </c>
      <c r="P2543" s="25">
        <f>Barcelona_Idealista4[[#This Row],[prices]]/Barcelona_Idealista4[[#This Row],[area_m2]]</f>
        <v>1900</v>
      </c>
      <c r="Q2543" t="str">
        <f>_xlfn.TEXTJOIN("-",0,Barcelona_Idealista4[[#This Row],[condition]],Barcelona_Idealista4[[#This Row],[prices]])</f>
        <v>needs refurb-190000</v>
      </c>
      <c r="R2543" s="11" t="str" cm="1">
        <f t="array" ref="R25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4" spans="1:18" x14ac:dyDescent="0.2">
      <c r="A2544" s="1">
        <v>44578</v>
      </c>
      <c r="B2544" s="14">
        <f>YEAR(Barcelona_Idealista4[[#This Row],[Fecha]])</f>
        <v>2022</v>
      </c>
      <c r="C2544" t="s">
        <v>2665</v>
      </c>
      <c r="D2544" t="s">
        <v>11</v>
      </c>
      <c r="E2544" t="s">
        <v>25</v>
      </c>
      <c r="F2544" t="s">
        <v>99</v>
      </c>
      <c r="G2544" t="s">
        <v>120</v>
      </c>
      <c r="H2544" t="s">
        <v>15</v>
      </c>
      <c r="I2544">
        <v>4</v>
      </c>
      <c r="J2544">
        <v>75</v>
      </c>
      <c r="K2544" t="s">
        <v>28</v>
      </c>
      <c r="L2544" t="s">
        <v>17</v>
      </c>
      <c r="M2544" t="s">
        <v>40</v>
      </c>
      <c r="N2544" s="18">
        <f>VLOOKUP(Barcelona_Idealista4[[#This Row],[lift]],Tabla5[],2,0)</f>
        <v>0.02</v>
      </c>
      <c r="O2544" s="25">
        <v>210000</v>
      </c>
      <c r="P2544" s="25">
        <f>Barcelona_Idealista4[[#This Row],[prices]]/Barcelona_Idealista4[[#This Row],[area_m2]]</f>
        <v>2800</v>
      </c>
      <c r="Q2544" t="str">
        <f>_xlfn.TEXTJOIN("-",0,Barcelona_Idealista4[[#This Row],[condition]],Barcelona_Idealista4[[#This Row],[prices]])</f>
        <v>needs refurb-210000</v>
      </c>
      <c r="R2544" s="11" t="str" cm="1">
        <f t="array" ref="R25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5" spans="1:18" x14ac:dyDescent="0.2">
      <c r="A2545" s="1">
        <v>44579</v>
      </c>
      <c r="B2545" s="14">
        <f>YEAR(Barcelona_Idealista4[[#This Row],[Fecha]])</f>
        <v>2022</v>
      </c>
      <c r="C2545" t="s">
        <v>2666</v>
      </c>
      <c r="D2545" t="s">
        <v>11</v>
      </c>
      <c r="E2545" t="s">
        <v>12</v>
      </c>
      <c r="F2545" t="s">
        <v>31</v>
      </c>
      <c r="G2545" t="s">
        <v>120</v>
      </c>
      <c r="H2545" t="s">
        <v>15</v>
      </c>
      <c r="I2545">
        <v>3</v>
      </c>
      <c r="J2545">
        <v>80</v>
      </c>
      <c r="K2545" t="s">
        <v>16</v>
      </c>
      <c r="L2545" t="s">
        <v>17</v>
      </c>
      <c r="M2545" t="s">
        <v>58</v>
      </c>
      <c r="N2545" s="18">
        <f>VLOOKUP(Barcelona_Idealista4[[#This Row],[lift]],Tabla5[],2,0)</f>
        <v>0</v>
      </c>
      <c r="O2545" s="25">
        <v>495000</v>
      </c>
      <c r="P2545" s="25">
        <f>Barcelona_Idealista4[[#This Row],[prices]]/Barcelona_Idealista4[[#This Row],[area_m2]]</f>
        <v>6187.5</v>
      </c>
      <c r="Q2545" t="str">
        <f>_xlfn.TEXTJOIN("-",0,Barcelona_Idealista4[[#This Row],[condition]],Barcelona_Idealista4[[#This Row],[prices]])</f>
        <v>needs refurb-495000</v>
      </c>
      <c r="R2545" s="11" t="str" cm="1">
        <f t="array" ref="R25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6" spans="1:18" x14ac:dyDescent="0.2">
      <c r="A2546" s="1">
        <v>44580</v>
      </c>
      <c r="B2546" s="14">
        <f>YEAR(Barcelona_Idealista4[[#This Row],[Fecha]])</f>
        <v>2022</v>
      </c>
      <c r="C2546" t="s">
        <v>2667</v>
      </c>
      <c r="D2546" t="s">
        <v>11</v>
      </c>
      <c r="E2546" t="s">
        <v>47</v>
      </c>
      <c r="F2546" t="s">
        <v>98</v>
      </c>
      <c r="G2546" t="s">
        <v>120</v>
      </c>
      <c r="H2546" t="s">
        <v>15</v>
      </c>
      <c r="I2546">
        <v>1</v>
      </c>
      <c r="J2546">
        <v>20</v>
      </c>
      <c r="K2546" t="s">
        <v>28</v>
      </c>
      <c r="L2546" t="s">
        <v>17</v>
      </c>
      <c r="M2546" t="s">
        <v>57</v>
      </c>
      <c r="N2546" s="18">
        <f>VLOOKUP(Barcelona_Idealista4[[#This Row],[lift]],Tabla5[],2,0)</f>
        <v>0.02</v>
      </c>
      <c r="O2546" s="25">
        <v>100000</v>
      </c>
      <c r="P2546" s="25">
        <f>Barcelona_Idealista4[[#This Row],[prices]]/Barcelona_Idealista4[[#This Row],[area_m2]]</f>
        <v>5000</v>
      </c>
      <c r="Q2546" t="str">
        <f>_xlfn.TEXTJOIN("-",0,Barcelona_Idealista4[[#This Row],[condition]],Barcelona_Idealista4[[#This Row],[prices]])</f>
        <v>needs refurb-100000</v>
      </c>
      <c r="R2546" s="11" t="str" cm="1">
        <f t="array" ref="R25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47" spans="1:18" x14ac:dyDescent="0.2">
      <c r="A2547" s="1">
        <v>44581</v>
      </c>
      <c r="B2547" s="14">
        <f>YEAR(Barcelona_Idealista4[[#This Row],[Fecha]])</f>
        <v>2022</v>
      </c>
      <c r="C2547" t="s">
        <v>2668</v>
      </c>
      <c r="D2547" t="s">
        <v>11</v>
      </c>
      <c r="E2547" t="s">
        <v>42</v>
      </c>
      <c r="F2547" t="s">
        <v>43</v>
      </c>
      <c r="G2547" t="s">
        <v>120</v>
      </c>
      <c r="H2547" t="s">
        <v>15</v>
      </c>
      <c r="I2547">
        <v>2</v>
      </c>
      <c r="J2547">
        <v>71</v>
      </c>
      <c r="K2547" t="s">
        <v>16</v>
      </c>
      <c r="L2547" t="s">
        <v>17</v>
      </c>
      <c r="M2547" t="s">
        <v>18</v>
      </c>
      <c r="N2547" s="18">
        <f>VLOOKUP(Barcelona_Idealista4[[#This Row],[lift]],Tabla5[],2,0)</f>
        <v>0</v>
      </c>
      <c r="O2547" s="25">
        <v>220000</v>
      </c>
      <c r="P2547" s="25">
        <f>Barcelona_Idealista4[[#This Row],[prices]]/Barcelona_Idealista4[[#This Row],[area_m2]]</f>
        <v>3098.5915492957747</v>
      </c>
      <c r="Q2547" t="str">
        <f>_xlfn.TEXTJOIN("-",0,Barcelona_Idealista4[[#This Row],[condition]],Barcelona_Idealista4[[#This Row],[prices]])</f>
        <v>needs refurb-220000</v>
      </c>
      <c r="R2547" s="11" t="str" cm="1">
        <f t="array" ref="R25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8" spans="1:18" x14ac:dyDescent="0.2">
      <c r="A2548" s="1">
        <v>44582</v>
      </c>
      <c r="B2548" s="14">
        <f>YEAR(Barcelona_Idealista4[[#This Row],[Fecha]])</f>
        <v>2022</v>
      </c>
      <c r="C2548" t="s">
        <v>2669</v>
      </c>
      <c r="D2548" t="s">
        <v>11</v>
      </c>
      <c r="E2548" t="s">
        <v>19</v>
      </c>
      <c r="F2548" t="s">
        <v>20</v>
      </c>
      <c r="G2548" t="s">
        <v>120</v>
      </c>
      <c r="H2548" t="s">
        <v>15</v>
      </c>
      <c r="I2548">
        <v>5</v>
      </c>
      <c r="J2548">
        <v>256</v>
      </c>
      <c r="K2548" t="s">
        <v>16</v>
      </c>
      <c r="L2548" t="s">
        <v>17</v>
      </c>
      <c r="M2548" t="s">
        <v>18</v>
      </c>
      <c r="N2548" s="18">
        <f>VLOOKUP(Barcelona_Idealista4[[#This Row],[lift]],Tabla5[],2,0)</f>
        <v>0</v>
      </c>
      <c r="O2548" s="25">
        <v>1750000</v>
      </c>
      <c r="P2548" s="25">
        <f>Barcelona_Idealista4[[#This Row],[prices]]/Barcelona_Idealista4[[#This Row],[area_m2]]</f>
        <v>6835.9375</v>
      </c>
      <c r="Q2548" t="str">
        <f>_xlfn.TEXTJOIN("-",0,Barcelona_Idealista4[[#This Row],[condition]],Barcelona_Idealista4[[#This Row],[prices]])</f>
        <v>needs refurb-1750000</v>
      </c>
      <c r="R2548" s="11" t="str" cm="1">
        <f t="array" ref="R25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49" spans="1:18" x14ac:dyDescent="0.2">
      <c r="A2549" s="1">
        <v>44583</v>
      </c>
      <c r="B2549" s="14">
        <f>YEAR(Barcelona_Idealista4[[#This Row],[Fecha]])</f>
        <v>2022</v>
      </c>
      <c r="C2549" t="s">
        <v>2670</v>
      </c>
      <c r="D2549" t="s">
        <v>11</v>
      </c>
      <c r="E2549" t="s">
        <v>34</v>
      </c>
      <c r="F2549" t="s">
        <v>35</v>
      </c>
      <c r="G2549" t="s">
        <v>120</v>
      </c>
      <c r="H2549" t="s">
        <v>27</v>
      </c>
      <c r="I2549">
        <v>7</v>
      </c>
      <c r="J2549">
        <v>739</v>
      </c>
      <c r="K2549" t="s">
        <v>28</v>
      </c>
      <c r="L2549" t="s">
        <v>17</v>
      </c>
      <c r="M2549" t="s">
        <v>29</v>
      </c>
      <c r="N2549" s="18">
        <f>VLOOKUP(Barcelona_Idealista4[[#This Row],[lift]],Tabla5[],2,0)</f>
        <v>0.02</v>
      </c>
      <c r="O2549" s="25">
        <v>3390000</v>
      </c>
      <c r="P2549" s="25">
        <f>Barcelona_Idealista4[[#This Row],[prices]]/Barcelona_Idealista4[[#This Row],[area_m2]]</f>
        <v>4587.2801082543974</v>
      </c>
      <c r="Q2549" t="str">
        <f>_xlfn.TEXTJOIN("-",0,Barcelona_Idealista4[[#This Row],[condition]],Barcelona_Idealista4[[#This Row],[prices]])</f>
        <v>needs refurb-3390000</v>
      </c>
      <c r="R2549" s="11" t="str" cm="1">
        <f t="array" ref="R25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0" spans="1:18" x14ac:dyDescent="0.2">
      <c r="A2550" s="1">
        <v>44584</v>
      </c>
      <c r="B2550" s="14">
        <f>YEAR(Barcelona_Idealista4[[#This Row],[Fecha]])</f>
        <v>2022</v>
      </c>
      <c r="C2550" t="s">
        <v>2671</v>
      </c>
      <c r="D2550" t="s">
        <v>11</v>
      </c>
      <c r="E2550" t="s">
        <v>12</v>
      </c>
      <c r="F2550" t="s">
        <v>13</v>
      </c>
      <c r="G2550" t="s">
        <v>120</v>
      </c>
      <c r="H2550" t="s">
        <v>15</v>
      </c>
      <c r="I2550">
        <v>3</v>
      </c>
      <c r="J2550">
        <v>130</v>
      </c>
      <c r="K2550" t="s">
        <v>28</v>
      </c>
      <c r="L2550" t="s">
        <v>17</v>
      </c>
      <c r="M2550" t="s">
        <v>40</v>
      </c>
      <c r="N2550" s="18">
        <f>VLOOKUP(Barcelona_Idealista4[[#This Row],[lift]],Tabla5[],2,0)</f>
        <v>0.02</v>
      </c>
      <c r="O2550" s="25">
        <v>520000</v>
      </c>
      <c r="P2550" s="25">
        <f>Barcelona_Idealista4[[#This Row],[prices]]/Barcelona_Idealista4[[#This Row],[area_m2]]</f>
        <v>4000</v>
      </c>
      <c r="Q2550" t="str">
        <f>_xlfn.TEXTJOIN("-",0,Barcelona_Idealista4[[#This Row],[condition]],Barcelona_Idealista4[[#This Row],[prices]])</f>
        <v>needs refurb-520000</v>
      </c>
      <c r="R2550" s="11" t="str" cm="1">
        <f t="array" ref="R25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1" spans="1:18" x14ac:dyDescent="0.2">
      <c r="A2551" s="1">
        <v>44585</v>
      </c>
      <c r="B2551" s="14">
        <f>YEAR(Barcelona_Idealista4[[#This Row],[Fecha]])</f>
        <v>2022</v>
      </c>
      <c r="C2551" t="s">
        <v>2672</v>
      </c>
      <c r="D2551" t="s">
        <v>11</v>
      </c>
      <c r="E2551" t="s">
        <v>12</v>
      </c>
      <c r="F2551" t="s">
        <v>13</v>
      </c>
      <c r="G2551" t="s">
        <v>120</v>
      </c>
      <c r="H2551" t="s">
        <v>23</v>
      </c>
      <c r="I2551">
        <v>3</v>
      </c>
      <c r="J2551">
        <v>142</v>
      </c>
      <c r="K2551" t="s">
        <v>16</v>
      </c>
      <c r="L2551" t="s">
        <v>17</v>
      </c>
      <c r="M2551" t="s">
        <v>46</v>
      </c>
      <c r="N2551" s="18">
        <f>VLOOKUP(Barcelona_Idealista4[[#This Row],[lift]],Tabla5[],2,0)</f>
        <v>0</v>
      </c>
      <c r="O2551" s="25">
        <v>790000</v>
      </c>
      <c r="P2551" s="25">
        <f>Barcelona_Idealista4[[#This Row],[prices]]/Barcelona_Idealista4[[#This Row],[area_m2]]</f>
        <v>5563.3802816901407</v>
      </c>
      <c r="Q2551" t="str">
        <f>_xlfn.TEXTJOIN("-",0,Barcelona_Idealista4[[#This Row],[condition]],Barcelona_Idealista4[[#This Row],[prices]])</f>
        <v>needs refurb-790000</v>
      </c>
      <c r="R2551" s="11" t="str" cm="1">
        <f t="array" ref="R25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2" spans="1:18" x14ac:dyDescent="0.2">
      <c r="A2552" s="1">
        <v>44586</v>
      </c>
      <c r="B2552" s="14">
        <f>YEAR(Barcelona_Idealista4[[#This Row],[Fecha]])</f>
        <v>2022</v>
      </c>
      <c r="C2552" t="s">
        <v>2673</v>
      </c>
      <c r="D2552" t="s">
        <v>11</v>
      </c>
      <c r="E2552" t="s">
        <v>47</v>
      </c>
      <c r="F2552" t="s">
        <v>63</v>
      </c>
      <c r="G2552" t="s">
        <v>120</v>
      </c>
      <c r="H2552" t="s">
        <v>15</v>
      </c>
      <c r="I2552">
        <v>3</v>
      </c>
      <c r="J2552">
        <v>68</v>
      </c>
      <c r="K2552" t="s">
        <v>16</v>
      </c>
      <c r="L2552" t="s">
        <v>17</v>
      </c>
      <c r="M2552" t="s">
        <v>18</v>
      </c>
      <c r="N2552" s="18">
        <f>VLOOKUP(Barcelona_Idealista4[[#This Row],[lift]],Tabla5[],2,0)</f>
        <v>0</v>
      </c>
      <c r="O2552" s="25">
        <v>193000</v>
      </c>
      <c r="P2552" s="25">
        <f>Barcelona_Idealista4[[#This Row],[prices]]/Barcelona_Idealista4[[#This Row],[area_m2]]</f>
        <v>2838.2352941176468</v>
      </c>
      <c r="Q2552" t="str">
        <f>_xlfn.TEXTJOIN("-",0,Barcelona_Idealista4[[#This Row],[condition]],Barcelona_Idealista4[[#This Row],[prices]])</f>
        <v>needs refurb-193000</v>
      </c>
      <c r="R2552" s="11" t="str" cm="1">
        <f t="array" ref="R25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53" spans="1:18" x14ac:dyDescent="0.2">
      <c r="A2553" s="1">
        <v>44587</v>
      </c>
      <c r="B2553" s="14">
        <f>YEAR(Barcelona_Idealista4[[#This Row],[Fecha]])</f>
        <v>2022</v>
      </c>
      <c r="C2553" t="s">
        <v>2674</v>
      </c>
      <c r="D2553" t="s">
        <v>11</v>
      </c>
      <c r="E2553" t="s">
        <v>12</v>
      </c>
      <c r="F2553" t="s">
        <v>41</v>
      </c>
      <c r="G2553" t="s">
        <v>120</v>
      </c>
      <c r="H2553" t="s">
        <v>15</v>
      </c>
      <c r="I2553">
        <v>4</v>
      </c>
      <c r="J2553">
        <v>134</v>
      </c>
      <c r="K2553" t="s">
        <v>16</v>
      </c>
      <c r="L2553" t="s">
        <v>17</v>
      </c>
      <c r="M2553" t="s">
        <v>100</v>
      </c>
      <c r="N2553" s="18">
        <f>VLOOKUP(Barcelona_Idealista4[[#This Row],[lift]],Tabla5[],2,0)</f>
        <v>0</v>
      </c>
      <c r="O2553" s="25">
        <v>445000</v>
      </c>
      <c r="P2553" s="25">
        <f>Barcelona_Idealista4[[#This Row],[prices]]/Barcelona_Idealista4[[#This Row],[area_m2]]</f>
        <v>3320.8955223880598</v>
      </c>
      <c r="Q2553" t="str">
        <f>_xlfn.TEXTJOIN("-",0,Barcelona_Idealista4[[#This Row],[condition]],Barcelona_Idealista4[[#This Row],[prices]])</f>
        <v>needs refurb-445000</v>
      </c>
      <c r="R2553" s="11" t="str" cm="1">
        <f t="array" ref="R25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4" spans="1:18" x14ac:dyDescent="0.2">
      <c r="A2554" s="1">
        <v>44588</v>
      </c>
      <c r="B2554" s="14">
        <f>YEAR(Barcelona_Idealista4[[#This Row],[Fecha]])</f>
        <v>2022</v>
      </c>
      <c r="C2554" t="s">
        <v>2675</v>
      </c>
      <c r="D2554" t="s">
        <v>11</v>
      </c>
      <c r="E2554" t="s">
        <v>19</v>
      </c>
      <c r="F2554" t="s">
        <v>45</v>
      </c>
      <c r="G2554" t="s">
        <v>120</v>
      </c>
      <c r="H2554" t="s">
        <v>76</v>
      </c>
      <c r="I2554">
        <v>6</v>
      </c>
      <c r="J2554">
        <v>400</v>
      </c>
      <c r="K2554" t="s">
        <v>28</v>
      </c>
      <c r="L2554" t="s">
        <v>17</v>
      </c>
      <c r="M2554" t="s">
        <v>29</v>
      </c>
      <c r="N2554" s="18">
        <f>VLOOKUP(Barcelona_Idealista4[[#This Row],[lift]],Tabla5[],2,0)</f>
        <v>0.02</v>
      </c>
      <c r="O2554" s="25">
        <v>2475000</v>
      </c>
      <c r="P2554" s="25">
        <f>Barcelona_Idealista4[[#This Row],[prices]]/Barcelona_Idealista4[[#This Row],[area_m2]]</f>
        <v>6187.5</v>
      </c>
      <c r="Q2554" t="str">
        <f>_xlfn.TEXTJOIN("-",0,Barcelona_Idealista4[[#This Row],[condition]],Barcelona_Idealista4[[#This Row],[prices]])</f>
        <v>needs refurb-2475000</v>
      </c>
      <c r="R2554" s="11" t="str" cm="1">
        <f t="array" ref="R25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5" spans="1:18" x14ac:dyDescent="0.2">
      <c r="A2555" s="1">
        <v>44589</v>
      </c>
      <c r="B2555" s="14">
        <f>YEAR(Barcelona_Idealista4[[#This Row],[Fecha]])</f>
        <v>2022</v>
      </c>
      <c r="C2555" t="s">
        <v>2676</v>
      </c>
      <c r="D2555" t="s">
        <v>11</v>
      </c>
      <c r="E2555" t="s">
        <v>12</v>
      </c>
      <c r="F2555" t="s">
        <v>13</v>
      </c>
      <c r="G2555" t="s">
        <v>120</v>
      </c>
      <c r="H2555" t="s">
        <v>15</v>
      </c>
      <c r="I2555">
        <v>4</v>
      </c>
      <c r="J2555">
        <v>137</v>
      </c>
      <c r="K2555" t="s">
        <v>16</v>
      </c>
      <c r="L2555" t="s">
        <v>17</v>
      </c>
      <c r="M2555" t="s">
        <v>18</v>
      </c>
      <c r="N2555" s="18">
        <f>VLOOKUP(Barcelona_Idealista4[[#This Row],[lift]],Tabla5[],2,0)</f>
        <v>0</v>
      </c>
      <c r="O2555" s="25">
        <v>795000</v>
      </c>
      <c r="P2555" s="25">
        <f>Barcelona_Idealista4[[#This Row],[prices]]/Barcelona_Idealista4[[#This Row],[area_m2]]</f>
        <v>5802.919708029197</v>
      </c>
      <c r="Q2555" t="str">
        <f>_xlfn.TEXTJOIN("-",0,Barcelona_Idealista4[[#This Row],[condition]],Barcelona_Idealista4[[#This Row],[prices]])</f>
        <v>needs refurb-795000</v>
      </c>
      <c r="R2555" s="11" t="str" cm="1">
        <f t="array" ref="R25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6" spans="1:18" x14ac:dyDescent="0.2">
      <c r="A2556" s="1">
        <v>44590</v>
      </c>
      <c r="B2556" s="14">
        <f>YEAR(Barcelona_Idealista4[[#This Row],[Fecha]])</f>
        <v>2022</v>
      </c>
      <c r="C2556" t="s">
        <v>2677</v>
      </c>
      <c r="D2556" t="s">
        <v>11</v>
      </c>
      <c r="E2556" t="s">
        <v>42</v>
      </c>
      <c r="F2556" t="s">
        <v>62</v>
      </c>
      <c r="G2556" t="s">
        <v>120</v>
      </c>
      <c r="H2556" t="s">
        <v>15</v>
      </c>
      <c r="I2556">
        <v>2</v>
      </c>
      <c r="J2556">
        <v>66</v>
      </c>
      <c r="K2556" t="s">
        <v>16</v>
      </c>
      <c r="L2556" t="s">
        <v>17</v>
      </c>
      <c r="M2556" t="s">
        <v>52</v>
      </c>
      <c r="N2556" s="18">
        <f>VLOOKUP(Barcelona_Idealista4[[#This Row],[lift]],Tabla5[],2,0)</f>
        <v>0</v>
      </c>
      <c r="O2556" s="25">
        <v>199000</v>
      </c>
      <c r="P2556" s="25">
        <f>Barcelona_Idealista4[[#This Row],[prices]]/Barcelona_Idealista4[[#This Row],[area_m2]]</f>
        <v>3015.151515151515</v>
      </c>
      <c r="Q2556" t="str">
        <f>_xlfn.TEXTJOIN("-",0,Barcelona_Idealista4[[#This Row],[condition]],Barcelona_Idealista4[[#This Row],[prices]])</f>
        <v>needs refurb-199000</v>
      </c>
      <c r="R2556" s="11" t="str" cm="1">
        <f t="array" ref="R25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7" spans="1:18" x14ac:dyDescent="0.2">
      <c r="A2557" s="1">
        <v>44591</v>
      </c>
      <c r="B2557" s="14">
        <f>YEAR(Barcelona_Idealista4[[#This Row],[Fecha]])</f>
        <v>2022</v>
      </c>
      <c r="C2557" t="s">
        <v>2678</v>
      </c>
      <c r="D2557" t="s">
        <v>11</v>
      </c>
      <c r="E2557" t="s">
        <v>19</v>
      </c>
      <c r="F2557" t="s">
        <v>68</v>
      </c>
      <c r="G2557" t="s">
        <v>120</v>
      </c>
      <c r="H2557" t="s">
        <v>15</v>
      </c>
      <c r="I2557">
        <v>4</v>
      </c>
      <c r="J2557">
        <v>124</v>
      </c>
      <c r="K2557" t="s">
        <v>16</v>
      </c>
      <c r="L2557" t="s">
        <v>17</v>
      </c>
      <c r="M2557" t="s">
        <v>18</v>
      </c>
      <c r="N2557" s="18">
        <f>VLOOKUP(Barcelona_Idealista4[[#This Row],[lift]],Tabla5[],2,0)</f>
        <v>0</v>
      </c>
      <c r="O2557" s="25">
        <v>450000</v>
      </c>
      <c r="P2557" s="25">
        <f>Barcelona_Idealista4[[#This Row],[prices]]/Barcelona_Idealista4[[#This Row],[area_m2]]</f>
        <v>3629.0322580645161</v>
      </c>
      <c r="Q2557" t="str">
        <f>_xlfn.TEXTJOIN("-",0,Barcelona_Idealista4[[#This Row],[condition]],Barcelona_Idealista4[[#This Row],[prices]])</f>
        <v>needs refurb-450000</v>
      </c>
      <c r="R2557" s="11" t="str" cm="1">
        <f t="array" ref="R25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8" spans="1:18" x14ac:dyDescent="0.2">
      <c r="A2558" s="1">
        <v>44592</v>
      </c>
      <c r="B2558" s="14">
        <f>YEAR(Barcelona_Idealista4[[#This Row],[Fecha]])</f>
        <v>2022</v>
      </c>
      <c r="C2558" t="s">
        <v>2679</v>
      </c>
      <c r="D2558" t="s">
        <v>11</v>
      </c>
      <c r="E2558" t="s">
        <v>12</v>
      </c>
      <c r="F2558" t="s">
        <v>13</v>
      </c>
      <c r="G2558" t="s">
        <v>120</v>
      </c>
      <c r="H2558" t="s">
        <v>15</v>
      </c>
      <c r="I2558">
        <v>6</v>
      </c>
      <c r="J2558">
        <v>191</v>
      </c>
      <c r="K2558" t="s">
        <v>16</v>
      </c>
      <c r="L2558" t="s">
        <v>17</v>
      </c>
      <c r="M2558" t="s">
        <v>21</v>
      </c>
      <c r="N2558" s="18">
        <f>VLOOKUP(Barcelona_Idealista4[[#This Row],[lift]],Tabla5[],2,0)</f>
        <v>0</v>
      </c>
      <c r="O2558" s="25">
        <v>1300000</v>
      </c>
      <c r="P2558" s="25">
        <f>Barcelona_Idealista4[[#This Row],[prices]]/Barcelona_Idealista4[[#This Row],[area_m2]]</f>
        <v>6806.2827225130886</v>
      </c>
      <c r="Q2558" t="str">
        <f>_xlfn.TEXTJOIN("-",0,Barcelona_Idealista4[[#This Row],[condition]],Barcelona_Idealista4[[#This Row],[prices]])</f>
        <v>needs refurb-1300000</v>
      </c>
      <c r="R2558" s="11" t="str" cm="1">
        <f t="array" ref="R25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59" spans="1:18" x14ac:dyDescent="0.2">
      <c r="A2559" s="1">
        <v>44593</v>
      </c>
      <c r="B2559" s="14">
        <f>YEAR(Barcelona_Idealista4[[#This Row],[Fecha]])</f>
        <v>2022</v>
      </c>
      <c r="C2559" t="s">
        <v>2680</v>
      </c>
      <c r="D2559" t="s">
        <v>11</v>
      </c>
      <c r="E2559" t="s">
        <v>19</v>
      </c>
      <c r="F2559" t="s">
        <v>20</v>
      </c>
      <c r="G2559" t="s">
        <v>120</v>
      </c>
      <c r="H2559" t="s">
        <v>15</v>
      </c>
      <c r="I2559">
        <v>4</v>
      </c>
      <c r="J2559">
        <v>162</v>
      </c>
      <c r="K2559" t="s">
        <v>16</v>
      </c>
      <c r="L2559" t="s">
        <v>17</v>
      </c>
      <c r="M2559" t="s">
        <v>18</v>
      </c>
      <c r="N2559" s="18">
        <f>VLOOKUP(Barcelona_Idealista4[[#This Row],[lift]],Tabla5[],2,0)</f>
        <v>0</v>
      </c>
      <c r="O2559" s="25">
        <v>730000</v>
      </c>
      <c r="P2559" s="25">
        <f>Barcelona_Idealista4[[#This Row],[prices]]/Barcelona_Idealista4[[#This Row],[area_m2]]</f>
        <v>4506.1728395061727</v>
      </c>
      <c r="Q2559" t="str">
        <f>_xlfn.TEXTJOIN("-",0,Barcelona_Idealista4[[#This Row],[condition]],Barcelona_Idealista4[[#This Row],[prices]])</f>
        <v>needs refurb-730000</v>
      </c>
      <c r="R2559" s="11" t="str" cm="1">
        <f t="array" ref="R25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0" spans="1:18" x14ac:dyDescent="0.2">
      <c r="A2560" s="1">
        <v>44594</v>
      </c>
      <c r="B2560" s="14">
        <f>YEAR(Barcelona_Idealista4[[#This Row],[Fecha]])</f>
        <v>2022</v>
      </c>
      <c r="C2560" t="s">
        <v>2681</v>
      </c>
      <c r="D2560" t="s">
        <v>11</v>
      </c>
      <c r="E2560" t="s">
        <v>50</v>
      </c>
      <c r="F2560" t="s">
        <v>51</v>
      </c>
      <c r="G2560" t="s">
        <v>120</v>
      </c>
      <c r="H2560" t="s">
        <v>15</v>
      </c>
      <c r="I2560">
        <v>3</v>
      </c>
      <c r="J2560">
        <v>118</v>
      </c>
      <c r="K2560" t="s">
        <v>16</v>
      </c>
      <c r="L2560" t="s">
        <v>17</v>
      </c>
      <c r="M2560" t="s">
        <v>21</v>
      </c>
      <c r="N2560" s="18">
        <f>VLOOKUP(Barcelona_Idealista4[[#This Row],[lift]],Tabla5[],2,0)</f>
        <v>0</v>
      </c>
      <c r="O2560" s="25">
        <v>550000</v>
      </c>
      <c r="P2560" s="25">
        <f>Barcelona_Idealista4[[#This Row],[prices]]/Barcelona_Idealista4[[#This Row],[area_m2]]</f>
        <v>4661.0169491525421</v>
      </c>
      <c r="Q2560" t="str">
        <f>_xlfn.TEXTJOIN("-",0,Barcelona_Idealista4[[#This Row],[condition]],Barcelona_Idealista4[[#This Row],[prices]])</f>
        <v>needs refurb-550000</v>
      </c>
      <c r="R2560" s="11" t="str" cm="1">
        <f t="array" ref="R25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1" spans="1:18" x14ac:dyDescent="0.2">
      <c r="A2561" s="1">
        <v>44595</v>
      </c>
      <c r="B2561" s="14">
        <f>YEAR(Barcelona_Idealista4[[#This Row],[Fecha]])</f>
        <v>2022</v>
      </c>
      <c r="C2561" t="s">
        <v>2682</v>
      </c>
      <c r="D2561" t="s">
        <v>11</v>
      </c>
      <c r="E2561" t="s">
        <v>47</v>
      </c>
      <c r="F2561" t="s">
        <v>96</v>
      </c>
      <c r="G2561" t="s">
        <v>120</v>
      </c>
      <c r="H2561" t="s">
        <v>23</v>
      </c>
      <c r="I2561">
        <v>4</v>
      </c>
      <c r="J2561">
        <v>145</v>
      </c>
      <c r="K2561" t="s">
        <v>16</v>
      </c>
      <c r="L2561" t="s">
        <v>17</v>
      </c>
      <c r="M2561" t="s">
        <v>65</v>
      </c>
      <c r="N2561" s="18">
        <f>VLOOKUP(Barcelona_Idealista4[[#This Row],[lift]],Tabla5[],2,0)</f>
        <v>0</v>
      </c>
      <c r="O2561" s="25">
        <v>360000</v>
      </c>
      <c r="P2561" s="25">
        <f>Barcelona_Idealista4[[#This Row],[prices]]/Barcelona_Idealista4[[#This Row],[area_m2]]</f>
        <v>2482.7586206896553</v>
      </c>
      <c r="Q2561" t="str">
        <f>_xlfn.TEXTJOIN("-",0,Barcelona_Idealista4[[#This Row],[condition]],Barcelona_Idealista4[[#This Row],[prices]])</f>
        <v>needs refurb-360000</v>
      </c>
      <c r="R2561" s="11" t="str" cm="1">
        <f t="array" ref="R25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62" spans="1:18" x14ac:dyDescent="0.2">
      <c r="A2562" s="1">
        <v>44596</v>
      </c>
      <c r="B2562" s="14">
        <f>YEAR(Barcelona_Idealista4[[#This Row],[Fecha]])</f>
        <v>2022</v>
      </c>
      <c r="C2562" t="s">
        <v>2683</v>
      </c>
      <c r="D2562" t="s">
        <v>11</v>
      </c>
      <c r="E2562" t="s">
        <v>12</v>
      </c>
      <c r="F2562" t="s">
        <v>13</v>
      </c>
      <c r="G2562" t="s">
        <v>120</v>
      </c>
      <c r="H2562" t="s">
        <v>15</v>
      </c>
      <c r="I2562">
        <v>3</v>
      </c>
      <c r="J2562">
        <v>138</v>
      </c>
      <c r="K2562" t="s">
        <v>16</v>
      </c>
      <c r="L2562" t="s">
        <v>17</v>
      </c>
      <c r="M2562" t="s">
        <v>21</v>
      </c>
      <c r="N2562" s="18">
        <f>VLOOKUP(Barcelona_Idealista4[[#This Row],[lift]],Tabla5[],2,0)</f>
        <v>0</v>
      </c>
      <c r="O2562" s="25">
        <v>760000</v>
      </c>
      <c r="P2562" s="25">
        <f>Barcelona_Idealista4[[#This Row],[prices]]/Barcelona_Idealista4[[#This Row],[area_m2]]</f>
        <v>5507.246376811594</v>
      </c>
      <c r="Q2562" t="str">
        <f>_xlfn.TEXTJOIN("-",0,Barcelona_Idealista4[[#This Row],[condition]],Barcelona_Idealista4[[#This Row],[prices]])</f>
        <v>needs refurb-760000</v>
      </c>
      <c r="R2562" s="11" t="str" cm="1">
        <f t="array" ref="R25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3" spans="1:18" x14ac:dyDescent="0.2">
      <c r="A2563" s="1">
        <v>44597</v>
      </c>
      <c r="B2563" s="14">
        <f>YEAR(Barcelona_Idealista4[[#This Row],[Fecha]])</f>
        <v>2022</v>
      </c>
      <c r="C2563" t="s">
        <v>2684</v>
      </c>
      <c r="D2563" t="s">
        <v>11</v>
      </c>
      <c r="E2563" t="s">
        <v>19</v>
      </c>
      <c r="F2563" t="s">
        <v>73</v>
      </c>
      <c r="G2563" t="s">
        <v>120</v>
      </c>
      <c r="H2563" t="s">
        <v>23</v>
      </c>
      <c r="I2563">
        <v>4</v>
      </c>
      <c r="J2563">
        <v>170</v>
      </c>
      <c r="K2563" t="s">
        <v>16</v>
      </c>
      <c r="L2563" t="s">
        <v>17</v>
      </c>
      <c r="M2563" t="s">
        <v>24</v>
      </c>
      <c r="N2563" s="18">
        <f>VLOOKUP(Barcelona_Idealista4[[#This Row],[lift]],Tabla5[],2,0)</f>
        <v>0</v>
      </c>
      <c r="O2563" s="25">
        <v>1200000</v>
      </c>
      <c r="P2563" s="25">
        <f>Barcelona_Idealista4[[#This Row],[prices]]/Barcelona_Idealista4[[#This Row],[area_m2]]</f>
        <v>7058.8235294117649</v>
      </c>
      <c r="Q2563" t="str">
        <f>_xlfn.TEXTJOIN("-",0,Barcelona_Idealista4[[#This Row],[condition]],Barcelona_Idealista4[[#This Row],[prices]])</f>
        <v>needs refurb-1200000</v>
      </c>
      <c r="R2563" s="11" t="str" cm="1">
        <f t="array" ref="R25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4" spans="1:18" x14ac:dyDescent="0.2">
      <c r="A2564" s="1">
        <v>44598</v>
      </c>
      <c r="B2564" s="14">
        <f>YEAR(Barcelona_Idealista4[[#This Row],[Fecha]])</f>
        <v>2022</v>
      </c>
      <c r="C2564" t="s">
        <v>2685</v>
      </c>
      <c r="D2564" t="s">
        <v>11</v>
      </c>
      <c r="E2564" t="s">
        <v>89</v>
      </c>
      <c r="F2564" t="s">
        <v>93</v>
      </c>
      <c r="G2564" t="s">
        <v>120</v>
      </c>
      <c r="H2564" t="s">
        <v>15</v>
      </c>
      <c r="I2564">
        <v>3</v>
      </c>
      <c r="J2564">
        <v>65</v>
      </c>
      <c r="K2564" t="s">
        <v>16</v>
      </c>
      <c r="L2564" t="s">
        <v>17</v>
      </c>
      <c r="M2564" t="s">
        <v>58</v>
      </c>
      <c r="N2564" s="18">
        <f>VLOOKUP(Barcelona_Idealista4[[#This Row],[lift]],Tabla5[],2,0)</f>
        <v>0</v>
      </c>
      <c r="O2564" s="25">
        <v>179900</v>
      </c>
      <c r="P2564" s="25">
        <f>Barcelona_Idealista4[[#This Row],[prices]]/Barcelona_Idealista4[[#This Row],[area_m2]]</f>
        <v>2767.6923076923076</v>
      </c>
      <c r="Q2564" t="str">
        <f>_xlfn.TEXTJOIN("-",0,Barcelona_Idealista4[[#This Row],[condition]],Barcelona_Idealista4[[#This Row],[prices]])</f>
        <v>needs refurb-179900</v>
      </c>
      <c r="R2564" s="11" t="str" cm="1">
        <f t="array" ref="R25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65" spans="1:18" x14ac:dyDescent="0.2">
      <c r="A2565" s="1">
        <v>44599</v>
      </c>
      <c r="B2565" s="14">
        <f>YEAR(Barcelona_Idealista4[[#This Row],[Fecha]])</f>
        <v>2022</v>
      </c>
      <c r="C2565" t="s">
        <v>2686</v>
      </c>
      <c r="D2565" t="s">
        <v>11</v>
      </c>
      <c r="E2565" t="s">
        <v>37</v>
      </c>
      <c r="F2565" t="s">
        <v>74</v>
      </c>
      <c r="G2565" t="s">
        <v>120</v>
      </c>
      <c r="H2565" t="s">
        <v>15</v>
      </c>
      <c r="I2565">
        <v>3</v>
      </c>
      <c r="J2565">
        <v>62</v>
      </c>
      <c r="K2565" t="s">
        <v>16</v>
      </c>
      <c r="L2565" t="s">
        <v>17</v>
      </c>
      <c r="M2565" t="s">
        <v>36</v>
      </c>
      <c r="N2565" s="18">
        <f>VLOOKUP(Barcelona_Idealista4[[#This Row],[lift]],Tabla5[],2,0)</f>
        <v>0</v>
      </c>
      <c r="O2565" s="25">
        <v>235000</v>
      </c>
      <c r="P2565" s="25">
        <f>Barcelona_Idealista4[[#This Row],[prices]]/Barcelona_Idealista4[[#This Row],[area_m2]]</f>
        <v>3790.3225806451615</v>
      </c>
      <c r="Q2565" t="str">
        <f>_xlfn.TEXTJOIN("-",0,Barcelona_Idealista4[[#This Row],[condition]],Barcelona_Idealista4[[#This Row],[prices]])</f>
        <v>needs refurb-235000</v>
      </c>
      <c r="R2565" s="11" t="str" cm="1">
        <f t="array" ref="R25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6" spans="1:18" x14ac:dyDescent="0.2">
      <c r="A2566" s="1">
        <v>44600</v>
      </c>
      <c r="B2566" s="14">
        <f>YEAR(Barcelona_Idealista4[[#This Row],[Fecha]])</f>
        <v>2022</v>
      </c>
      <c r="C2566" t="s">
        <v>2687</v>
      </c>
      <c r="D2566" t="s">
        <v>11</v>
      </c>
      <c r="E2566" t="s">
        <v>12</v>
      </c>
      <c r="F2566" t="s">
        <v>33</v>
      </c>
      <c r="G2566" t="s">
        <v>120</v>
      </c>
      <c r="H2566" t="s">
        <v>15</v>
      </c>
      <c r="I2566">
        <v>4</v>
      </c>
      <c r="J2566">
        <v>112</v>
      </c>
      <c r="K2566" t="s">
        <v>16</v>
      </c>
      <c r="L2566" t="s">
        <v>17</v>
      </c>
      <c r="M2566" t="s">
        <v>21</v>
      </c>
      <c r="N2566" s="18">
        <f>VLOOKUP(Barcelona_Idealista4[[#This Row],[lift]],Tabla5[],2,0)</f>
        <v>0</v>
      </c>
      <c r="O2566" s="25">
        <v>415000</v>
      </c>
      <c r="P2566" s="25">
        <f>Barcelona_Idealista4[[#This Row],[prices]]/Barcelona_Idealista4[[#This Row],[area_m2]]</f>
        <v>3705.3571428571427</v>
      </c>
      <c r="Q2566" t="str">
        <f>_xlfn.TEXTJOIN("-",0,Barcelona_Idealista4[[#This Row],[condition]],Barcelona_Idealista4[[#This Row],[prices]])</f>
        <v>needs refurb-415000</v>
      </c>
      <c r="R2566" s="11" t="str" cm="1">
        <f t="array" ref="R25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7" spans="1:18" x14ac:dyDescent="0.2">
      <c r="A2567" s="1">
        <v>44601</v>
      </c>
      <c r="B2567" s="14">
        <f>YEAR(Barcelona_Idealista4[[#This Row],[Fecha]])</f>
        <v>2022</v>
      </c>
      <c r="C2567" t="s">
        <v>2688</v>
      </c>
      <c r="D2567" t="s">
        <v>11</v>
      </c>
      <c r="E2567" t="s">
        <v>25</v>
      </c>
      <c r="F2567" t="s">
        <v>101</v>
      </c>
      <c r="G2567" t="s">
        <v>120</v>
      </c>
      <c r="H2567" t="s">
        <v>27</v>
      </c>
      <c r="I2567">
        <v>5</v>
      </c>
      <c r="J2567">
        <v>128</v>
      </c>
      <c r="K2567" t="s">
        <v>28</v>
      </c>
      <c r="L2567" t="s">
        <v>17</v>
      </c>
      <c r="M2567" t="s">
        <v>29</v>
      </c>
      <c r="N2567" s="18">
        <f>VLOOKUP(Barcelona_Idealista4[[#This Row],[lift]],Tabla5[],2,0)</f>
        <v>0.02</v>
      </c>
      <c r="O2567" s="25">
        <v>490000</v>
      </c>
      <c r="P2567" s="25">
        <f>Barcelona_Idealista4[[#This Row],[prices]]/Barcelona_Idealista4[[#This Row],[area_m2]]</f>
        <v>3828.125</v>
      </c>
      <c r="Q2567" t="str">
        <f>_xlfn.TEXTJOIN("-",0,Barcelona_Idealista4[[#This Row],[condition]],Barcelona_Idealista4[[#This Row],[prices]])</f>
        <v>needs refurb-490000</v>
      </c>
      <c r="R2567" s="11" t="str" cm="1">
        <f t="array" ref="R25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8" spans="1:18" x14ac:dyDescent="0.2">
      <c r="A2568" s="1">
        <v>44602</v>
      </c>
      <c r="B2568" s="14">
        <f>YEAR(Barcelona_Idealista4[[#This Row],[Fecha]])</f>
        <v>2022</v>
      </c>
      <c r="C2568" t="s">
        <v>2689</v>
      </c>
      <c r="D2568" t="s">
        <v>11</v>
      </c>
      <c r="E2568" t="s">
        <v>34</v>
      </c>
      <c r="F2568" t="s">
        <v>35</v>
      </c>
      <c r="G2568" t="s">
        <v>120</v>
      </c>
      <c r="H2568" t="s">
        <v>15</v>
      </c>
      <c r="I2568">
        <v>7</v>
      </c>
      <c r="J2568">
        <v>250</v>
      </c>
      <c r="K2568" t="s">
        <v>16</v>
      </c>
      <c r="L2568" t="s">
        <v>17</v>
      </c>
      <c r="M2568" t="s">
        <v>21</v>
      </c>
      <c r="N2568" s="18">
        <f>VLOOKUP(Barcelona_Idealista4[[#This Row],[lift]],Tabla5[],2,0)</f>
        <v>0</v>
      </c>
      <c r="O2568" s="25">
        <v>1250000</v>
      </c>
      <c r="P2568" s="25">
        <f>Barcelona_Idealista4[[#This Row],[prices]]/Barcelona_Idealista4[[#This Row],[area_m2]]</f>
        <v>5000</v>
      </c>
      <c r="Q2568" t="str">
        <f>_xlfn.TEXTJOIN("-",0,Barcelona_Idealista4[[#This Row],[condition]],Barcelona_Idealista4[[#This Row],[prices]])</f>
        <v>needs refurb-1250000</v>
      </c>
      <c r="R2568" s="11" t="str" cm="1">
        <f t="array" ref="R25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69" spans="1:18" x14ac:dyDescent="0.2">
      <c r="A2569" s="1">
        <v>44603</v>
      </c>
      <c r="B2569" s="14">
        <f>YEAR(Barcelona_Idealista4[[#This Row],[Fecha]])</f>
        <v>2022</v>
      </c>
      <c r="C2569" t="s">
        <v>2690</v>
      </c>
      <c r="D2569" t="s">
        <v>11</v>
      </c>
      <c r="E2569" t="s">
        <v>34</v>
      </c>
      <c r="F2569" t="s">
        <v>71</v>
      </c>
      <c r="G2569" t="s">
        <v>120</v>
      </c>
      <c r="H2569" t="s">
        <v>15</v>
      </c>
      <c r="I2569">
        <v>1</v>
      </c>
      <c r="J2569">
        <v>63</v>
      </c>
      <c r="K2569" t="s">
        <v>28</v>
      </c>
      <c r="L2569" t="s">
        <v>17</v>
      </c>
      <c r="M2569" t="s">
        <v>18</v>
      </c>
      <c r="N2569" s="18">
        <f>VLOOKUP(Barcelona_Idealista4[[#This Row],[lift]],Tabla5[],2,0)</f>
        <v>0.02</v>
      </c>
      <c r="O2569" s="25">
        <v>165000</v>
      </c>
      <c r="P2569" s="25">
        <f>Barcelona_Idealista4[[#This Row],[prices]]/Barcelona_Idealista4[[#This Row],[area_m2]]</f>
        <v>2619.0476190476193</v>
      </c>
      <c r="Q2569" t="str">
        <f>_xlfn.TEXTJOIN("-",0,Barcelona_Idealista4[[#This Row],[condition]],Barcelona_Idealista4[[#This Row],[prices]])</f>
        <v>needs refurb-165000</v>
      </c>
      <c r="R2569" s="11" t="str" cm="1">
        <f t="array" ref="R25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0" spans="1:18" x14ac:dyDescent="0.2">
      <c r="A2570" s="1">
        <v>44604</v>
      </c>
      <c r="B2570" s="14">
        <f>YEAR(Barcelona_Idealista4[[#This Row],[Fecha]])</f>
        <v>2022</v>
      </c>
      <c r="C2570" t="s">
        <v>2691</v>
      </c>
      <c r="D2570" t="s">
        <v>11</v>
      </c>
      <c r="E2570" t="s">
        <v>25</v>
      </c>
      <c r="F2570" t="s">
        <v>99</v>
      </c>
      <c r="G2570" t="s">
        <v>120</v>
      </c>
      <c r="H2570" t="s">
        <v>15</v>
      </c>
      <c r="I2570">
        <v>2</v>
      </c>
      <c r="J2570">
        <v>69</v>
      </c>
      <c r="K2570" t="s">
        <v>16</v>
      </c>
      <c r="L2570" t="s">
        <v>17</v>
      </c>
      <c r="M2570" t="s">
        <v>21</v>
      </c>
      <c r="N2570" s="18">
        <f>VLOOKUP(Barcelona_Idealista4[[#This Row],[lift]],Tabla5[],2,0)</f>
        <v>0</v>
      </c>
      <c r="O2570" s="25">
        <v>201700</v>
      </c>
      <c r="P2570" s="25">
        <f>Barcelona_Idealista4[[#This Row],[prices]]/Barcelona_Idealista4[[#This Row],[area_m2]]</f>
        <v>2923.1884057971015</v>
      </c>
      <c r="Q2570" t="str">
        <f>_xlfn.TEXTJOIN("-",0,Barcelona_Idealista4[[#This Row],[condition]],Barcelona_Idealista4[[#This Row],[prices]])</f>
        <v>needs refurb-201700</v>
      </c>
      <c r="R2570" s="11" t="str" cm="1">
        <f t="array" ref="R25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1" spans="1:18" x14ac:dyDescent="0.2">
      <c r="A2571" s="1">
        <v>44605</v>
      </c>
      <c r="B2571" s="14">
        <f>YEAR(Barcelona_Idealista4[[#This Row],[Fecha]])</f>
        <v>2022</v>
      </c>
      <c r="C2571" t="s">
        <v>2692</v>
      </c>
      <c r="D2571" t="s">
        <v>11</v>
      </c>
      <c r="E2571" t="s">
        <v>54</v>
      </c>
      <c r="F2571" t="s">
        <v>108</v>
      </c>
      <c r="G2571" t="s">
        <v>120</v>
      </c>
      <c r="H2571" t="s">
        <v>15</v>
      </c>
      <c r="I2571">
        <v>3</v>
      </c>
      <c r="J2571">
        <v>107</v>
      </c>
      <c r="K2571" t="s">
        <v>16</v>
      </c>
      <c r="L2571" t="s">
        <v>17</v>
      </c>
      <c r="M2571" t="s">
        <v>18</v>
      </c>
      <c r="N2571" s="18">
        <f>VLOOKUP(Barcelona_Idealista4[[#This Row],[lift]],Tabla5[],2,0)</f>
        <v>0</v>
      </c>
      <c r="O2571" s="25">
        <v>315000</v>
      </c>
      <c r="P2571" s="25">
        <f>Barcelona_Idealista4[[#This Row],[prices]]/Barcelona_Idealista4[[#This Row],[area_m2]]</f>
        <v>2943.9252336448599</v>
      </c>
      <c r="Q2571" t="str">
        <f>_xlfn.TEXTJOIN("-",0,Barcelona_Idealista4[[#This Row],[condition]],Barcelona_Idealista4[[#This Row],[prices]])</f>
        <v>needs refurb-315000</v>
      </c>
      <c r="R2571" s="11" t="str" cm="1">
        <f t="array" ref="R25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2" spans="1:18" x14ac:dyDescent="0.2">
      <c r="A2572" s="1">
        <v>44606</v>
      </c>
      <c r="B2572" s="14">
        <f>YEAR(Barcelona_Idealista4[[#This Row],[Fecha]])</f>
        <v>2022</v>
      </c>
      <c r="C2572" t="s">
        <v>2693</v>
      </c>
      <c r="D2572" t="s">
        <v>11</v>
      </c>
      <c r="E2572" t="s">
        <v>89</v>
      </c>
      <c r="F2572" t="s">
        <v>92</v>
      </c>
      <c r="G2572" t="s">
        <v>120</v>
      </c>
      <c r="H2572" t="s">
        <v>15</v>
      </c>
      <c r="I2572">
        <v>3</v>
      </c>
      <c r="J2572">
        <v>60</v>
      </c>
      <c r="K2572" t="s">
        <v>28</v>
      </c>
      <c r="L2572" t="s">
        <v>17</v>
      </c>
      <c r="M2572" t="s">
        <v>21</v>
      </c>
      <c r="N2572" s="18">
        <f>VLOOKUP(Barcelona_Idealista4[[#This Row],[lift]],Tabla5[],2,0)</f>
        <v>0.02</v>
      </c>
      <c r="O2572" s="25">
        <v>142000</v>
      </c>
      <c r="P2572" s="25">
        <f>Barcelona_Idealista4[[#This Row],[prices]]/Barcelona_Idealista4[[#This Row],[area_m2]]</f>
        <v>2366.6666666666665</v>
      </c>
      <c r="Q2572" t="str">
        <f>_xlfn.TEXTJOIN("-",0,Barcelona_Idealista4[[#This Row],[condition]],Barcelona_Idealista4[[#This Row],[prices]])</f>
        <v>needs refurb-142000</v>
      </c>
      <c r="R2572" s="11" t="str" cm="1">
        <f t="array" ref="R25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3" spans="1:18" x14ac:dyDescent="0.2">
      <c r="A2573" s="1">
        <v>44607</v>
      </c>
      <c r="B2573" s="14">
        <f>YEAR(Barcelona_Idealista4[[#This Row],[Fecha]])</f>
        <v>2022</v>
      </c>
      <c r="C2573" t="s">
        <v>2694</v>
      </c>
      <c r="D2573" t="s">
        <v>11</v>
      </c>
      <c r="E2573" t="s">
        <v>12</v>
      </c>
      <c r="F2573" t="s">
        <v>22</v>
      </c>
      <c r="G2573" t="s">
        <v>120</v>
      </c>
      <c r="H2573" t="s">
        <v>15</v>
      </c>
      <c r="I2573">
        <v>3</v>
      </c>
      <c r="J2573">
        <v>88</v>
      </c>
      <c r="K2573" t="s">
        <v>16</v>
      </c>
      <c r="L2573" t="s">
        <v>17</v>
      </c>
      <c r="M2573" t="s">
        <v>18</v>
      </c>
      <c r="N2573" s="18">
        <f>VLOOKUP(Barcelona_Idealista4[[#This Row],[lift]],Tabla5[],2,0)</f>
        <v>0</v>
      </c>
      <c r="O2573" s="25">
        <v>260000</v>
      </c>
      <c r="P2573" s="25">
        <f>Barcelona_Idealista4[[#This Row],[prices]]/Barcelona_Idealista4[[#This Row],[area_m2]]</f>
        <v>2954.5454545454545</v>
      </c>
      <c r="Q2573" t="str">
        <f>_xlfn.TEXTJOIN("-",0,Barcelona_Idealista4[[#This Row],[condition]],Barcelona_Idealista4[[#This Row],[prices]])</f>
        <v>needs refurb-260000</v>
      </c>
      <c r="R2573" s="11" t="str" cm="1">
        <f t="array" ref="R25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4" spans="1:18" x14ac:dyDescent="0.2">
      <c r="A2574" s="1">
        <v>44608</v>
      </c>
      <c r="B2574" s="14">
        <f>YEAR(Barcelona_Idealista4[[#This Row],[Fecha]])</f>
        <v>2022</v>
      </c>
      <c r="C2574" t="s">
        <v>2695</v>
      </c>
      <c r="D2574" t="s">
        <v>11</v>
      </c>
      <c r="E2574" t="s">
        <v>42</v>
      </c>
      <c r="F2574" t="s">
        <v>43</v>
      </c>
      <c r="G2574" t="s">
        <v>120</v>
      </c>
      <c r="H2574" t="s">
        <v>15</v>
      </c>
      <c r="I2574">
        <v>8</v>
      </c>
      <c r="J2574">
        <v>690</v>
      </c>
      <c r="K2574" t="s">
        <v>28</v>
      </c>
      <c r="L2574" t="s">
        <v>17</v>
      </c>
      <c r="M2574" t="s">
        <v>18</v>
      </c>
      <c r="N2574" s="18">
        <f>VLOOKUP(Barcelona_Idealista4[[#This Row],[lift]],Tabla5[],2,0)</f>
        <v>0.02</v>
      </c>
      <c r="O2574" s="25">
        <v>1250000</v>
      </c>
      <c r="P2574" s="25">
        <f>Barcelona_Idealista4[[#This Row],[prices]]/Barcelona_Idealista4[[#This Row],[area_m2]]</f>
        <v>1811.5942028985507</v>
      </c>
      <c r="Q2574" t="str">
        <f>_xlfn.TEXTJOIN("-",0,Barcelona_Idealista4[[#This Row],[condition]],Barcelona_Idealista4[[#This Row],[prices]])</f>
        <v>needs refurb-1250000</v>
      </c>
      <c r="R2574" s="11" t="str" cm="1">
        <f t="array" ref="R25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5" spans="1:18" x14ac:dyDescent="0.2">
      <c r="A2575" s="1">
        <v>44609</v>
      </c>
      <c r="B2575" s="14">
        <f>YEAR(Barcelona_Idealista4[[#This Row],[Fecha]])</f>
        <v>2022</v>
      </c>
      <c r="C2575" t="s">
        <v>2696</v>
      </c>
      <c r="D2575" t="s">
        <v>11</v>
      </c>
      <c r="E2575" t="s">
        <v>42</v>
      </c>
      <c r="F2575" t="s">
        <v>88</v>
      </c>
      <c r="G2575" t="s">
        <v>120</v>
      </c>
      <c r="H2575" t="s">
        <v>15</v>
      </c>
      <c r="I2575">
        <v>4</v>
      </c>
      <c r="J2575">
        <v>75</v>
      </c>
      <c r="K2575" t="s">
        <v>16</v>
      </c>
      <c r="L2575" t="s">
        <v>17</v>
      </c>
      <c r="M2575" t="s">
        <v>21</v>
      </c>
      <c r="N2575" s="18">
        <f>VLOOKUP(Barcelona_Idealista4[[#This Row],[lift]],Tabla5[],2,0)</f>
        <v>0</v>
      </c>
      <c r="O2575" s="25">
        <v>210000</v>
      </c>
      <c r="P2575" s="25">
        <f>Barcelona_Idealista4[[#This Row],[prices]]/Barcelona_Idealista4[[#This Row],[area_m2]]</f>
        <v>2800</v>
      </c>
      <c r="Q2575" t="str">
        <f>_xlfn.TEXTJOIN("-",0,Barcelona_Idealista4[[#This Row],[condition]],Barcelona_Idealista4[[#This Row],[prices]])</f>
        <v>needs refurb-210000</v>
      </c>
      <c r="R2575" s="11" t="str" cm="1">
        <f t="array" ref="R25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6" spans="1:18" x14ac:dyDescent="0.2">
      <c r="A2576" s="1">
        <v>44610</v>
      </c>
      <c r="B2576" s="14">
        <f>YEAR(Barcelona_Idealista4[[#This Row],[Fecha]])</f>
        <v>2022</v>
      </c>
      <c r="C2576" t="s">
        <v>2697</v>
      </c>
      <c r="D2576" t="s">
        <v>11</v>
      </c>
      <c r="E2576" t="s">
        <v>12</v>
      </c>
      <c r="F2576" t="s">
        <v>30</v>
      </c>
      <c r="G2576" t="s">
        <v>120</v>
      </c>
      <c r="H2576" t="s">
        <v>15</v>
      </c>
      <c r="I2576">
        <v>3</v>
      </c>
      <c r="J2576">
        <v>94</v>
      </c>
      <c r="K2576" t="s">
        <v>16</v>
      </c>
      <c r="L2576" t="s">
        <v>17</v>
      </c>
      <c r="M2576" t="s">
        <v>18</v>
      </c>
      <c r="N2576" s="18">
        <f>VLOOKUP(Barcelona_Idealista4[[#This Row],[lift]],Tabla5[],2,0)</f>
        <v>0</v>
      </c>
      <c r="O2576" s="25">
        <v>275000</v>
      </c>
      <c r="P2576" s="25">
        <f>Barcelona_Idealista4[[#This Row],[prices]]/Barcelona_Idealista4[[#This Row],[area_m2]]</f>
        <v>2925.5319148936169</v>
      </c>
      <c r="Q2576" t="str">
        <f>_xlfn.TEXTJOIN("-",0,Barcelona_Idealista4[[#This Row],[condition]],Barcelona_Idealista4[[#This Row],[prices]])</f>
        <v>needs refurb-275000</v>
      </c>
      <c r="R2576" s="11" t="str" cm="1">
        <f t="array" ref="R25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7" spans="1:18" x14ac:dyDescent="0.2">
      <c r="A2577" s="1">
        <v>44611</v>
      </c>
      <c r="B2577" s="14">
        <f>YEAR(Barcelona_Idealista4[[#This Row],[Fecha]])</f>
        <v>2022</v>
      </c>
      <c r="C2577" t="s">
        <v>2698</v>
      </c>
      <c r="D2577" t="s">
        <v>11</v>
      </c>
      <c r="E2577" t="s">
        <v>54</v>
      </c>
      <c r="F2577" t="s">
        <v>108</v>
      </c>
      <c r="G2577" t="s">
        <v>120</v>
      </c>
      <c r="H2577" t="s">
        <v>15</v>
      </c>
      <c r="I2577">
        <v>3</v>
      </c>
      <c r="J2577">
        <v>75</v>
      </c>
      <c r="K2577" t="s">
        <v>16</v>
      </c>
      <c r="L2577" t="s">
        <v>17</v>
      </c>
      <c r="M2577" t="s">
        <v>36</v>
      </c>
      <c r="N2577" s="18">
        <f>VLOOKUP(Barcelona_Idealista4[[#This Row],[lift]],Tabla5[],2,0)</f>
        <v>0</v>
      </c>
      <c r="O2577" s="25">
        <v>200000</v>
      </c>
      <c r="P2577" s="25">
        <f>Barcelona_Idealista4[[#This Row],[prices]]/Barcelona_Idealista4[[#This Row],[area_m2]]</f>
        <v>2666.6666666666665</v>
      </c>
      <c r="Q2577" t="str">
        <f>_xlfn.TEXTJOIN("-",0,Barcelona_Idealista4[[#This Row],[condition]],Barcelona_Idealista4[[#This Row],[prices]])</f>
        <v>needs refurb-200000</v>
      </c>
      <c r="R2577" s="11" t="str" cm="1">
        <f t="array" ref="R257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8" spans="1:18" x14ac:dyDescent="0.2">
      <c r="A2578" s="1">
        <v>44612</v>
      </c>
      <c r="B2578" s="14">
        <f>YEAR(Barcelona_Idealista4[[#This Row],[Fecha]])</f>
        <v>2022</v>
      </c>
      <c r="C2578" t="s">
        <v>2699</v>
      </c>
      <c r="D2578" t="s">
        <v>11</v>
      </c>
      <c r="E2578" t="s">
        <v>37</v>
      </c>
      <c r="F2578" t="s">
        <v>74</v>
      </c>
      <c r="G2578" t="s">
        <v>120</v>
      </c>
      <c r="H2578" t="s">
        <v>15</v>
      </c>
      <c r="I2578">
        <v>3</v>
      </c>
      <c r="J2578">
        <v>60</v>
      </c>
      <c r="K2578" t="s">
        <v>28</v>
      </c>
      <c r="L2578" t="s">
        <v>17</v>
      </c>
      <c r="M2578" t="s">
        <v>57</v>
      </c>
      <c r="N2578" s="18">
        <f>VLOOKUP(Barcelona_Idealista4[[#This Row],[lift]],Tabla5[],2,0)</f>
        <v>0.02</v>
      </c>
      <c r="O2578" s="25">
        <v>157900</v>
      </c>
      <c r="P2578" s="25">
        <f>Barcelona_Idealista4[[#This Row],[prices]]/Barcelona_Idealista4[[#This Row],[area_m2]]</f>
        <v>2631.6666666666665</v>
      </c>
      <c r="Q2578" t="str">
        <f>_xlfn.TEXTJOIN("-",0,Barcelona_Idealista4[[#This Row],[condition]],Barcelona_Idealista4[[#This Row],[prices]])</f>
        <v>needs refurb-157900</v>
      </c>
      <c r="R2578" s="11" t="str" cm="1">
        <f t="array" ref="R25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79" spans="1:18" x14ac:dyDescent="0.2">
      <c r="A2579" s="1">
        <v>44613</v>
      </c>
      <c r="B2579" s="14">
        <f>YEAR(Barcelona_Idealista4[[#This Row],[Fecha]])</f>
        <v>2022</v>
      </c>
      <c r="C2579" t="s">
        <v>2700</v>
      </c>
      <c r="D2579" t="s">
        <v>11</v>
      </c>
      <c r="E2579" t="s">
        <v>50</v>
      </c>
      <c r="F2579" t="s">
        <v>51</v>
      </c>
      <c r="G2579" t="s">
        <v>120</v>
      </c>
      <c r="H2579" t="s">
        <v>15</v>
      </c>
      <c r="I2579">
        <v>3</v>
      </c>
      <c r="J2579">
        <v>118</v>
      </c>
      <c r="K2579" t="s">
        <v>16</v>
      </c>
      <c r="L2579" t="s">
        <v>17</v>
      </c>
      <c r="M2579" t="s">
        <v>21</v>
      </c>
      <c r="N2579" s="18">
        <f>VLOOKUP(Barcelona_Idealista4[[#This Row],[lift]],Tabla5[],2,0)</f>
        <v>0</v>
      </c>
      <c r="O2579" s="25">
        <v>550000</v>
      </c>
      <c r="P2579" s="25">
        <f>Barcelona_Idealista4[[#This Row],[prices]]/Barcelona_Idealista4[[#This Row],[area_m2]]</f>
        <v>4661.0169491525421</v>
      </c>
      <c r="Q2579" t="str">
        <f>_xlfn.TEXTJOIN("-",0,Barcelona_Idealista4[[#This Row],[condition]],Barcelona_Idealista4[[#This Row],[prices]])</f>
        <v>needs refurb-550000</v>
      </c>
      <c r="R2579" s="11" t="str" cm="1">
        <f t="array" ref="R25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0" spans="1:18" x14ac:dyDescent="0.2">
      <c r="A2580" s="1">
        <v>44614</v>
      </c>
      <c r="B2580" s="14">
        <f>YEAR(Barcelona_Idealista4[[#This Row],[Fecha]])</f>
        <v>2022</v>
      </c>
      <c r="C2580" t="s">
        <v>2701</v>
      </c>
      <c r="D2580" t="s">
        <v>11</v>
      </c>
      <c r="E2580" t="s">
        <v>19</v>
      </c>
      <c r="F2580" t="s">
        <v>20</v>
      </c>
      <c r="G2580" t="s">
        <v>120</v>
      </c>
      <c r="H2580" t="s">
        <v>15</v>
      </c>
      <c r="I2580">
        <v>4</v>
      </c>
      <c r="J2580">
        <v>143</v>
      </c>
      <c r="K2580" t="s">
        <v>16</v>
      </c>
      <c r="L2580" t="s">
        <v>17</v>
      </c>
      <c r="M2580" t="s">
        <v>21</v>
      </c>
      <c r="N2580" s="18">
        <f>VLOOKUP(Barcelona_Idealista4[[#This Row],[lift]],Tabla5[],2,0)</f>
        <v>0</v>
      </c>
      <c r="O2580" s="25">
        <v>680000</v>
      </c>
      <c r="P2580" s="25">
        <f>Barcelona_Idealista4[[#This Row],[prices]]/Barcelona_Idealista4[[#This Row],[area_m2]]</f>
        <v>4755.2447552447557</v>
      </c>
      <c r="Q2580" t="str">
        <f>_xlfn.TEXTJOIN("-",0,Barcelona_Idealista4[[#This Row],[condition]],Barcelona_Idealista4[[#This Row],[prices]])</f>
        <v>needs refurb-680000</v>
      </c>
      <c r="R2580" s="11" t="str" cm="1">
        <f t="array" ref="R25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1" spans="1:18" x14ac:dyDescent="0.2">
      <c r="A2581" s="1">
        <v>44615</v>
      </c>
      <c r="B2581" s="14">
        <f>YEAR(Barcelona_Idealista4[[#This Row],[Fecha]])</f>
        <v>2022</v>
      </c>
      <c r="C2581" t="s">
        <v>2702</v>
      </c>
      <c r="D2581" t="s">
        <v>11</v>
      </c>
      <c r="E2581" t="s">
        <v>47</v>
      </c>
      <c r="F2581" t="s">
        <v>63</v>
      </c>
      <c r="G2581" t="s">
        <v>120</v>
      </c>
      <c r="H2581" t="s">
        <v>23</v>
      </c>
      <c r="I2581">
        <v>3</v>
      </c>
      <c r="J2581">
        <v>77</v>
      </c>
      <c r="K2581" t="s">
        <v>28</v>
      </c>
      <c r="L2581" t="s">
        <v>17</v>
      </c>
      <c r="M2581" t="s">
        <v>58</v>
      </c>
      <c r="N2581" s="18">
        <f>VLOOKUP(Barcelona_Idealista4[[#This Row],[lift]],Tabla5[],2,0)</f>
        <v>0.02</v>
      </c>
      <c r="O2581" s="25">
        <v>235000</v>
      </c>
      <c r="P2581" s="25">
        <f>Barcelona_Idealista4[[#This Row],[prices]]/Barcelona_Idealista4[[#This Row],[area_m2]]</f>
        <v>3051.9480519480521</v>
      </c>
      <c r="Q2581" t="str">
        <f>_xlfn.TEXTJOIN("-",0,Barcelona_Idealista4[[#This Row],[condition]],Barcelona_Idealista4[[#This Row],[prices]])</f>
        <v>needs refurb-235000</v>
      </c>
      <c r="R2581" s="11" t="str" cm="1">
        <f t="array" ref="R25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2" spans="1:18" x14ac:dyDescent="0.2">
      <c r="A2582" s="1">
        <v>44616</v>
      </c>
      <c r="B2582" s="14">
        <f>YEAR(Barcelona_Idealista4[[#This Row],[Fecha]])</f>
        <v>2022</v>
      </c>
      <c r="C2582" t="s">
        <v>2703</v>
      </c>
      <c r="D2582" t="s">
        <v>11</v>
      </c>
      <c r="E2582" t="s">
        <v>12</v>
      </c>
      <c r="F2582" t="s">
        <v>22</v>
      </c>
      <c r="G2582" t="s">
        <v>120</v>
      </c>
      <c r="H2582" t="s">
        <v>15</v>
      </c>
      <c r="I2582">
        <v>5</v>
      </c>
      <c r="J2582">
        <v>181</v>
      </c>
      <c r="K2582" t="s">
        <v>16</v>
      </c>
      <c r="L2582" t="s">
        <v>17</v>
      </c>
      <c r="M2582" t="s">
        <v>60</v>
      </c>
      <c r="N2582" s="18">
        <f>VLOOKUP(Barcelona_Idealista4[[#This Row],[lift]],Tabla5[],2,0)</f>
        <v>0</v>
      </c>
      <c r="O2582" s="25">
        <v>660000</v>
      </c>
      <c r="P2582" s="25">
        <f>Barcelona_Idealista4[[#This Row],[prices]]/Barcelona_Idealista4[[#This Row],[area_m2]]</f>
        <v>3646.4088397790056</v>
      </c>
      <c r="Q2582" t="str">
        <f>_xlfn.TEXTJOIN("-",0,Barcelona_Idealista4[[#This Row],[condition]],Barcelona_Idealista4[[#This Row],[prices]])</f>
        <v>needs refurb-660000</v>
      </c>
      <c r="R2582" s="11" t="str" cm="1">
        <f t="array" ref="R25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3" spans="1:18" x14ac:dyDescent="0.2">
      <c r="A2583" s="1">
        <v>44617</v>
      </c>
      <c r="B2583" s="14">
        <f>YEAR(Barcelona_Idealista4[[#This Row],[Fecha]])</f>
        <v>2022</v>
      </c>
      <c r="C2583" t="s">
        <v>2704</v>
      </c>
      <c r="D2583" t="s">
        <v>11</v>
      </c>
      <c r="E2583" t="s">
        <v>19</v>
      </c>
      <c r="F2583" t="s">
        <v>68</v>
      </c>
      <c r="G2583" t="s">
        <v>120</v>
      </c>
      <c r="H2583" t="s">
        <v>15</v>
      </c>
      <c r="I2583">
        <v>4</v>
      </c>
      <c r="J2583">
        <v>116</v>
      </c>
      <c r="K2583" t="s">
        <v>16</v>
      </c>
      <c r="L2583" t="s">
        <v>17</v>
      </c>
      <c r="M2583" t="s">
        <v>57</v>
      </c>
      <c r="N2583" s="18">
        <f>VLOOKUP(Barcelona_Idealista4[[#This Row],[lift]],Tabla5[],2,0)</f>
        <v>0</v>
      </c>
      <c r="O2583" s="25">
        <v>680000</v>
      </c>
      <c r="P2583" s="25">
        <f>Barcelona_Idealista4[[#This Row],[prices]]/Barcelona_Idealista4[[#This Row],[area_m2]]</f>
        <v>5862.0689655172409</v>
      </c>
      <c r="Q2583" t="str">
        <f>_xlfn.TEXTJOIN("-",0,Barcelona_Idealista4[[#This Row],[condition]],Barcelona_Idealista4[[#This Row],[prices]])</f>
        <v>needs refurb-680000</v>
      </c>
      <c r="R2583" s="11" t="str" cm="1">
        <f t="array" ref="R25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4" spans="1:18" x14ac:dyDescent="0.2">
      <c r="A2584" s="1">
        <v>44618</v>
      </c>
      <c r="B2584" s="14">
        <f>YEAR(Barcelona_Idealista4[[#This Row],[Fecha]])</f>
        <v>2022</v>
      </c>
      <c r="C2584" t="s">
        <v>2705</v>
      </c>
      <c r="D2584" t="s">
        <v>11</v>
      </c>
      <c r="E2584" t="s">
        <v>89</v>
      </c>
      <c r="F2584" t="s">
        <v>105</v>
      </c>
      <c r="G2584" t="s">
        <v>120</v>
      </c>
      <c r="H2584" t="s">
        <v>15</v>
      </c>
      <c r="I2584">
        <v>3</v>
      </c>
      <c r="J2584">
        <v>56</v>
      </c>
      <c r="K2584" t="s">
        <v>16</v>
      </c>
      <c r="L2584" t="s">
        <v>17</v>
      </c>
      <c r="M2584" t="s">
        <v>40</v>
      </c>
      <c r="N2584" s="18">
        <f>VLOOKUP(Barcelona_Idealista4[[#This Row],[lift]],Tabla5[],2,0)</f>
        <v>0</v>
      </c>
      <c r="O2584" s="25">
        <v>129000</v>
      </c>
      <c r="P2584" s="25">
        <f>Barcelona_Idealista4[[#This Row],[prices]]/Barcelona_Idealista4[[#This Row],[area_m2]]</f>
        <v>2303.5714285714284</v>
      </c>
      <c r="Q2584" t="str">
        <f>_xlfn.TEXTJOIN("-",0,Barcelona_Idealista4[[#This Row],[condition]],Barcelona_Idealista4[[#This Row],[prices]])</f>
        <v>needs refurb-129000</v>
      </c>
      <c r="R2584" s="11" t="str" cm="1">
        <f t="array" ref="R25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5" spans="1:18" x14ac:dyDescent="0.2">
      <c r="A2585" s="1">
        <v>44619</v>
      </c>
      <c r="B2585" s="14">
        <f>YEAR(Barcelona_Idealista4[[#This Row],[Fecha]])</f>
        <v>2022</v>
      </c>
      <c r="C2585" t="s">
        <v>2706</v>
      </c>
      <c r="D2585" t="s">
        <v>11</v>
      </c>
      <c r="E2585" t="s">
        <v>37</v>
      </c>
      <c r="F2585" t="s">
        <v>49</v>
      </c>
      <c r="G2585" t="s">
        <v>120</v>
      </c>
      <c r="H2585" t="s">
        <v>15</v>
      </c>
      <c r="I2585">
        <v>3</v>
      </c>
      <c r="J2585">
        <v>114</v>
      </c>
      <c r="K2585" t="s">
        <v>28</v>
      </c>
      <c r="L2585" t="s">
        <v>17</v>
      </c>
      <c r="M2585" t="s">
        <v>21</v>
      </c>
      <c r="N2585" s="18">
        <f>VLOOKUP(Barcelona_Idealista4[[#This Row],[lift]],Tabla5[],2,0)</f>
        <v>0.02</v>
      </c>
      <c r="O2585" s="25">
        <v>335000</v>
      </c>
      <c r="P2585" s="25">
        <f>Barcelona_Idealista4[[#This Row],[prices]]/Barcelona_Idealista4[[#This Row],[area_m2]]</f>
        <v>2938.5964912280701</v>
      </c>
      <c r="Q2585" t="str">
        <f>_xlfn.TEXTJOIN("-",0,Barcelona_Idealista4[[#This Row],[condition]],Barcelona_Idealista4[[#This Row],[prices]])</f>
        <v>needs refurb-335000</v>
      </c>
      <c r="R2585" s="11" t="str" cm="1">
        <f t="array" ref="R258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6" spans="1:18" x14ac:dyDescent="0.2">
      <c r="A2586" s="1">
        <v>44620</v>
      </c>
      <c r="B2586" s="14">
        <f>YEAR(Barcelona_Idealista4[[#This Row],[Fecha]])</f>
        <v>2022</v>
      </c>
      <c r="C2586" t="s">
        <v>2707</v>
      </c>
      <c r="D2586" t="s">
        <v>11</v>
      </c>
      <c r="E2586" t="s">
        <v>12</v>
      </c>
      <c r="F2586" t="s">
        <v>22</v>
      </c>
      <c r="G2586" t="s">
        <v>120</v>
      </c>
      <c r="H2586" t="s">
        <v>15</v>
      </c>
      <c r="I2586">
        <v>4</v>
      </c>
      <c r="J2586">
        <v>100</v>
      </c>
      <c r="K2586" t="s">
        <v>16</v>
      </c>
      <c r="L2586" t="s">
        <v>67</v>
      </c>
      <c r="M2586" t="s">
        <v>18</v>
      </c>
      <c r="N2586" s="18">
        <f>VLOOKUP(Barcelona_Idealista4[[#This Row],[lift]],Tabla5[],2,0)</f>
        <v>0</v>
      </c>
      <c r="O2586" s="25">
        <v>340000</v>
      </c>
      <c r="P2586" s="25">
        <f>Barcelona_Idealista4[[#This Row],[prices]]/Barcelona_Idealista4[[#This Row],[area_m2]]</f>
        <v>3400</v>
      </c>
      <c r="Q2586" t="str">
        <f>_xlfn.TEXTJOIN("-",0,Barcelona_Idealista4[[#This Row],[condition]],Barcelona_Idealista4[[#This Row],[prices]])</f>
        <v>needs refurb-340000</v>
      </c>
      <c r="R2586" s="11" t="str" cm="1">
        <f t="array" ref="R25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87" spans="1:18" x14ac:dyDescent="0.2">
      <c r="A2587" s="1">
        <v>44621</v>
      </c>
      <c r="B2587" s="14">
        <f>YEAR(Barcelona_Idealista4[[#This Row],[Fecha]])</f>
        <v>2022</v>
      </c>
      <c r="C2587" t="s">
        <v>2708</v>
      </c>
      <c r="D2587" t="s">
        <v>11</v>
      </c>
      <c r="E2587" t="s">
        <v>89</v>
      </c>
      <c r="F2587" t="s">
        <v>93</v>
      </c>
      <c r="G2587" t="s">
        <v>120</v>
      </c>
      <c r="H2587" t="s">
        <v>15</v>
      </c>
      <c r="I2587">
        <v>3</v>
      </c>
      <c r="J2587">
        <v>65</v>
      </c>
      <c r="K2587" t="s">
        <v>16</v>
      </c>
      <c r="L2587" t="s">
        <v>17</v>
      </c>
      <c r="M2587" t="s">
        <v>58</v>
      </c>
      <c r="N2587" s="18">
        <f>VLOOKUP(Barcelona_Idealista4[[#This Row],[lift]],Tabla5[],2,0)</f>
        <v>0</v>
      </c>
      <c r="O2587" s="25">
        <v>179000</v>
      </c>
      <c r="P2587" s="25">
        <f>Barcelona_Idealista4[[#This Row],[prices]]/Barcelona_Idealista4[[#This Row],[area_m2]]</f>
        <v>2753.8461538461538</v>
      </c>
      <c r="Q2587" t="str">
        <f>_xlfn.TEXTJOIN("-",0,Barcelona_Idealista4[[#This Row],[condition]],Barcelona_Idealista4[[#This Row],[prices]])</f>
        <v>needs refurb-179000</v>
      </c>
      <c r="R2587" s="11" t="str" cm="1">
        <f t="array" ref="R258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8" spans="1:18" x14ac:dyDescent="0.2">
      <c r="A2588" s="1">
        <v>44622</v>
      </c>
      <c r="B2588" s="14">
        <f>YEAR(Barcelona_Idealista4[[#This Row],[Fecha]])</f>
        <v>2022</v>
      </c>
      <c r="C2588" t="s">
        <v>2709</v>
      </c>
      <c r="D2588" t="s">
        <v>11</v>
      </c>
      <c r="E2588" t="s">
        <v>42</v>
      </c>
      <c r="F2588" t="s">
        <v>59</v>
      </c>
      <c r="G2588" t="s">
        <v>120</v>
      </c>
      <c r="H2588" t="s">
        <v>15</v>
      </c>
      <c r="I2588">
        <v>3</v>
      </c>
      <c r="J2588">
        <v>76</v>
      </c>
      <c r="K2588" t="s">
        <v>16</v>
      </c>
      <c r="L2588" t="s">
        <v>17</v>
      </c>
      <c r="M2588" t="s">
        <v>36</v>
      </c>
      <c r="N2588" s="18">
        <f>VLOOKUP(Barcelona_Idealista4[[#This Row],[lift]],Tabla5[],2,0)</f>
        <v>0</v>
      </c>
      <c r="O2588" s="25">
        <v>169000</v>
      </c>
      <c r="P2588" s="25">
        <f>Barcelona_Idealista4[[#This Row],[prices]]/Barcelona_Idealista4[[#This Row],[area_m2]]</f>
        <v>2223.6842105263158</v>
      </c>
      <c r="Q2588" t="str">
        <f>_xlfn.TEXTJOIN("-",0,Barcelona_Idealista4[[#This Row],[condition]],Barcelona_Idealista4[[#This Row],[prices]])</f>
        <v>needs refurb-169000</v>
      </c>
      <c r="R2588" s="11" t="str" cm="1">
        <f t="array" ref="R25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89" spans="1:18" x14ac:dyDescent="0.2">
      <c r="A2589" s="1">
        <v>44623</v>
      </c>
      <c r="B2589" s="14">
        <f>YEAR(Barcelona_Idealista4[[#This Row],[Fecha]])</f>
        <v>2022</v>
      </c>
      <c r="C2589" t="s">
        <v>2710</v>
      </c>
      <c r="D2589" t="s">
        <v>11</v>
      </c>
      <c r="E2589" t="s">
        <v>12</v>
      </c>
      <c r="F2589" t="s">
        <v>33</v>
      </c>
      <c r="G2589" t="s">
        <v>120</v>
      </c>
      <c r="H2589" t="s">
        <v>15</v>
      </c>
      <c r="I2589">
        <v>4</v>
      </c>
      <c r="J2589">
        <v>100</v>
      </c>
      <c r="K2589" t="s">
        <v>16</v>
      </c>
      <c r="L2589" t="s">
        <v>67</v>
      </c>
      <c r="M2589" t="s">
        <v>58</v>
      </c>
      <c r="N2589" s="18">
        <f>VLOOKUP(Barcelona_Idealista4[[#This Row],[lift]],Tabla5[],2,0)</f>
        <v>0</v>
      </c>
      <c r="O2589" s="25">
        <v>420000</v>
      </c>
      <c r="P2589" s="25">
        <f>Barcelona_Idealista4[[#This Row],[prices]]/Barcelona_Idealista4[[#This Row],[area_m2]]</f>
        <v>4200</v>
      </c>
      <c r="Q2589" t="str">
        <f>_xlfn.TEXTJOIN("-",0,Barcelona_Idealista4[[#This Row],[condition]],Barcelona_Idealista4[[#This Row],[prices]])</f>
        <v>needs refurb-420000</v>
      </c>
      <c r="R2589" s="11" t="str" cm="1">
        <f t="array" ref="R25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0" spans="1:18" x14ac:dyDescent="0.2">
      <c r="A2590" s="1">
        <v>44624</v>
      </c>
      <c r="B2590" s="14">
        <f>YEAR(Barcelona_Idealista4[[#This Row],[Fecha]])</f>
        <v>2022</v>
      </c>
      <c r="C2590" t="s">
        <v>2711</v>
      </c>
      <c r="D2590" t="s">
        <v>11</v>
      </c>
      <c r="E2590" t="s">
        <v>34</v>
      </c>
      <c r="F2590" t="s">
        <v>44</v>
      </c>
      <c r="G2590" t="s">
        <v>120</v>
      </c>
      <c r="H2590" t="s">
        <v>15</v>
      </c>
      <c r="I2590">
        <v>4</v>
      </c>
      <c r="J2590">
        <v>102</v>
      </c>
      <c r="K2590" t="s">
        <v>16</v>
      </c>
      <c r="L2590" t="s">
        <v>17</v>
      </c>
      <c r="M2590" t="s">
        <v>21</v>
      </c>
      <c r="N2590" s="18">
        <f>VLOOKUP(Barcelona_Idealista4[[#This Row],[lift]],Tabla5[],2,0)</f>
        <v>0</v>
      </c>
      <c r="O2590" s="25">
        <v>399000</v>
      </c>
      <c r="P2590" s="25">
        <f>Barcelona_Idealista4[[#This Row],[prices]]/Barcelona_Idealista4[[#This Row],[area_m2]]</f>
        <v>3911.7647058823532</v>
      </c>
      <c r="Q2590" t="str">
        <f>_xlfn.TEXTJOIN("-",0,Barcelona_Idealista4[[#This Row],[condition]],Barcelona_Idealista4[[#This Row],[prices]])</f>
        <v>needs refurb-399000</v>
      </c>
      <c r="R2590" s="11" t="str" cm="1">
        <f t="array" ref="R25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1" spans="1:18" x14ac:dyDescent="0.2">
      <c r="A2591" s="1">
        <v>44625</v>
      </c>
      <c r="B2591" s="14">
        <f>YEAR(Barcelona_Idealista4[[#This Row],[Fecha]])</f>
        <v>2022</v>
      </c>
      <c r="C2591" t="s">
        <v>2712</v>
      </c>
      <c r="D2591" t="s">
        <v>11</v>
      </c>
      <c r="E2591" t="s">
        <v>12</v>
      </c>
      <c r="F2591" t="s">
        <v>13</v>
      </c>
      <c r="G2591" t="s">
        <v>120</v>
      </c>
      <c r="H2591" t="s">
        <v>15</v>
      </c>
      <c r="I2591">
        <v>5</v>
      </c>
      <c r="J2591">
        <v>154</v>
      </c>
      <c r="K2591" t="s">
        <v>16</v>
      </c>
      <c r="L2591" t="s">
        <v>17</v>
      </c>
      <c r="M2591" t="s">
        <v>58</v>
      </c>
      <c r="N2591" s="18">
        <f>VLOOKUP(Barcelona_Idealista4[[#This Row],[lift]],Tabla5[],2,0)</f>
        <v>0</v>
      </c>
      <c r="O2591" s="25">
        <v>590000</v>
      </c>
      <c r="P2591" s="25">
        <f>Barcelona_Idealista4[[#This Row],[prices]]/Barcelona_Idealista4[[#This Row],[area_m2]]</f>
        <v>3831.1688311688313</v>
      </c>
      <c r="Q2591" t="str">
        <f>_xlfn.TEXTJOIN("-",0,Barcelona_Idealista4[[#This Row],[condition]],Barcelona_Idealista4[[#This Row],[prices]])</f>
        <v>needs refurb-590000</v>
      </c>
      <c r="R2591" s="11" t="str" cm="1">
        <f t="array" ref="R25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2" spans="1:18" x14ac:dyDescent="0.2">
      <c r="A2592" s="1">
        <v>44626</v>
      </c>
      <c r="B2592" s="14">
        <f>YEAR(Barcelona_Idealista4[[#This Row],[Fecha]])</f>
        <v>2022</v>
      </c>
      <c r="C2592" t="s">
        <v>2713</v>
      </c>
      <c r="D2592" t="s">
        <v>11</v>
      </c>
      <c r="E2592" t="s">
        <v>54</v>
      </c>
      <c r="F2592" t="s">
        <v>108</v>
      </c>
      <c r="G2592" t="s">
        <v>120</v>
      </c>
      <c r="H2592" t="s">
        <v>15</v>
      </c>
      <c r="I2592">
        <v>4</v>
      </c>
      <c r="J2592">
        <v>74</v>
      </c>
      <c r="K2592" t="s">
        <v>16</v>
      </c>
      <c r="L2592" t="s">
        <v>67</v>
      </c>
      <c r="M2592" t="s">
        <v>36</v>
      </c>
      <c r="N2592" s="18">
        <f>VLOOKUP(Barcelona_Idealista4[[#This Row],[lift]],Tabla5[],2,0)</f>
        <v>0</v>
      </c>
      <c r="O2592" s="25">
        <v>205000</v>
      </c>
      <c r="P2592" s="25">
        <f>Barcelona_Idealista4[[#This Row],[prices]]/Barcelona_Idealista4[[#This Row],[area_m2]]</f>
        <v>2770.2702702702704</v>
      </c>
      <c r="Q2592" t="str">
        <f>_xlfn.TEXTJOIN("-",0,Barcelona_Idealista4[[#This Row],[condition]],Barcelona_Idealista4[[#This Row],[prices]])</f>
        <v>needs refurb-205000</v>
      </c>
      <c r="R2592" s="11" t="str" cm="1">
        <f t="array" ref="R25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93" spans="1:18" x14ac:dyDescent="0.2">
      <c r="A2593" s="1">
        <v>44627</v>
      </c>
      <c r="B2593" s="14">
        <f>YEAR(Barcelona_Idealista4[[#This Row],[Fecha]])</f>
        <v>2022</v>
      </c>
      <c r="C2593" t="s">
        <v>2714</v>
      </c>
      <c r="D2593" t="s">
        <v>11</v>
      </c>
      <c r="E2593" t="s">
        <v>19</v>
      </c>
      <c r="F2593" t="s">
        <v>68</v>
      </c>
      <c r="G2593" t="s">
        <v>120</v>
      </c>
      <c r="H2593" t="s">
        <v>15</v>
      </c>
      <c r="I2593">
        <v>5</v>
      </c>
      <c r="J2593">
        <v>150</v>
      </c>
      <c r="K2593" t="s">
        <v>16</v>
      </c>
      <c r="L2593" t="s">
        <v>17</v>
      </c>
      <c r="M2593" t="s">
        <v>18</v>
      </c>
      <c r="N2593" s="18">
        <f>VLOOKUP(Barcelona_Idealista4[[#This Row],[lift]],Tabla5[],2,0)</f>
        <v>0</v>
      </c>
      <c r="O2593" s="25">
        <v>585000</v>
      </c>
      <c r="P2593" s="25">
        <f>Barcelona_Idealista4[[#This Row],[prices]]/Barcelona_Idealista4[[#This Row],[area_m2]]</f>
        <v>3900</v>
      </c>
      <c r="Q2593" t="str">
        <f>_xlfn.TEXTJOIN("-",0,Barcelona_Idealista4[[#This Row],[condition]],Barcelona_Idealista4[[#This Row],[prices]])</f>
        <v>needs refurb-585000</v>
      </c>
      <c r="R2593" s="11" t="str" cm="1">
        <f t="array" ref="R25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4" spans="1:18" x14ac:dyDescent="0.2">
      <c r="A2594" s="1">
        <v>44628</v>
      </c>
      <c r="B2594" s="14">
        <f>YEAR(Barcelona_Idealista4[[#This Row],[Fecha]])</f>
        <v>2022</v>
      </c>
      <c r="C2594" t="s">
        <v>2715</v>
      </c>
      <c r="D2594" t="s">
        <v>11</v>
      </c>
      <c r="E2594" t="s">
        <v>25</v>
      </c>
      <c r="F2594" t="s">
        <v>91</v>
      </c>
      <c r="G2594" t="s">
        <v>120</v>
      </c>
      <c r="H2594" t="s">
        <v>15</v>
      </c>
      <c r="I2594">
        <v>4</v>
      </c>
      <c r="J2594">
        <v>155</v>
      </c>
      <c r="K2594" t="s">
        <v>16</v>
      </c>
      <c r="L2594" t="s">
        <v>17</v>
      </c>
      <c r="M2594" t="s">
        <v>18</v>
      </c>
      <c r="N2594" s="18">
        <f>VLOOKUP(Barcelona_Idealista4[[#This Row],[lift]],Tabla5[],2,0)</f>
        <v>0</v>
      </c>
      <c r="O2594" s="25">
        <v>400000</v>
      </c>
      <c r="P2594" s="25">
        <f>Barcelona_Idealista4[[#This Row],[prices]]/Barcelona_Idealista4[[#This Row],[area_m2]]</f>
        <v>2580.6451612903224</v>
      </c>
      <c r="Q2594" t="str">
        <f>_xlfn.TEXTJOIN("-",0,Barcelona_Idealista4[[#This Row],[condition]],Barcelona_Idealista4[[#This Row],[prices]])</f>
        <v>needs refurb-400000</v>
      </c>
      <c r="R2594" s="11" t="str" cm="1">
        <f t="array" ref="R25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595" spans="1:18" x14ac:dyDescent="0.2">
      <c r="A2595" s="1">
        <v>44629</v>
      </c>
      <c r="B2595" s="14">
        <f>YEAR(Barcelona_Idealista4[[#This Row],[Fecha]])</f>
        <v>2022</v>
      </c>
      <c r="C2595" t="s">
        <v>2716</v>
      </c>
      <c r="D2595" t="s">
        <v>11</v>
      </c>
      <c r="E2595" t="s">
        <v>19</v>
      </c>
      <c r="F2595" t="s">
        <v>20</v>
      </c>
      <c r="G2595" t="s">
        <v>120</v>
      </c>
      <c r="H2595" t="s">
        <v>15</v>
      </c>
      <c r="I2595">
        <v>6</v>
      </c>
      <c r="J2595">
        <v>274</v>
      </c>
      <c r="K2595" t="s">
        <v>16</v>
      </c>
      <c r="L2595" t="s">
        <v>17</v>
      </c>
      <c r="M2595" t="s">
        <v>40</v>
      </c>
      <c r="N2595" s="18">
        <f>VLOOKUP(Barcelona_Idealista4[[#This Row],[lift]],Tabla5[],2,0)</f>
        <v>0</v>
      </c>
      <c r="O2595" s="25">
        <v>1190000</v>
      </c>
      <c r="P2595" s="25">
        <f>Barcelona_Idealista4[[#This Row],[prices]]/Barcelona_Idealista4[[#This Row],[area_m2]]</f>
        <v>4343.0656934306571</v>
      </c>
      <c r="Q2595" t="str">
        <f>_xlfn.TEXTJOIN("-",0,Barcelona_Idealista4[[#This Row],[condition]],Barcelona_Idealista4[[#This Row],[prices]])</f>
        <v>needs refurb-1190000</v>
      </c>
      <c r="R2595" s="11" t="str" cm="1">
        <f t="array" ref="R25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6" spans="1:18" x14ac:dyDescent="0.2">
      <c r="A2596" s="1">
        <v>44630</v>
      </c>
      <c r="B2596" s="14">
        <f>YEAR(Barcelona_Idealista4[[#This Row],[Fecha]])</f>
        <v>2022</v>
      </c>
      <c r="C2596" t="s">
        <v>2717</v>
      </c>
      <c r="D2596" t="s">
        <v>11</v>
      </c>
      <c r="E2596" t="s">
        <v>47</v>
      </c>
      <c r="F2596" t="s">
        <v>86</v>
      </c>
      <c r="G2596" t="s">
        <v>120</v>
      </c>
      <c r="H2596" t="s">
        <v>15</v>
      </c>
      <c r="I2596">
        <v>4</v>
      </c>
      <c r="J2596">
        <v>85</v>
      </c>
      <c r="K2596" t="s">
        <v>16</v>
      </c>
      <c r="L2596" t="s">
        <v>67</v>
      </c>
      <c r="M2596" t="s">
        <v>57</v>
      </c>
      <c r="N2596" s="18">
        <f>VLOOKUP(Barcelona_Idealista4[[#This Row],[lift]],Tabla5[],2,0)</f>
        <v>0</v>
      </c>
      <c r="O2596" s="25">
        <v>330000</v>
      </c>
      <c r="P2596" s="25">
        <f>Barcelona_Idealista4[[#This Row],[prices]]/Barcelona_Idealista4[[#This Row],[area_m2]]</f>
        <v>3882.3529411764707</v>
      </c>
      <c r="Q2596" t="str">
        <f>_xlfn.TEXTJOIN("-",0,Barcelona_Idealista4[[#This Row],[condition]],Barcelona_Idealista4[[#This Row],[prices]])</f>
        <v>needs refurb-330000</v>
      </c>
      <c r="R2596" s="11" t="str" cm="1">
        <f t="array" ref="R25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7" spans="1:18" x14ac:dyDescent="0.2">
      <c r="A2597" s="1">
        <v>44631</v>
      </c>
      <c r="B2597" s="14">
        <f>YEAR(Barcelona_Idealista4[[#This Row],[Fecha]])</f>
        <v>2022</v>
      </c>
      <c r="C2597" t="s">
        <v>2718</v>
      </c>
      <c r="D2597" t="s">
        <v>11</v>
      </c>
      <c r="E2597" t="s">
        <v>12</v>
      </c>
      <c r="F2597" t="s">
        <v>22</v>
      </c>
      <c r="G2597" t="s">
        <v>120</v>
      </c>
      <c r="H2597" t="s">
        <v>15</v>
      </c>
      <c r="I2597">
        <v>4</v>
      </c>
      <c r="J2597">
        <v>101</v>
      </c>
      <c r="K2597" t="s">
        <v>16</v>
      </c>
      <c r="L2597" t="s">
        <v>17</v>
      </c>
      <c r="M2597" t="s">
        <v>60</v>
      </c>
      <c r="N2597" s="18">
        <f>VLOOKUP(Barcelona_Idealista4[[#This Row],[lift]],Tabla5[],2,0)</f>
        <v>0</v>
      </c>
      <c r="O2597" s="25">
        <v>365000</v>
      </c>
      <c r="P2597" s="25">
        <f>Barcelona_Idealista4[[#This Row],[prices]]/Barcelona_Idealista4[[#This Row],[area_m2]]</f>
        <v>3613.8613861386139</v>
      </c>
      <c r="Q2597" t="str">
        <f>_xlfn.TEXTJOIN("-",0,Barcelona_Idealista4[[#This Row],[condition]],Barcelona_Idealista4[[#This Row],[prices]])</f>
        <v>needs refurb-365000</v>
      </c>
      <c r="R2597" s="11" t="str" cm="1">
        <f t="array" ref="R25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8" spans="1:18" x14ac:dyDescent="0.2">
      <c r="A2598" s="1">
        <v>44632</v>
      </c>
      <c r="B2598" s="14">
        <f>YEAR(Barcelona_Idealista4[[#This Row],[Fecha]])</f>
        <v>2022</v>
      </c>
      <c r="C2598" t="s">
        <v>2719</v>
      </c>
      <c r="D2598" t="s">
        <v>11</v>
      </c>
      <c r="E2598" t="s">
        <v>37</v>
      </c>
      <c r="F2598" t="s">
        <v>49</v>
      </c>
      <c r="G2598" t="s">
        <v>120</v>
      </c>
      <c r="H2598" t="s">
        <v>15</v>
      </c>
      <c r="I2598">
        <v>3</v>
      </c>
      <c r="J2598">
        <v>86</v>
      </c>
      <c r="K2598" t="s">
        <v>28</v>
      </c>
      <c r="L2598" t="s">
        <v>17</v>
      </c>
      <c r="M2598" t="s">
        <v>21</v>
      </c>
      <c r="N2598" s="18">
        <f>VLOOKUP(Barcelona_Idealista4[[#This Row],[lift]],Tabla5[],2,0)</f>
        <v>0.02</v>
      </c>
      <c r="O2598" s="25">
        <v>350000</v>
      </c>
      <c r="P2598" s="25">
        <f>Barcelona_Idealista4[[#This Row],[prices]]/Barcelona_Idealista4[[#This Row],[area_m2]]</f>
        <v>4069.7674418604652</v>
      </c>
      <c r="Q2598" t="str">
        <f>_xlfn.TEXTJOIN("-",0,Barcelona_Idealista4[[#This Row],[condition]],Barcelona_Idealista4[[#This Row],[prices]])</f>
        <v>needs refurb-350000</v>
      </c>
      <c r="R2598" s="11" t="str" cm="1">
        <f t="array" ref="R25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599" spans="1:18" x14ac:dyDescent="0.2">
      <c r="A2599" s="1">
        <v>44633</v>
      </c>
      <c r="B2599" s="14">
        <f>YEAR(Barcelona_Idealista4[[#This Row],[Fecha]])</f>
        <v>2022</v>
      </c>
      <c r="C2599" t="s">
        <v>2720</v>
      </c>
      <c r="D2599" t="s">
        <v>11</v>
      </c>
      <c r="E2599" t="s">
        <v>12</v>
      </c>
      <c r="F2599" t="s">
        <v>33</v>
      </c>
      <c r="G2599" t="s">
        <v>120</v>
      </c>
      <c r="H2599" t="s">
        <v>15</v>
      </c>
      <c r="I2599">
        <v>1</v>
      </c>
      <c r="J2599">
        <v>71</v>
      </c>
      <c r="K2599" t="s">
        <v>16</v>
      </c>
      <c r="L2599" t="s">
        <v>67</v>
      </c>
      <c r="M2599" t="s">
        <v>57</v>
      </c>
      <c r="N2599" s="18">
        <f>VLOOKUP(Barcelona_Idealista4[[#This Row],[lift]],Tabla5[],2,0)</f>
        <v>0</v>
      </c>
      <c r="O2599" s="25">
        <v>189000</v>
      </c>
      <c r="P2599" s="25">
        <f>Barcelona_Idealista4[[#This Row],[prices]]/Barcelona_Idealista4[[#This Row],[area_m2]]</f>
        <v>2661.9718309859154</v>
      </c>
      <c r="Q2599" t="str">
        <f>_xlfn.TEXTJOIN("-",0,Barcelona_Idealista4[[#This Row],[condition]],Barcelona_Idealista4[[#This Row],[prices]])</f>
        <v>needs refurb-189000</v>
      </c>
      <c r="R2599" s="11" t="str" cm="1">
        <f t="array" ref="R25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0" spans="1:18" x14ac:dyDescent="0.2">
      <c r="A2600" s="1">
        <v>44634</v>
      </c>
      <c r="B2600" s="14">
        <f>YEAR(Barcelona_Idealista4[[#This Row],[Fecha]])</f>
        <v>2022</v>
      </c>
      <c r="C2600" t="s">
        <v>2721</v>
      </c>
      <c r="D2600" t="s">
        <v>11</v>
      </c>
      <c r="E2600" t="s">
        <v>12</v>
      </c>
      <c r="F2600" t="s">
        <v>33</v>
      </c>
      <c r="G2600" t="s">
        <v>120</v>
      </c>
      <c r="H2600" t="s">
        <v>15</v>
      </c>
      <c r="I2600">
        <v>2</v>
      </c>
      <c r="J2600">
        <v>44</v>
      </c>
      <c r="K2600" t="s">
        <v>16</v>
      </c>
      <c r="L2600" t="s">
        <v>67</v>
      </c>
      <c r="M2600" t="s">
        <v>18</v>
      </c>
      <c r="N2600" s="18">
        <f>VLOOKUP(Barcelona_Idealista4[[#This Row],[lift]],Tabla5[],2,0)</f>
        <v>0</v>
      </c>
      <c r="O2600" s="25">
        <v>185000</v>
      </c>
      <c r="P2600" s="25">
        <f>Barcelona_Idealista4[[#This Row],[prices]]/Barcelona_Idealista4[[#This Row],[area_m2]]</f>
        <v>4204.545454545455</v>
      </c>
      <c r="Q2600" t="str">
        <f>_xlfn.TEXTJOIN("-",0,Barcelona_Idealista4[[#This Row],[condition]],Barcelona_Idealista4[[#This Row],[prices]])</f>
        <v>needs refurb-185000</v>
      </c>
      <c r="R2600" s="11" t="str" cm="1">
        <f t="array" ref="R26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1" spans="1:18" x14ac:dyDescent="0.2">
      <c r="A2601" s="1">
        <v>44635</v>
      </c>
      <c r="B2601" s="14">
        <f>YEAR(Barcelona_Idealista4[[#This Row],[Fecha]])</f>
        <v>2022</v>
      </c>
      <c r="C2601" t="s">
        <v>2722</v>
      </c>
      <c r="D2601" t="s">
        <v>11</v>
      </c>
      <c r="E2601" t="s">
        <v>47</v>
      </c>
      <c r="F2601" t="s">
        <v>86</v>
      </c>
      <c r="G2601" t="s">
        <v>120</v>
      </c>
      <c r="H2601" t="s">
        <v>15</v>
      </c>
      <c r="I2601">
        <v>3</v>
      </c>
      <c r="J2601">
        <v>60</v>
      </c>
      <c r="K2601" t="s">
        <v>16</v>
      </c>
      <c r="L2601" t="s">
        <v>17</v>
      </c>
      <c r="M2601" t="s">
        <v>21</v>
      </c>
      <c r="N2601" s="18">
        <f>VLOOKUP(Barcelona_Idealista4[[#This Row],[lift]],Tabla5[],2,0)</f>
        <v>0</v>
      </c>
      <c r="O2601" s="25">
        <v>249000</v>
      </c>
      <c r="P2601" s="25">
        <f>Barcelona_Idealista4[[#This Row],[prices]]/Barcelona_Idealista4[[#This Row],[area_m2]]</f>
        <v>4150</v>
      </c>
      <c r="Q2601" t="str">
        <f>_xlfn.TEXTJOIN("-",0,Barcelona_Idealista4[[#This Row],[condition]],Barcelona_Idealista4[[#This Row],[prices]])</f>
        <v>needs refurb-249000</v>
      </c>
      <c r="R2601" s="11" t="str" cm="1">
        <f t="array" ref="R26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2" spans="1:18" x14ac:dyDescent="0.2">
      <c r="A2602" s="1">
        <v>44636</v>
      </c>
      <c r="B2602" s="14">
        <f>YEAR(Barcelona_Idealista4[[#This Row],[Fecha]])</f>
        <v>2022</v>
      </c>
      <c r="C2602" t="s">
        <v>2723</v>
      </c>
      <c r="D2602" t="s">
        <v>11</v>
      </c>
      <c r="E2602" t="s">
        <v>37</v>
      </c>
      <c r="F2602" t="s">
        <v>38</v>
      </c>
      <c r="G2602" t="s">
        <v>120</v>
      </c>
      <c r="H2602" t="s">
        <v>15</v>
      </c>
      <c r="I2602">
        <v>1</v>
      </c>
      <c r="J2602">
        <v>30</v>
      </c>
      <c r="K2602" t="s">
        <v>28</v>
      </c>
      <c r="L2602" t="s">
        <v>17</v>
      </c>
      <c r="M2602" t="s">
        <v>21</v>
      </c>
      <c r="N2602" s="18">
        <f>VLOOKUP(Barcelona_Idealista4[[#This Row],[lift]],Tabla5[],2,0)</f>
        <v>0.02</v>
      </c>
      <c r="O2602" s="25">
        <v>115000</v>
      </c>
      <c r="P2602" s="25">
        <f>Barcelona_Idealista4[[#This Row],[prices]]/Barcelona_Idealista4[[#This Row],[area_m2]]</f>
        <v>3833.3333333333335</v>
      </c>
      <c r="Q2602" t="str">
        <f>_xlfn.TEXTJOIN("-",0,Barcelona_Idealista4[[#This Row],[condition]],Barcelona_Idealista4[[#This Row],[prices]])</f>
        <v>needs refurb-115000</v>
      </c>
      <c r="R2602" s="11" t="str" cm="1">
        <f t="array" ref="R26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3" spans="1:18" x14ac:dyDescent="0.2">
      <c r="A2603" s="1">
        <v>44637</v>
      </c>
      <c r="B2603" s="14">
        <f>YEAR(Barcelona_Idealista4[[#This Row],[Fecha]])</f>
        <v>2022</v>
      </c>
      <c r="C2603" t="s">
        <v>2724</v>
      </c>
      <c r="D2603" t="s">
        <v>11</v>
      </c>
      <c r="E2603" t="s">
        <v>19</v>
      </c>
      <c r="F2603" t="s">
        <v>20</v>
      </c>
      <c r="G2603" t="s">
        <v>120</v>
      </c>
      <c r="H2603" t="s">
        <v>15</v>
      </c>
      <c r="I2603">
        <v>4</v>
      </c>
      <c r="J2603">
        <v>111</v>
      </c>
      <c r="K2603" t="s">
        <v>16</v>
      </c>
      <c r="L2603" t="s">
        <v>17</v>
      </c>
      <c r="M2603" t="s">
        <v>21</v>
      </c>
      <c r="N2603" s="18">
        <f>VLOOKUP(Barcelona_Idealista4[[#This Row],[lift]],Tabla5[],2,0)</f>
        <v>0</v>
      </c>
      <c r="O2603" s="25">
        <v>422500</v>
      </c>
      <c r="P2603" s="25">
        <f>Barcelona_Idealista4[[#This Row],[prices]]/Barcelona_Idealista4[[#This Row],[area_m2]]</f>
        <v>3806.3063063063064</v>
      </c>
      <c r="Q2603" t="str">
        <f>_xlfn.TEXTJOIN("-",0,Barcelona_Idealista4[[#This Row],[condition]],Barcelona_Idealista4[[#This Row],[prices]])</f>
        <v>needs refurb-422500</v>
      </c>
      <c r="R2603" s="11" t="str" cm="1">
        <f t="array" ref="R26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4" spans="1:18" x14ac:dyDescent="0.2">
      <c r="A2604" s="1">
        <v>44638</v>
      </c>
      <c r="B2604" s="14">
        <f>YEAR(Barcelona_Idealista4[[#This Row],[Fecha]])</f>
        <v>2022</v>
      </c>
      <c r="C2604" t="s">
        <v>2725</v>
      </c>
      <c r="D2604" t="s">
        <v>11</v>
      </c>
      <c r="E2604" t="s">
        <v>42</v>
      </c>
      <c r="F2604" t="s">
        <v>43</v>
      </c>
      <c r="G2604" t="s">
        <v>120</v>
      </c>
      <c r="H2604" t="s">
        <v>15</v>
      </c>
      <c r="I2604">
        <v>3</v>
      </c>
      <c r="J2604">
        <v>50</v>
      </c>
      <c r="K2604" t="s">
        <v>16</v>
      </c>
      <c r="L2604" t="s">
        <v>17</v>
      </c>
      <c r="M2604" t="s">
        <v>40</v>
      </c>
      <c r="N2604" s="18">
        <f>VLOOKUP(Barcelona_Idealista4[[#This Row],[lift]],Tabla5[],2,0)</f>
        <v>0</v>
      </c>
      <c r="O2604" s="25">
        <v>225000</v>
      </c>
      <c r="P2604" s="25">
        <f>Barcelona_Idealista4[[#This Row],[prices]]/Barcelona_Idealista4[[#This Row],[area_m2]]</f>
        <v>4500</v>
      </c>
      <c r="Q2604" t="str">
        <f>_xlfn.TEXTJOIN("-",0,Barcelona_Idealista4[[#This Row],[condition]],Barcelona_Idealista4[[#This Row],[prices]])</f>
        <v>needs refurb-225000</v>
      </c>
      <c r="R2604" s="11" t="str" cm="1">
        <f t="array" ref="R26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5" spans="1:18" x14ac:dyDescent="0.2">
      <c r="A2605" s="1">
        <v>44639</v>
      </c>
      <c r="B2605" s="14">
        <f>YEAR(Barcelona_Idealista4[[#This Row],[Fecha]])</f>
        <v>2022</v>
      </c>
      <c r="C2605" t="s">
        <v>2726</v>
      </c>
      <c r="D2605" t="s">
        <v>11</v>
      </c>
      <c r="E2605" t="s">
        <v>12</v>
      </c>
      <c r="F2605" t="s">
        <v>13</v>
      </c>
      <c r="G2605" t="s">
        <v>120</v>
      </c>
      <c r="H2605" t="s">
        <v>23</v>
      </c>
      <c r="I2605">
        <v>3</v>
      </c>
      <c r="J2605">
        <v>121</v>
      </c>
      <c r="K2605" t="s">
        <v>16</v>
      </c>
      <c r="L2605" t="s">
        <v>17</v>
      </c>
      <c r="M2605" t="s">
        <v>24</v>
      </c>
      <c r="N2605" s="18">
        <f>VLOOKUP(Barcelona_Idealista4[[#This Row],[lift]],Tabla5[],2,0)</f>
        <v>0</v>
      </c>
      <c r="O2605" s="25">
        <v>790000</v>
      </c>
      <c r="P2605" s="25">
        <f>Barcelona_Idealista4[[#This Row],[prices]]/Barcelona_Idealista4[[#This Row],[area_m2]]</f>
        <v>6528.9256198347111</v>
      </c>
      <c r="Q2605" t="str">
        <f>_xlfn.TEXTJOIN("-",0,Barcelona_Idealista4[[#This Row],[condition]],Barcelona_Idealista4[[#This Row],[prices]])</f>
        <v>needs refurb-790000</v>
      </c>
      <c r="R2605" s="11" t="str" cm="1">
        <f t="array" ref="R26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6" spans="1:18" x14ac:dyDescent="0.2">
      <c r="A2606" s="1">
        <v>44640</v>
      </c>
      <c r="B2606" s="14">
        <f>YEAR(Barcelona_Idealista4[[#This Row],[Fecha]])</f>
        <v>2022</v>
      </c>
      <c r="C2606" t="s">
        <v>2727</v>
      </c>
      <c r="D2606" t="s">
        <v>11</v>
      </c>
      <c r="E2606" t="s">
        <v>12</v>
      </c>
      <c r="F2606" t="s">
        <v>41</v>
      </c>
      <c r="G2606" t="s">
        <v>120</v>
      </c>
      <c r="H2606" t="s">
        <v>15</v>
      </c>
      <c r="I2606">
        <v>4</v>
      </c>
      <c r="J2606">
        <v>140</v>
      </c>
      <c r="K2606" t="s">
        <v>16</v>
      </c>
      <c r="L2606" t="s">
        <v>17</v>
      </c>
      <c r="M2606" t="s">
        <v>18</v>
      </c>
      <c r="N2606" s="18">
        <f>VLOOKUP(Barcelona_Idealista4[[#This Row],[lift]],Tabla5[],2,0)</f>
        <v>0</v>
      </c>
      <c r="O2606" s="25">
        <v>545000</v>
      </c>
      <c r="P2606" s="25">
        <f>Barcelona_Idealista4[[#This Row],[prices]]/Barcelona_Idealista4[[#This Row],[area_m2]]</f>
        <v>3892.8571428571427</v>
      </c>
      <c r="Q2606" t="str">
        <f>_xlfn.TEXTJOIN("-",0,Barcelona_Idealista4[[#This Row],[condition]],Barcelona_Idealista4[[#This Row],[prices]])</f>
        <v>needs refurb-545000</v>
      </c>
      <c r="R2606" s="11" t="str" cm="1">
        <f t="array" ref="R26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7" spans="1:18" x14ac:dyDescent="0.2">
      <c r="A2607" s="1">
        <v>44641</v>
      </c>
      <c r="B2607" s="14">
        <f>YEAR(Barcelona_Idealista4[[#This Row],[Fecha]])</f>
        <v>2022</v>
      </c>
      <c r="C2607" t="s">
        <v>2728</v>
      </c>
      <c r="D2607" t="s">
        <v>11</v>
      </c>
      <c r="E2607" t="s">
        <v>47</v>
      </c>
      <c r="F2607" t="s">
        <v>48</v>
      </c>
      <c r="G2607" t="s">
        <v>120</v>
      </c>
      <c r="H2607" t="s">
        <v>15</v>
      </c>
      <c r="I2607">
        <v>3</v>
      </c>
      <c r="J2607">
        <v>100</v>
      </c>
      <c r="K2607" t="s">
        <v>16</v>
      </c>
      <c r="L2607" t="s">
        <v>17</v>
      </c>
      <c r="M2607" t="s">
        <v>18</v>
      </c>
      <c r="N2607" s="18">
        <f>VLOOKUP(Barcelona_Idealista4[[#This Row],[lift]],Tabla5[],2,0)</f>
        <v>0</v>
      </c>
      <c r="O2607" s="25">
        <v>430000</v>
      </c>
      <c r="P2607" s="25">
        <f>Barcelona_Idealista4[[#This Row],[prices]]/Barcelona_Idealista4[[#This Row],[area_m2]]</f>
        <v>4300</v>
      </c>
      <c r="Q2607" t="str">
        <f>_xlfn.TEXTJOIN("-",0,Barcelona_Idealista4[[#This Row],[condition]],Barcelona_Idealista4[[#This Row],[prices]])</f>
        <v>needs refurb-430000</v>
      </c>
      <c r="R2607" s="11" t="str" cm="1">
        <f t="array" ref="R26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08" spans="1:18" x14ac:dyDescent="0.2">
      <c r="A2608" s="1">
        <v>44642</v>
      </c>
      <c r="B2608" s="14">
        <f>YEAR(Barcelona_Idealista4[[#This Row],[Fecha]])</f>
        <v>2022</v>
      </c>
      <c r="C2608" t="s">
        <v>2729</v>
      </c>
      <c r="D2608" t="s">
        <v>11</v>
      </c>
      <c r="E2608" t="s">
        <v>54</v>
      </c>
      <c r="F2608" t="s">
        <v>111</v>
      </c>
      <c r="G2608" t="s">
        <v>120</v>
      </c>
      <c r="H2608" t="s">
        <v>15</v>
      </c>
      <c r="I2608">
        <v>3</v>
      </c>
      <c r="J2608">
        <v>75</v>
      </c>
      <c r="K2608" t="s">
        <v>16</v>
      </c>
      <c r="L2608" t="s">
        <v>17</v>
      </c>
      <c r="M2608" t="s">
        <v>18</v>
      </c>
      <c r="N2608" s="18">
        <f>VLOOKUP(Barcelona_Idealista4[[#This Row],[lift]],Tabla5[],2,0)</f>
        <v>0</v>
      </c>
      <c r="O2608" s="25">
        <v>120000</v>
      </c>
      <c r="P2608" s="25">
        <f>Barcelona_Idealista4[[#This Row],[prices]]/Barcelona_Idealista4[[#This Row],[area_m2]]</f>
        <v>1600</v>
      </c>
      <c r="Q2608" t="str">
        <f>_xlfn.TEXTJOIN("-",0,Barcelona_Idealista4[[#This Row],[condition]],Barcelona_Idealista4[[#This Row],[prices]])</f>
        <v>needs refurb-120000</v>
      </c>
      <c r="R2608" s="11" t="str" cm="1">
        <f t="array" ref="R26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09" spans="1:18" x14ac:dyDescent="0.2">
      <c r="A2609" s="1">
        <v>44643</v>
      </c>
      <c r="B2609" s="14">
        <f>YEAR(Barcelona_Idealista4[[#This Row],[Fecha]])</f>
        <v>2022</v>
      </c>
      <c r="C2609" t="s">
        <v>2730</v>
      </c>
      <c r="D2609" t="s">
        <v>11</v>
      </c>
      <c r="E2609" t="s">
        <v>34</v>
      </c>
      <c r="F2609" t="s">
        <v>35</v>
      </c>
      <c r="G2609" t="s">
        <v>120</v>
      </c>
      <c r="H2609" t="s">
        <v>15</v>
      </c>
      <c r="I2609">
        <v>3</v>
      </c>
      <c r="J2609">
        <v>65</v>
      </c>
      <c r="K2609" t="s">
        <v>16</v>
      </c>
      <c r="L2609" t="s">
        <v>17</v>
      </c>
      <c r="M2609" t="s">
        <v>24</v>
      </c>
      <c r="N2609" s="18">
        <f>VLOOKUP(Barcelona_Idealista4[[#This Row],[lift]],Tabla5[],2,0)</f>
        <v>0</v>
      </c>
      <c r="O2609" s="25">
        <v>395000</v>
      </c>
      <c r="P2609" s="25">
        <f>Barcelona_Idealista4[[#This Row],[prices]]/Barcelona_Idealista4[[#This Row],[area_m2]]</f>
        <v>6076.9230769230771</v>
      </c>
      <c r="Q2609" t="str">
        <f>_xlfn.TEXTJOIN("-",0,Barcelona_Idealista4[[#This Row],[condition]],Barcelona_Idealista4[[#This Row],[prices]])</f>
        <v>needs refurb-395000</v>
      </c>
      <c r="R2609" s="11" t="str" cm="1">
        <f t="array" ref="R26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0" spans="1:18" x14ac:dyDescent="0.2">
      <c r="A2610" s="1">
        <v>44644</v>
      </c>
      <c r="B2610" s="14">
        <f>YEAR(Barcelona_Idealista4[[#This Row],[Fecha]])</f>
        <v>2022</v>
      </c>
      <c r="C2610" t="s">
        <v>2731</v>
      </c>
      <c r="D2610" t="s">
        <v>11</v>
      </c>
      <c r="E2610" t="s">
        <v>12</v>
      </c>
      <c r="F2610" t="s">
        <v>13</v>
      </c>
      <c r="G2610" t="s">
        <v>120</v>
      </c>
      <c r="H2610" t="s">
        <v>15</v>
      </c>
      <c r="I2610">
        <v>6</v>
      </c>
      <c r="J2610">
        <v>338</v>
      </c>
      <c r="K2610" t="s">
        <v>16</v>
      </c>
      <c r="L2610" t="s">
        <v>17</v>
      </c>
      <c r="M2610" t="s">
        <v>18</v>
      </c>
      <c r="N2610" s="18">
        <f>VLOOKUP(Barcelona_Idealista4[[#This Row],[lift]],Tabla5[],2,0)</f>
        <v>0</v>
      </c>
      <c r="O2610" s="25">
        <v>1060000</v>
      </c>
      <c r="P2610" s="25">
        <f>Barcelona_Idealista4[[#This Row],[prices]]/Barcelona_Idealista4[[#This Row],[area_m2]]</f>
        <v>3136.0946745562128</v>
      </c>
      <c r="Q2610" t="str">
        <f>_xlfn.TEXTJOIN("-",0,Barcelona_Idealista4[[#This Row],[condition]],Barcelona_Idealista4[[#This Row],[prices]])</f>
        <v>needs refurb-1060000</v>
      </c>
      <c r="R2610" s="11" t="str" cm="1">
        <f t="array" ref="R26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1" spans="1:18" x14ac:dyDescent="0.2">
      <c r="A2611" s="1">
        <v>44645</v>
      </c>
      <c r="B2611" s="14">
        <f>YEAR(Barcelona_Idealista4[[#This Row],[Fecha]])</f>
        <v>2022</v>
      </c>
      <c r="C2611" t="s">
        <v>2732</v>
      </c>
      <c r="D2611" t="s">
        <v>11</v>
      </c>
      <c r="E2611" t="s">
        <v>47</v>
      </c>
      <c r="F2611" t="s">
        <v>86</v>
      </c>
      <c r="G2611" t="s">
        <v>120</v>
      </c>
      <c r="H2611" t="s">
        <v>15</v>
      </c>
      <c r="I2611">
        <v>1</v>
      </c>
      <c r="J2611">
        <v>42</v>
      </c>
      <c r="K2611" t="s">
        <v>28</v>
      </c>
      <c r="L2611" t="s">
        <v>67</v>
      </c>
      <c r="M2611" t="s">
        <v>52</v>
      </c>
      <c r="N2611" s="18">
        <f>VLOOKUP(Barcelona_Idealista4[[#This Row],[lift]],Tabla5[],2,0)</f>
        <v>0.02</v>
      </c>
      <c r="O2611" s="25">
        <v>125000</v>
      </c>
      <c r="P2611" s="25">
        <f>Barcelona_Idealista4[[#This Row],[prices]]/Barcelona_Idealista4[[#This Row],[area_m2]]</f>
        <v>2976.1904761904761</v>
      </c>
      <c r="Q2611" t="str">
        <f>_xlfn.TEXTJOIN("-",0,Barcelona_Idealista4[[#This Row],[condition]],Barcelona_Idealista4[[#This Row],[prices]])</f>
        <v>needs refurb-125000</v>
      </c>
      <c r="R2611" s="11" t="str" cm="1">
        <f t="array" ref="R26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12" spans="1:18" x14ac:dyDescent="0.2">
      <c r="A2612" s="1">
        <v>44646</v>
      </c>
      <c r="B2612" s="14">
        <f>YEAR(Barcelona_Idealista4[[#This Row],[Fecha]])</f>
        <v>2022</v>
      </c>
      <c r="C2612" t="s">
        <v>2733</v>
      </c>
      <c r="D2612" t="s">
        <v>11</v>
      </c>
      <c r="E2612" t="s">
        <v>19</v>
      </c>
      <c r="F2612" t="s">
        <v>20</v>
      </c>
      <c r="G2612" t="s">
        <v>120</v>
      </c>
      <c r="H2612" t="s">
        <v>15</v>
      </c>
      <c r="I2612">
        <v>4</v>
      </c>
      <c r="J2612">
        <v>174</v>
      </c>
      <c r="K2612" t="s">
        <v>16</v>
      </c>
      <c r="L2612" t="s">
        <v>17</v>
      </c>
      <c r="M2612" t="s">
        <v>58</v>
      </c>
      <c r="N2612" s="18">
        <f>VLOOKUP(Barcelona_Idealista4[[#This Row],[lift]],Tabla5[],2,0)</f>
        <v>0</v>
      </c>
      <c r="O2612" s="25">
        <v>680000</v>
      </c>
      <c r="P2612" s="25">
        <f>Barcelona_Idealista4[[#This Row],[prices]]/Barcelona_Idealista4[[#This Row],[area_m2]]</f>
        <v>3908.0459770114944</v>
      </c>
      <c r="Q2612" t="str">
        <f>_xlfn.TEXTJOIN("-",0,Barcelona_Idealista4[[#This Row],[condition]],Barcelona_Idealista4[[#This Row],[prices]])</f>
        <v>needs refurb-680000</v>
      </c>
      <c r="R2612" s="11" t="str" cm="1">
        <f t="array" ref="R26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3" spans="1:18" x14ac:dyDescent="0.2">
      <c r="A2613" s="1">
        <v>44647</v>
      </c>
      <c r="B2613" s="14">
        <f>YEAR(Barcelona_Idealista4[[#This Row],[Fecha]])</f>
        <v>2022</v>
      </c>
      <c r="C2613" t="s">
        <v>2734</v>
      </c>
      <c r="D2613" t="s">
        <v>11</v>
      </c>
      <c r="E2613" t="s">
        <v>37</v>
      </c>
      <c r="F2613" t="s">
        <v>74</v>
      </c>
      <c r="G2613" t="s">
        <v>120</v>
      </c>
      <c r="H2613" t="s">
        <v>23</v>
      </c>
      <c r="I2613">
        <v>3</v>
      </c>
      <c r="J2613">
        <v>59</v>
      </c>
      <c r="K2613" t="s">
        <v>28</v>
      </c>
      <c r="L2613" t="s">
        <v>17</v>
      </c>
      <c r="M2613" t="s">
        <v>21</v>
      </c>
      <c r="N2613" s="18">
        <f>VLOOKUP(Barcelona_Idealista4[[#This Row],[lift]],Tabla5[],2,0)</f>
        <v>0.02</v>
      </c>
      <c r="O2613" s="25">
        <v>178500</v>
      </c>
      <c r="P2613" s="25">
        <f>Barcelona_Idealista4[[#This Row],[prices]]/Barcelona_Idealista4[[#This Row],[area_m2]]</f>
        <v>3025.4237288135591</v>
      </c>
      <c r="Q2613" t="str">
        <f>_xlfn.TEXTJOIN("-",0,Barcelona_Idealista4[[#This Row],[condition]],Barcelona_Idealista4[[#This Row],[prices]])</f>
        <v>needs refurb-178500</v>
      </c>
      <c r="R2613" s="11" t="str" cm="1">
        <f t="array" ref="R26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4" spans="1:18" x14ac:dyDescent="0.2">
      <c r="A2614" s="1">
        <v>44648</v>
      </c>
      <c r="B2614" s="14">
        <f>YEAR(Barcelona_Idealista4[[#This Row],[Fecha]])</f>
        <v>2022</v>
      </c>
      <c r="C2614" t="s">
        <v>2735</v>
      </c>
      <c r="D2614" t="s">
        <v>11</v>
      </c>
      <c r="E2614" t="s">
        <v>25</v>
      </c>
      <c r="F2614" t="s">
        <v>91</v>
      </c>
      <c r="G2614" t="s">
        <v>120</v>
      </c>
      <c r="H2614" t="s">
        <v>15</v>
      </c>
      <c r="I2614">
        <v>4</v>
      </c>
      <c r="J2614">
        <v>95</v>
      </c>
      <c r="K2614" t="s">
        <v>16</v>
      </c>
      <c r="L2614" t="s">
        <v>17</v>
      </c>
      <c r="M2614" t="s">
        <v>58</v>
      </c>
      <c r="N2614" s="18">
        <f>VLOOKUP(Barcelona_Idealista4[[#This Row],[lift]],Tabla5[],2,0)</f>
        <v>0</v>
      </c>
      <c r="O2614" s="25">
        <v>340000</v>
      </c>
      <c r="P2614" s="25">
        <f>Barcelona_Idealista4[[#This Row],[prices]]/Barcelona_Idealista4[[#This Row],[area_m2]]</f>
        <v>3578.9473684210525</v>
      </c>
      <c r="Q2614" t="str">
        <f>_xlfn.TEXTJOIN("-",0,Barcelona_Idealista4[[#This Row],[condition]],Barcelona_Idealista4[[#This Row],[prices]])</f>
        <v>needs refurb-340000</v>
      </c>
      <c r="R2614" s="11" t="str" cm="1">
        <f t="array" ref="R26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5" spans="1:18" x14ac:dyDescent="0.2">
      <c r="A2615" s="1">
        <v>44649</v>
      </c>
      <c r="B2615" s="14">
        <f>YEAR(Barcelona_Idealista4[[#This Row],[Fecha]])</f>
        <v>2022</v>
      </c>
      <c r="C2615" t="s">
        <v>2736</v>
      </c>
      <c r="D2615" t="s">
        <v>11</v>
      </c>
      <c r="E2615" t="s">
        <v>19</v>
      </c>
      <c r="F2615" t="s">
        <v>20</v>
      </c>
      <c r="G2615" t="s">
        <v>120</v>
      </c>
      <c r="H2615" t="s">
        <v>15</v>
      </c>
      <c r="I2615">
        <v>3</v>
      </c>
      <c r="J2615">
        <v>170</v>
      </c>
      <c r="K2615" t="s">
        <v>16</v>
      </c>
      <c r="L2615" t="s">
        <v>17</v>
      </c>
      <c r="M2615" t="s">
        <v>40</v>
      </c>
      <c r="N2615" s="18">
        <f>VLOOKUP(Barcelona_Idealista4[[#This Row],[lift]],Tabla5[],2,0)</f>
        <v>0</v>
      </c>
      <c r="O2615" s="25">
        <v>980000</v>
      </c>
      <c r="P2615" s="25">
        <f>Barcelona_Idealista4[[#This Row],[prices]]/Barcelona_Idealista4[[#This Row],[area_m2]]</f>
        <v>5764.7058823529414</v>
      </c>
      <c r="Q2615" t="str">
        <f>_xlfn.TEXTJOIN("-",0,Barcelona_Idealista4[[#This Row],[condition]],Barcelona_Idealista4[[#This Row],[prices]])</f>
        <v>needs refurb-980000</v>
      </c>
      <c r="R2615" s="11" t="str" cm="1">
        <f t="array" ref="R26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6" spans="1:18" x14ac:dyDescent="0.2">
      <c r="A2616" s="1">
        <v>44650</v>
      </c>
      <c r="B2616" s="14">
        <f>YEAR(Barcelona_Idealista4[[#This Row],[Fecha]])</f>
        <v>2022</v>
      </c>
      <c r="C2616" t="s">
        <v>2737</v>
      </c>
      <c r="D2616" t="s">
        <v>11</v>
      </c>
      <c r="E2616" t="s">
        <v>12</v>
      </c>
      <c r="F2616" t="s">
        <v>30</v>
      </c>
      <c r="G2616" t="s">
        <v>120</v>
      </c>
      <c r="H2616" t="s">
        <v>15</v>
      </c>
      <c r="I2616">
        <v>4</v>
      </c>
      <c r="J2616">
        <v>100</v>
      </c>
      <c r="K2616" t="s">
        <v>16</v>
      </c>
      <c r="L2616" t="s">
        <v>17</v>
      </c>
      <c r="M2616" t="s">
        <v>18</v>
      </c>
      <c r="N2616" s="18">
        <f>VLOOKUP(Barcelona_Idealista4[[#This Row],[lift]],Tabla5[],2,0)</f>
        <v>0</v>
      </c>
      <c r="O2616" s="25">
        <v>325000</v>
      </c>
      <c r="P2616" s="25">
        <f>Barcelona_Idealista4[[#This Row],[prices]]/Barcelona_Idealista4[[#This Row],[area_m2]]</f>
        <v>3250</v>
      </c>
      <c r="Q2616" t="str">
        <f>_xlfn.TEXTJOIN("-",0,Barcelona_Idealista4[[#This Row],[condition]],Barcelona_Idealista4[[#This Row],[prices]])</f>
        <v>needs refurb-325000</v>
      </c>
      <c r="R2616" s="11" t="str" cm="1">
        <f t="array" ref="R26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7" spans="1:18" x14ac:dyDescent="0.2">
      <c r="A2617" s="1">
        <v>44651</v>
      </c>
      <c r="B2617" s="14">
        <f>YEAR(Barcelona_Idealista4[[#This Row],[Fecha]])</f>
        <v>2022</v>
      </c>
      <c r="C2617" t="s">
        <v>2738</v>
      </c>
      <c r="D2617" t="s">
        <v>11</v>
      </c>
      <c r="E2617" t="s">
        <v>12</v>
      </c>
      <c r="F2617" t="s">
        <v>41</v>
      </c>
      <c r="G2617" t="s">
        <v>120</v>
      </c>
      <c r="H2617" t="s">
        <v>15</v>
      </c>
      <c r="I2617">
        <v>4</v>
      </c>
      <c r="J2617">
        <v>88</v>
      </c>
      <c r="K2617" t="s">
        <v>28</v>
      </c>
      <c r="L2617" t="s">
        <v>17</v>
      </c>
      <c r="M2617" t="s">
        <v>36</v>
      </c>
      <c r="N2617" s="18">
        <f>VLOOKUP(Barcelona_Idealista4[[#This Row],[lift]],Tabla5[],2,0)</f>
        <v>0.02</v>
      </c>
      <c r="O2617" s="25">
        <v>425000</v>
      </c>
      <c r="P2617" s="25">
        <f>Barcelona_Idealista4[[#This Row],[prices]]/Barcelona_Idealista4[[#This Row],[area_m2]]</f>
        <v>4829.545454545455</v>
      </c>
      <c r="Q2617" t="str">
        <f>_xlfn.TEXTJOIN("-",0,Barcelona_Idealista4[[#This Row],[condition]],Barcelona_Idealista4[[#This Row],[prices]])</f>
        <v>needs refurb-425000</v>
      </c>
      <c r="R2617" s="11" t="str" cm="1">
        <f t="array" ref="R26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8" spans="1:18" x14ac:dyDescent="0.2">
      <c r="A2618" s="1">
        <v>44652</v>
      </c>
      <c r="B2618" s="14">
        <f>YEAR(Barcelona_Idealista4[[#This Row],[Fecha]])</f>
        <v>2022</v>
      </c>
      <c r="C2618" t="s">
        <v>2739</v>
      </c>
      <c r="D2618" t="s">
        <v>11</v>
      </c>
      <c r="E2618" t="s">
        <v>19</v>
      </c>
      <c r="F2618" t="s">
        <v>20</v>
      </c>
      <c r="G2618" t="s">
        <v>120</v>
      </c>
      <c r="H2618" t="s">
        <v>15</v>
      </c>
      <c r="I2618">
        <v>3</v>
      </c>
      <c r="J2618">
        <v>73</v>
      </c>
      <c r="K2618" t="s">
        <v>28</v>
      </c>
      <c r="L2618" t="s">
        <v>17</v>
      </c>
      <c r="M2618" t="s">
        <v>57</v>
      </c>
      <c r="N2618" s="18">
        <f>VLOOKUP(Barcelona_Idealista4[[#This Row],[lift]],Tabla5[],2,0)</f>
        <v>0.02</v>
      </c>
      <c r="O2618" s="25">
        <v>554000</v>
      </c>
      <c r="P2618" s="25">
        <f>Barcelona_Idealista4[[#This Row],[prices]]/Barcelona_Idealista4[[#This Row],[area_m2]]</f>
        <v>7589.0410958904113</v>
      </c>
      <c r="Q2618" t="str">
        <f>_xlfn.TEXTJOIN("-",0,Barcelona_Idealista4[[#This Row],[condition]],Barcelona_Idealista4[[#This Row],[prices]])</f>
        <v>needs refurb-554000</v>
      </c>
      <c r="R2618" s="11" t="str" cm="1">
        <f t="array" ref="R26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19" spans="1:18" x14ac:dyDescent="0.2">
      <c r="A2619" s="1">
        <v>44653</v>
      </c>
      <c r="B2619" s="14">
        <f>YEAR(Barcelona_Idealista4[[#This Row],[Fecha]])</f>
        <v>2022</v>
      </c>
      <c r="C2619" t="s">
        <v>2740</v>
      </c>
      <c r="D2619" t="s">
        <v>11</v>
      </c>
      <c r="E2619" t="s">
        <v>50</v>
      </c>
      <c r="F2619" t="s">
        <v>66</v>
      </c>
      <c r="G2619" t="s">
        <v>120</v>
      </c>
      <c r="H2619" t="s">
        <v>15</v>
      </c>
      <c r="I2619">
        <v>4</v>
      </c>
      <c r="J2619">
        <v>95</v>
      </c>
      <c r="K2619" t="s">
        <v>16</v>
      </c>
      <c r="L2619" t="s">
        <v>17</v>
      </c>
      <c r="M2619" t="s">
        <v>21</v>
      </c>
      <c r="N2619" s="18">
        <f>VLOOKUP(Barcelona_Idealista4[[#This Row],[lift]],Tabla5[],2,0)</f>
        <v>0</v>
      </c>
      <c r="O2619" s="25">
        <v>368600</v>
      </c>
      <c r="P2619" s="25">
        <f>Barcelona_Idealista4[[#This Row],[prices]]/Barcelona_Idealista4[[#This Row],[area_m2]]</f>
        <v>3880</v>
      </c>
      <c r="Q2619" t="str">
        <f>_xlfn.TEXTJOIN("-",0,Barcelona_Idealista4[[#This Row],[condition]],Barcelona_Idealista4[[#This Row],[prices]])</f>
        <v>needs refurb-368600</v>
      </c>
      <c r="R2619" s="11" t="str" cm="1">
        <f t="array" ref="R26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0" spans="1:18" x14ac:dyDescent="0.2">
      <c r="A2620" s="1">
        <v>44654</v>
      </c>
      <c r="B2620" s="14">
        <f>YEAR(Barcelona_Idealista4[[#This Row],[Fecha]])</f>
        <v>2022</v>
      </c>
      <c r="C2620" t="s">
        <v>2741</v>
      </c>
      <c r="D2620" t="s">
        <v>11</v>
      </c>
      <c r="E2620" t="s">
        <v>89</v>
      </c>
      <c r="F2620" t="s">
        <v>103</v>
      </c>
      <c r="G2620" t="s">
        <v>120</v>
      </c>
      <c r="H2620" t="s">
        <v>15</v>
      </c>
      <c r="I2620">
        <v>4</v>
      </c>
      <c r="J2620">
        <v>75</v>
      </c>
      <c r="K2620" t="s">
        <v>16</v>
      </c>
      <c r="L2620" t="s">
        <v>67</v>
      </c>
      <c r="M2620" t="s">
        <v>40</v>
      </c>
      <c r="N2620" s="18">
        <f>VLOOKUP(Barcelona_Idealista4[[#This Row],[lift]],Tabla5[],2,0)</f>
        <v>0</v>
      </c>
      <c r="O2620" s="25">
        <v>190000</v>
      </c>
      <c r="P2620" s="25">
        <f>Barcelona_Idealista4[[#This Row],[prices]]/Barcelona_Idealista4[[#This Row],[area_m2]]</f>
        <v>2533.3333333333335</v>
      </c>
      <c r="Q2620" t="str">
        <f>_xlfn.TEXTJOIN("-",0,Barcelona_Idealista4[[#This Row],[condition]],Barcelona_Idealista4[[#This Row],[prices]])</f>
        <v>needs refurb-190000</v>
      </c>
      <c r="R2620" s="11" t="str" cm="1">
        <f t="array" ref="R26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1" spans="1:18" x14ac:dyDescent="0.2">
      <c r="A2621" s="1">
        <v>44655</v>
      </c>
      <c r="B2621" s="14">
        <f>YEAR(Barcelona_Idealista4[[#This Row],[Fecha]])</f>
        <v>2022</v>
      </c>
      <c r="C2621" t="s">
        <v>2742</v>
      </c>
      <c r="D2621" t="s">
        <v>11</v>
      </c>
      <c r="E2621" t="s">
        <v>89</v>
      </c>
      <c r="F2621" t="s">
        <v>103</v>
      </c>
      <c r="G2621" t="s">
        <v>120</v>
      </c>
      <c r="H2621" t="s">
        <v>15</v>
      </c>
      <c r="I2621">
        <v>2</v>
      </c>
      <c r="J2621">
        <v>50</v>
      </c>
      <c r="K2621" t="s">
        <v>16</v>
      </c>
      <c r="L2621" t="s">
        <v>17</v>
      </c>
      <c r="M2621" t="s">
        <v>58</v>
      </c>
      <c r="N2621" s="18">
        <f>VLOOKUP(Barcelona_Idealista4[[#This Row],[lift]],Tabla5[],2,0)</f>
        <v>0</v>
      </c>
      <c r="O2621" s="25">
        <v>149000</v>
      </c>
      <c r="P2621" s="25">
        <f>Barcelona_Idealista4[[#This Row],[prices]]/Barcelona_Idealista4[[#This Row],[area_m2]]</f>
        <v>2980</v>
      </c>
      <c r="Q2621" t="str">
        <f>_xlfn.TEXTJOIN("-",0,Barcelona_Idealista4[[#This Row],[condition]],Barcelona_Idealista4[[#This Row],[prices]])</f>
        <v>needs refurb-149000</v>
      </c>
      <c r="R2621" s="11" t="str" cm="1">
        <f t="array" ref="R26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22" spans="1:18" x14ac:dyDescent="0.2">
      <c r="A2622" s="1">
        <v>44656</v>
      </c>
      <c r="B2622" s="14">
        <f>YEAR(Barcelona_Idealista4[[#This Row],[Fecha]])</f>
        <v>2022</v>
      </c>
      <c r="C2622" t="s">
        <v>2743</v>
      </c>
      <c r="D2622" t="s">
        <v>11</v>
      </c>
      <c r="E2622" t="s">
        <v>12</v>
      </c>
      <c r="F2622" t="s">
        <v>33</v>
      </c>
      <c r="G2622" t="s">
        <v>120</v>
      </c>
      <c r="H2622" t="s">
        <v>15</v>
      </c>
      <c r="I2622">
        <v>2</v>
      </c>
      <c r="J2622">
        <v>43</v>
      </c>
      <c r="K2622" t="s">
        <v>28</v>
      </c>
      <c r="L2622" t="s">
        <v>17</v>
      </c>
      <c r="M2622" t="s">
        <v>36</v>
      </c>
      <c r="N2622" s="18">
        <f>VLOOKUP(Barcelona_Idealista4[[#This Row],[lift]],Tabla5[],2,0)</f>
        <v>0.02</v>
      </c>
      <c r="O2622" s="25">
        <v>179000</v>
      </c>
      <c r="P2622" s="25">
        <f>Barcelona_Idealista4[[#This Row],[prices]]/Barcelona_Idealista4[[#This Row],[area_m2]]</f>
        <v>4162.7906976744189</v>
      </c>
      <c r="Q2622" t="str">
        <f>_xlfn.TEXTJOIN("-",0,Barcelona_Idealista4[[#This Row],[condition]],Barcelona_Idealista4[[#This Row],[prices]])</f>
        <v>needs refurb-179000</v>
      </c>
      <c r="R2622" s="11" t="str" cm="1">
        <f t="array" ref="R26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3" spans="1:18" x14ac:dyDescent="0.2">
      <c r="A2623" s="1">
        <v>44657</v>
      </c>
      <c r="B2623" s="14">
        <f>YEAR(Barcelona_Idealista4[[#This Row],[Fecha]])</f>
        <v>2022</v>
      </c>
      <c r="C2623" t="s">
        <v>2744</v>
      </c>
      <c r="D2623" t="s">
        <v>11</v>
      </c>
      <c r="E2623" t="s">
        <v>42</v>
      </c>
      <c r="F2623" t="s">
        <v>62</v>
      </c>
      <c r="G2623" t="s">
        <v>120</v>
      </c>
      <c r="H2623" t="s">
        <v>15</v>
      </c>
      <c r="I2623">
        <v>2</v>
      </c>
      <c r="J2623">
        <v>51</v>
      </c>
      <c r="K2623" t="s">
        <v>16</v>
      </c>
      <c r="L2623" t="s">
        <v>17</v>
      </c>
      <c r="M2623" t="s">
        <v>18</v>
      </c>
      <c r="N2623" s="18">
        <f>VLOOKUP(Barcelona_Idealista4[[#This Row],[lift]],Tabla5[],2,0)</f>
        <v>0</v>
      </c>
      <c r="O2623" s="25">
        <v>249000</v>
      </c>
      <c r="P2623" s="25">
        <f>Barcelona_Idealista4[[#This Row],[prices]]/Barcelona_Idealista4[[#This Row],[area_m2]]</f>
        <v>4882.3529411764703</v>
      </c>
      <c r="Q2623" t="str">
        <f>_xlfn.TEXTJOIN("-",0,Barcelona_Idealista4[[#This Row],[condition]],Barcelona_Idealista4[[#This Row],[prices]])</f>
        <v>needs refurb-249000</v>
      </c>
      <c r="R2623" s="11" t="str" cm="1">
        <f t="array" ref="R26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4" spans="1:18" x14ac:dyDescent="0.2">
      <c r="A2624" s="1">
        <v>44658</v>
      </c>
      <c r="B2624" s="14">
        <f>YEAR(Barcelona_Idealista4[[#This Row],[Fecha]])</f>
        <v>2022</v>
      </c>
      <c r="C2624" t="s">
        <v>2745</v>
      </c>
      <c r="D2624" t="s">
        <v>11</v>
      </c>
      <c r="E2624" t="s">
        <v>12</v>
      </c>
      <c r="F2624" t="s">
        <v>41</v>
      </c>
      <c r="G2624" t="s">
        <v>120</v>
      </c>
      <c r="H2624" t="s">
        <v>15</v>
      </c>
      <c r="I2624">
        <v>5</v>
      </c>
      <c r="J2624">
        <v>160</v>
      </c>
      <c r="K2624" t="s">
        <v>16</v>
      </c>
      <c r="L2624" t="s">
        <v>17</v>
      </c>
      <c r="M2624" t="s">
        <v>21</v>
      </c>
      <c r="N2624" s="18">
        <f>VLOOKUP(Barcelona_Idealista4[[#This Row],[lift]],Tabla5[],2,0)</f>
        <v>0</v>
      </c>
      <c r="O2624" s="25">
        <v>619000</v>
      </c>
      <c r="P2624" s="25">
        <f>Barcelona_Idealista4[[#This Row],[prices]]/Barcelona_Idealista4[[#This Row],[area_m2]]</f>
        <v>3868.75</v>
      </c>
      <c r="Q2624" t="str">
        <f>_xlfn.TEXTJOIN("-",0,Barcelona_Idealista4[[#This Row],[condition]],Barcelona_Idealista4[[#This Row],[prices]])</f>
        <v>needs refurb-619000</v>
      </c>
      <c r="R2624" s="11" t="str" cm="1">
        <f t="array" ref="R26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5" spans="1:18" x14ac:dyDescent="0.2">
      <c r="A2625" s="1">
        <v>44659</v>
      </c>
      <c r="B2625" s="14">
        <f>YEAR(Barcelona_Idealista4[[#This Row],[Fecha]])</f>
        <v>2022</v>
      </c>
      <c r="C2625" t="s">
        <v>2746</v>
      </c>
      <c r="D2625" t="s">
        <v>11</v>
      </c>
      <c r="E2625" t="s">
        <v>12</v>
      </c>
      <c r="F2625" t="s">
        <v>13</v>
      </c>
      <c r="G2625" t="s">
        <v>120</v>
      </c>
      <c r="H2625" t="s">
        <v>23</v>
      </c>
      <c r="I2625">
        <v>2</v>
      </c>
      <c r="J2625">
        <v>130</v>
      </c>
      <c r="K2625" t="s">
        <v>16</v>
      </c>
      <c r="L2625" t="s">
        <v>17</v>
      </c>
      <c r="M2625" t="s">
        <v>24</v>
      </c>
      <c r="N2625" s="18">
        <f>VLOOKUP(Barcelona_Idealista4[[#This Row],[lift]],Tabla5[],2,0)</f>
        <v>0</v>
      </c>
      <c r="O2625" s="25">
        <v>620000</v>
      </c>
      <c r="P2625" s="25">
        <f>Barcelona_Idealista4[[#This Row],[prices]]/Barcelona_Idealista4[[#This Row],[area_m2]]</f>
        <v>4769.2307692307695</v>
      </c>
      <c r="Q2625" t="str">
        <f>_xlfn.TEXTJOIN("-",0,Barcelona_Idealista4[[#This Row],[condition]],Barcelona_Idealista4[[#This Row],[prices]])</f>
        <v>needs refurb-620000</v>
      </c>
      <c r="R2625" s="11" t="str" cm="1">
        <f t="array" ref="R26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6" spans="1:18" x14ac:dyDescent="0.2">
      <c r="A2626" s="1">
        <v>44660</v>
      </c>
      <c r="B2626" s="14">
        <f>YEAR(Barcelona_Idealista4[[#This Row],[Fecha]])</f>
        <v>2022</v>
      </c>
      <c r="C2626" t="s">
        <v>2747</v>
      </c>
      <c r="D2626" t="s">
        <v>11</v>
      </c>
      <c r="E2626" t="s">
        <v>12</v>
      </c>
      <c r="F2626" t="s">
        <v>13</v>
      </c>
      <c r="G2626" t="s">
        <v>120</v>
      </c>
      <c r="H2626" t="s">
        <v>23</v>
      </c>
      <c r="I2626">
        <v>3</v>
      </c>
      <c r="J2626">
        <v>130</v>
      </c>
      <c r="K2626" t="s">
        <v>16</v>
      </c>
      <c r="L2626" t="s">
        <v>17</v>
      </c>
      <c r="M2626" t="s">
        <v>24</v>
      </c>
      <c r="N2626" s="18">
        <f>VLOOKUP(Barcelona_Idealista4[[#This Row],[lift]],Tabla5[],2,0)</f>
        <v>0</v>
      </c>
      <c r="O2626" s="25">
        <v>650000</v>
      </c>
      <c r="P2626" s="25">
        <f>Barcelona_Idealista4[[#This Row],[prices]]/Barcelona_Idealista4[[#This Row],[area_m2]]</f>
        <v>5000</v>
      </c>
      <c r="Q2626" t="str">
        <f>_xlfn.TEXTJOIN("-",0,Barcelona_Idealista4[[#This Row],[condition]],Barcelona_Idealista4[[#This Row],[prices]])</f>
        <v>needs refurb-650000</v>
      </c>
      <c r="R2626" s="11" t="str" cm="1">
        <f t="array" ref="R26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7" spans="1:18" x14ac:dyDescent="0.2">
      <c r="A2627" s="1">
        <v>44661</v>
      </c>
      <c r="B2627" s="14">
        <f>YEAR(Barcelona_Idealista4[[#This Row],[Fecha]])</f>
        <v>2022</v>
      </c>
      <c r="C2627" t="s">
        <v>2748</v>
      </c>
      <c r="D2627" t="s">
        <v>11</v>
      </c>
      <c r="E2627" t="s">
        <v>12</v>
      </c>
      <c r="F2627" t="s">
        <v>13</v>
      </c>
      <c r="G2627" t="s">
        <v>120</v>
      </c>
      <c r="H2627" t="s">
        <v>23</v>
      </c>
      <c r="I2627">
        <v>2</v>
      </c>
      <c r="J2627">
        <v>190</v>
      </c>
      <c r="K2627" t="s">
        <v>16</v>
      </c>
      <c r="L2627" t="s">
        <v>17</v>
      </c>
      <c r="M2627" t="s">
        <v>46</v>
      </c>
      <c r="N2627" s="18">
        <f>VLOOKUP(Barcelona_Idealista4[[#This Row],[lift]],Tabla5[],2,0)</f>
        <v>0</v>
      </c>
      <c r="O2627" s="25">
        <v>650000</v>
      </c>
      <c r="P2627" s="25">
        <f>Barcelona_Idealista4[[#This Row],[prices]]/Barcelona_Idealista4[[#This Row],[area_m2]]</f>
        <v>3421.0526315789475</v>
      </c>
      <c r="Q2627" t="str">
        <f>_xlfn.TEXTJOIN("-",0,Barcelona_Idealista4[[#This Row],[condition]],Barcelona_Idealista4[[#This Row],[prices]])</f>
        <v>needs refurb-650000</v>
      </c>
      <c r="R2627" s="11" t="str" cm="1">
        <f t="array" ref="R26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8" spans="1:18" x14ac:dyDescent="0.2">
      <c r="A2628" s="1">
        <v>44662</v>
      </c>
      <c r="B2628" s="14">
        <f>YEAR(Barcelona_Idealista4[[#This Row],[Fecha]])</f>
        <v>2022</v>
      </c>
      <c r="C2628" t="s">
        <v>2749</v>
      </c>
      <c r="D2628" t="s">
        <v>11</v>
      </c>
      <c r="E2628" t="s">
        <v>47</v>
      </c>
      <c r="F2628" t="s">
        <v>48</v>
      </c>
      <c r="G2628" t="s">
        <v>120</v>
      </c>
      <c r="H2628" t="s">
        <v>15</v>
      </c>
      <c r="I2628">
        <v>4</v>
      </c>
      <c r="J2628">
        <v>93</v>
      </c>
      <c r="K2628" t="s">
        <v>16</v>
      </c>
      <c r="L2628" t="s">
        <v>17</v>
      </c>
      <c r="M2628" t="s">
        <v>58</v>
      </c>
      <c r="N2628" s="18">
        <f>VLOOKUP(Barcelona_Idealista4[[#This Row],[lift]],Tabla5[],2,0)</f>
        <v>0</v>
      </c>
      <c r="O2628" s="25">
        <v>330000</v>
      </c>
      <c r="P2628" s="25">
        <f>Barcelona_Idealista4[[#This Row],[prices]]/Barcelona_Idealista4[[#This Row],[area_m2]]</f>
        <v>3548.3870967741937</v>
      </c>
      <c r="Q2628" t="str">
        <f>_xlfn.TEXTJOIN("-",0,Barcelona_Idealista4[[#This Row],[condition]],Barcelona_Idealista4[[#This Row],[prices]])</f>
        <v>needs refurb-330000</v>
      </c>
      <c r="R2628" s="11" t="str" cm="1">
        <f t="array" ref="R26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29" spans="1:18" x14ac:dyDescent="0.2">
      <c r="A2629" s="1">
        <v>44663</v>
      </c>
      <c r="B2629" s="14">
        <f>YEAR(Barcelona_Idealista4[[#This Row],[Fecha]])</f>
        <v>2022</v>
      </c>
      <c r="C2629" t="s">
        <v>2750</v>
      </c>
      <c r="D2629" t="s">
        <v>11</v>
      </c>
      <c r="E2629" t="s">
        <v>42</v>
      </c>
      <c r="F2629" t="s">
        <v>87</v>
      </c>
      <c r="G2629" t="s">
        <v>120</v>
      </c>
      <c r="H2629" t="s">
        <v>15</v>
      </c>
      <c r="I2629">
        <v>3</v>
      </c>
      <c r="J2629">
        <v>60</v>
      </c>
      <c r="K2629" t="s">
        <v>16</v>
      </c>
      <c r="L2629" t="s">
        <v>17</v>
      </c>
      <c r="M2629" t="s">
        <v>118</v>
      </c>
      <c r="N2629" s="18">
        <f>VLOOKUP(Barcelona_Idealista4[[#This Row],[lift]],Tabla5[],2,0)</f>
        <v>0</v>
      </c>
      <c r="O2629" s="25">
        <v>180000</v>
      </c>
      <c r="P2629" s="25">
        <f>Barcelona_Idealista4[[#This Row],[prices]]/Barcelona_Idealista4[[#This Row],[area_m2]]</f>
        <v>3000</v>
      </c>
      <c r="Q2629" t="str">
        <f>_xlfn.TEXTJOIN("-",0,Barcelona_Idealista4[[#This Row],[condition]],Barcelona_Idealista4[[#This Row],[prices]])</f>
        <v>needs refurb-180000</v>
      </c>
      <c r="R2629" s="11" t="str" cm="1">
        <f t="array" ref="R26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0" spans="1:18" x14ac:dyDescent="0.2">
      <c r="A2630" s="1">
        <v>44664</v>
      </c>
      <c r="B2630" s="14">
        <f>YEAR(Barcelona_Idealista4[[#This Row],[Fecha]])</f>
        <v>2022</v>
      </c>
      <c r="C2630" t="s">
        <v>2751</v>
      </c>
      <c r="D2630" t="s">
        <v>11</v>
      </c>
      <c r="E2630" t="s">
        <v>47</v>
      </c>
      <c r="F2630" t="s">
        <v>48</v>
      </c>
      <c r="G2630" t="s">
        <v>120</v>
      </c>
      <c r="H2630" t="s">
        <v>15</v>
      </c>
      <c r="I2630">
        <v>2</v>
      </c>
      <c r="J2630">
        <v>90</v>
      </c>
      <c r="K2630" t="s">
        <v>16</v>
      </c>
      <c r="L2630" t="s">
        <v>17</v>
      </c>
      <c r="M2630" t="s">
        <v>21</v>
      </c>
      <c r="N2630" s="18">
        <f>VLOOKUP(Barcelona_Idealista4[[#This Row],[lift]],Tabla5[],2,0)</f>
        <v>0</v>
      </c>
      <c r="O2630" s="25">
        <v>288000</v>
      </c>
      <c r="P2630" s="25">
        <f>Barcelona_Idealista4[[#This Row],[prices]]/Barcelona_Idealista4[[#This Row],[area_m2]]</f>
        <v>3200</v>
      </c>
      <c r="Q2630" t="str">
        <f>_xlfn.TEXTJOIN("-",0,Barcelona_Idealista4[[#This Row],[condition]],Barcelona_Idealista4[[#This Row],[prices]])</f>
        <v>needs refurb-288000</v>
      </c>
      <c r="R2630" s="11" t="str" cm="1">
        <f t="array" ref="R26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1" spans="1:18" x14ac:dyDescent="0.2">
      <c r="A2631" s="1">
        <v>44665</v>
      </c>
      <c r="B2631" s="14">
        <f>YEAR(Barcelona_Idealista4[[#This Row],[Fecha]])</f>
        <v>2022</v>
      </c>
      <c r="C2631" t="s">
        <v>2752</v>
      </c>
      <c r="D2631" t="s">
        <v>11</v>
      </c>
      <c r="E2631" t="s">
        <v>54</v>
      </c>
      <c r="F2631" t="s">
        <v>54</v>
      </c>
      <c r="G2631" t="s">
        <v>120</v>
      </c>
      <c r="H2631" t="s">
        <v>15</v>
      </c>
      <c r="I2631">
        <v>3</v>
      </c>
      <c r="J2631">
        <v>66</v>
      </c>
      <c r="K2631" t="s">
        <v>16</v>
      </c>
      <c r="L2631" t="s">
        <v>17</v>
      </c>
      <c r="M2631" t="s">
        <v>40</v>
      </c>
      <c r="N2631" s="18">
        <f>VLOOKUP(Barcelona_Idealista4[[#This Row],[lift]],Tabla5[],2,0)</f>
        <v>0</v>
      </c>
      <c r="O2631" s="25">
        <v>195000</v>
      </c>
      <c r="P2631" s="25">
        <f>Barcelona_Idealista4[[#This Row],[prices]]/Barcelona_Idealista4[[#This Row],[area_m2]]</f>
        <v>2954.5454545454545</v>
      </c>
      <c r="Q2631" t="str">
        <f>_xlfn.TEXTJOIN("-",0,Barcelona_Idealista4[[#This Row],[condition]],Barcelona_Idealista4[[#This Row],[prices]])</f>
        <v>needs refurb-195000</v>
      </c>
      <c r="R2631" s="11" t="str" cm="1">
        <f t="array" ref="R263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2" spans="1:18" x14ac:dyDescent="0.2">
      <c r="A2632" s="1">
        <v>44666</v>
      </c>
      <c r="B2632" s="14">
        <f>YEAR(Barcelona_Idealista4[[#This Row],[Fecha]])</f>
        <v>2022</v>
      </c>
      <c r="C2632" t="s">
        <v>2753</v>
      </c>
      <c r="D2632" t="s">
        <v>11</v>
      </c>
      <c r="E2632" t="s">
        <v>25</v>
      </c>
      <c r="F2632" t="s">
        <v>39</v>
      </c>
      <c r="G2632" t="s">
        <v>120</v>
      </c>
      <c r="H2632" t="s">
        <v>15</v>
      </c>
      <c r="I2632">
        <v>4</v>
      </c>
      <c r="J2632">
        <v>98</v>
      </c>
      <c r="K2632" t="s">
        <v>16</v>
      </c>
      <c r="L2632" t="s">
        <v>67</v>
      </c>
      <c r="M2632" t="s">
        <v>40</v>
      </c>
      <c r="N2632" s="18">
        <f>VLOOKUP(Barcelona_Idealista4[[#This Row],[lift]],Tabla5[],2,0)</f>
        <v>0</v>
      </c>
      <c r="O2632" s="25">
        <v>245000</v>
      </c>
      <c r="P2632" s="25">
        <f>Barcelona_Idealista4[[#This Row],[prices]]/Barcelona_Idealista4[[#This Row],[area_m2]]</f>
        <v>2500</v>
      </c>
      <c r="Q2632" t="str">
        <f>_xlfn.TEXTJOIN("-",0,Barcelona_Idealista4[[#This Row],[condition]],Barcelona_Idealista4[[#This Row],[prices]])</f>
        <v>needs refurb-245000</v>
      </c>
      <c r="R2632" s="11" t="str" cm="1">
        <f t="array" ref="R26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33" spans="1:18" x14ac:dyDescent="0.2">
      <c r="A2633" s="1">
        <v>44667</v>
      </c>
      <c r="B2633" s="14">
        <f>YEAR(Barcelona_Idealista4[[#This Row],[Fecha]])</f>
        <v>2022</v>
      </c>
      <c r="C2633" t="s">
        <v>2754</v>
      </c>
      <c r="D2633" t="s">
        <v>11</v>
      </c>
      <c r="E2633" t="s">
        <v>12</v>
      </c>
      <c r="F2633" t="s">
        <v>33</v>
      </c>
      <c r="G2633" t="s">
        <v>120</v>
      </c>
      <c r="H2633" t="s">
        <v>15</v>
      </c>
      <c r="I2633">
        <v>1</v>
      </c>
      <c r="J2633">
        <v>60</v>
      </c>
      <c r="K2633" t="s">
        <v>16</v>
      </c>
      <c r="L2633" t="s">
        <v>67</v>
      </c>
      <c r="M2633" t="s">
        <v>57</v>
      </c>
      <c r="N2633" s="18">
        <f>VLOOKUP(Barcelona_Idealista4[[#This Row],[lift]],Tabla5[],2,0)</f>
        <v>0</v>
      </c>
      <c r="O2633" s="25">
        <v>260000</v>
      </c>
      <c r="P2633" s="25">
        <f>Barcelona_Idealista4[[#This Row],[prices]]/Barcelona_Idealista4[[#This Row],[area_m2]]</f>
        <v>4333.333333333333</v>
      </c>
      <c r="Q2633" t="str">
        <f>_xlfn.TEXTJOIN("-",0,Barcelona_Idealista4[[#This Row],[condition]],Barcelona_Idealista4[[#This Row],[prices]])</f>
        <v>needs refurb-260000</v>
      </c>
      <c r="R2633" s="11" t="str" cm="1">
        <f t="array" ref="R26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4" spans="1:18" x14ac:dyDescent="0.2">
      <c r="A2634" s="1">
        <v>44668</v>
      </c>
      <c r="B2634" s="14">
        <f>YEAR(Barcelona_Idealista4[[#This Row],[Fecha]])</f>
        <v>2022</v>
      </c>
      <c r="C2634" t="s">
        <v>2755</v>
      </c>
      <c r="D2634" t="s">
        <v>11</v>
      </c>
      <c r="E2634" t="s">
        <v>50</v>
      </c>
      <c r="F2634" t="s">
        <v>66</v>
      </c>
      <c r="G2634" t="s">
        <v>120</v>
      </c>
      <c r="H2634" t="s">
        <v>15</v>
      </c>
      <c r="I2634">
        <v>3</v>
      </c>
      <c r="J2634">
        <v>110</v>
      </c>
      <c r="K2634" t="s">
        <v>16</v>
      </c>
      <c r="L2634" t="s">
        <v>17</v>
      </c>
      <c r="M2634" t="s">
        <v>40</v>
      </c>
      <c r="N2634" s="18">
        <f>VLOOKUP(Barcelona_Idealista4[[#This Row],[lift]],Tabla5[],2,0)</f>
        <v>0</v>
      </c>
      <c r="O2634" s="25">
        <v>370000</v>
      </c>
      <c r="P2634" s="25">
        <f>Barcelona_Idealista4[[#This Row],[prices]]/Barcelona_Idealista4[[#This Row],[area_m2]]</f>
        <v>3363.6363636363635</v>
      </c>
      <c r="Q2634" t="str">
        <f>_xlfn.TEXTJOIN("-",0,Barcelona_Idealista4[[#This Row],[condition]],Barcelona_Idealista4[[#This Row],[prices]])</f>
        <v>needs refurb-370000</v>
      </c>
      <c r="R2634" s="11" t="str" cm="1">
        <f t="array" ref="R26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5" spans="1:18" x14ac:dyDescent="0.2">
      <c r="A2635" s="1">
        <v>44669</v>
      </c>
      <c r="B2635" s="14">
        <f>YEAR(Barcelona_Idealista4[[#This Row],[Fecha]])</f>
        <v>2022</v>
      </c>
      <c r="C2635" t="s">
        <v>2756</v>
      </c>
      <c r="D2635" t="s">
        <v>11</v>
      </c>
      <c r="E2635" t="s">
        <v>50</v>
      </c>
      <c r="F2635" t="s">
        <v>51</v>
      </c>
      <c r="G2635" t="s">
        <v>120</v>
      </c>
      <c r="H2635" t="s">
        <v>23</v>
      </c>
      <c r="I2635">
        <v>5</v>
      </c>
      <c r="J2635">
        <v>230</v>
      </c>
      <c r="K2635" t="s">
        <v>16</v>
      </c>
      <c r="L2635" t="s">
        <v>17</v>
      </c>
      <c r="M2635" t="s">
        <v>46</v>
      </c>
      <c r="N2635" s="18">
        <f>VLOOKUP(Barcelona_Idealista4[[#This Row],[lift]],Tabla5[],2,0)</f>
        <v>0</v>
      </c>
      <c r="O2635" s="25">
        <v>1150000</v>
      </c>
      <c r="P2635" s="25">
        <f>Barcelona_Idealista4[[#This Row],[prices]]/Barcelona_Idealista4[[#This Row],[area_m2]]</f>
        <v>5000</v>
      </c>
      <c r="Q2635" t="str">
        <f>_xlfn.TEXTJOIN("-",0,Barcelona_Idealista4[[#This Row],[condition]],Barcelona_Idealista4[[#This Row],[prices]])</f>
        <v>needs refurb-1150000</v>
      </c>
      <c r="R2635" s="11" t="str" cm="1">
        <f t="array" ref="R26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6" spans="1:18" x14ac:dyDescent="0.2">
      <c r="A2636" s="1">
        <v>44670</v>
      </c>
      <c r="B2636" s="14">
        <f>YEAR(Barcelona_Idealista4[[#This Row],[Fecha]])</f>
        <v>2022</v>
      </c>
      <c r="C2636" t="s">
        <v>2757</v>
      </c>
      <c r="D2636" t="s">
        <v>11</v>
      </c>
      <c r="E2636" t="s">
        <v>19</v>
      </c>
      <c r="F2636" t="s">
        <v>73</v>
      </c>
      <c r="G2636" t="s">
        <v>120</v>
      </c>
      <c r="H2636" t="s">
        <v>23</v>
      </c>
      <c r="I2636">
        <v>5</v>
      </c>
      <c r="J2636">
        <v>231</v>
      </c>
      <c r="K2636" t="s">
        <v>16</v>
      </c>
      <c r="L2636" t="s">
        <v>17</v>
      </c>
      <c r="M2636" t="s">
        <v>46</v>
      </c>
      <c r="N2636" s="18">
        <f>VLOOKUP(Barcelona_Idealista4[[#This Row],[lift]],Tabla5[],2,0)</f>
        <v>0</v>
      </c>
      <c r="O2636" s="25">
        <v>1150000</v>
      </c>
      <c r="P2636" s="25">
        <f>Barcelona_Idealista4[[#This Row],[prices]]/Barcelona_Idealista4[[#This Row],[area_m2]]</f>
        <v>4978.3549783549779</v>
      </c>
      <c r="Q2636" t="str">
        <f>_xlfn.TEXTJOIN("-",0,Barcelona_Idealista4[[#This Row],[condition]],Barcelona_Idealista4[[#This Row],[prices]])</f>
        <v>needs refurb-1150000</v>
      </c>
      <c r="R2636" s="11" t="str" cm="1">
        <f t="array" ref="R26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7" spans="1:18" x14ac:dyDescent="0.2">
      <c r="A2637" s="1">
        <v>44671</v>
      </c>
      <c r="B2637" s="14">
        <f>YEAR(Barcelona_Idealista4[[#This Row],[Fecha]])</f>
        <v>2022</v>
      </c>
      <c r="C2637" t="s">
        <v>2758</v>
      </c>
      <c r="D2637" t="s">
        <v>11</v>
      </c>
      <c r="E2637" t="s">
        <v>19</v>
      </c>
      <c r="F2637" t="s">
        <v>20</v>
      </c>
      <c r="G2637" t="s">
        <v>120</v>
      </c>
      <c r="H2637" t="s">
        <v>32</v>
      </c>
      <c r="I2637">
        <v>7</v>
      </c>
      <c r="J2637">
        <v>300</v>
      </c>
      <c r="K2637" t="s">
        <v>16</v>
      </c>
      <c r="L2637" t="s">
        <v>17</v>
      </c>
      <c r="M2637" t="s">
        <v>40</v>
      </c>
      <c r="N2637" s="18">
        <f>VLOOKUP(Barcelona_Idealista4[[#This Row],[lift]],Tabla5[],2,0)</f>
        <v>0</v>
      </c>
      <c r="O2637" s="25">
        <v>1000000</v>
      </c>
      <c r="P2637" s="25">
        <f>Barcelona_Idealista4[[#This Row],[prices]]/Barcelona_Idealista4[[#This Row],[area_m2]]</f>
        <v>3333.3333333333335</v>
      </c>
      <c r="Q2637" t="str">
        <f>_xlfn.TEXTJOIN("-",0,Barcelona_Idealista4[[#This Row],[condition]],Barcelona_Idealista4[[#This Row],[prices]])</f>
        <v>needs refurb-1000000</v>
      </c>
      <c r="R2637" s="11" t="str" cm="1">
        <f t="array" ref="R26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8" spans="1:18" x14ac:dyDescent="0.2">
      <c r="A2638" s="1">
        <v>44672</v>
      </c>
      <c r="B2638" s="14">
        <f>YEAR(Barcelona_Idealista4[[#This Row],[Fecha]])</f>
        <v>2022</v>
      </c>
      <c r="C2638" t="s">
        <v>2759</v>
      </c>
      <c r="D2638" t="s">
        <v>11</v>
      </c>
      <c r="E2638" t="s">
        <v>19</v>
      </c>
      <c r="F2638" t="s">
        <v>20</v>
      </c>
      <c r="G2638" t="s">
        <v>120</v>
      </c>
      <c r="H2638" t="s">
        <v>15</v>
      </c>
      <c r="I2638">
        <v>3</v>
      </c>
      <c r="J2638">
        <v>100</v>
      </c>
      <c r="K2638" t="s">
        <v>16</v>
      </c>
      <c r="L2638" t="s">
        <v>17</v>
      </c>
      <c r="M2638" t="s">
        <v>40</v>
      </c>
      <c r="N2638" s="18">
        <f>VLOOKUP(Barcelona_Idealista4[[#This Row],[lift]],Tabla5[],2,0)</f>
        <v>0</v>
      </c>
      <c r="O2638" s="25">
        <v>450000</v>
      </c>
      <c r="P2638" s="25">
        <f>Barcelona_Idealista4[[#This Row],[prices]]/Barcelona_Idealista4[[#This Row],[area_m2]]</f>
        <v>4500</v>
      </c>
      <c r="Q2638" t="str">
        <f>_xlfn.TEXTJOIN("-",0,Barcelona_Idealista4[[#This Row],[condition]],Barcelona_Idealista4[[#This Row],[prices]])</f>
        <v>needs refurb-450000</v>
      </c>
      <c r="R2638" s="11" t="str" cm="1">
        <f t="array" ref="R26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39" spans="1:18" x14ac:dyDescent="0.2">
      <c r="A2639" s="1">
        <v>44673</v>
      </c>
      <c r="B2639" s="14">
        <f>YEAR(Barcelona_Idealista4[[#This Row],[Fecha]])</f>
        <v>2022</v>
      </c>
      <c r="C2639" t="s">
        <v>2760</v>
      </c>
      <c r="D2639" t="s">
        <v>11</v>
      </c>
      <c r="E2639" t="s">
        <v>42</v>
      </c>
      <c r="F2639" t="s">
        <v>43</v>
      </c>
      <c r="G2639" t="s">
        <v>120</v>
      </c>
      <c r="H2639" t="s">
        <v>15</v>
      </c>
      <c r="I2639">
        <v>3</v>
      </c>
      <c r="J2639">
        <v>49</v>
      </c>
      <c r="K2639" t="s">
        <v>16</v>
      </c>
      <c r="L2639" t="s">
        <v>17</v>
      </c>
      <c r="M2639" t="s">
        <v>52</v>
      </c>
      <c r="N2639" s="18">
        <f>VLOOKUP(Barcelona_Idealista4[[#This Row],[lift]],Tabla5[],2,0)</f>
        <v>0</v>
      </c>
      <c r="O2639" s="25">
        <v>155000</v>
      </c>
      <c r="P2639" s="25">
        <f>Barcelona_Idealista4[[#This Row],[prices]]/Barcelona_Idealista4[[#This Row],[area_m2]]</f>
        <v>3163.2653061224491</v>
      </c>
      <c r="Q2639" t="str">
        <f>_xlfn.TEXTJOIN("-",0,Barcelona_Idealista4[[#This Row],[condition]],Barcelona_Idealista4[[#This Row],[prices]])</f>
        <v>needs refurb-155000</v>
      </c>
      <c r="R2639" s="11" t="str" cm="1">
        <f t="array" ref="R26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0" spans="1:18" x14ac:dyDescent="0.2">
      <c r="A2640" s="1">
        <v>44674</v>
      </c>
      <c r="B2640" s="14">
        <f>YEAR(Barcelona_Idealista4[[#This Row],[Fecha]])</f>
        <v>2022</v>
      </c>
      <c r="C2640" t="s">
        <v>2761</v>
      </c>
      <c r="D2640" t="s">
        <v>11</v>
      </c>
      <c r="E2640" t="s">
        <v>42</v>
      </c>
      <c r="F2640" t="s">
        <v>62</v>
      </c>
      <c r="G2640" t="s">
        <v>120</v>
      </c>
      <c r="H2640" t="s">
        <v>15</v>
      </c>
      <c r="I2640">
        <v>4</v>
      </c>
      <c r="J2640">
        <v>88</v>
      </c>
      <c r="K2640" t="s">
        <v>16</v>
      </c>
      <c r="L2640" t="s">
        <v>17</v>
      </c>
      <c r="M2640" t="s">
        <v>21</v>
      </c>
      <c r="N2640" s="18">
        <f>VLOOKUP(Barcelona_Idealista4[[#This Row],[lift]],Tabla5[],2,0)</f>
        <v>0</v>
      </c>
      <c r="O2640" s="25">
        <v>300000</v>
      </c>
      <c r="P2640" s="25">
        <f>Barcelona_Idealista4[[#This Row],[prices]]/Barcelona_Idealista4[[#This Row],[area_m2]]</f>
        <v>3409.090909090909</v>
      </c>
      <c r="Q2640" t="str">
        <f>_xlfn.TEXTJOIN("-",0,Barcelona_Idealista4[[#This Row],[condition]],Barcelona_Idealista4[[#This Row],[prices]])</f>
        <v>needs refurb-300000</v>
      </c>
      <c r="R2640" s="11" t="str" cm="1">
        <f t="array" ref="R26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1" spans="1:18" x14ac:dyDescent="0.2">
      <c r="A2641" s="1">
        <v>44675</v>
      </c>
      <c r="B2641" s="14">
        <f>YEAR(Barcelona_Idealista4[[#This Row],[Fecha]])</f>
        <v>2022</v>
      </c>
      <c r="C2641" t="s">
        <v>2762</v>
      </c>
      <c r="D2641" t="s">
        <v>11</v>
      </c>
      <c r="E2641" t="s">
        <v>42</v>
      </c>
      <c r="F2641" t="s">
        <v>88</v>
      </c>
      <c r="G2641" t="s">
        <v>120</v>
      </c>
      <c r="H2641" t="s">
        <v>15</v>
      </c>
      <c r="I2641">
        <v>4</v>
      </c>
      <c r="J2641">
        <v>120</v>
      </c>
      <c r="K2641" t="s">
        <v>16</v>
      </c>
      <c r="L2641" t="s">
        <v>17</v>
      </c>
      <c r="M2641" t="s">
        <v>58</v>
      </c>
      <c r="N2641" s="18">
        <f>VLOOKUP(Barcelona_Idealista4[[#This Row],[lift]],Tabla5[],2,0)</f>
        <v>0</v>
      </c>
      <c r="O2641" s="25">
        <v>370000</v>
      </c>
      <c r="P2641" s="25">
        <f>Barcelona_Idealista4[[#This Row],[prices]]/Barcelona_Idealista4[[#This Row],[area_m2]]</f>
        <v>3083.3333333333335</v>
      </c>
      <c r="Q2641" t="str">
        <f>_xlfn.TEXTJOIN("-",0,Barcelona_Idealista4[[#This Row],[condition]],Barcelona_Idealista4[[#This Row],[prices]])</f>
        <v>needs refurb-370000</v>
      </c>
      <c r="R2641" s="11" t="str" cm="1">
        <f t="array" ref="R26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2" spans="1:18" x14ac:dyDescent="0.2">
      <c r="A2642" s="1">
        <v>44676</v>
      </c>
      <c r="B2642" s="14">
        <f>YEAR(Barcelona_Idealista4[[#This Row],[Fecha]])</f>
        <v>2022</v>
      </c>
      <c r="C2642" t="s">
        <v>2763</v>
      </c>
      <c r="D2642" t="s">
        <v>11</v>
      </c>
      <c r="E2642" t="s">
        <v>42</v>
      </c>
      <c r="F2642" t="s">
        <v>83</v>
      </c>
      <c r="G2642" t="s">
        <v>120</v>
      </c>
      <c r="H2642" t="s">
        <v>32</v>
      </c>
      <c r="I2642">
        <v>2</v>
      </c>
      <c r="J2642">
        <v>69</v>
      </c>
      <c r="K2642" t="s">
        <v>16</v>
      </c>
      <c r="L2642" t="s">
        <v>17</v>
      </c>
      <c r="M2642" t="s">
        <v>40</v>
      </c>
      <c r="N2642" s="18">
        <f>VLOOKUP(Barcelona_Idealista4[[#This Row],[lift]],Tabla5[],2,0)</f>
        <v>0</v>
      </c>
      <c r="O2642" s="25">
        <v>220000</v>
      </c>
      <c r="P2642" s="25">
        <f>Barcelona_Idealista4[[#This Row],[prices]]/Barcelona_Idealista4[[#This Row],[area_m2]]</f>
        <v>3188.4057971014495</v>
      </c>
      <c r="Q2642" t="str">
        <f>_xlfn.TEXTJOIN("-",0,Barcelona_Idealista4[[#This Row],[condition]],Barcelona_Idealista4[[#This Row],[prices]])</f>
        <v>needs refurb-220000</v>
      </c>
      <c r="R2642" s="11" t="str" cm="1">
        <f t="array" ref="R26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3" spans="1:18" x14ac:dyDescent="0.2">
      <c r="A2643" s="1">
        <v>44677</v>
      </c>
      <c r="B2643" s="14">
        <f>YEAR(Barcelona_Idealista4[[#This Row],[Fecha]])</f>
        <v>2022</v>
      </c>
      <c r="C2643" t="s">
        <v>2764</v>
      </c>
      <c r="D2643" t="s">
        <v>11</v>
      </c>
      <c r="E2643" t="s">
        <v>19</v>
      </c>
      <c r="F2643" t="s">
        <v>20</v>
      </c>
      <c r="G2643" t="s">
        <v>120</v>
      </c>
      <c r="H2643" t="s">
        <v>15</v>
      </c>
      <c r="I2643">
        <v>4</v>
      </c>
      <c r="J2643">
        <v>100</v>
      </c>
      <c r="K2643" t="s">
        <v>16</v>
      </c>
      <c r="L2643" t="s">
        <v>17</v>
      </c>
      <c r="M2643" t="s">
        <v>40</v>
      </c>
      <c r="N2643" s="18">
        <f>VLOOKUP(Barcelona_Idealista4[[#This Row],[lift]],Tabla5[],2,0)</f>
        <v>0</v>
      </c>
      <c r="O2643" s="25">
        <v>375000</v>
      </c>
      <c r="P2643" s="25">
        <f>Barcelona_Idealista4[[#This Row],[prices]]/Barcelona_Idealista4[[#This Row],[area_m2]]</f>
        <v>3750</v>
      </c>
      <c r="Q2643" t="str">
        <f>_xlfn.TEXTJOIN("-",0,Barcelona_Idealista4[[#This Row],[condition]],Barcelona_Idealista4[[#This Row],[prices]])</f>
        <v>needs refurb-375000</v>
      </c>
      <c r="R2643" s="11" t="str" cm="1">
        <f t="array" ref="R26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4" spans="1:18" x14ac:dyDescent="0.2">
      <c r="A2644" s="1">
        <v>44678</v>
      </c>
      <c r="B2644" s="14">
        <f>YEAR(Barcelona_Idealista4[[#This Row],[Fecha]])</f>
        <v>2022</v>
      </c>
      <c r="C2644" t="s">
        <v>2765</v>
      </c>
      <c r="D2644" t="s">
        <v>11</v>
      </c>
      <c r="E2644" t="s">
        <v>42</v>
      </c>
      <c r="F2644" t="s">
        <v>43</v>
      </c>
      <c r="G2644" t="s">
        <v>120</v>
      </c>
      <c r="H2644" t="s">
        <v>15</v>
      </c>
      <c r="I2644">
        <v>3</v>
      </c>
      <c r="J2644">
        <v>75</v>
      </c>
      <c r="K2644" t="s">
        <v>28</v>
      </c>
      <c r="L2644" t="s">
        <v>17</v>
      </c>
      <c r="M2644" t="s">
        <v>40</v>
      </c>
      <c r="N2644" s="18">
        <f>VLOOKUP(Barcelona_Idealista4[[#This Row],[lift]],Tabla5[],2,0)</f>
        <v>0.02</v>
      </c>
      <c r="O2644" s="25">
        <v>279000</v>
      </c>
      <c r="P2644" s="25">
        <f>Barcelona_Idealista4[[#This Row],[prices]]/Barcelona_Idealista4[[#This Row],[area_m2]]</f>
        <v>3720</v>
      </c>
      <c r="Q2644" t="str">
        <f>_xlfn.TEXTJOIN("-",0,Barcelona_Idealista4[[#This Row],[condition]],Barcelona_Idealista4[[#This Row],[prices]])</f>
        <v>needs refurb-279000</v>
      </c>
      <c r="R2644" s="11" t="str" cm="1">
        <f t="array" ref="R26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5" spans="1:18" x14ac:dyDescent="0.2">
      <c r="A2645" s="1">
        <v>44679</v>
      </c>
      <c r="B2645" s="14">
        <f>YEAR(Barcelona_Idealista4[[#This Row],[Fecha]])</f>
        <v>2022</v>
      </c>
      <c r="C2645" t="s">
        <v>2766</v>
      </c>
      <c r="D2645" t="s">
        <v>11</v>
      </c>
      <c r="E2645" t="s">
        <v>42</v>
      </c>
      <c r="F2645" t="s">
        <v>56</v>
      </c>
      <c r="G2645" t="s">
        <v>120</v>
      </c>
      <c r="H2645" t="s">
        <v>15</v>
      </c>
      <c r="I2645">
        <v>4</v>
      </c>
      <c r="J2645">
        <v>134</v>
      </c>
      <c r="K2645" t="s">
        <v>16</v>
      </c>
      <c r="L2645" t="s">
        <v>17</v>
      </c>
      <c r="M2645" t="s">
        <v>40</v>
      </c>
      <c r="N2645" s="18">
        <f>VLOOKUP(Barcelona_Idealista4[[#This Row],[lift]],Tabla5[],2,0)</f>
        <v>0</v>
      </c>
      <c r="O2645" s="25">
        <v>675000</v>
      </c>
      <c r="P2645" s="25">
        <f>Barcelona_Idealista4[[#This Row],[prices]]/Barcelona_Idealista4[[#This Row],[area_m2]]</f>
        <v>5037.313432835821</v>
      </c>
      <c r="Q2645" t="str">
        <f>_xlfn.TEXTJOIN("-",0,Barcelona_Idealista4[[#This Row],[condition]],Barcelona_Idealista4[[#This Row],[prices]])</f>
        <v>needs refurb-675000</v>
      </c>
      <c r="R2645" s="11" t="str" cm="1">
        <f t="array" ref="R26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6" spans="1:18" x14ac:dyDescent="0.2">
      <c r="A2646" s="1">
        <v>44680</v>
      </c>
      <c r="B2646" s="14">
        <f>YEAR(Barcelona_Idealista4[[#This Row],[Fecha]])</f>
        <v>2022</v>
      </c>
      <c r="C2646" t="s">
        <v>2767</v>
      </c>
      <c r="D2646" t="s">
        <v>11</v>
      </c>
      <c r="E2646" t="s">
        <v>34</v>
      </c>
      <c r="F2646" t="s">
        <v>35</v>
      </c>
      <c r="G2646" t="s">
        <v>120</v>
      </c>
      <c r="H2646" t="s">
        <v>15</v>
      </c>
      <c r="I2646">
        <v>3</v>
      </c>
      <c r="J2646">
        <v>148</v>
      </c>
      <c r="K2646" t="s">
        <v>16</v>
      </c>
      <c r="L2646" t="s">
        <v>17</v>
      </c>
      <c r="M2646" t="s">
        <v>18</v>
      </c>
      <c r="N2646" s="18">
        <f>VLOOKUP(Barcelona_Idealista4[[#This Row],[lift]],Tabla5[],2,0)</f>
        <v>0</v>
      </c>
      <c r="O2646" s="25">
        <v>718500</v>
      </c>
      <c r="P2646" s="25">
        <f>Barcelona_Idealista4[[#This Row],[prices]]/Barcelona_Idealista4[[#This Row],[area_m2]]</f>
        <v>4854.72972972973</v>
      </c>
      <c r="Q2646" t="str">
        <f>_xlfn.TEXTJOIN("-",0,Barcelona_Idealista4[[#This Row],[condition]],Barcelona_Idealista4[[#This Row],[prices]])</f>
        <v>needs refurb-718500</v>
      </c>
      <c r="R2646" s="11" t="str" cm="1">
        <f t="array" ref="R26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7" spans="1:18" x14ac:dyDescent="0.2">
      <c r="A2647" s="1">
        <v>44681</v>
      </c>
      <c r="B2647" s="14">
        <f>YEAR(Barcelona_Idealista4[[#This Row],[Fecha]])</f>
        <v>2022</v>
      </c>
      <c r="C2647" t="s">
        <v>2768</v>
      </c>
      <c r="D2647" t="s">
        <v>11</v>
      </c>
      <c r="E2647" t="s">
        <v>50</v>
      </c>
      <c r="F2647" t="s">
        <v>66</v>
      </c>
      <c r="G2647" t="s">
        <v>120</v>
      </c>
      <c r="H2647" t="s">
        <v>15</v>
      </c>
      <c r="I2647">
        <v>4</v>
      </c>
      <c r="J2647">
        <v>132</v>
      </c>
      <c r="K2647" t="s">
        <v>16</v>
      </c>
      <c r="L2647" t="s">
        <v>17</v>
      </c>
      <c r="M2647" t="s">
        <v>52</v>
      </c>
      <c r="N2647" s="18">
        <f>VLOOKUP(Barcelona_Idealista4[[#This Row],[lift]],Tabla5[],2,0)</f>
        <v>0</v>
      </c>
      <c r="O2647" s="25">
        <v>330000</v>
      </c>
      <c r="P2647" s="25">
        <f>Barcelona_Idealista4[[#This Row],[prices]]/Barcelona_Idealista4[[#This Row],[area_m2]]</f>
        <v>2500</v>
      </c>
      <c r="Q2647" t="str">
        <f>_xlfn.TEXTJOIN("-",0,Barcelona_Idealista4[[#This Row],[condition]],Barcelona_Idealista4[[#This Row],[prices]])</f>
        <v>needs refurb-330000</v>
      </c>
      <c r="R2647" s="11" t="str" cm="1">
        <f t="array" ref="R26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48" spans="1:18" x14ac:dyDescent="0.2">
      <c r="A2648" s="1">
        <v>44682</v>
      </c>
      <c r="B2648" s="14">
        <f>YEAR(Barcelona_Idealista4[[#This Row],[Fecha]])</f>
        <v>2022</v>
      </c>
      <c r="C2648" t="s">
        <v>2769</v>
      </c>
      <c r="D2648" t="s">
        <v>11</v>
      </c>
      <c r="E2648" t="s">
        <v>12</v>
      </c>
      <c r="F2648" t="s">
        <v>41</v>
      </c>
      <c r="G2648" t="s">
        <v>120</v>
      </c>
      <c r="H2648" t="s">
        <v>15</v>
      </c>
      <c r="I2648">
        <v>2</v>
      </c>
      <c r="J2648">
        <v>141</v>
      </c>
      <c r="K2648" t="s">
        <v>16</v>
      </c>
      <c r="L2648" t="s">
        <v>17</v>
      </c>
      <c r="M2648" t="s">
        <v>36</v>
      </c>
      <c r="N2648" s="18">
        <f>VLOOKUP(Barcelona_Idealista4[[#This Row],[lift]],Tabla5[],2,0)</f>
        <v>0</v>
      </c>
      <c r="O2648" s="25">
        <v>597500</v>
      </c>
      <c r="P2648" s="25">
        <f>Barcelona_Idealista4[[#This Row],[prices]]/Barcelona_Idealista4[[#This Row],[area_m2]]</f>
        <v>4237.5886524822699</v>
      </c>
      <c r="Q2648" t="str">
        <f>_xlfn.TEXTJOIN("-",0,Barcelona_Idealista4[[#This Row],[condition]],Barcelona_Idealista4[[#This Row],[prices]])</f>
        <v>needs refurb-597500</v>
      </c>
      <c r="R2648" s="11" t="str" cm="1">
        <f t="array" ref="R26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49" spans="1:18" x14ac:dyDescent="0.2">
      <c r="A2649" s="1">
        <v>44683</v>
      </c>
      <c r="B2649" s="14">
        <f>YEAR(Barcelona_Idealista4[[#This Row],[Fecha]])</f>
        <v>2022</v>
      </c>
      <c r="C2649" t="s">
        <v>2770</v>
      </c>
      <c r="D2649" t="s">
        <v>11</v>
      </c>
      <c r="E2649" t="s">
        <v>42</v>
      </c>
      <c r="F2649" t="s">
        <v>43</v>
      </c>
      <c r="G2649" t="s">
        <v>120</v>
      </c>
      <c r="H2649" t="s">
        <v>15</v>
      </c>
      <c r="I2649">
        <v>3</v>
      </c>
      <c r="J2649">
        <v>69</v>
      </c>
      <c r="K2649" t="s">
        <v>16</v>
      </c>
      <c r="L2649" t="s">
        <v>17</v>
      </c>
      <c r="M2649" t="s">
        <v>40</v>
      </c>
      <c r="N2649" s="18">
        <f>VLOOKUP(Barcelona_Idealista4[[#This Row],[lift]],Tabla5[],2,0)</f>
        <v>0</v>
      </c>
      <c r="O2649" s="25">
        <v>300000</v>
      </c>
      <c r="P2649" s="25">
        <f>Barcelona_Idealista4[[#This Row],[prices]]/Barcelona_Idealista4[[#This Row],[area_m2]]</f>
        <v>4347.826086956522</v>
      </c>
      <c r="Q2649" t="str">
        <f>_xlfn.TEXTJOIN("-",0,Barcelona_Idealista4[[#This Row],[condition]],Barcelona_Idealista4[[#This Row],[prices]])</f>
        <v>needs refurb-300000</v>
      </c>
      <c r="R2649" s="11" t="str" cm="1">
        <f t="array" ref="R26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0" spans="1:18" x14ac:dyDescent="0.2">
      <c r="A2650" s="1">
        <v>44684</v>
      </c>
      <c r="B2650" s="14">
        <f>YEAR(Barcelona_Idealista4[[#This Row],[Fecha]])</f>
        <v>2022</v>
      </c>
      <c r="C2650" t="s">
        <v>2771</v>
      </c>
      <c r="D2650" t="s">
        <v>11</v>
      </c>
      <c r="E2650" t="s">
        <v>34</v>
      </c>
      <c r="F2650" t="s">
        <v>35</v>
      </c>
      <c r="G2650" t="s">
        <v>120</v>
      </c>
      <c r="H2650" t="s">
        <v>15</v>
      </c>
      <c r="I2650">
        <v>3</v>
      </c>
      <c r="J2650">
        <v>95</v>
      </c>
      <c r="K2650" t="s">
        <v>16</v>
      </c>
      <c r="L2650" t="s">
        <v>17</v>
      </c>
      <c r="M2650" t="s">
        <v>52</v>
      </c>
      <c r="N2650" s="18">
        <f>VLOOKUP(Barcelona_Idealista4[[#This Row],[lift]],Tabla5[],2,0)</f>
        <v>0</v>
      </c>
      <c r="O2650" s="25">
        <v>395000</v>
      </c>
      <c r="P2650" s="25">
        <f>Barcelona_Idealista4[[#This Row],[prices]]/Barcelona_Idealista4[[#This Row],[area_m2]]</f>
        <v>4157.894736842105</v>
      </c>
      <c r="Q2650" t="str">
        <f>_xlfn.TEXTJOIN("-",0,Barcelona_Idealista4[[#This Row],[condition]],Barcelona_Idealista4[[#This Row],[prices]])</f>
        <v>needs refurb-395000</v>
      </c>
      <c r="R2650" s="11" t="str" cm="1">
        <f t="array" ref="R26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1" spans="1:18" x14ac:dyDescent="0.2">
      <c r="A2651" s="1">
        <v>44685</v>
      </c>
      <c r="B2651" s="14">
        <f>YEAR(Barcelona_Idealista4[[#This Row],[Fecha]])</f>
        <v>2022</v>
      </c>
      <c r="C2651" t="s">
        <v>2772</v>
      </c>
      <c r="D2651" t="s">
        <v>11</v>
      </c>
      <c r="E2651" t="s">
        <v>37</v>
      </c>
      <c r="F2651" t="s">
        <v>74</v>
      </c>
      <c r="G2651" t="s">
        <v>120</v>
      </c>
      <c r="H2651" t="s">
        <v>23</v>
      </c>
      <c r="I2651">
        <v>2</v>
      </c>
      <c r="J2651">
        <v>73</v>
      </c>
      <c r="K2651" t="s">
        <v>28</v>
      </c>
      <c r="L2651" t="s">
        <v>17</v>
      </c>
      <c r="M2651" t="s">
        <v>36</v>
      </c>
      <c r="N2651" s="18">
        <f>VLOOKUP(Barcelona_Idealista4[[#This Row],[lift]],Tabla5[],2,0)</f>
        <v>0.02</v>
      </c>
      <c r="O2651" s="25">
        <v>199000</v>
      </c>
      <c r="P2651" s="25">
        <f>Barcelona_Idealista4[[#This Row],[prices]]/Barcelona_Idealista4[[#This Row],[area_m2]]</f>
        <v>2726.027397260274</v>
      </c>
      <c r="Q2651" t="str">
        <f>_xlfn.TEXTJOIN("-",0,Barcelona_Idealista4[[#This Row],[condition]],Barcelona_Idealista4[[#This Row],[prices]])</f>
        <v>needs refurb-199000</v>
      </c>
      <c r="R2651" s="11" t="str" cm="1">
        <f t="array" ref="R26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52" spans="1:18" x14ac:dyDescent="0.2">
      <c r="A2652" s="1">
        <v>44686</v>
      </c>
      <c r="B2652" s="14">
        <f>YEAR(Barcelona_Idealista4[[#This Row],[Fecha]])</f>
        <v>2022</v>
      </c>
      <c r="C2652" t="s">
        <v>2773</v>
      </c>
      <c r="D2652" t="s">
        <v>11</v>
      </c>
      <c r="E2652" t="s">
        <v>25</v>
      </c>
      <c r="F2652" t="s">
        <v>101</v>
      </c>
      <c r="G2652" t="s">
        <v>120</v>
      </c>
      <c r="H2652" t="s">
        <v>64</v>
      </c>
      <c r="I2652">
        <v>10</v>
      </c>
      <c r="J2652">
        <v>297</v>
      </c>
      <c r="K2652" t="s">
        <v>28</v>
      </c>
      <c r="L2652" t="s">
        <v>17</v>
      </c>
      <c r="M2652" t="s">
        <v>29</v>
      </c>
      <c r="N2652" s="18">
        <f>VLOOKUP(Barcelona_Idealista4[[#This Row],[lift]],Tabla5[],2,0)</f>
        <v>0.02</v>
      </c>
      <c r="O2652" s="25">
        <v>795000</v>
      </c>
      <c r="P2652" s="25">
        <f>Barcelona_Idealista4[[#This Row],[prices]]/Barcelona_Idealista4[[#This Row],[area_m2]]</f>
        <v>2676.7676767676767</v>
      </c>
      <c r="Q2652" t="str">
        <f>_xlfn.TEXTJOIN("-",0,Barcelona_Idealista4[[#This Row],[condition]],Barcelona_Idealista4[[#This Row],[prices]])</f>
        <v>needs refurb-795000</v>
      </c>
      <c r="R2652" s="11" t="str" cm="1">
        <f t="array" ref="R26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53" spans="1:18" x14ac:dyDescent="0.2">
      <c r="A2653" s="1">
        <v>44687</v>
      </c>
      <c r="B2653" s="14">
        <f>YEAR(Barcelona_Idealista4[[#This Row],[Fecha]])</f>
        <v>2022</v>
      </c>
      <c r="C2653" t="s">
        <v>2774</v>
      </c>
      <c r="D2653" t="s">
        <v>11</v>
      </c>
      <c r="E2653" t="s">
        <v>19</v>
      </c>
      <c r="F2653" t="s">
        <v>20</v>
      </c>
      <c r="G2653" t="s">
        <v>120</v>
      </c>
      <c r="H2653" t="s">
        <v>23</v>
      </c>
      <c r="I2653">
        <v>4</v>
      </c>
      <c r="J2653">
        <v>185</v>
      </c>
      <c r="K2653" t="s">
        <v>16</v>
      </c>
      <c r="L2653" t="s">
        <v>17</v>
      </c>
      <c r="M2653" t="s">
        <v>60</v>
      </c>
      <c r="N2653" s="18">
        <f>VLOOKUP(Barcelona_Idealista4[[#This Row],[lift]],Tabla5[],2,0)</f>
        <v>0</v>
      </c>
      <c r="O2653" s="25">
        <v>1390000</v>
      </c>
      <c r="P2653" s="25">
        <f>Barcelona_Idealista4[[#This Row],[prices]]/Barcelona_Idealista4[[#This Row],[area_m2]]</f>
        <v>7513.5135135135133</v>
      </c>
      <c r="Q2653" t="str">
        <f>_xlfn.TEXTJOIN("-",0,Barcelona_Idealista4[[#This Row],[condition]],Barcelona_Idealista4[[#This Row],[prices]])</f>
        <v>needs refurb-1390000</v>
      </c>
      <c r="R2653" s="11" t="str" cm="1">
        <f t="array" ref="R26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4" spans="1:18" x14ac:dyDescent="0.2">
      <c r="A2654" s="1">
        <v>44688</v>
      </c>
      <c r="B2654" s="14">
        <f>YEAR(Barcelona_Idealista4[[#This Row],[Fecha]])</f>
        <v>2022</v>
      </c>
      <c r="C2654" t="s">
        <v>2775</v>
      </c>
      <c r="D2654" t="s">
        <v>11</v>
      </c>
      <c r="E2654" t="s">
        <v>25</v>
      </c>
      <c r="F2654" t="s">
        <v>70</v>
      </c>
      <c r="G2654" t="s">
        <v>120</v>
      </c>
      <c r="H2654" t="s">
        <v>64</v>
      </c>
      <c r="I2654">
        <v>4</v>
      </c>
      <c r="J2654">
        <v>140</v>
      </c>
      <c r="K2654" t="s">
        <v>28</v>
      </c>
      <c r="L2654" t="s">
        <v>17</v>
      </c>
      <c r="M2654" t="s">
        <v>29</v>
      </c>
      <c r="N2654" s="18">
        <f>VLOOKUP(Barcelona_Idealista4[[#This Row],[lift]],Tabla5[],2,0)</f>
        <v>0.02</v>
      </c>
      <c r="O2654" s="25">
        <v>520000</v>
      </c>
      <c r="P2654" s="25">
        <f>Barcelona_Idealista4[[#This Row],[prices]]/Barcelona_Idealista4[[#This Row],[area_m2]]</f>
        <v>3714.2857142857142</v>
      </c>
      <c r="Q2654" t="str">
        <f>_xlfn.TEXTJOIN("-",0,Barcelona_Idealista4[[#This Row],[condition]],Barcelona_Idealista4[[#This Row],[prices]])</f>
        <v>needs refurb-520000</v>
      </c>
      <c r="R2654" s="11" t="str" cm="1">
        <f t="array" ref="R26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5" spans="1:18" x14ac:dyDescent="0.2">
      <c r="A2655" s="1">
        <v>44689</v>
      </c>
      <c r="B2655" s="14">
        <f>YEAR(Barcelona_Idealista4[[#This Row],[Fecha]])</f>
        <v>2022</v>
      </c>
      <c r="C2655" t="s">
        <v>2776</v>
      </c>
      <c r="D2655" t="s">
        <v>11</v>
      </c>
      <c r="E2655" t="s">
        <v>50</v>
      </c>
      <c r="F2655" t="s">
        <v>114</v>
      </c>
      <c r="G2655" t="s">
        <v>120</v>
      </c>
      <c r="H2655" t="s">
        <v>64</v>
      </c>
      <c r="I2655">
        <v>4</v>
      </c>
      <c r="J2655">
        <v>294</v>
      </c>
      <c r="K2655" t="s">
        <v>28</v>
      </c>
      <c r="L2655" t="s">
        <v>17</v>
      </c>
      <c r="M2655" t="s">
        <v>29</v>
      </c>
      <c r="N2655" s="18">
        <f>VLOOKUP(Barcelona_Idealista4[[#This Row],[lift]],Tabla5[],2,0)</f>
        <v>0.02</v>
      </c>
      <c r="O2655" s="25">
        <v>1800000</v>
      </c>
      <c r="P2655" s="25">
        <f>Barcelona_Idealista4[[#This Row],[prices]]/Barcelona_Idealista4[[#This Row],[area_m2]]</f>
        <v>6122.4489795918371</v>
      </c>
      <c r="Q2655" t="str">
        <f>_xlfn.TEXTJOIN("-",0,Barcelona_Idealista4[[#This Row],[condition]],Barcelona_Idealista4[[#This Row],[prices]])</f>
        <v>needs refurb-1800000</v>
      </c>
      <c r="R2655" s="11" t="str" cm="1">
        <f t="array" ref="R26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6" spans="1:18" x14ac:dyDescent="0.2">
      <c r="A2656" s="1">
        <v>44690</v>
      </c>
      <c r="B2656" s="14">
        <f>YEAR(Barcelona_Idealista4[[#This Row],[Fecha]])</f>
        <v>2022</v>
      </c>
      <c r="C2656" t="s">
        <v>2777</v>
      </c>
      <c r="D2656" t="s">
        <v>11</v>
      </c>
      <c r="E2656" t="s">
        <v>25</v>
      </c>
      <c r="F2656" t="s">
        <v>79</v>
      </c>
      <c r="G2656" t="s">
        <v>120</v>
      </c>
      <c r="H2656" t="s">
        <v>64</v>
      </c>
      <c r="I2656">
        <v>6</v>
      </c>
      <c r="J2656">
        <v>224</v>
      </c>
      <c r="K2656" t="s">
        <v>28</v>
      </c>
      <c r="L2656" t="s">
        <v>17</v>
      </c>
      <c r="M2656" t="s">
        <v>29</v>
      </c>
      <c r="N2656" s="18">
        <f>VLOOKUP(Barcelona_Idealista4[[#This Row],[lift]],Tabla5[],2,0)</f>
        <v>0.02</v>
      </c>
      <c r="O2656" s="25">
        <v>720000</v>
      </c>
      <c r="P2656" s="25">
        <f>Barcelona_Idealista4[[#This Row],[prices]]/Barcelona_Idealista4[[#This Row],[area_m2]]</f>
        <v>3214.2857142857142</v>
      </c>
      <c r="Q2656" t="str">
        <f>_xlfn.TEXTJOIN("-",0,Barcelona_Idealista4[[#This Row],[condition]],Barcelona_Idealista4[[#This Row],[prices]])</f>
        <v>needs refurb-720000</v>
      </c>
      <c r="R2656" s="11" t="str" cm="1">
        <f t="array" ref="R26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7" spans="1:18" x14ac:dyDescent="0.2">
      <c r="A2657" s="1">
        <v>44691</v>
      </c>
      <c r="B2657" s="14">
        <f>YEAR(Barcelona_Idealista4[[#This Row],[Fecha]])</f>
        <v>2022</v>
      </c>
      <c r="C2657" t="s">
        <v>2778</v>
      </c>
      <c r="D2657" t="s">
        <v>11</v>
      </c>
      <c r="E2657" t="s">
        <v>12</v>
      </c>
      <c r="F2657" t="s">
        <v>31</v>
      </c>
      <c r="G2657" t="s">
        <v>120</v>
      </c>
      <c r="H2657" t="s">
        <v>15</v>
      </c>
      <c r="I2657">
        <v>3</v>
      </c>
      <c r="J2657">
        <v>83</v>
      </c>
      <c r="K2657" t="s">
        <v>16</v>
      </c>
      <c r="L2657" t="s">
        <v>17</v>
      </c>
      <c r="M2657" t="s">
        <v>40</v>
      </c>
      <c r="N2657" s="18">
        <f>VLOOKUP(Barcelona_Idealista4[[#This Row],[lift]],Tabla5[],2,0)</f>
        <v>0</v>
      </c>
      <c r="O2657" s="25">
        <v>280000</v>
      </c>
      <c r="P2657" s="25">
        <f>Barcelona_Idealista4[[#This Row],[prices]]/Barcelona_Idealista4[[#This Row],[area_m2]]</f>
        <v>3373.4939759036147</v>
      </c>
      <c r="Q2657" t="str">
        <f>_xlfn.TEXTJOIN("-",0,Barcelona_Idealista4[[#This Row],[condition]],Barcelona_Idealista4[[#This Row],[prices]])</f>
        <v>needs refurb-280000</v>
      </c>
      <c r="R2657" s="11" t="str" cm="1">
        <f t="array" ref="R26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8" spans="1:18" x14ac:dyDescent="0.2">
      <c r="A2658" s="1">
        <v>44692</v>
      </c>
      <c r="B2658" s="14">
        <f>YEAR(Barcelona_Idealista4[[#This Row],[Fecha]])</f>
        <v>2022</v>
      </c>
      <c r="C2658" t="s">
        <v>2779</v>
      </c>
      <c r="D2658" t="s">
        <v>11</v>
      </c>
      <c r="E2658" t="s">
        <v>12</v>
      </c>
      <c r="F2658" t="s">
        <v>13</v>
      </c>
      <c r="G2658" t="s">
        <v>120</v>
      </c>
      <c r="H2658" t="s">
        <v>15</v>
      </c>
      <c r="I2658">
        <v>5</v>
      </c>
      <c r="J2658">
        <v>129</v>
      </c>
      <c r="K2658" t="s">
        <v>16</v>
      </c>
      <c r="L2658" t="s">
        <v>17</v>
      </c>
      <c r="M2658" t="s">
        <v>58</v>
      </c>
      <c r="N2658" s="18">
        <f>VLOOKUP(Barcelona_Idealista4[[#This Row],[lift]],Tabla5[],2,0)</f>
        <v>0</v>
      </c>
      <c r="O2658" s="25">
        <v>475000</v>
      </c>
      <c r="P2658" s="25">
        <f>Barcelona_Idealista4[[#This Row],[prices]]/Barcelona_Idealista4[[#This Row],[area_m2]]</f>
        <v>3682.1705426356589</v>
      </c>
      <c r="Q2658" t="str">
        <f>_xlfn.TEXTJOIN("-",0,Barcelona_Idealista4[[#This Row],[condition]],Barcelona_Idealista4[[#This Row],[prices]])</f>
        <v>needs refurb-475000</v>
      </c>
      <c r="R2658" s="11" t="str" cm="1">
        <f t="array" ref="R26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59" spans="1:18" x14ac:dyDescent="0.2">
      <c r="A2659" s="1">
        <v>44693</v>
      </c>
      <c r="B2659" s="14">
        <f>YEAR(Barcelona_Idealista4[[#This Row],[Fecha]])</f>
        <v>2022</v>
      </c>
      <c r="C2659" t="s">
        <v>2780</v>
      </c>
      <c r="D2659" t="s">
        <v>11</v>
      </c>
      <c r="E2659" t="s">
        <v>19</v>
      </c>
      <c r="F2659" t="s">
        <v>20</v>
      </c>
      <c r="G2659" t="s">
        <v>120</v>
      </c>
      <c r="H2659" t="s">
        <v>15</v>
      </c>
      <c r="I2659">
        <v>4</v>
      </c>
      <c r="J2659">
        <v>174</v>
      </c>
      <c r="K2659" t="s">
        <v>16</v>
      </c>
      <c r="L2659" t="s">
        <v>17</v>
      </c>
      <c r="M2659" t="s">
        <v>57</v>
      </c>
      <c r="N2659" s="18">
        <f>VLOOKUP(Barcelona_Idealista4[[#This Row],[lift]],Tabla5[],2,0)</f>
        <v>0</v>
      </c>
      <c r="O2659" s="25">
        <v>900000</v>
      </c>
      <c r="P2659" s="25">
        <f>Barcelona_Idealista4[[#This Row],[prices]]/Barcelona_Idealista4[[#This Row],[area_m2]]</f>
        <v>5172.4137931034484</v>
      </c>
      <c r="Q2659" t="str">
        <f>_xlfn.TEXTJOIN("-",0,Barcelona_Idealista4[[#This Row],[condition]],Barcelona_Idealista4[[#This Row],[prices]])</f>
        <v>needs refurb-900000</v>
      </c>
      <c r="R2659" s="11" t="str" cm="1">
        <f t="array" ref="R26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0" spans="1:18" x14ac:dyDescent="0.2">
      <c r="A2660" s="1">
        <v>44694</v>
      </c>
      <c r="B2660" s="14">
        <f>YEAR(Barcelona_Idealista4[[#This Row],[Fecha]])</f>
        <v>2022</v>
      </c>
      <c r="C2660" t="s">
        <v>2781</v>
      </c>
      <c r="D2660" t="s">
        <v>11</v>
      </c>
      <c r="E2660" t="s">
        <v>19</v>
      </c>
      <c r="F2660" t="s">
        <v>20</v>
      </c>
      <c r="G2660" t="s">
        <v>120</v>
      </c>
      <c r="H2660" t="s">
        <v>15</v>
      </c>
      <c r="I2660">
        <v>4</v>
      </c>
      <c r="J2660">
        <v>120</v>
      </c>
      <c r="K2660" t="s">
        <v>16</v>
      </c>
      <c r="L2660" t="s">
        <v>17</v>
      </c>
      <c r="M2660" t="s">
        <v>18</v>
      </c>
      <c r="N2660" s="18">
        <f>VLOOKUP(Barcelona_Idealista4[[#This Row],[lift]],Tabla5[],2,0)</f>
        <v>0</v>
      </c>
      <c r="O2660" s="25">
        <v>415000</v>
      </c>
      <c r="P2660" s="25">
        <f>Barcelona_Idealista4[[#This Row],[prices]]/Barcelona_Idealista4[[#This Row],[area_m2]]</f>
        <v>3458.3333333333335</v>
      </c>
      <c r="Q2660" t="str">
        <f>_xlfn.TEXTJOIN("-",0,Barcelona_Idealista4[[#This Row],[condition]],Barcelona_Idealista4[[#This Row],[prices]])</f>
        <v>needs refurb-415000</v>
      </c>
      <c r="R2660" s="11" t="str" cm="1">
        <f t="array" ref="R26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1" spans="1:18" x14ac:dyDescent="0.2">
      <c r="A2661" s="1">
        <v>44695</v>
      </c>
      <c r="B2661" s="14">
        <f>YEAR(Barcelona_Idealista4[[#This Row],[Fecha]])</f>
        <v>2022</v>
      </c>
      <c r="C2661" t="s">
        <v>2782</v>
      </c>
      <c r="D2661" t="s">
        <v>11</v>
      </c>
      <c r="E2661" t="s">
        <v>12</v>
      </c>
      <c r="F2661" t="s">
        <v>41</v>
      </c>
      <c r="G2661" t="s">
        <v>120</v>
      </c>
      <c r="H2661" t="s">
        <v>15</v>
      </c>
      <c r="I2661">
        <v>4</v>
      </c>
      <c r="J2661">
        <v>92</v>
      </c>
      <c r="K2661" t="s">
        <v>16</v>
      </c>
      <c r="L2661" t="s">
        <v>17</v>
      </c>
      <c r="M2661" t="s">
        <v>40</v>
      </c>
      <c r="N2661" s="18">
        <f>VLOOKUP(Barcelona_Idealista4[[#This Row],[lift]],Tabla5[],2,0)</f>
        <v>0</v>
      </c>
      <c r="O2661" s="25">
        <v>395000</v>
      </c>
      <c r="P2661" s="25">
        <f>Barcelona_Idealista4[[#This Row],[prices]]/Barcelona_Idealista4[[#This Row],[area_m2]]</f>
        <v>4293.478260869565</v>
      </c>
      <c r="Q2661" t="str">
        <f>_xlfn.TEXTJOIN("-",0,Barcelona_Idealista4[[#This Row],[condition]],Barcelona_Idealista4[[#This Row],[prices]])</f>
        <v>needs refurb-395000</v>
      </c>
      <c r="R2661" s="11" t="str" cm="1">
        <f t="array" ref="R26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2" spans="1:18" x14ac:dyDescent="0.2">
      <c r="A2662" s="1">
        <v>44696</v>
      </c>
      <c r="B2662" s="14">
        <f>YEAR(Barcelona_Idealista4[[#This Row],[Fecha]])</f>
        <v>2022</v>
      </c>
      <c r="C2662" t="s">
        <v>2783</v>
      </c>
      <c r="D2662" t="s">
        <v>11</v>
      </c>
      <c r="E2662" t="s">
        <v>42</v>
      </c>
      <c r="F2662" t="s">
        <v>87</v>
      </c>
      <c r="G2662" t="s">
        <v>120</v>
      </c>
      <c r="H2662" t="s">
        <v>15</v>
      </c>
      <c r="I2662">
        <v>3</v>
      </c>
      <c r="J2662">
        <v>91</v>
      </c>
      <c r="K2662" t="s">
        <v>16</v>
      </c>
      <c r="L2662" t="s">
        <v>17</v>
      </c>
      <c r="M2662" t="s">
        <v>36</v>
      </c>
      <c r="N2662" s="18">
        <f>VLOOKUP(Barcelona_Idealista4[[#This Row],[lift]],Tabla5[],2,0)</f>
        <v>0</v>
      </c>
      <c r="O2662" s="25">
        <v>189000</v>
      </c>
      <c r="P2662" s="25">
        <f>Barcelona_Idealista4[[#This Row],[prices]]/Barcelona_Idealista4[[#This Row],[area_m2]]</f>
        <v>2076.9230769230771</v>
      </c>
      <c r="Q2662" t="str">
        <f>_xlfn.TEXTJOIN("-",0,Barcelona_Idealista4[[#This Row],[condition]],Barcelona_Idealista4[[#This Row],[prices]])</f>
        <v>needs refurb-189000</v>
      </c>
      <c r="R2662" s="11" t="str" cm="1">
        <f t="array" ref="R26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3" spans="1:18" x14ac:dyDescent="0.2">
      <c r="A2663" s="1">
        <v>44697</v>
      </c>
      <c r="B2663" s="14">
        <f>YEAR(Barcelona_Idealista4[[#This Row],[Fecha]])</f>
        <v>2022</v>
      </c>
      <c r="C2663" t="s">
        <v>2784</v>
      </c>
      <c r="D2663" t="s">
        <v>11</v>
      </c>
      <c r="E2663" t="s">
        <v>19</v>
      </c>
      <c r="F2663" t="s">
        <v>68</v>
      </c>
      <c r="G2663" t="s">
        <v>120</v>
      </c>
      <c r="H2663" t="s">
        <v>15</v>
      </c>
      <c r="I2663">
        <v>1</v>
      </c>
      <c r="J2663">
        <v>43</v>
      </c>
      <c r="K2663" t="s">
        <v>16</v>
      </c>
      <c r="L2663" t="s">
        <v>17</v>
      </c>
      <c r="M2663" t="s">
        <v>40</v>
      </c>
      <c r="N2663" s="18">
        <f>VLOOKUP(Barcelona_Idealista4[[#This Row],[lift]],Tabla5[],2,0)</f>
        <v>0</v>
      </c>
      <c r="O2663" s="25">
        <v>245000</v>
      </c>
      <c r="P2663" s="25">
        <f>Barcelona_Idealista4[[#This Row],[prices]]/Barcelona_Idealista4[[#This Row],[area_m2]]</f>
        <v>5697.6744186046508</v>
      </c>
      <c r="Q2663" t="str">
        <f>_xlfn.TEXTJOIN("-",0,Barcelona_Idealista4[[#This Row],[condition]],Barcelona_Idealista4[[#This Row],[prices]])</f>
        <v>needs refurb-245000</v>
      </c>
      <c r="R2663" s="11" t="str" cm="1">
        <f t="array" ref="R26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4" spans="1:18" x14ac:dyDescent="0.2">
      <c r="A2664" s="1">
        <v>44698</v>
      </c>
      <c r="B2664" s="14">
        <f>YEAR(Barcelona_Idealista4[[#This Row],[Fecha]])</f>
        <v>2022</v>
      </c>
      <c r="C2664" t="s">
        <v>2785</v>
      </c>
      <c r="D2664" t="s">
        <v>11</v>
      </c>
      <c r="E2664" t="s">
        <v>37</v>
      </c>
      <c r="F2664" t="s">
        <v>85</v>
      </c>
      <c r="G2664" t="s">
        <v>120</v>
      </c>
      <c r="H2664" t="s">
        <v>15</v>
      </c>
      <c r="I2664">
        <v>2</v>
      </c>
      <c r="J2664">
        <v>35</v>
      </c>
      <c r="K2664" t="s">
        <v>28</v>
      </c>
      <c r="L2664" t="s">
        <v>17</v>
      </c>
      <c r="M2664" t="s">
        <v>36</v>
      </c>
      <c r="N2664" s="18">
        <f>VLOOKUP(Barcelona_Idealista4[[#This Row],[lift]],Tabla5[],2,0)</f>
        <v>0.02</v>
      </c>
      <c r="O2664" s="25">
        <v>160000</v>
      </c>
      <c r="P2664" s="25">
        <f>Barcelona_Idealista4[[#This Row],[prices]]/Barcelona_Idealista4[[#This Row],[area_m2]]</f>
        <v>4571.4285714285716</v>
      </c>
      <c r="Q2664" t="str">
        <f>_xlfn.TEXTJOIN("-",0,Barcelona_Idealista4[[#This Row],[condition]],Barcelona_Idealista4[[#This Row],[prices]])</f>
        <v>needs refurb-160000</v>
      </c>
      <c r="R2664" s="11" t="str" cm="1">
        <f t="array" ref="R26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65" spans="1:18" x14ac:dyDescent="0.2">
      <c r="A2665" s="1">
        <v>44699</v>
      </c>
      <c r="B2665" s="14">
        <f>YEAR(Barcelona_Idealista4[[#This Row],[Fecha]])</f>
        <v>2022</v>
      </c>
      <c r="C2665" t="s">
        <v>2786</v>
      </c>
      <c r="D2665" t="s">
        <v>11</v>
      </c>
      <c r="E2665" t="s">
        <v>12</v>
      </c>
      <c r="F2665" t="s">
        <v>30</v>
      </c>
      <c r="G2665" t="s">
        <v>120</v>
      </c>
      <c r="H2665" t="s">
        <v>15</v>
      </c>
      <c r="I2665">
        <v>3</v>
      </c>
      <c r="J2665">
        <v>75</v>
      </c>
      <c r="K2665" t="s">
        <v>16</v>
      </c>
      <c r="L2665" t="s">
        <v>17</v>
      </c>
      <c r="M2665" t="s">
        <v>57</v>
      </c>
      <c r="N2665" s="18">
        <f>VLOOKUP(Barcelona_Idealista4[[#This Row],[lift]],Tabla5[],2,0)</f>
        <v>0</v>
      </c>
      <c r="O2665" s="25">
        <v>180000</v>
      </c>
      <c r="P2665" s="25">
        <f>Barcelona_Idealista4[[#This Row],[prices]]/Barcelona_Idealista4[[#This Row],[area_m2]]</f>
        <v>2400</v>
      </c>
      <c r="Q2665" t="str">
        <f>_xlfn.TEXTJOIN("-",0,Barcelona_Idealista4[[#This Row],[condition]],Barcelona_Idealista4[[#This Row],[prices]])</f>
        <v>needs refurb-180000</v>
      </c>
      <c r="R2665" s="11" t="str" cm="1">
        <f t="array" ref="R26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6" spans="1:18" x14ac:dyDescent="0.2">
      <c r="A2666" s="1">
        <v>44700</v>
      </c>
      <c r="B2666" s="14">
        <f>YEAR(Barcelona_Idealista4[[#This Row],[Fecha]])</f>
        <v>2022</v>
      </c>
      <c r="C2666" t="s">
        <v>2787</v>
      </c>
      <c r="D2666" t="s">
        <v>11</v>
      </c>
      <c r="E2666" t="s">
        <v>54</v>
      </c>
      <c r="F2666" t="s">
        <v>54</v>
      </c>
      <c r="G2666" t="s">
        <v>120</v>
      </c>
      <c r="H2666" t="s">
        <v>15</v>
      </c>
      <c r="I2666">
        <v>3</v>
      </c>
      <c r="J2666">
        <v>66</v>
      </c>
      <c r="K2666" t="s">
        <v>16</v>
      </c>
      <c r="L2666" t="s">
        <v>17</v>
      </c>
      <c r="M2666" t="s">
        <v>18</v>
      </c>
      <c r="N2666" s="18">
        <f>VLOOKUP(Barcelona_Idealista4[[#This Row],[lift]],Tabla5[],2,0)</f>
        <v>0</v>
      </c>
      <c r="O2666" s="25">
        <v>195000</v>
      </c>
      <c r="P2666" s="25">
        <f>Barcelona_Idealista4[[#This Row],[prices]]/Barcelona_Idealista4[[#This Row],[area_m2]]</f>
        <v>2954.5454545454545</v>
      </c>
      <c r="Q2666" t="str">
        <f>_xlfn.TEXTJOIN("-",0,Barcelona_Idealista4[[#This Row],[condition]],Barcelona_Idealista4[[#This Row],[prices]])</f>
        <v>needs refurb-195000</v>
      </c>
      <c r="R2666" s="11" t="str" cm="1">
        <f t="array" ref="R26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7" spans="1:18" x14ac:dyDescent="0.2">
      <c r="A2667" s="1">
        <v>44701</v>
      </c>
      <c r="B2667" s="14">
        <f>YEAR(Barcelona_Idealista4[[#This Row],[Fecha]])</f>
        <v>2022</v>
      </c>
      <c r="C2667" t="s">
        <v>2788</v>
      </c>
      <c r="D2667" t="s">
        <v>11</v>
      </c>
      <c r="E2667" t="s">
        <v>47</v>
      </c>
      <c r="F2667" t="s">
        <v>96</v>
      </c>
      <c r="G2667" t="s">
        <v>120</v>
      </c>
      <c r="H2667" t="s">
        <v>15</v>
      </c>
      <c r="I2667">
        <v>4</v>
      </c>
      <c r="J2667">
        <v>90</v>
      </c>
      <c r="K2667" t="s">
        <v>16</v>
      </c>
      <c r="L2667" t="s">
        <v>17</v>
      </c>
      <c r="M2667" t="s">
        <v>36</v>
      </c>
      <c r="N2667" s="18">
        <f>VLOOKUP(Barcelona_Idealista4[[#This Row],[lift]],Tabla5[],2,0)</f>
        <v>0</v>
      </c>
      <c r="O2667" s="25">
        <v>225000</v>
      </c>
      <c r="P2667" s="25">
        <f>Barcelona_Idealista4[[#This Row],[prices]]/Barcelona_Idealista4[[#This Row],[area_m2]]</f>
        <v>2500</v>
      </c>
      <c r="Q2667" t="str">
        <f>_xlfn.TEXTJOIN("-",0,Barcelona_Idealista4[[#This Row],[condition]],Barcelona_Idealista4[[#This Row],[prices]])</f>
        <v>needs refurb-225000</v>
      </c>
      <c r="R2667" s="11" t="str" cm="1">
        <f t="array" ref="R26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8" spans="1:18" x14ac:dyDescent="0.2">
      <c r="A2668" s="1">
        <v>44702</v>
      </c>
      <c r="B2668" s="14">
        <f>YEAR(Barcelona_Idealista4[[#This Row],[Fecha]])</f>
        <v>2022</v>
      </c>
      <c r="C2668" t="s">
        <v>2789</v>
      </c>
      <c r="D2668" t="s">
        <v>11</v>
      </c>
      <c r="E2668" t="s">
        <v>37</v>
      </c>
      <c r="F2668" t="s">
        <v>74</v>
      </c>
      <c r="G2668" t="s">
        <v>120</v>
      </c>
      <c r="H2668" t="s">
        <v>15</v>
      </c>
      <c r="I2668">
        <v>3</v>
      </c>
      <c r="J2668">
        <v>59</v>
      </c>
      <c r="K2668" t="s">
        <v>16</v>
      </c>
      <c r="L2668" t="s">
        <v>67</v>
      </c>
      <c r="M2668" t="s">
        <v>36</v>
      </c>
      <c r="N2668" s="18">
        <f>VLOOKUP(Barcelona_Idealista4[[#This Row],[lift]],Tabla5[],2,0)</f>
        <v>0</v>
      </c>
      <c r="O2668" s="25">
        <v>140000</v>
      </c>
      <c r="P2668" s="25">
        <f>Barcelona_Idealista4[[#This Row],[prices]]/Barcelona_Idealista4[[#This Row],[area_m2]]</f>
        <v>2372.8813559322034</v>
      </c>
      <c r="Q2668" t="str">
        <f>_xlfn.TEXTJOIN("-",0,Barcelona_Idealista4[[#This Row],[condition]],Barcelona_Idealista4[[#This Row],[prices]])</f>
        <v>needs refurb-140000</v>
      </c>
      <c r="R2668" s="11" t="str" cm="1">
        <f t="array" ref="R26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69" spans="1:18" x14ac:dyDescent="0.2">
      <c r="A2669" s="1">
        <v>44703</v>
      </c>
      <c r="B2669" s="14">
        <f>YEAR(Barcelona_Idealista4[[#This Row],[Fecha]])</f>
        <v>2022</v>
      </c>
      <c r="C2669" t="s">
        <v>2790</v>
      </c>
      <c r="D2669" t="s">
        <v>11</v>
      </c>
      <c r="E2669" t="s">
        <v>34</v>
      </c>
      <c r="F2669" t="s">
        <v>44</v>
      </c>
      <c r="G2669" t="s">
        <v>120</v>
      </c>
      <c r="H2669" t="s">
        <v>23</v>
      </c>
      <c r="I2669">
        <v>3</v>
      </c>
      <c r="J2669">
        <v>101</v>
      </c>
      <c r="K2669" t="s">
        <v>16</v>
      </c>
      <c r="L2669" t="s">
        <v>17</v>
      </c>
      <c r="M2669" t="s">
        <v>24</v>
      </c>
      <c r="N2669" s="18">
        <f>VLOOKUP(Barcelona_Idealista4[[#This Row],[lift]],Tabla5[],2,0)</f>
        <v>0</v>
      </c>
      <c r="O2669" s="25">
        <v>450000</v>
      </c>
      <c r="P2669" s="25">
        <f>Barcelona_Idealista4[[#This Row],[prices]]/Barcelona_Idealista4[[#This Row],[area_m2]]</f>
        <v>4455.4455445544554</v>
      </c>
      <c r="Q2669" t="str">
        <f>_xlfn.TEXTJOIN("-",0,Barcelona_Idealista4[[#This Row],[condition]],Barcelona_Idealista4[[#This Row],[prices]])</f>
        <v>needs refurb-450000</v>
      </c>
      <c r="R2669" s="11" t="str" cm="1">
        <f t="array" ref="R26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0" spans="1:18" x14ac:dyDescent="0.2">
      <c r="A2670" s="1">
        <v>44704</v>
      </c>
      <c r="B2670" s="14">
        <f>YEAR(Barcelona_Idealista4[[#This Row],[Fecha]])</f>
        <v>2022</v>
      </c>
      <c r="C2670" t="s">
        <v>2791</v>
      </c>
      <c r="D2670" t="s">
        <v>11</v>
      </c>
      <c r="E2670" t="s">
        <v>50</v>
      </c>
      <c r="F2670" t="s">
        <v>82</v>
      </c>
      <c r="G2670" t="s">
        <v>120</v>
      </c>
      <c r="H2670" t="s">
        <v>15</v>
      </c>
      <c r="I2670">
        <v>1</v>
      </c>
      <c r="J2670">
        <v>62</v>
      </c>
      <c r="K2670" t="s">
        <v>28</v>
      </c>
      <c r="L2670" t="s">
        <v>17</v>
      </c>
      <c r="M2670" t="s">
        <v>52</v>
      </c>
      <c r="N2670" s="18">
        <f>VLOOKUP(Barcelona_Idealista4[[#This Row],[lift]],Tabla5[],2,0)</f>
        <v>0.02</v>
      </c>
      <c r="O2670" s="25">
        <v>210000</v>
      </c>
      <c r="P2670" s="25">
        <f>Barcelona_Idealista4[[#This Row],[prices]]/Barcelona_Idealista4[[#This Row],[area_m2]]</f>
        <v>3387.0967741935483</v>
      </c>
      <c r="Q2670" t="str">
        <f>_xlfn.TEXTJOIN("-",0,Barcelona_Idealista4[[#This Row],[condition]],Barcelona_Idealista4[[#This Row],[prices]])</f>
        <v>needs refurb-210000</v>
      </c>
      <c r="R2670" s="11" t="str" cm="1">
        <f t="array" ref="R26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1" spans="1:18" x14ac:dyDescent="0.2">
      <c r="A2671" s="1">
        <v>44705</v>
      </c>
      <c r="B2671" s="14">
        <f>YEAR(Barcelona_Idealista4[[#This Row],[Fecha]])</f>
        <v>2022</v>
      </c>
      <c r="C2671" t="s">
        <v>2792</v>
      </c>
      <c r="D2671" t="s">
        <v>11</v>
      </c>
      <c r="E2671" t="s">
        <v>19</v>
      </c>
      <c r="F2671" t="s">
        <v>20</v>
      </c>
      <c r="G2671" t="s">
        <v>120</v>
      </c>
      <c r="H2671" t="s">
        <v>69</v>
      </c>
      <c r="I2671">
        <v>7</v>
      </c>
      <c r="J2671">
        <v>566</v>
      </c>
      <c r="K2671" t="s">
        <v>28</v>
      </c>
      <c r="L2671" t="s">
        <v>17</v>
      </c>
      <c r="M2671" t="s">
        <v>29</v>
      </c>
      <c r="N2671" s="18">
        <f>VLOOKUP(Barcelona_Idealista4[[#This Row],[lift]],Tabla5[],2,0)</f>
        <v>0.02</v>
      </c>
      <c r="O2671" s="25">
        <v>2900000</v>
      </c>
      <c r="P2671" s="25">
        <f>Barcelona_Idealista4[[#This Row],[prices]]/Barcelona_Idealista4[[#This Row],[area_m2]]</f>
        <v>5123.6749116607771</v>
      </c>
      <c r="Q2671" t="str">
        <f>_xlfn.TEXTJOIN("-",0,Barcelona_Idealista4[[#This Row],[condition]],Barcelona_Idealista4[[#This Row],[prices]])</f>
        <v>needs refurb-2900000</v>
      </c>
      <c r="R2671" s="11" t="str" cm="1">
        <f t="array" ref="R267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2" spans="1:18" x14ac:dyDescent="0.2">
      <c r="A2672" s="1">
        <v>44706</v>
      </c>
      <c r="B2672" s="14">
        <f>YEAR(Barcelona_Idealista4[[#This Row],[Fecha]])</f>
        <v>2022</v>
      </c>
      <c r="C2672" t="s">
        <v>2793</v>
      </c>
      <c r="D2672" t="s">
        <v>11</v>
      </c>
      <c r="E2672" t="s">
        <v>37</v>
      </c>
      <c r="F2672" t="s">
        <v>74</v>
      </c>
      <c r="G2672" t="s">
        <v>120</v>
      </c>
      <c r="H2672" t="s">
        <v>15</v>
      </c>
      <c r="I2672">
        <v>1</v>
      </c>
      <c r="J2672">
        <v>51</v>
      </c>
      <c r="K2672" t="s">
        <v>28</v>
      </c>
      <c r="L2672" t="s">
        <v>17</v>
      </c>
      <c r="M2672" t="s">
        <v>21</v>
      </c>
      <c r="N2672" s="18">
        <f>VLOOKUP(Barcelona_Idealista4[[#This Row],[lift]],Tabla5[],2,0)</f>
        <v>0.02</v>
      </c>
      <c r="O2672" s="25">
        <v>150000</v>
      </c>
      <c r="P2672" s="25">
        <f>Barcelona_Idealista4[[#This Row],[prices]]/Barcelona_Idealista4[[#This Row],[area_m2]]</f>
        <v>2941.1764705882351</v>
      </c>
      <c r="Q2672" t="str">
        <f>_xlfn.TEXTJOIN("-",0,Barcelona_Idealista4[[#This Row],[condition]],Barcelona_Idealista4[[#This Row],[prices]])</f>
        <v>needs refurb-150000</v>
      </c>
      <c r="R2672" s="11" t="str" cm="1">
        <f t="array" ref="R26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73" spans="1:18" x14ac:dyDescent="0.2">
      <c r="A2673" s="1">
        <v>44707</v>
      </c>
      <c r="B2673" s="14">
        <f>YEAR(Barcelona_Idealista4[[#This Row],[Fecha]])</f>
        <v>2022</v>
      </c>
      <c r="C2673" t="s">
        <v>2794</v>
      </c>
      <c r="D2673" t="s">
        <v>11</v>
      </c>
      <c r="E2673" t="s">
        <v>42</v>
      </c>
      <c r="F2673" t="s">
        <v>62</v>
      </c>
      <c r="G2673" t="s">
        <v>120</v>
      </c>
      <c r="H2673" t="s">
        <v>15</v>
      </c>
      <c r="I2673">
        <v>3</v>
      </c>
      <c r="J2673">
        <v>88</v>
      </c>
      <c r="K2673" t="s">
        <v>16</v>
      </c>
      <c r="L2673" t="s">
        <v>17</v>
      </c>
      <c r="M2673" t="s">
        <v>24</v>
      </c>
      <c r="N2673" s="18">
        <f>VLOOKUP(Barcelona_Idealista4[[#This Row],[lift]],Tabla5[],2,0)</f>
        <v>0</v>
      </c>
      <c r="O2673" s="25">
        <v>320000</v>
      </c>
      <c r="P2673" s="25">
        <f>Barcelona_Idealista4[[#This Row],[prices]]/Barcelona_Idealista4[[#This Row],[area_m2]]</f>
        <v>3636.3636363636365</v>
      </c>
      <c r="Q2673" t="str">
        <f>_xlfn.TEXTJOIN("-",0,Barcelona_Idealista4[[#This Row],[condition]],Barcelona_Idealista4[[#This Row],[prices]])</f>
        <v>needs refurb-320000</v>
      </c>
      <c r="R2673" s="11" t="str" cm="1">
        <f t="array" ref="R26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4" spans="1:18" x14ac:dyDescent="0.2">
      <c r="A2674" s="1">
        <v>44708</v>
      </c>
      <c r="B2674" s="14">
        <f>YEAR(Barcelona_Idealista4[[#This Row],[Fecha]])</f>
        <v>2022</v>
      </c>
      <c r="C2674" t="s">
        <v>2795</v>
      </c>
      <c r="D2674" t="s">
        <v>11</v>
      </c>
      <c r="E2674" t="s">
        <v>47</v>
      </c>
      <c r="F2674" t="s">
        <v>63</v>
      </c>
      <c r="G2674" t="s">
        <v>120</v>
      </c>
      <c r="H2674" t="s">
        <v>15</v>
      </c>
      <c r="I2674">
        <v>3</v>
      </c>
      <c r="J2674">
        <v>74</v>
      </c>
      <c r="K2674" t="s">
        <v>16</v>
      </c>
      <c r="L2674" t="s">
        <v>17</v>
      </c>
      <c r="M2674" t="s">
        <v>18</v>
      </c>
      <c r="N2674" s="18">
        <f>VLOOKUP(Barcelona_Idealista4[[#This Row],[lift]],Tabla5[],2,0)</f>
        <v>0</v>
      </c>
      <c r="O2674" s="25">
        <v>225000</v>
      </c>
      <c r="P2674" s="25">
        <f>Barcelona_Idealista4[[#This Row],[prices]]/Barcelona_Idealista4[[#This Row],[area_m2]]</f>
        <v>3040.5405405405404</v>
      </c>
      <c r="Q2674" t="str">
        <f>_xlfn.TEXTJOIN("-",0,Barcelona_Idealista4[[#This Row],[condition]],Barcelona_Idealista4[[#This Row],[prices]])</f>
        <v>needs refurb-225000</v>
      </c>
      <c r="R2674" s="11" t="str" cm="1">
        <f t="array" ref="R26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5" spans="1:18" x14ac:dyDescent="0.2">
      <c r="A2675" s="1">
        <v>44709</v>
      </c>
      <c r="B2675" s="14">
        <f>YEAR(Barcelona_Idealista4[[#This Row],[Fecha]])</f>
        <v>2022</v>
      </c>
      <c r="C2675" t="s">
        <v>2796</v>
      </c>
      <c r="D2675" t="s">
        <v>11</v>
      </c>
      <c r="E2675" t="s">
        <v>12</v>
      </c>
      <c r="F2675" t="s">
        <v>41</v>
      </c>
      <c r="G2675" t="s">
        <v>120</v>
      </c>
      <c r="H2675" t="s">
        <v>15</v>
      </c>
      <c r="I2675">
        <v>4</v>
      </c>
      <c r="J2675">
        <v>125</v>
      </c>
      <c r="K2675" t="s">
        <v>16</v>
      </c>
      <c r="L2675" t="s">
        <v>17</v>
      </c>
      <c r="M2675" t="s">
        <v>21</v>
      </c>
      <c r="N2675" s="18">
        <f>VLOOKUP(Barcelona_Idealista4[[#This Row],[lift]],Tabla5[],2,0)</f>
        <v>0</v>
      </c>
      <c r="O2675" s="25">
        <v>598000</v>
      </c>
      <c r="P2675" s="25">
        <f>Barcelona_Idealista4[[#This Row],[prices]]/Barcelona_Idealista4[[#This Row],[area_m2]]</f>
        <v>4784</v>
      </c>
      <c r="Q2675" t="str">
        <f>_xlfn.TEXTJOIN("-",0,Barcelona_Idealista4[[#This Row],[condition]],Barcelona_Idealista4[[#This Row],[prices]])</f>
        <v>needs refurb-598000</v>
      </c>
      <c r="R2675" s="11" t="str" cm="1">
        <f t="array" ref="R26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6" spans="1:18" x14ac:dyDescent="0.2">
      <c r="A2676" s="1">
        <v>44710</v>
      </c>
      <c r="B2676" s="14">
        <f>YEAR(Barcelona_Idealista4[[#This Row],[Fecha]])</f>
        <v>2022</v>
      </c>
      <c r="C2676" t="s">
        <v>2797</v>
      </c>
      <c r="D2676" t="s">
        <v>11</v>
      </c>
      <c r="E2676" t="s">
        <v>12</v>
      </c>
      <c r="F2676" t="s">
        <v>31</v>
      </c>
      <c r="G2676" t="s">
        <v>120</v>
      </c>
      <c r="H2676" t="s">
        <v>15</v>
      </c>
      <c r="I2676">
        <v>3</v>
      </c>
      <c r="J2676">
        <v>93</v>
      </c>
      <c r="K2676" t="s">
        <v>16</v>
      </c>
      <c r="L2676" t="s">
        <v>17</v>
      </c>
      <c r="M2676" t="s">
        <v>58</v>
      </c>
      <c r="N2676" s="18">
        <f>VLOOKUP(Barcelona_Idealista4[[#This Row],[lift]],Tabla5[],2,0)</f>
        <v>0</v>
      </c>
      <c r="O2676" s="25">
        <v>540000</v>
      </c>
      <c r="P2676" s="25">
        <f>Barcelona_Idealista4[[#This Row],[prices]]/Barcelona_Idealista4[[#This Row],[area_m2]]</f>
        <v>5806.4516129032254</v>
      </c>
      <c r="Q2676" t="str">
        <f>_xlfn.TEXTJOIN("-",0,Barcelona_Idealista4[[#This Row],[condition]],Barcelona_Idealista4[[#This Row],[prices]])</f>
        <v>needs refurb-540000</v>
      </c>
      <c r="R2676" s="11" t="str" cm="1">
        <f t="array" ref="R26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7" spans="1:18" x14ac:dyDescent="0.2">
      <c r="A2677" s="1">
        <v>44711</v>
      </c>
      <c r="B2677" s="14">
        <f>YEAR(Barcelona_Idealista4[[#This Row],[Fecha]])</f>
        <v>2022</v>
      </c>
      <c r="C2677" t="s">
        <v>2798</v>
      </c>
      <c r="D2677" t="s">
        <v>11</v>
      </c>
      <c r="E2677" t="s">
        <v>34</v>
      </c>
      <c r="F2677" t="s">
        <v>44</v>
      </c>
      <c r="G2677" t="s">
        <v>120</v>
      </c>
      <c r="H2677" t="s">
        <v>15</v>
      </c>
      <c r="I2677">
        <v>2</v>
      </c>
      <c r="J2677">
        <v>80</v>
      </c>
      <c r="K2677" t="s">
        <v>16</v>
      </c>
      <c r="L2677" t="s">
        <v>17</v>
      </c>
      <c r="M2677" t="s">
        <v>58</v>
      </c>
      <c r="N2677" s="18">
        <f>VLOOKUP(Barcelona_Idealista4[[#This Row],[lift]],Tabla5[],2,0)</f>
        <v>0</v>
      </c>
      <c r="O2677" s="25">
        <v>295000</v>
      </c>
      <c r="P2677" s="25">
        <f>Barcelona_Idealista4[[#This Row],[prices]]/Barcelona_Idealista4[[#This Row],[area_m2]]</f>
        <v>3687.5</v>
      </c>
      <c r="Q2677" t="str">
        <f>_xlfn.TEXTJOIN("-",0,Barcelona_Idealista4[[#This Row],[condition]],Barcelona_Idealista4[[#This Row],[prices]])</f>
        <v>needs refurb-295000</v>
      </c>
      <c r="R2677" s="11" t="str" cm="1">
        <f t="array" ref="R26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78" spans="1:18" x14ac:dyDescent="0.2">
      <c r="A2678" s="1">
        <v>44712</v>
      </c>
      <c r="B2678" s="14">
        <f>YEAR(Barcelona_Idealista4[[#This Row],[Fecha]])</f>
        <v>2022</v>
      </c>
      <c r="C2678" t="s">
        <v>2799</v>
      </c>
      <c r="D2678" t="s">
        <v>11</v>
      </c>
      <c r="E2678" t="s">
        <v>25</v>
      </c>
      <c r="F2678" t="s">
        <v>70</v>
      </c>
      <c r="G2678" t="s">
        <v>120</v>
      </c>
      <c r="H2678" t="s">
        <v>15</v>
      </c>
      <c r="I2678">
        <v>3</v>
      </c>
      <c r="J2678">
        <v>60</v>
      </c>
      <c r="K2678" t="s">
        <v>28</v>
      </c>
      <c r="L2678" t="s">
        <v>17</v>
      </c>
      <c r="M2678" t="s">
        <v>40</v>
      </c>
      <c r="N2678" s="18">
        <f>VLOOKUP(Barcelona_Idealista4[[#This Row],[lift]],Tabla5[],2,0)</f>
        <v>0.02</v>
      </c>
      <c r="O2678" s="25">
        <v>135000</v>
      </c>
      <c r="P2678" s="25">
        <f>Barcelona_Idealista4[[#This Row],[prices]]/Barcelona_Idealista4[[#This Row],[area_m2]]</f>
        <v>2250</v>
      </c>
      <c r="Q2678" t="str">
        <f>_xlfn.TEXTJOIN("-",0,Barcelona_Idealista4[[#This Row],[condition]],Barcelona_Idealista4[[#This Row],[prices]])</f>
        <v>needs refurb-135000</v>
      </c>
      <c r="R2678" s="11" t="str" cm="1">
        <f t="array" ref="R26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79" spans="1:18" x14ac:dyDescent="0.2">
      <c r="A2679" s="1">
        <v>44713</v>
      </c>
      <c r="B2679" s="14">
        <f>YEAR(Barcelona_Idealista4[[#This Row],[Fecha]])</f>
        <v>2022</v>
      </c>
      <c r="C2679" t="s">
        <v>2800</v>
      </c>
      <c r="D2679" t="s">
        <v>11</v>
      </c>
      <c r="E2679" t="s">
        <v>25</v>
      </c>
      <c r="F2679" t="s">
        <v>91</v>
      </c>
      <c r="G2679" t="s">
        <v>120</v>
      </c>
      <c r="H2679" t="s">
        <v>15</v>
      </c>
      <c r="I2679">
        <v>5</v>
      </c>
      <c r="J2679">
        <v>124</v>
      </c>
      <c r="K2679" t="s">
        <v>16</v>
      </c>
      <c r="L2679" t="s">
        <v>17</v>
      </c>
      <c r="M2679" t="s">
        <v>58</v>
      </c>
      <c r="N2679" s="18">
        <f>VLOOKUP(Barcelona_Idealista4[[#This Row],[lift]],Tabla5[],2,0)</f>
        <v>0</v>
      </c>
      <c r="O2679" s="25">
        <v>375000</v>
      </c>
      <c r="P2679" s="25">
        <f>Barcelona_Idealista4[[#This Row],[prices]]/Barcelona_Idealista4[[#This Row],[area_m2]]</f>
        <v>3024.1935483870966</v>
      </c>
      <c r="Q2679" t="str">
        <f>_xlfn.TEXTJOIN("-",0,Barcelona_Idealista4[[#This Row],[condition]],Barcelona_Idealista4[[#This Row],[prices]])</f>
        <v>needs refurb-375000</v>
      </c>
      <c r="R2679" s="11" t="str" cm="1">
        <f t="array" ref="R26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0" spans="1:18" x14ac:dyDescent="0.2">
      <c r="A2680" s="1">
        <v>44714</v>
      </c>
      <c r="B2680" s="14">
        <f>YEAR(Barcelona_Idealista4[[#This Row],[Fecha]])</f>
        <v>2022</v>
      </c>
      <c r="C2680" t="s">
        <v>2801</v>
      </c>
      <c r="D2680" t="s">
        <v>11</v>
      </c>
      <c r="E2680" t="s">
        <v>50</v>
      </c>
      <c r="F2680" t="s">
        <v>51</v>
      </c>
      <c r="G2680" t="s">
        <v>120</v>
      </c>
      <c r="H2680" t="s">
        <v>15</v>
      </c>
      <c r="I2680">
        <v>1</v>
      </c>
      <c r="J2680">
        <v>52</v>
      </c>
      <c r="K2680" t="s">
        <v>16</v>
      </c>
      <c r="L2680" t="s">
        <v>17</v>
      </c>
      <c r="M2680" t="s">
        <v>18</v>
      </c>
      <c r="N2680" s="18">
        <f>VLOOKUP(Barcelona_Idealista4[[#This Row],[lift]],Tabla5[],2,0)</f>
        <v>0</v>
      </c>
      <c r="O2680" s="25">
        <v>295000</v>
      </c>
      <c r="P2680" s="25">
        <f>Barcelona_Idealista4[[#This Row],[prices]]/Barcelona_Idealista4[[#This Row],[area_m2]]</f>
        <v>5673.0769230769229</v>
      </c>
      <c r="Q2680" t="str">
        <f>_xlfn.TEXTJOIN("-",0,Barcelona_Idealista4[[#This Row],[condition]],Barcelona_Idealista4[[#This Row],[prices]])</f>
        <v>needs refurb-295000</v>
      </c>
      <c r="R2680" s="11" t="str" cm="1">
        <f t="array" ref="R26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1" spans="1:18" x14ac:dyDescent="0.2">
      <c r="A2681" s="1">
        <v>44715</v>
      </c>
      <c r="B2681" s="14">
        <f>YEAR(Barcelona_Idealista4[[#This Row],[Fecha]])</f>
        <v>2022</v>
      </c>
      <c r="C2681" t="s">
        <v>2802</v>
      </c>
      <c r="D2681" t="s">
        <v>11</v>
      </c>
      <c r="E2681" t="s">
        <v>37</v>
      </c>
      <c r="F2681" t="s">
        <v>49</v>
      </c>
      <c r="G2681" t="s">
        <v>120</v>
      </c>
      <c r="H2681" t="s">
        <v>15</v>
      </c>
      <c r="I2681">
        <v>2</v>
      </c>
      <c r="J2681">
        <v>158</v>
      </c>
      <c r="K2681" t="s">
        <v>28</v>
      </c>
      <c r="L2681" t="s">
        <v>17</v>
      </c>
      <c r="M2681" t="s">
        <v>40</v>
      </c>
      <c r="N2681" s="18">
        <f>VLOOKUP(Barcelona_Idealista4[[#This Row],[lift]],Tabla5[],2,0)</f>
        <v>0.02</v>
      </c>
      <c r="O2681" s="25">
        <v>560000</v>
      </c>
      <c r="P2681" s="25">
        <f>Barcelona_Idealista4[[#This Row],[prices]]/Barcelona_Idealista4[[#This Row],[area_m2]]</f>
        <v>3544.3037974683543</v>
      </c>
      <c r="Q2681" t="str">
        <f>_xlfn.TEXTJOIN("-",0,Barcelona_Idealista4[[#This Row],[condition]],Barcelona_Idealista4[[#This Row],[prices]])</f>
        <v>needs refurb-560000</v>
      </c>
      <c r="R2681" s="11" t="str" cm="1">
        <f t="array" ref="R26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2" spans="1:18" x14ac:dyDescent="0.2">
      <c r="A2682" s="1">
        <v>44716</v>
      </c>
      <c r="B2682" s="14">
        <f>YEAR(Barcelona_Idealista4[[#This Row],[Fecha]])</f>
        <v>2022</v>
      </c>
      <c r="C2682" t="s">
        <v>2803</v>
      </c>
      <c r="D2682" t="s">
        <v>11</v>
      </c>
      <c r="E2682" t="s">
        <v>42</v>
      </c>
      <c r="F2682" t="s">
        <v>83</v>
      </c>
      <c r="G2682" t="s">
        <v>120</v>
      </c>
      <c r="H2682" t="s">
        <v>15</v>
      </c>
      <c r="I2682">
        <v>4</v>
      </c>
      <c r="J2682">
        <v>79</v>
      </c>
      <c r="K2682" t="s">
        <v>16</v>
      </c>
      <c r="L2682" t="s">
        <v>17</v>
      </c>
      <c r="M2682" t="s">
        <v>58</v>
      </c>
      <c r="N2682" s="18">
        <f>VLOOKUP(Barcelona_Idealista4[[#This Row],[lift]],Tabla5[],2,0)</f>
        <v>0</v>
      </c>
      <c r="O2682" s="25">
        <v>195000</v>
      </c>
      <c r="P2682" s="25">
        <f>Barcelona_Idealista4[[#This Row],[prices]]/Barcelona_Idealista4[[#This Row],[area_m2]]</f>
        <v>2468.3544303797466</v>
      </c>
      <c r="Q2682" t="str">
        <f>_xlfn.TEXTJOIN("-",0,Barcelona_Idealista4[[#This Row],[condition]],Barcelona_Idealista4[[#This Row],[prices]])</f>
        <v>needs refurb-195000</v>
      </c>
      <c r="R2682" s="11" t="str" cm="1">
        <f t="array" ref="R26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683" spans="1:18" x14ac:dyDescent="0.2">
      <c r="A2683" s="1">
        <v>44717</v>
      </c>
      <c r="B2683" s="14">
        <f>YEAR(Barcelona_Idealista4[[#This Row],[Fecha]])</f>
        <v>2022</v>
      </c>
      <c r="C2683" t="s">
        <v>2804</v>
      </c>
      <c r="D2683" t="s">
        <v>11</v>
      </c>
      <c r="E2683" t="s">
        <v>19</v>
      </c>
      <c r="F2683" t="s">
        <v>20</v>
      </c>
      <c r="G2683" t="s">
        <v>120</v>
      </c>
      <c r="H2683" t="s">
        <v>23</v>
      </c>
      <c r="I2683">
        <v>4</v>
      </c>
      <c r="J2683">
        <v>329</v>
      </c>
      <c r="K2683" t="s">
        <v>16</v>
      </c>
      <c r="L2683" t="s">
        <v>17</v>
      </c>
      <c r="M2683" t="s">
        <v>46</v>
      </c>
      <c r="N2683" s="18">
        <f>VLOOKUP(Barcelona_Idealista4[[#This Row],[lift]],Tabla5[],2,0)</f>
        <v>0</v>
      </c>
      <c r="O2683" s="25">
        <v>1350000</v>
      </c>
      <c r="P2683" s="25">
        <f>Barcelona_Idealista4[[#This Row],[prices]]/Barcelona_Idealista4[[#This Row],[area_m2]]</f>
        <v>4103.3434650455929</v>
      </c>
      <c r="Q2683" t="str">
        <f>_xlfn.TEXTJOIN("-",0,Barcelona_Idealista4[[#This Row],[condition]],Barcelona_Idealista4[[#This Row],[prices]])</f>
        <v>needs refurb-1350000</v>
      </c>
      <c r="R2683" s="11" t="str" cm="1">
        <f t="array" ref="R26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4" spans="1:18" x14ac:dyDescent="0.2">
      <c r="A2684" s="1">
        <v>44718</v>
      </c>
      <c r="B2684" s="14">
        <f>YEAR(Barcelona_Idealista4[[#This Row],[Fecha]])</f>
        <v>2022</v>
      </c>
      <c r="C2684" t="s">
        <v>2805</v>
      </c>
      <c r="D2684" t="s">
        <v>11</v>
      </c>
      <c r="E2684" t="s">
        <v>12</v>
      </c>
      <c r="F2684" t="s">
        <v>31</v>
      </c>
      <c r="G2684" t="s">
        <v>120</v>
      </c>
      <c r="H2684" t="s">
        <v>15</v>
      </c>
      <c r="I2684">
        <v>3</v>
      </c>
      <c r="J2684">
        <v>122</v>
      </c>
      <c r="K2684" t="s">
        <v>16</v>
      </c>
      <c r="L2684" t="s">
        <v>17</v>
      </c>
      <c r="M2684" t="s">
        <v>18</v>
      </c>
      <c r="N2684" s="18">
        <f>VLOOKUP(Barcelona_Idealista4[[#This Row],[lift]],Tabla5[],2,0)</f>
        <v>0</v>
      </c>
      <c r="O2684" s="25">
        <v>475000</v>
      </c>
      <c r="P2684" s="25">
        <f>Barcelona_Idealista4[[#This Row],[prices]]/Barcelona_Idealista4[[#This Row],[area_m2]]</f>
        <v>3893.4426229508199</v>
      </c>
      <c r="Q2684" t="str">
        <f>_xlfn.TEXTJOIN("-",0,Barcelona_Idealista4[[#This Row],[condition]],Barcelona_Idealista4[[#This Row],[prices]])</f>
        <v>needs refurb-475000</v>
      </c>
      <c r="R2684" s="11" t="str" cm="1">
        <f t="array" ref="R26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5" spans="1:18" x14ac:dyDescent="0.2">
      <c r="A2685" s="1">
        <v>44719</v>
      </c>
      <c r="B2685" s="14">
        <f>YEAR(Barcelona_Idealista4[[#This Row],[Fecha]])</f>
        <v>2022</v>
      </c>
      <c r="C2685" t="s">
        <v>2806</v>
      </c>
      <c r="D2685" t="s">
        <v>11</v>
      </c>
      <c r="E2685" t="s">
        <v>12</v>
      </c>
      <c r="F2685" t="s">
        <v>13</v>
      </c>
      <c r="G2685" t="s">
        <v>120</v>
      </c>
      <c r="H2685" t="s">
        <v>15</v>
      </c>
      <c r="I2685">
        <v>10</v>
      </c>
      <c r="J2685">
        <v>262</v>
      </c>
      <c r="K2685" t="s">
        <v>16</v>
      </c>
      <c r="L2685" t="s">
        <v>17</v>
      </c>
      <c r="M2685" t="s">
        <v>58</v>
      </c>
      <c r="N2685" s="18">
        <f>VLOOKUP(Barcelona_Idealista4[[#This Row],[lift]],Tabla5[],2,0)</f>
        <v>0</v>
      </c>
      <c r="O2685" s="25">
        <v>978000</v>
      </c>
      <c r="P2685" s="25">
        <f>Barcelona_Idealista4[[#This Row],[prices]]/Barcelona_Idealista4[[#This Row],[area_m2]]</f>
        <v>3732.8244274809163</v>
      </c>
      <c r="Q2685" t="str">
        <f>_xlfn.TEXTJOIN("-",0,Barcelona_Idealista4[[#This Row],[condition]],Barcelona_Idealista4[[#This Row],[prices]])</f>
        <v>needs refurb-978000</v>
      </c>
      <c r="R2685" s="11" t="str" cm="1">
        <f t="array" ref="R26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6" spans="1:18" x14ac:dyDescent="0.2">
      <c r="A2686" s="1">
        <v>44720</v>
      </c>
      <c r="B2686" s="14">
        <f>YEAR(Barcelona_Idealista4[[#This Row],[Fecha]])</f>
        <v>2022</v>
      </c>
      <c r="C2686" t="s">
        <v>2807</v>
      </c>
      <c r="D2686" t="s">
        <v>11</v>
      </c>
      <c r="E2686" t="s">
        <v>12</v>
      </c>
      <c r="F2686" t="s">
        <v>33</v>
      </c>
      <c r="G2686" t="s">
        <v>120</v>
      </c>
      <c r="H2686" t="s">
        <v>15</v>
      </c>
      <c r="I2686">
        <v>3</v>
      </c>
      <c r="J2686">
        <v>81</v>
      </c>
      <c r="K2686" t="s">
        <v>16</v>
      </c>
      <c r="L2686" t="s">
        <v>17</v>
      </c>
      <c r="M2686" t="s">
        <v>40</v>
      </c>
      <c r="N2686" s="18">
        <f>VLOOKUP(Barcelona_Idealista4[[#This Row],[lift]],Tabla5[],2,0)</f>
        <v>0</v>
      </c>
      <c r="O2686" s="25">
        <v>299000</v>
      </c>
      <c r="P2686" s="25">
        <f>Barcelona_Idealista4[[#This Row],[prices]]/Barcelona_Idealista4[[#This Row],[area_m2]]</f>
        <v>3691.358024691358</v>
      </c>
      <c r="Q2686" t="str">
        <f>_xlfn.TEXTJOIN("-",0,Barcelona_Idealista4[[#This Row],[condition]],Barcelona_Idealista4[[#This Row],[prices]])</f>
        <v>needs refurb-299000</v>
      </c>
      <c r="R2686" s="11" t="str" cm="1">
        <f t="array" ref="R26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7" spans="1:18" x14ac:dyDescent="0.2">
      <c r="A2687" s="1">
        <v>44721</v>
      </c>
      <c r="B2687" s="14">
        <f>YEAR(Barcelona_Idealista4[[#This Row],[Fecha]])</f>
        <v>2022</v>
      </c>
      <c r="C2687" t="s">
        <v>2808</v>
      </c>
      <c r="D2687" t="s">
        <v>11</v>
      </c>
      <c r="E2687" t="s">
        <v>34</v>
      </c>
      <c r="F2687" t="s">
        <v>44</v>
      </c>
      <c r="G2687" t="s">
        <v>120</v>
      </c>
      <c r="H2687" t="s">
        <v>15</v>
      </c>
      <c r="I2687">
        <v>3</v>
      </c>
      <c r="J2687">
        <v>86</v>
      </c>
      <c r="K2687" t="s">
        <v>16</v>
      </c>
      <c r="L2687" t="s">
        <v>17</v>
      </c>
      <c r="M2687" t="s">
        <v>40</v>
      </c>
      <c r="N2687" s="18">
        <f>VLOOKUP(Barcelona_Idealista4[[#This Row],[lift]],Tabla5[],2,0)</f>
        <v>0</v>
      </c>
      <c r="O2687" s="25">
        <v>310000</v>
      </c>
      <c r="P2687" s="25">
        <f>Barcelona_Idealista4[[#This Row],[prices]]/Barcelona_Idealista4[[#This Row],[area_m2]]</f>
        <v>3604.6511627906975</v>
      </c>
      <c r="Q2687" t="str">
        <f>_xlfn.TEXTJOIN("-",0,Barcelona_Idealista4[[#This Row],[condition]],Barcelona_Idealista4[[#This Row],[prices]])</f>
        <v>needs refurb-310000</v>
      </c>
      <c r="R2687" s="11" t="str" cm="1">
        <f t="array" ref="R26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8" spans="1:18" x14ac:dyDescent="0.2">
      <c r="A2688" s="1">
        <v>44722</v>
      </c>
      <c r="B2688" s="14">
        <f>YEAR(Barcelona_Idealista4[[#This Row],[Fecha]])</f>
        <v>2022</v>
      </c>
      <c r="C2688" t="s">
        <v>2809</v>
      </c>
      <c r="D2688" t="s">
        <v>11</v>
      </c>
      <c r="E2688" t="s">
        <v>12</v>
      </c>
      <c r="F2688" t="s">
        <v>13</v>
      </c>
      <c r="G2688" t="s">
        <v>120</v>
      </c>
      <c r="H2688" t="s">
        <v>15</v>
      </c>
      <c r="I2688">
        <v>3</v>
      </c>
      <c r="J2688">
        <v>130</v>
      </c>
      <c r="K2688" t="s">
        <v>16</v>
      </c>
      <c r="L2688" t="s">
        <v>17</v>
      </c>
      <c r="M2688" t="s">
        <v>21</v>
      </c>
      <c r="N2688" s="18">
        <f>VLOOKUP(Barcelona_Idealista4[[#This Row],[lift]],Tabla5[],2,0)</f>
        <v>0</v>
      </c>
      <c r="O2688" s="25">
        <v>520000</v>
      </c>
      <c r="P2688" s="25">
        <f>Barcelona_Idealista4[[#This Row],[prices]]/Barcelona_Idealista4[[#This Row],[area_m2]]</f>
        <v>4000</v>
      </c>
      <c r="Q2688" t="str">
        <f>_xlfn.TEXTJOIN("-",0,Barcelona_Idealista4[[#This Row],[condition]],Barcelona_Idealista4[[#This Row],[prices]])</f>
        <v>needs refurb-520000</v>
      </c>
      <c r="R2688" s="11" t="str" cm="1">
        <f t="array" ref="R26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89" spans="1:18" x14ac:dyDescent="0.2">
      <c r="A2689" s="1">
        <v>44723</v>
      </c>
      <c r="B2689" s="14">
        <f>YEAR(Barcelona_Idealista4[[#This Row],[Fecha]])</f>
        <v>2022</v>
      </c>
      <c r="C2689" t="s">
        <v>2810</v>
      </c>
      <c r="D2689" t="s">
        <v>11</v>
      </c>
      <c r="E2689" t="s">
        <v>50</v>
      </c>
      <c r="F2689" t="s">
        <v>51</v>
      </c>
      <c r="G2689" t="s">
        <v>120</v>
      </c>
      <c r="H2689" t="s">
        <v>15</v>
      </c>
      <c r="I2689">
        <v>2</v>
      </c>
      <c r="J2689">
        <v>95</v>
      </c>
      <c r="K2689" t="s">
        <v>28</v>
      </c>
      <c r="L2689" t="s">
        <v>17</v>
      </c>
      <c r="M2689" t="s">
        <v>58</v>
      </c>
      <c r="N2689" s="18">
        <f>VLOOKUP(Barcelona_Idealista4[[#This Row],[lift]],Tabla5[],2,0)</f>
        <v>0.02</v>
      </c>
      <c r="O2689" s="25">
        <v>370000</v>
      </c>
      <c r="P2689" s="25">
        <f>Barcelona_Idealista4[[#This Row],[prices]]/Barcelona_Idealista4[[#This Row],[area_m2]]</f>
        <v>3894.7368421052633</v>
      </c>
      <c r="Q2689" t="str">
        <f>_xlfn.TEXTJOIN("-",0,Barcelona_Idealista4[[#This Row],[condition]],Barcelona_Idealista4[[#This Row],[prices]])</f>
        <v>needs refurb-370000</v>
      </c>
      <c r="R2689" s="11" t="str" cm="1">
        <f t="array" ref="R26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0" spans="1:18" x14ac:dyDescent="0.2">
      <c r="A2690" s="1">
        <v>44724</v>
      </c>
      <c r="B2690" s="14">
        <f>YEAR(Barcelona_Idealista4[[#This Row],[Fecha]])</f>
        <v>2022</v>
      </c>
      <c r="C2690" t="s">
        <v>2811</v>
      </c>
      <c r="D2690" t="s">
        <v>11</v>
      </c>
      <c r="E2690" t="s">
        <v>19</v>
      </c>
      <c r="F2690" t="s">
        <v>45</v>
      </c>
      <c r="G2690" t="s">
        <v>120</v>
      </c>
      <c r="H2690" t="s">
        <v>15</v>
      </c>
      <c r="I2690">
        <v>3</v>
      </c>
      <c r="J2690">
        <v>121</v>
      </c>
      <c r="K2690" t="s">
        <v>16</v>
      </c>
      <c r="L2690" t="s">
        <v>17</v>
      </c>
      <c r="M2690" t="s">
        <v>40</v>
      </c>
      <c r="N2690" s="18">
        <f>VLOOKUP(Barcelona_Idealista4[[#This Row],[lift]],Tabla5[],2,0)</f>
        <v>0</v>
      </c>
      <c r="O2690" s="25">
        <v>550000</v>
      </c>
      <c r="P2690" s="25">
        <f>Barcelona_Idealista4[[#This Row],[prices]]/Barcelona_Idealista4[[#This Row],[area_m2]]</f>
        <v>4545.454545454545</v>
      </c>
      <c r="Q2690" t="str">
        <f>_xlfn.TEXTJOIN("-",0,Barcelona_Idealista4[[#This Row],[condition]],Barcelona_Idealista4[[#This Row],[prices]])</f>
        <v>needs refurb-550000</v>
      </c>
      <c r="R2690" s="11" t="str" cm="1">
        <f t="array" ref="R26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1" spans="1:18" x14ac:dyDescent="0.2">
      <c r="A2691" s="1">
        <v>44725</v>
      </c>
      <c r="B2691" s="14">
        <f>YEAR(Barcelona_Idealista4[[#This Row],[Fecha]])</f>
        <v>2022</v>
      </c>
      <c r="C2691" t="s">
        <v>2812</v>
      </c>
      <c r="D2691" t="s">
        <v>11</v>
      </c>
      <c r="E2691" t="s">
        <v>19</v>
      </c>
      <c r="F2691" t="s">
        <v>20</v>
      </c>
      <c r="G2691" t="s">
        <v>120</v>
      </c>
      <c r="H2691" t="s">
        <v>15</v>
      </c>
      <c r="I2691">
        <v>5</v>
      </c>
      <c r="J2691">
        <v>160</v>
      </c>
      <c r="K2691" t="s">
        <v>16</v>
      </c>
      <c r="L2691" t="s">
        <v>17</v>
      </c>
      <c r="M2691" t="s">
        <v>21</v>
      </c>
      <c r="N2691" s="18">
        <f>VLOOKUP(Barcelona_Idealista4[[#This Row],[lift]],Tabla5[],2,0)</f>
        <v>0</v>
      </c>
      <c r="O2691" s="25">
        <v>650000</v>
      </c>
      <c r="P2691" s="25">
        <f>Barcelona_Idealista4[[#This Row],[prices]]/Barcelona_Idealista4[[#This Row],[area_m2]]</f>
        <v>4062.5</v>
      </c>
      <c r="Q2691" t="str">
        <f>_xlfn.TEXTJOIN("-",0,Barcelona_Idealista4[[#This Row],[condition]],Barcelona_Idealista4[[#This Row],[prices]])</f>
        <v>needs refurb-650000</v>
      </c>
      <c r="R2691" s="11" t="str" cm="1">
        <f t="array" ref="R26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2" spans="1:18" x14ac:dyDescent="0.2">
      <c r="A2692" s="1">
        <v>44726</v>
      </c>
      <c r="B2692" s="14">
        <f>YEAR(Barcelona_Idealista4[[#This Row],[Fecha]])</f>
        <v>2022</v>
      </c>
      <c r="C2692" t="s">
        <v>2813</v>
      </c>
      <c r="D2692" t="s">
        <v>11</v>
      </c>
      <c r="E2692" t="s">
        <v>12</v>
      </c>
      <c r="F2692" t="s">
        <v>41</v>
      </c>
      <c r="G2692" t="s">
        <v>120</v>
      </c>
      <c r="H2692" t="s">
        <v>15</v>
      </c>
      <c r="I2692">
        <v>5</v>
      </c>
      <c r="J2692">
        <v>158</v>
      </c>
      <c r="K2692" t="s">
        <v>16</v>
      </c>
      <c r="L2692" t="s">
        <v>17</v>
      </c>
      <c r="M2692" t="s">
        <v>18</v>
      </c>
      <c r="N2692" s="18">
        <f>VLOOKUP(Barcelona_Idealista4[[#This Row],[lift]],Tabla5[],2,0)</f>
        <v>0</v>
      </c>
      <c r="O2692" s="25">
        <v>530000</v>
      </c>
      <c r="P2692" s="25">
        <f>Barcelona_Idealista4[[#This Row],[prices]]/Barcelona_Idealista4[[#This Row],[area_m2]]</f>
        <v>3354.4303797468356</v>
      </c>
      <c r="Q2692" t="str">
        <f>_xlfn.TEXTJOIN("-",0,Barcelona_Idealista4[[#This Row],[condition]],Barcelona_Idealista4[[#This Row],[prices]])</f>
        <v>needs refurb-530000</v>
      </c>
      <c r="R2692" s="11" t="str" cm="1">
        <f t="array" ref="R26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3" spans="1:18" x14ac:dyDescent="0.2">
      <c r="A2693" s="1">
        <v>44727</v>
      </c>
      <c r="B2693" s="14">
        <f>YEAR(Barcelona_Idealista4[[#This Row],[Fecha]])</f>
        <v>2022</v>
      </c>
      <c r="C2693" t="s">
        <v>2814</v>
      </c>
      <c r="D2693" t="s">
        <v>11</v>
      </c>
      <c r="E2693" t="s">
        <v>50</v>
      </c>
      <c r="F2693" t="s">
        <v>66</v>
      </c>
      <c r="G2693" t="s">
        <v>120</v>
      </c>
      <c r="H2693" t="s">
        <v>15</v>
      </c>
      <c r="I2693">
        <v>4</v>
      </c>
      <c r="J2693">
        <v>85</v>
      </c>
      <c r="K2693" t="s">
        <v>16</v>
      </c>
      <c r="L2693" t="s">
        <v>17</v>
      </c>
      <c r="M2693" t="s">
        <v>40</v>
      </c>
      <c r="N2693" s="18">
        <f>VLOOKUP(Barcelona_Idealista4[[#This Row],[lift]],Tabla5[],2,0)</f>
        <v>0</v>
      </c>
      <c r="O2693" s="25">
        <v>320000</v>
      </c>
      <c r="P2693" s="25">
        <f>Barcelona_Idealista4[[#This Row],[prices]]/Barcelona_Idealista4[[#This Row],[area_m2]]</f>
        <v>3764.705882352941</v>
      </c>
      <c r="Q2693" t="str">
        <f>_xlfn.TEXTJOIN("-",0,Barcelona_Idealista4[[#This Row],[condition]],Barcelona_Idealista4[[#This Row],[prices]])</f>
        <v>needs refurb-320000</v>
      </c>
      <c r="R2693" s="11" t="str" cm="1">
        <f t="array" ref="R26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4" spans="1:18" x14ac:dyDescent="0.2">
      <c r="A2694" s="1">
        <v>44728</v>
      </c>
      <c r="B2694" s="14">
        <f>YEAR(Barcelona_Idealista4[[#This Row],[Fecha]])</f>
        <v>2022</v>
      </c>
      <c r="C2694" t="s">
        <v>2815</v>
      </c>
      <c r="D2694" t="s">
        <v>11</v>
      </c>
      <c r="E2694" t="s">
        <v>50</v>
      </c>
      <c r="F2694" t="s">
        <v>66</v>
      </c>
      <c r="G2694" t="s">
        <v>120</v>
      </c>
      <c r="H2694" t="s">
        <v>15</v>
      </c>
      <c r="I2694">
        <v>4</v>
      </c>
      <c r="J2694">
        <v>85</v>
      </c>
      <c r="K2694" t="s">
        <v>16</v>
      </c>
      <c r="L2694" t="s">
        <v>17</v>
      </c>
      <c r="M2694" t="s">
        <v>40</v>
      </c>
      <c r="N2694" s="18">
        <f>VLOOKUP(Barcelona_Idealista4[[#This Row],[lift]],Tabla5[],2,0)</f>
        <v>0</v>
      </c>
      <c r="O2694" s="25">
        <v>319000</v>
      </c>
      <c r="P2694" s="25">
        <f>Barcelona_Idealista4[[#This Row],[prices]]/Barcelona_Idealista4[[#This Row],[area_m2]]</f>
        <v>3752.9411764705883</v>
      </c>
      <c r="Q2694" t="str">
        <f>_xlfn.TEXTJOIN("-",0,Barcelona_Idealista4[[#This Row],[condition]],Barcelona_Idealista4[[#This Row],[prices]])</f>
        <v>needs refurb-319000</v>
      </c>
      <c r="R2694" s="11" t="str" cm="1">
        <f t="array" ref="R26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5" spans="1:18" x14ac:dyDescent="0.2">
      <c r="A2695" s="1">
        <v>44729</v>
      </c>
      <c r="B2695" s="14">
        <f>YEAR(Barcelona_Idealista4[[#This Row],[Fecha]])</f>
        <v>2022</v>
      </c>
      <c r="C2695" t="s">
        <v>2816</v>
      </c>
      <c r="D2695" t="s">
        <v>11</v>
      </c>
      <c r="E2695" t="s">
        <v>50</v>
      </c>
      <c r="F2695" t="s">
        <v>82</v>
      </c>
      <c r="G2695" t="s">
        <v>120</v>
      </c>
      <c r="H2695" t="s">
        <v>15</v>
      </c>
      <c r="I2695">
        <v>4</v>
      </c>
      <c r="J2695">
        <v>92</v>
      </c>
      <c r="K2695" t="s">
        <v>16</v>
      </c>
      <c r="L2695" t="s">
        <v>17</v>
      </c>
      <c r="M2695" t="s">
        <v>57</v>
      </c>
      <c r="N2695" s="18">
        <f>VLOOKUP(Barcelona_Idealista4[[#This Row],[lift]],Tabla5[],2,0)</f>
        <v>0</v>
      </c>
      <c r="O2695" s="25">
        <v>390000</v>
      </c>
      <c r="P2695" s="25">
        <f>Barcelona_Idealista4[[#This Row],[prices]]/Barcelona_Idealista4[[#This Row],[area_m2]]</f>
        <v>4239.130434782609</v>
      </c>
      <c r="Q2695" t="str">
        <f>_xlfn.TEXTJOIN("-",0,Barcelona_Idealista4[[#This Row],[condition]],Barcelona_Idealista4[[#This Row],[prices]])</f>
        <v>needs refurb-390000</v>
      </c>
      <c r="R2695" s="11" t="str" cm="1">
        <f t="array" ref="R26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6" spans="1:18" x14ac:dyDescent="0.2">
      <c r="A2696" s="1">
        <v>44730</v>
      </c>
      <c r="B2696" s="14">
        <f>YEAR(Barcelona_Idealista4[[#This Row],[Fecha]])</f>
        <v>2022</v>
      </c>
      <c r="C2696" t="s">
        <v>2817</v>
      </c>
      <c r="D2696" t="s">
        <v>11</v>
      </c>
      <c r="E2696" t="s">
        <v>25</v>
      </c>
      <c r="F2696" t="s">
        <v>91</v>
      </c>
      <c r="G2696" t="s">
        <v>120</v>
      </c>
      <c r="H2696" t="s">
        <v>15</v>
      </c>
      <c r="I2696">
        <v>3</v>
      </c>
      <c r="J2696">
        <v>85</v>
      </c>
      <c r="K2696" t="s">
        <v>16</v>
      </c>
      <c r="L2696" t="s">
        <v>17</v>
      </c>
      <c r="M2696" t="s">
        <v>40</v>
      </c>
      <c r="N2696" s="18">
        <f>VLOOKUP(Barcelona_Idealista4[[#This Row],[lift]],Tabla5[],2,0)</f>
        <v>0</v>
      </c>
      <c r="O2696" s="25">
        <v>319000</v>
      </c>
      <c r="P2696" s="25">
        <f>Barcelona_Idealista4[[#This Row],[prices]]/Barcelona_Idealista4[[#This Row],[area_m2]]</f>
        <v>3752.9411764705883</v>
      </c>
      <c r="Q2696" t="str">
        <f>_xlfn.TEXTJOIN("-",0,Barcelona_Idealista4[[#This Row],[condition]],Barcelona_Idealista4[[#This Row],[prices]])</f>
        <v>needs refurb-319000</v>
      </c>
      <c r="R2696" s="11" t="str" cm="1">
        <f t="array" ref="R26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7" spans="1:18" x14ac:dyDescent="0.2">
      <c r="A2697" s="1">
        <v>44731</v>
      </c>
      <c r="B2697" s="14">
        <f>YEAR(Barcelona_Idealista4[[#This Row],[Fecha]])</f>
        <v>2022</v>
      </c>
      <c r="C2697" t="s">
        <v>2818</v>
      </c>
      <c r="D2697" t="s">
        <v>11</v>
      </c>
      <c r="E2697" t="s">
        <v>50</v>
      </c>
      <c r="F2697" t="s">
        <v>66</v>
      </c>
      <c r="G2697" t="s">
        <v>120</v>
      </c>
      <c r="H2697" t="s">
        <v>23</v>
      </c>
      <c r="I2697">
        <v>2</v>
      </c>
      <c r="J2697">
        <v>107</v>
      </c>
      <c r="K2697" t="s">
        <v>16</v>
      </c>
      <c r="L2697" t="s">
        <v>17</v>
      </c>
      <c r="M2697" t="s">
        <v>65</v>
      </c>
      <c r="N2697" s="18">
        <f>VLOOKUP(Barcelona_Idealista4[[#This Row],[lift]],Tabla5[],2,0)</f>
        <v>0</v>
      </c>
      <c r="O2697" s="25">
        <v>650000</v>
      </c>
      <c r="P2697" s="25">
        <f>Barcelona_Idealista4[[#This Row],[prices]]/Barcelona_Idealista4[[#This Row],[area_m2]]</f>
        <v>6074.7663551401865</v>
      </c>
      <c r="Q2697" t="str">
        <f>_xlfn.TEXTJOIN("-",0,Barcelona_Idealista4[[#This Row],[condition]],Barcelona_Idealista4[[#This Row],[prices]])</f>
        <v>needs refurb-650000</v>
      </c>
      <c r="R2697" s="11" t="str" cm="1">
        <f t="array" ref="R26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8" spans="1:18" x14ac:dyDescent="0.2">
      <c r="A2698" s="1">
        <v>44732</v>
      </c>
      <c r="B2698" s="14">
        <f>YEAR(Barcelona_Idealista4[[#This Row],[Fecha]])</f>
        <v>2022</v>
      </c>
      <c r="C2698" t="s">
        <v>2819</v>
      </c>
      <c r="D2698" t="s">
        <v>11</v>
      </c>
      <c r="E2698" t="s">
        <v>12</v>
      </c>
      <c r="F2698" t="s">
        <v>31</v>
      </c>
      <c r="G2698" t="s">
        <v>120</v>
      </c>
      <c r="H2698" t="s">
        <v>15</v>
      </c>
      <c r="I2698">
        <v>3</v>
      </c>
      <c r="J2698">
        <v>56</v>
      </c>
      <c r="K2698" t="s">
        <v>16</v>
      </c>
      <c r="L2698" t="s">
        <v>17</v>
      </c>
      <c r="M2698" t="s">
        <v>21</v>
      </c>
      <c r="N2698" s="18">
        <f>VLOOKUP(Barcelona_Idealista4[[#This Row],[lift]],Tabla5[],2,0)</f>
        <v>0</v>
      </c>
      <c r="O2698" s="25">
        <v>194000</v>
      </c>
      <c r="P2698" s="25">
        <f>Barcelona_Idealista4[[#This Row],[prices]]/Barcelona_Idealista4[[#This Row],[area_m2]]</f>
        <v>3464.2857142857142</v>
      </c>
      <c r="Q2698" t="str">
        <f>_xlfn.TEXTJOIN("-",0,Barcelona_Idealista4[[#This Row],[condition]],Barcelona_Idealista4[[#This Row],[prices]])</f>
        <v>needs refurb-194000</v>
      </c>
      <c r="R2698" s="11" t="str" cm="1">
        <f t="array" ref="R26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699" spans="1:18" x14ac:dyDescent="0.2">
      <c r="A2699" s="1">
        <v>44733</v>
      </c>
      <c r="B2699" s="14">
        <f>YEAR(Barcelona_Idealista4[[#This Row],[Fecha]])</f>
        <v>2022</v>
      </c>
      <c r="C2699" t="s">
        <v>2820</v>
      </c>
      <c r="D2699" t="s">
        <v>11</v>
      </c>
      <c r="E2699" t="s">
        <v>47</v>
      </c>
      <c r="F2699" t="s">
        <v>86</v>
      </c>
      <c r="G2699" t="s">
        <v>120</v>
      </c>
      <c r="H2699" t="s">
        <v>15</v>
      </c>
      <c r="I2699">
        <v>4</v>
      </c>
      <c r="J2699">
        <v>127</v>
      </c>
      <c r="K2699" t="s">
        <v>16</v>
      </c>
      <c r="L2699" t="s">
        <v>17</v>
      </c>
      <c r="M2699" t="s">
        <v>24</v>
      </c>
      <c r="N2699" s="18">
        <f>VLOOKUP(Barcelona_Idealista4[[#This Row],[lift]],Tabla5[],2,0)</f>
        <v>0</v>
      </c>
      <c r="O2699" s="25">
        <v>540000</v>
      </c>
      <c r="P2699" s="25">
        <f>Barcelona_Idealista4[[#This Row],[prices]]/Barcelona_Idealista4[[#This Row],[area_m2]]</f>
        <v>4251.9685039370079</v>
      </c>
      <c r="Q2699" t="str">
        <f>_xlfn.TEXTJOIN("-",0,Barcelona_Idealista4[[#This Row],[condition]],Barcelona_Idealista4[[#This Row],[prices]])</f>
        <v>needs refurb-540000</v>
      </c>
      <c r="R2699" s="11" t="str" cm="1">
        <f t="array" ref="R26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0" spans="1:18" x14ac:dyDescent="0.2">
      <c r="A2700" s="1">
        <v>44734</v>
      </c>
      <c r="B2700" s="14">
        <f>YEAR(Barcelona_Idealista4[[#This Row],[Fecha]])</f>
        <v>2022</v>
      </c>
      <c r="C2700" t="s">
        <v>2821</v>
      </c>
      <c r="D2700" t="s">
        <v>11</v>
      </c>
      <c r="E2700" t="s">
        <v>19</v>
      </c>
      <c r="F2700" t="s">
        <v>77</v>
      </c>
      <c r="G2700" t="s">
        <v>120</v>
      </c>
      <c r="H2700" t="s">
        <v>15</v>
      </c>
      <c r="I2700">
        <v>5</v>
      </c>
      <c r="J2700">
        <v>285</v>
      </c>
      <c r="K2700" t="s">
        <v>16</v>
      </c>
      <c r="L2700" t="s">
        <v>17</v>
      </c>
      <c r="M2700" t="s">
        <v>18</v>
      </c>
      <c r="N2700" s="18">
        <f>VLOOKUP(Barcelona_Idealista4[[#This Row],[lift]],Tabla5[],2,0)</f>
        <v>0</v>
      </c>
      <c r="O2700" s="25">
        <v>1260000</v>
      </c>
      <c r="P2700" s="25">
        <f>Barcelona_Idealista4[[#This Row],[prices]]/Barcelona_Idealista4[[#This Row],[area_m2]]</f>
        <v>4421.0526315789475</v>
      </c>
      <c r="Q2700" t="str">
        <f>_xlfn.TEXTJOIN("-",0,Barcelona_Idealista4[[#This Row],[condition]],Barcelona_Idealista4[[#This Row],[prices]])</f>
        <v>needs refurb-1260000</v>
      </c>
      <c r="R2700" s="11" t="str" cm="1">
        <f t="array" ref="R27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1" spans="1:18" x14ac:dyDescent="0.2">
      <c r="A2701" s="1">
        <v>44735</v>
      </c>
      <c r="B2701" s="14">
        <f>YEAR(Barcelona_Idealista4[[#This Row],[Fecha]])</f>
        <v>2022</v>
      </c>
      <c r="C2701" t="s">
        <v>2822</v>
      </c>
      <c r="D2701" t="s">
        <v>11</v>
      </c>
      <c r="E2701" t="s">
        <v>25</v>
      </c>
      <c r="F2701" t="s">
        <v>101</v>
      </c>
      <c r="G2701" t="s">
        <v>120</v>
      </c>
      <c r="H2701" t="s">
        <v>15</v>
      </c>
      <c r="I2701">
        <v>2</v>
      </c>
      <c r="J2701">
        <v>42</v>
      </c>
      <c r="K2701" t="s">
        <v>28</v>
      </c>
      <c r="L2701" t="s">
        <v>17</v>
      </c>
      <c r="M2701" t="s">
        <v>52</v>
      </c>
      <c r="N2701" s="18">
        <f>VLOOKUP(Barcelona_Idealista4[[#This Row],[lift]],Tabla5[],2,0)</f>
        <v>0.02</v>
      </c>
      <c r="O2701" s="25">
        <v>79000</v>
      </c>
      <c r="P2701" s="25">
        <f>Barcelona_Idealista4[[#This Row],[prices]]/Barcelona_Idealista4[[#This Row],[area_m2]]</f>
        <v>1880.952380952381</v>
      </c>
      <c r="Q2701" t="str">
        <f>_xlfn.TEXTJOIN("-",0,Barcelona_Idealista4[[#This Row],[condition]],Barcelona_Idealista4[[#This Row],[prices]])</f>
        <v>needs refurb-79000</v>
      </c>
      <c r="R2701" s="11" t="str" cm="1">
        <f t="array" ref="R27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2" spans="1:18" x14ac:dyDescent="0.2">
      <c r="A2702" s="1">
        <v>44736</v>
      </c>
      <c r="B2702" s="14">
        <f>YEAR(Barcelona_Idealista4[[#This Row],[Fecha]])</f>
        <v>2022</v>
      </c>
      <c r="C2702" t="s">
        <v>2823</v>
      </c>
      <c r="D2702" t="s">
        <v>11</v>
      </c>
      <c r="E2702" t="s">
        <v>37</v>
      </c>
      <c r="F2702" t="s">
        <v>74</v>
      </c>
      <c r="G2702" t="s">
        <v>120</v>
      </c>
      <c r="H2702" t="s">
        <v>15</v>
      </c>
      <c r="I2702">
        <v>3</v>
      </c>
      <c r="J2702">
        <v>77</v>
      </c>
      <c r="K2702" t="s">
        <v>28</v>
      </c>
      <c r="L2702" t="s">
        <v>17</v>
      </c>
      <c r="M2702" t="s">
        <v>21</v>
      </c>
      <c r="N2702" s="18">
        <f>VLOOKUP(Barcelona_Idealista4[[#This Row],[lift]],Tabla5[],2,0)</f>
        <v>0.02</v>
      </c>
      <c r="O2702" s="25">
        <v>195000</v>
      </c>
      <c r="P2702" s="25">
        <f>Barcelona_Idealista4[[#This Row],[prices]]/Barcelona_Idealista4[[#This Row],[area_m2]]</f>
        <v>2532.4675324675327</v>
      </c>
      <c r="Q2702" t="str">
        <f>_xlfn.TEXTJOIN("-",0,Barcelona_Idealista4[[#This Row],[condition]],Barcelona_Idealista4[[#This Row],[prices]])</f>
        <v>needs refurb-195000</v>
      </c>
      <c r="R2702" s="11" t="str" cm="1">
        <f t="array" ref="R27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3" spans="1:18" x14ac:dyDescent="0.2">
      <c r="A2703" s="1">
        <v>44737</v>
      </c>
      <c r="B2703" s="14">
        <f>YEAR(Barcelona_Idealista4[[#This Row],[Fecha]])</f>
        <v>2022</v>
      </c>
      <c r="C2703" t="s">
        <v>2824</v>
      </c>
      <c r="D2703" t="s">
        <v>11</v>
      </c>
      <c r="E2703" t="s">
        <v>12</v>
      </c>
      <c r="F2703" t="s">
        <v>22</v>
      </c>
      <c r="G2703" t="s">
        <v>120</v>
      </c>
      <c r="H2703" t="s">
        <v>15</v>
      </c>
      <c r="I2703">
        <v>4</v>
      </c>
      <c r="J2703">
        <v>185</v>
      </c>
      <c r="K2703" t="s">
        <v>16</v>
      </c>
      <c r="L2703" t="s">
        <v>17</v>
      </c>
      <c r="M2703" t="s">
        <v>40</v>
      </c>
      <c r="N2703" s="18">
        <f>VLOOKUP(Barcelona_Idealista4[[#This Row],[lift]],Tabla5[],2,0)</f>
        <v>0</v>
      </c>
      <c r="O2703" s="25">
        <v>365000</v>
      </c>
      <c r="P2703" s="25">
        <f>Barcelona_Idealista4[[#This Row],[prices]]/Barcelona_Idealista4[[#This Row],[area_m2]]</f>
        <v>1972.9729729729729</v>
      </c>
      <c r="Q2703" t="str">
        <f>_xlfn.TEXTJOIN("-",0,Barcelona_Idealista4[[#This Row],[condition]],Barcelona_Idealista4[[#This Row],[prices]])</f>
        <v>needs refurb-365000</v>
      </c>
      <c r="R2703" s="11" t="str" cm="1">
        <f t="array" ref="R27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4" spans="1:18" x14ac:dyDescent="0.2">
      <c r="A2704" s="1">
        <v>44738</v>
      </c>
      <c r="B2704" s="14">
        <f>YEAR(Barcelona_Idealista4[[#This Row],[Fecha]])</f>
        <v>2022</v>
      </c>
      <c r="C2704" t="s">
        <v>2825</v>
      </c>
      <c r="D2704" t="s">
        <v>11</v>
      </c>
      <c r="E2704" t="s">
        <v>34</v>
      </c>
      <c r="F2704" t="s">
        <v>71</v>
      </c>
      <c r="G2704" t="s">
        <v>120</v>
      </c>
      <c r="H2704" t="s">
        <v>15</v>
      </c>
      <c r="I2704">
        <v>4</v>
      </c>
      <c r="J2704">
        <v>78</v>
      </c>
      <c r="K2704" t="s">
        <v>16</v>
      </c>
      <c r="L2704" t="s">
        <v>67</v>
      </c>
      <c r="M2704" t="s">
        <v>60</v>
      </c>
      <c r="N2704" s="18">
        <f>VLOOKUP(Barcelona_Idealista4[[#This Row],[lift]],Tabla5[],2,0)</f>
        <v>0</v>
      </c>
      <c r="O2704" s="25">
        <v>219000</v>
      </c>
      <c r="P2704" s="25">
        <f>Barcelona_Idealista4[[#This Row],[prices]]/Barcelona_Idealista4[[#This Row],[area_m2]]</f>
        <v>2807.6923076923076</v>
      </c>
      <c r="Q2704" t="str">
        <f>_xlfn.TEXTJOIN("-",0,Barcelona_Idealista4[[#This Row],[condition]],Barcelona_Idealista4[[#This Row],[prices]])</f>
        <v>needs refurb-219000</v>
      </c>
      <c r="R2704" s="11" t="str" cm="1">
        <f t="array" ref="R27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05" spans="1:18" x14ac:dyDescent="0.2">
      <c r="A2705" s="1">
        <v>44739</v>
      </c>
      <c r="B2705" s="14">
        <f>YEAR(Barcelona_Idealista4[[#This Row],[Fecha]])</f>
        <v>2022</v>
      </c>
      <c r="C2705" t="s">
        <v>2826</v>
      </c>
      <c r="D2705" t="s">
        <v>11</v>
      </c>
      <c r="E2705" t="s">
        <v>19</v>
      </c>
      <c r="F2705" t="s">
        <v>20</v>
      </c>
      <c r="G2705" t="s">
        <v>120</v>
      </c>
      <c r="H2705" t="s">
        <v>15</v>
      </c>
      <c r="I2705">
        <v>4</v>
      </c>
      <c r="J2705">
        <v>125</v>
      </c>
      <c r="K2705" t="s">
        <v>16</v>
      </c>
      <c r="L2705" t="s">
        <v>17</v>
      </c>
      <c r="M2705" t="s">
        <v>40</v>
      </c>
      <c r="N2705" s="18">
        <f>VLOOKUP(Barcelona_Idealista4[[#This Row],[lift]],Tabla5[],2,0)</f>
        <v>0</v>
      </c>
      <c r="O2705" s="25">
        <v>495000</v>
      </c>
      <c r="P2705" s="25">
        <f>Barcelona_Idealista4[[#This Row],[prices]]/Barcelona_Idealista4[[#This Row],[area_m2]]</f>
        <v>3960</v>
      </c>
      <c r="Q2705" t="str">
        <f>_xlfn.TEXTJOIN("-",0,Barcelona_Idealista4[[#This Row],[condition]],Barcelona_Idealista4[[#This Row],[prices]])</f>
        <v>needs refurb-495000</v>
      </c>
      <c r="R2705" s="11" t="str" cm="1">
        <f t="array" ref="R27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6" spans="1:18" x14ac:dyDescent="0.2">
      <c r="A2706" s="1">
        <v>44740</v>
      </c>
      <c r="B2706" s="14">
        <f>YEAR(Barcelona_Idealista4[[#This Row],[Fecha]])</f>
        <v>2022</v>
      </c>
      <c r="C2706" t="s">
        <v>2827</v>
      </c>
      <c r="D2706" t="s">
        <v>11</v>
      </c>
      <c r="E2706" t="s">
        <v>19</v>
      </c>
      <c r="F2706" t="s">
        <v>73</v>
      </c>
      <c r="G2706" t="s">
        <v>120</v>
      </c>
      <c r="H2706" t="s">
        <v>15</v>
      </c>
      <c r="I2706">
        <v>5</v>
      </c>
      <c r="J2706">
        <v>165</v>
      </c>
      <c r="K2706" t="s">
        <v>16</v>
      </c>
      <c r="L2706" t="s">
        <v>17</v>
      </c>
      <c r="M2706" t="s">
        <v>21</v>
      </c>
      <c r="N2706" s="18">
        <f>VLOOKUP(Barcelona_Idealista4[[#This Row],[lift]],Tabla5[],2,0)</f>
        <v>0</v>
      </c>
      <c r="O2706" s="25">
        <v>655000</v>
      </c>
      <c r="P2706" s="25">
        <f>Barcelona_Idealista4[[#This Row],[prices]]/Barcelona_Idealista4[[#This Row],[area_m2]]</f>
        <v>3969.6969696969695</v>
      </c>
      <c r="Q2706" t="str">
        <f>_xlfn.TEXTJOIN("-",0,Barcelona_Idealista4[[#This Row],[condition]],Barcelona_Idealista4[[#This Row],[prices]])</f>
        <v>needs refurb-655000</v>
      </c>
      <c r="R2706" s="11" t="str" cm="1">
        <f t="array" ref="R27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7" spans="1:18" x14ac:dyDescent="0.2">
      <c r="A2707" s="1">
        <v>44741</v>
      </c>
      <c r="B2707" s="14">
        <f>YEAR(Barcelona_Idealista4[[#This Row],[Fecha]])</f>
        <v>2022</v>
      </c>
      <c r="C2707" t="s">
        <v>2828</v>
      </c>
      <c r="D2707" t="s">
        <v>11</v>
      </c>
      <c r="E2707" t="s">
        <v>12</v>
      </c>
      <c r="F2707" t="s">
        <v>41</v>
      </c>
      <c r="G2707" t="s">
        <v>120</v>
      </c>
      <c r="H2707" t="s">
        <v>15</v>
      </c>
      <c r="I2707">
        <v>3</v>
      </c>
      <c r="J2707">
        <v>108</v>
      </c>
      <c r="K2707" t="s">
        <v>16</v>
      </c>
      <c r="L2707" t="s">
        <v>17</v>
      </c>
      <c r="M2707" t="s">
        <v>21</v>
      </c>
      <c r="N2707" s="18">
        <f>VLOOKUP(Barcelona_Idealista4[[#This Row],[lift]],Tabla5[],2,0)</f>
        <v>0</v>
      </c>
      <c r="O2707" s="25">
        <v>409000</v>
      </c>
      <c r="P2707" s="25">
        <f>Barcelona_Idealista4[[#This Row],[prices]]/Barcelona_Idealista4[[#This Row],[area_m2]]</f>
        <v>3787.037037037037</v>
      </c>
      <c r="Q2707" t="str">
        <f>_xlfn.TEXTJOIN("-",0,Barcelona_Idealista4[[#This Row],[condition]],Barcelona_Idealista4[[#This Row],[prices]])</f>
        <v>needs refurb-409000</v>
      </c>
      <c r="R2707" s="11" t="str" cm="1">
        <f t="array" ref="R27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8" spans="1:18" x14ac:dyDescent="0.2">
      <c r="A2708" s="1">
        <v>44742</v>
      </c>
      <c r="B2708" s="14">
        <f>YEAR(Barcelona_Idealista4[[#This Row],[Fecha]])</f>
        <v>2022</v>
      </c>
      <c r="C2708" t="s">
        <v>2829</v>
      </c>
      <c r="D2708" t="s">
        <v>11</v>
      </c>
      <c r="E2708" t="s">
        <v>12</v>
      </c>
      <c r="F2708" t="s">
        <v>30</v>
      </c>
      <c r="G2708" t="s">
        <v>120</v>
      </c>
      <c r="H2708" t="s">
        <v>15</v>
      </c>
      <c r="I2708">
        <v>5</v>
      </c>
      <c r="J2708">
        <v>157</v>
      </c>
      <c r="K2708" t="s">
        <v>16</v>
      </c>
      <c r="L2708" t="s">
        <v>17</v>
      </c>
      <c r="M2708" t="s">
        <v>58</v>
      </c>
      <c r="N2708" s="18">
        <f>VLOOKUP(Barcelona_Idealista4[[#This Row],[lift]],Tabla5[],2,0)</f>
        <v>0</v>
      </c>
      <c r="O2708" s="25">
        <v>530000</v>
      </c>
      <c r="P2708" s="25">
        <f>Barcelona_Idealista4[[#This Row],[prices]]/Barcelona_Idealista4[[#This Row],[area_m2]]</f>
        <v>3375.7961783439491</v>
      </c>
      <c r="Q2708" t="str">
        <f>_xlfn.TEXTJOIN("-",0,Barcelona_Idealista4[[#This Row],[condition]],Barcelona_Idealista4[[#This Row],[prices]])</f>
        <v>needs refurb-530000</v>
      </c>
      <c r="R2708" s="11" t="str" cm="1">
        <f t="array" ref="R27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09" spans="1:18" x14ac:dyDescent="0.2">
      <c r="A2709" s="1">
        <v>44743</v>
      </c>
      <c r="B2709" s="14">
        <f>YEAR(Barcelona_Idealista4[[#This Row],[Fecha]])</f>
        <v>2022</v>
      </c>
      <c r="C2709" t="s">
        <v>2830</v>
      </c>
      <c r="D2709" t="s">
        <v>11</v>
      </c>
      <c r="E2709" t="s">
        <v>34</v>
      </c>
      <c r="F2709" t="s">
        <v>44</v>
      </c>
      <c r="G2709" t="s">
        <v>120</v>
      </c>
      <c r="H2709" t="s">
        <v>15</v>
      </c>
      <c r="I2709">
        <v>3</v>
      </c>
      <c r="J2709">
        <v>80</v>
      </c>
      <c r="K2709" t="s">
        <v>16</v>
      </c>
      <c r="L2709" t="s">
        <v>17</v>
      </c>
      <c r="M2709" t="s">
        <v>21</v>
      </c>
      <c r="N2709" s="18">
        <f>VLOOKUP(Barcelona_Idealista4[[#This Row],[lift]],Tabla5[],2,0)</f>
        <v>0</v>
      </c>
      <c r="O2709" s="25">
        <v>395000</v>
      </c>
      <c r="P2709" s="25">
        <f>Barcelona_Idealista4[[#This Row],[prices]]/Barcelona_Idealista4[[#This Row],[area_m2]]</f>
        <v>4937.5</v>
      </c>
      <c r="Q2709" t="str">
        <f>_xlfn.TEXTJOIN("-",0,Barcelona_Idealista4[[#This Row],[condition]],Barcelona_Idealista4[[#This Row],[prices]])</f>
        <v>needs refurb-395000</v>
      </c>
      <c r="R2709" s="11" t="str" cm="1">
        <f t="array" ref="R27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0" spans="1:18" x14ac:dyDescent="0.2">
      <c r="A2710" s="1">
        <v>44744</v>
      </c>
      <c r="B2710" s="14">
        <f>YEAR(Barcelona_Idealista4[[#This Row],[Fecha]])</f>
        <v>2022</v>
      </c>
      <c r="C2710" t="s">
        <v>2831</v>
      </c>
      <c r="D2710" t="s">
        <v>11</v>
      </c>
      <c r="E2710" t="s">
        <v>12</v>
      </c>
      <c r="F2710" t="s">
        <v>13</v>
      </c>
      <c r="G2710" t="s">
        <v>120</v>
      </c>
      <c r="H2710" t="s">
        <v>15</v>
      </c>
      <c r="I2710">
        <v>3</v>
      </c>
      <c r="J2710">
        <v>180</v>
      </c>
      <c r="K2710" t="s">
        <v>16</v>
      </c>
      <c r="L2710" t="s">
        <v>17</v>
      </c>
      <c r="M2710" t="s">
        <v>57</v>
      </c>
      <c r="N2710" s="18">
        <f>VLOOKUP(Barcelona_Idealista4[[#This Row],[lift]],Tabla5[],2,0)</f>
        <v>0</v>
      </c>
      <c r="O2710" s="25">
        <v>1200000</v>
      </c>
      <c r="P2710" s="25">
        <f>Barcelona_Idealista4[[#This Row],[prices]]/Barcelona_Idealista4[[#This Row],[area_m2]]</f>
        <v>6666.666666666667</v>
      </c>
      <c r="Q2710" t="str">
        <f>_xlfn.TEXTJOIN("-",0,Barcelona_Idealista4[[#This Row],[condition]],Barcelona_Idealista4[[#This Row],[prices]])</f>
        <v>needs refurb-1200000</v>
      </c>
      <c r="R2710" s="11" t="str" cm="1">
        <f t="array" ref="R27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1" spans="1:18" x14ac:dyDescent="0.2">
      <c r="A2711" s="1">
        <v>44745</v>
      </c>
      <c r="B2711" s="14">
        <f>YEAR(Barcelona_Idealista4[[#This Row],[Fecha]])</f>
        <v>2022</v>
      </c>
      <c r="C2711" t="s">
        <v>2832</v>
      </c>
      <c r="D2711" t="s">
        <v>11</v>
      </c>
      <c r="E2711" t="s">
        <v>34</v>
      </c>
      <c r="F2711" t="s">
        <v>35</v>
      </c>
      <c r="G2711" t="s">
        <v>120</v>
      </c>
      <c r="H2711" t="s">
        <v>15</v>
      </c>
      <c r="I2711">
        <v>3</v>
      </c>
      <c r="J2711">
        <v>70</v>
      </c>
      <c r="K2711" t="s">
        <v>16</v>
      </c>
      <c r="L2711" t="s">
        <v>17</v>
      </c>
      <c r="M2711" t="s">
        <v>21</v>
      </c>
      <c r="N2711" s="18">
        <f>VLOOKUP(Barcelona_Idealista4[[#This Row],[lift]],Tabla5[],2,0)</f>
        <v>0</v>
      </c>
      <c r="O2711" s="25">
        <v>360000</v>
      </c>
      <c r="P2711" s="25">
        <f>Barcelona_Idealista4[[#This Row],[prices]]/Barcelona_Idealista4[[#This Row],[area_m2]]</f>
        <v>5142.8571428571431</v>
      </c>
      <c r="Q2711" t="str">
        <f>_xlfn.TEXTJOIN("-",0,Barcelona_Idealista4[[#This Row],[condition]],Barcelona_Idealista4[[#This Row],[prices]])</f>
        <v>needs refurb-360000</v>
      </c>
      <c r="R2711" s="11" t="str" cm="1">
        <f t="array" ref="R27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2" spans="1:18" x14ac:dyDescent="0.2">
      <c r="A2712" s="1">
        <v>44746</v>
      </c>
      <c r="B2712" s="14">
        <f>YEAR(Barcelona_Idealista4[[#This Row],[Fecha]])</f>
        <v>2022</v>
      </c>
      <c r="C2712" t="s">
        <v>2833</v>
      </c>
      <c r="D2712" t="s">
        <v>11</v>
      </c>
      <c r="E2712" t="s">
        <v>12</v>
      </c>
      <c r="F2712" t="s">
        <v>31</v>
      </c>
      <c r="G2712" t="s">
        <v>120</v>
      </c>
      <c r="H2712" t="s">
        <v>15</v>
      </c>
      <c r="I2712">
        <v>3</v>
      </c>
      <c r="J2712">
        <v>70</v>
      </c>
      <c r="K2712" t="s">
        <v>16</v>
      </c>
      <c r="L2712" t="s">
        <v>17</v>
      </c>
      <c r="M2712" t="s">
        <v>60</v>
      </c>
      <c r="N2712" s="18">
        <f>VLOOKUP(Barcelona_Idealista4[[#This Row],[lift]],Tabla5[],2,0)</f>
        <v>0</v>
      </c>
      <c r="O2712" s="25">
        <v>255000</v>
      </c>
      <c r="P2712" s="25">
        <f>Barcelona_Idealista4[[#This Row],[prices]]/Barcelona_Idealista4[[#This Row],[area_m2]]</f>
        <v>3642.8571428571427</v>
      </c>
      <c r="Q2712" t="str">
        <f>_xlfn.TEXTJOIN("-",0,Barcelona_Idealista4[[#This Row],[condition]],Barcelona_Idealista4[[#This Row],[prices]])</f>
        <v>needs refurb-255000</v>
      </c>
      <c r="R2712" s="11" t="str" cm="1">
        <f t="array" ref="R27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3" spans="1:18" x14ac:dyDescent="0.2">
      <c r="A2713" s="1">
        <v>44747</v>
      </c>
      <c r="B2713" s="14">
        <f>YEAR(Barcelona_Idealista4[[#This Row],[Fecha]])</f>
        <v>2022</v>
      </c>
      <c r="C2713" t="s">
        <v>2834</v>
      </c>
      <c r="D2713" t="s">
        <v>11</v>
      </c>
      <c r="E2713" t="s">
        <v>50</v>
      </c>
      <c r="F2713" t="s">
        <v>51</v>
      </c>
      <c r="G2713" t="s">
        <v>120</v>
      </c>
      <c r="H2713" t="s">
        <v>15</v>
      </c>
      <c r="I2713">
        <v>2</v>
      </c>
      <c r="J2713">
        <v>70</v>
      </c>
      <c r="K2713" t="s">
        <v>28</v>
      </c>
      <c r="L2713" t="s">
        <v>17</v>
      </c>
      <c r="M2713" t="s">
        <v>18</v>
      </c>
      <c r="N2713" s="18">
        <f>VLOOKUP(Barcelona_Idealista4[[#This Row],[lift]],Tabla5[],2,0)</f>
        <v>0.02</v>
      </c>
      <c r="O2713" s="25">
        <v>239000</v>
      </c>
      <c r="P2713" s="25">
        <f>Barcelona_Idealista4[[#This Row],[prices]]/Barcelona_Idealista4[[#This Row],[area_m2]]</f>
        <v>3414.2857142857142</v>
      </c>
      <c r="Q2713" t="str">
        <f>_xlfn.TEXTJOIN("-",0,Barcelona_Idealista4[[#This Row],[condition]],Barcelona_Idealista4[[#This Row],[prices]])</f>
        <v>needs refurb-239000</v>
      </c>
      <c r="R2713" s="11" t="str" cm="1">
        <f t="array" ref="R27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4" spans="1:18" x14ac:dyDescent="0.2">
      <c r="A2714" s="1">
        <v>44748</v>
      </c>
      <c r="B2714" s="14">
        <f>YEAR(Barcelona_Idealista4[[#This Row],[Fecha]])</f>
        <v>2022</v>
      </c>
      <c r="C2714" t="s">
        <v>2835</v>
      </c>
      <c r="D2714" t="s">
        <v>11</v>
      </c>
      <c r="E2714" t="s">
        <v>12</v>
      </c>
      <c r="F2714" t="s">
        <v>22</v>
      </c>
      <c r="G2714" t="s">
        <v>120</v>
      </c>
      <c r="H2714" t="s">
        <v>15</v>
      </c>
      <c r="I2714">
        <v>2</v>
      </c>
      <c r="J2714">
        <v>56</v>
      </c>
      <c r="K2714" t="s">
        <v>16</v>
      </c>
      <c r="L2714" t="s">
        <v>67</v>
      </c>
      <c r="M2714" t="s">
        <v>36</v>
      </c>
      <c r="N2714" s="18">
        <f>VLOOKUP(Barcelona_Idealista4[[#This Row],[lift]],Tabla5[],2,0)</f>
        <v>0</v>
      </c>
      <c r="O2714" s="25">
        <v>209000</v>
      </c>
      <c r="P2714" s="25">
        <f>Barcelona_Idealista4[[#This Row],[prices]]/Barcelona_Idealista4[[#This Row],[area_m2]]</f>
        <v>3732.1428571428573</v>
      </c>
      <c r="Q2714" t="str">
        <f>_xlfn.TEXTJOIN("-",0,Barcelona_Idealista4[[#This Row],[condition]],Barcelona_Idealista4[[#This Row],[prices]])</f>
        <v>needs refurb-209000</v>
      </c>
      <c r="R2714" s="11" t="str" cm="1">
        <f t="array" ref="R27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5" spans="1:18" x14ac:dyDescent="0.2">
      <c r="A2715" s="1">
        <v>44749</v>
      </c>
      <c r="B2715" s="14">
        <f>YEAR(Barcelona_Idealista4[[#This Row],[Fecha]])</f>
        <v>2022</v>
      </c>
      <c r="C2715" t="s">
        <v>2836</v>
      </c>
      <c r="D2715" t="s">
        <v>11</v>
      </c>
      <c r="E2715" t="s">
        <v>12</v>
      </c>
      <c r="F2715" t="s">
        <v>33</v>
      </c>
      <c r="G2715" t="s">
        <v>120</v>
      </c>
      <c r="H2715" t="s">
        <v>15</v>
      </c>
      <c r="I2715">
        <v>5</v>
      </c>
      <c r="J2715">
        <v>155</v>
      </c>
      <c r="K2715" t="s">
        <v>16</v>
      </c>
      <c r="L2715" t="s">
        <v>17</v>
      </c>
      <c r="M2715" t="s">
        <v>36</v>
      </c>
      <c r="N2715" s="18">
        <f>VLOOKUP(Barcelona_Idealista4[[#This Row],[lift]],Tabla5[],2,0)</f>
        <v>0</v>
      </c>
      <c r="O2715" s="25">
        <v>595000</v>
      </c>
      <c r="P2715" s="25">
        <f>Barcelona_Idealista4[[#This Row],[prices]]/Barcelona_Idealista4[[#This Row],[area_m2]]</f>
        <v>3838.7096774193546</v>
      </c>
      <c r="Q2715" t="str">
        <f>_xlfn.TEXTJOIN("-",0,Barcelona_Idealista4[[#This Row],[condition]],Barcelona_Idealista4[[#This Row],[prices]])</f>
        <v>needs refurb-595000</v>
      </c>
      <c r="R2715" s="11" t="str" cm="1">
        <f t="array" ref="R27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6" spans="1:18" x14ac:dyDescent="0.2">
      <c r="A2716" s="1">
        <v>44750</v>
      </c>
      <c r="B2716" s="14">
        <f>YEAR(Barcelona_Idealista4[[#This Row],[Fecha]])</f>
        <v>2022</v>
      </c>
      <c r="C2716" t="s">
        <v>2837</v>
      </c>
      <c r="D2716" t="s">
        <v>11</v>
      </c>
      <c r="E2716" t="s">
        <v>50</v>
      </c>
      <c r="F2716" t="s">
        <v>84</v>
      </c>
      <c r="G2716" t="s">
        <v>120</v>
      </c>
      <c r="H2716" t="s">
        <v>15</v>
      </c>
      <c r="I2716">
        <v>3</v>
      </c>
      <c r="J2716">
        <v>78</v>
      </c>
      <c r="K2716" t="s">
        <v>16</v>
      </c>
      <c r="L2716" t="s">
        <v>17</v>
      </c>
      <c r="M2716" t="s">
        <v>52</v>
      </c>
      <c r="N2716" s="18">
        <f>VLOOKUP(Barcelona_Idealista4[[#This Row],[lift]],Tabla5[],2,0)</f>
        <v>0</v>
      </c>
      <c r="O2716" s="25">
        <v>255000</v>
      </c>
      <c r="P2716" s="25">
        <f>Barcelona_Idealista4[[#This Row],[prices]]/Barcelona_Idealista4[[#This Row],[area_m2]]</f>
        <v>3269.2307692307691</v>
      </c>
      <c r="Q2716" t="str">
        <f>_xlfn.TEXTJOIN("-",0,Barcelona_Idealista4[[#This Row],[condition]],Barcelona_Idealista4[[#This Row],[prices]])</f>
        <v>needs refurb-255000</v>
      </c>
      <c r="R2716" s="11" t="str" cm="1">
        <f t="array" ref="R27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7" spans="1:18" x14ac:dyDescent="0.2">
      <c r="A2717" s="1">
        <v>44751</v>
      </c>
      <c r="B2717" s="14">
        <f>YEAR(Barcelona_Idealista4[[#This Row],[Fecha]])</f>
        <v>2022</v>
      </c>
      <c r="C2717" t="s">
        <v>2838</v>
      </c>
      <c r="D2717" t="s">
        <v>11</v>
      </c>
      <c r="E2717" t="s">
        <v>89</v>
      </c>
      <c r="F2717" t="s">
        <v>93</v>
      </c>
      <c r="G2717" t="s">
        <v>120</v>
      </c>
      <c r="H2717" t="s">
        <v>27</v>
      </c>
      <c r="I2717">
        <v>4</v>
      </c>
      <c r="J2717">
        <v>137</v>
      </c>
      <c r="K2717" t="s">
        <v>28</v>
      </c>
      <c r="L2717" t="s">
        <v>17</v>
      </c>
      <c r="M2717" t="s">
        <v>29</v>
      </c>
      <c r="N2717" s="18">
        <f>VLOOKUP(Barcelona_Idealista4[[#This Row],[lift]],Tabla5[],2,0)</f>
        <v>0.02</v>
      </c>
      <c r="O2717" s="25">
        <v>265000</v>
      </c>
      <c r="P2717" s="25">
        <f>Barcelona_Idealista4[[#This Row],[prices]]/Barcelona_Idealista4[[#This Row],[area_m2]]</f>
        <v>1934.3065693430658</v>
      </c>
      <c r="Q2717" t="str">
        <f>_xlfn.TEXTJOIN("-",0,Barcelona_Idealista4[[#This Row],[condition]],Barcelona_Idealista4[[#This Row],[prices]])</f>
        <v>needs refurb-265000</v>
      </c>
      <c r="R2717" s="11" t="str" cm="1">
        <f t="array" ref="R27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18" spans="1:18" x14ac:dyDescent="0.2">
      <c r="A2718" s="1">
        <v>44752</v>
      </c>
      <c r="B2718" s="14">
        <f>YEAR(Barcelona_Idealista4[[#This Row],[Fecha]])</f>
        <v>2022</v>
      </c>
      <c r="C2718" t="s">
        <v>2839</v>
      </c>
      <c r="D2718" t="s">
        <v>11</v>
      </c>
      <c r="E2718" t="s">
        <v>12</v>
      </c>
      <c r="F2718" t="s">
        <v>41</v>
      </c>
      <c r="G2718" t="s">
        <v>120</v>
      </c>
      <c r="H2718" t="s">
        <v>15</v>
      </c>
      <c r="I2718">
        <v>2</v>
      </c>
      <c r="J2718">
        <v>58</v>
      </c>
      <c r="K2718" t="s">
        <v>16</v>
      </c>
      <c r="L2718" t="s">
        <v>67</v>
      </c>
      <c r="M2718" t="s">
        <v>57</v>
      </c>
      <c r="N2718" s="18">
        <f>VLOOKUP(Barcelona_Idealista4[[#This Row],[lift]],Tabla5[],2,0)</f>
        <v>0</v>
      </c>
      <c r="O2718" s="25">
        <v>205000</v>
      </c>
      <c r="P2718" s="25">
        <f>Barcelona_Idealista4[[#This Row],[prices]]/Barcelona_Idealista4[[#This Row],[area_m2]]</f>
        <v>3534.4827586206898</v>
      </c>
      <c r="Q2718" t="str">
        <f>_xlfn.TEXTJOIN("-",0,Barcelona_Idealista4[[#This Row],[condition]],Barcelona_Idealista4[[#This Row],[prices]])</f>
        <v>needs refurb-205000</v>
      </c>
      <c r="R2718" s="11" t="str" cm="1">
        <f t="array" ref="R27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19" spans="1:18" x14ac:dyDescent="0.2">
      <c r="A2719" s="1">
        <v>44753</v>
      </c>
      <c r="B2719" s="14">
        <f>YEAR(Barcelona_Idealista4[[#This Row],[Fecha]])</f>
        <v>2022</v>
      </c>
      <c r="C2719" t="s">
        <v>2840</v>
      </c>
      <c r="D2719" t="s">
        <v>11</v>
      </c>
      <c r="E2719" t="s">
        <v>42</v>
      </c>
      <c r="F2719" t="s">
        <v>81</v>
      </c>
      <c r="G2719" t="s">
        <v>120</v>
      </c>
      <c r="H2719" t="s">
        <v>15</v>
      </c>
      <c r="I2719">
        <v>3</v>
      </c>
      <c r="J2719">
        <v>74</v>
      </c>
      <c r="K2719" t="s">
        <v>16</v>
      </c>
      <c r="L2719" t="s">
        <v>17</v>
      </c>
      <c r="M2719" t="s">
        <v>18</v>
      </c>
      <c r="N2719" s="18">
        <f>VLOOKUP(Barcelona_Idealista4[[#This Row],[lift]],Tabla5[],2,0)</f>
        <v>0</v>
      </c>
      <c r="O2719" s="25">
        <v>233000</v>
      </c>
      <c r="P2719" s="25">
        <f>Barcelona_Idealista4[[#This Row],[prices]]/Barcelona_Idealista4[[#This Row],[area_m2]]</f>
        <v>3148.6486486486488</v>
      </c>
      <c r="Q2719" t="str">
        <f>_xlfn.TEXTJOIN("-",0,Barcelona_Idealista4[[#This Row],[condition]],Barcelona_Idealista4[[#This Row],[prices]])</f>
        <v>needs refurb-233000</v>
      </c>
      <c r="R2719" s="11" t="str" cm="1">
        <f t="array" ref="R27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0" spans="1:18" x14ac:dyDescent="0.2">
      <c r="A2720" s="1">
        <v>44754</v>
      </c>
      <c r="B2720" s="14">
        <f>YEAR(Barcelona_Idealista4[[#This Row],[Fecha]])</f>
        <v>2022</v>
      </c>
      <c r="C2720" t="s">
        <v>2841</v>
      </c>
      <c r="D2720" t="s">
        <v>11</v>
      </c>
      <c r="E2720" t="s">
        <v>54</v>
      </c>
      <c r="F2720" t="s">
        <v>97</v>
      </c>
      <c r="G2720" t="s">
        <v>120</v>
      </c>
      <c r="H2720" t="s">
        <v>15</v>
      </c>
      <c r="I2720">
        <v>3</v>
      </c>
      <c r="J2720">
        <v>79</v>
      </c>
      <c r="K2720" t="s">
        <v>16</v>
      </c>
      <c r="L2720" t="s">
        <v>67</v>
      </c>
      <c r="M2720" t="s">
        <v>21</v>
      </c>
      <c r="N2720" s="18">
        <f>VLOOKUP(Barcelona_Idealista4[[#This Row],[lift]],Tabla5[],2,0)</f>
        <v>0</v>
      </c>
      <c r="O2720" s="25">
        <v>219000</v>
      </c>
      <c r="P2720" s="25">
        <f>Barcelona_Idealista4[[#This Row],[prices]]/Barcelona_Idealista4[[#This Row],[area_m2]]</f>
        <v>2772.1518987341774</v>
      </c>
      <c r="Q2720" t="str">
        <f>_xlfn.TEXTJOIN("-",0,Barcelona_Idealista4[[#This Row],[condition]],Barcelona_Idealista4[[#This Row],[prices]])</f>
        <v>needs refurb-219000</v>
      </c>
      <c r="R2720" s="11" t="str" cm="1">
        <f t="array" ref="R272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21" spans="1:18" x14ac:dyDescent="0.2">
      <c r="A2721" s="1">
        <v>44755</v>
      </c>
      <c r="B2721" s="14">
        <f>YEAR(Barcelona_Idealista4[[#This Row],[Fecha]])</f>
        <v>2022</v>
      </c>
      <c r="C2721" t="s">
        <v>2842</v>
      </c>
      <c r="D2721" t="s">
        <v>11</v>
      </c>
      <c r="E2721" t="s">
        <v>42</v>
      </c>
      <c r="F2721" t="s">
        <v>61</v>
      </c>
      <c r="G2721" t="s">
        <v>120</v>
      </c>
      <c r="H2721" t="s">
        <v>15</v>
      </c>
      <c r="I2721">
        <v>4</v>
      </c>
      <c r="J2721">
        <v>96</v>
      </c>
      <c r="K2721" t="s">
        <v>16</v>
      </c>
      <c r="L2721" t="s">
        <v>67</v>
      </c>
      <c r="M2721" t="s">
        <v>40</v>
      </c>
      <c r="N2721" s="18">
        <f>VLOOKUP(Barcelona_Idealista4[[#This Row],[lift]],Tabla5[],2,0)</f>
        <v>0</v>
      </c>
      <c r="O2721" s="25">
        <v>325000</v>
      </c>
      <c r="P2721" s="25">
        <f>Barcelona_Idealista4[[#This Row],[prices]]/Barcelona_Idealista4[[#This Row],[area_m2]]</f>
        <v>3385.4166666666665</v>
      </c>
      <c r="Q2721" t="str">
        <f>_xlfn.TEXTJOIN("-",0,Barcelona_Idealista4[[#This Row],[condition]],Barcelona_Idealista4[[#This Row],[prices]])</f>
        <v>needs refurb-325000</v>
      </c>
      <c r="R2721" s="11" t="str" cm="1">
        <f t="array" ref="R27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2" spans="1:18" x14ac:dyDescent="0.2">
      <c r="A2722" s="1">
        <v>44756</v>
      </c>
      <c r="B2722" s="14">
        <f>YEAR(Barcelona_Idealista4[[#This Row],[Fecha]])</f>
        <v>2022</v>
      </c>
      <c r="C2722" t="s">
        <v>2843</v>
      </c>
      <c r="D2722" t="s">
        <v>11</v>
      </c>
      <c r="E2722" t="s">
        <v>19</v>
      </c>
      <c r="F2722" t="s">
        <v>73</v>
      </c>
      <c r="G2722" t="s">
        <v>120</v>
      </c>
      <c r="H2722" t="s">
        <v>15</v>
      </c>
      <c r="I2722">
        <v>2</v>
      </c>
      <c r="J2722">
        <v>114</v>
      </c>
      <c r="K2722" t="s">
        <v>16</v>
      </c>
      <c r="L2722" t="s">
        <v>17</v>
      </c>
      <c r="M2722" t="s">
        <v>46</v>
      </c>
      <c r="N2722" s="18">
        <f>VLOOKUP(Barcelona_Idealista4[[#This Row],[lift]],Tabla5[],2,0)</f>
        <v>0</v>
      </c>
      <c r="O2722" s="25">
        <v>500000</v>
      </c>
      <c r="P2722" s="25">
        <f>Barcelona_Idealista4[[#This Row],[prices]]/Barcelona_Idealista4[[#This Row],[area_m2]]</f>
        <v>4385.9649122807014</v>
      </c>
      <c r="Q2722" t="str">
        <f>_xlfn.TEXTJOIN("-",0,Barcelona_Idealista4[[#This Row],[condition]],Barcelona_Idealista4[[#This Row],[prices]])</f>
        <v>needs refurb-500000</v>
      </c>
      <c r="R2722" s="11" t="str" cm="1">
        <f t="array" ref="R27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3" spans="1:18" x14ac:dyDescent="0.2">
      <c r="A2723" s="1">
        <v>44757</v>
      </c>
      <c r="B2723" s="14">
        <f>YEAR(Barcelona_Idealista4[[#This Row],[Fecha]])</f>
        <v>2022</v>
      </c>
      <c r="C2723" t="s">
        <v>2844</v>
      </c>
      <c r="D2723" t="s">
        <v>11</v>
      </c>
      <c r="E2723" t="s">
        <v>37</v>
      </c>
      <c r="F2723" t="s">
        <v>74</v>
      </c>
      <c r="G2723" t="s">
        <v>120</v>
      </c>
      <c r="H2723" t="s">
        <v>15</v>
      </c>
      <c r="I2723">
        <v>5</v>
      </c>
      <c r="J2723">
        <v>100</v>
      </c>
      <c r="K2723" t="s">
        <v>16</v>
      </c>
      <c r="L2723" t="s">
        <v>17</v>
      </c>
      <c r="M2723" t="s">
        <v>58</v>
      </c>
      <c r="N2723" s="18">
        <f>VLOOKUP(Barcelona_Idealista4[[#This Row],[lift]],Tabla5[],2,0)</f>
        <v>0</v>
      </c>
      <c r="O2723" s="25">
        <v>358000</v>
      </c>
      <c r="P2723" s="25">
        <f>Barcelona_Idealista4[[#This Row],[prices]]/Barcelona_Idealista4[[#This Row],[area_m2]]</f>
        <v>3580</v>
      </c>
      <c r="Q2723" t="str">
        <f>_xlfn.TEXTJOIN("-",0,Barcelona_Idealista4[[#This Row],[condition]],Barcelona_Idealista4[[#This Row],[prices]])</f>
        <v>needs refurb-358000</v>
      </c>
      <c r="R2723" s="11" t="str" cm="1">
        <f t="array" ref="R27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4" spans="1:18" x14ac:dyDescent="0.2">
      <c r="A2724" s="1">
        <v>44758</v>
      </c>
      <c r="B2724" s="14">
        <f>YEAR(Barcelona_Idealista4[[#This Row],[Fecha]])</f>
        <v>2022</v>
      </c>
      <c r="C2724" t="s">
        <v>2845</v>
      </c>
      <c r="D2724" t="s">
        <v>11</v>
      </c>
      <c r="E2724" t="s">
        <v>34</v>
      </c>
      <c r="F2724" t="s">
        <v>44</v>
      </c>
      <c r="G2724" t="s">
        <v>120</v>
      </c>
      <c r="H2724" t="s">
        <v>15</v>
      </c>
      <c r="I2724">
        <v>6</v>
      </c>
      <c r="J2724">
        <v>289</v>
      </c>
      <c r="K2724" t="s">
        <v>16</v>
      </c>
      <c r="L2724" t="s">
        <v>17</v>
      </c>
      <c r="M2724" t="s">
        <v>40</v>
      </c>
      <c r="N2724" s="18">
        <f>VLOOKUP(Barcelona_Idealista4[[#This Row],[lift]],Tabla5[],2,0)</f>
        <v>0</v>
      </c>
      <c r="O2724" s="25">
        <v>1200000</v>
      </c>
      <c r="P2724" s="25">
        <f>Barcelona_Idealista4[[#This Row],[prices]]/Barcelona_Idealista4[[#This Row],[area_m2]]</f>
        <v>4152.249134948097</v>
      </c>
      <c r="Q2724" t="str">
        <f>_xlfn.TEXTJOIN("-",0,Barcelona_Idealista4[[#This Row],[condition]],Barcelona_Idealista4[[#This Row],[prices]])</f>
        <v>needs refurb-1200000</v>
      </c>
      <c r="R2724" s="11" t="str" cm="1">
        <f t="array" ref="R27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5" spans="1:18" x14ac:dyDescent="0.2">
      <c r="A2725" s="1">
        <v>44759</v>
      </c>
      <c r="B2725" s="14">
        <f>YEAR(Barcelona_Idealista4[[#This Row],[Fecha]])</f>
        <v>2022</v>
      </c>
      <c r="C2725" t="s">
        <v>2846</v>
      </c>
      <c r="D2725" t="s">
        <v>11</v>
      </c>
      <c r="E2725" t="s">
        <v>50</v>
      </c>
      <c r="F2725" t="s">
        <v>66</v>
      </c>
      <c r="G2725" t="s">
        <v>120</v>
      </c>
      <c r="H2725" t="s">
        <v>15</v>
      </c>
      <c r="I2725">
        <v>4</v>
      </c>
      <c r="J2725">
        <v>88</v>
      </c>
      <c r="K2725" t="s">
        <v>16</v>
      </c>
      <c r="L2725" t="s">
        <v>17</v>
      </c>
      <c r="M2725" t="s">
        <v>36</v>
      </c>
      <c r="N2725" s="18">
        <f>VLOOKUP(Barcelona_Idealista4[[#This Row],[lift]],Tabla5[],2,0)</f>
        <v>0</v>
      </c>
      <c r="O2725" s="25">
        <v>350000</v>
      </c>
      <c r="P2725" s="25">
        <f>Barcelona_Idealista4[[#This Row],[prices]]/Barcelona_Idealista4[[#This Row],[area_m2]]</f>
        <v>3977.2727272727275</v>
      </c>
      <c r="Q2725" t="str">
        <f>_xlfn.TEXTJOIN("-",0,Barcelona_Idealista4[[#This Row],[condition]],Barcelona_Idealista4[[#This Row],[prices]])</f>
        <v>needs refurb-350000</v>
      </c>
      <c r="R2725" s="11" t="str" cm="1">
        <f t="array" ref="R27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6" spans="1:18" x14ac:dyDescent="0.2">
      <c r="A2726" s="1">
        <v>44760</v>
      </c>
      <c r="B2726" s="14">
        <f>YEAR(Barcelona_Idealista4[[#This Row],[Fecha]])</f>
        <v>2022</v>
      </c>
      <c r="C2726" t="s">
        <v>2847</v>
      </c>
      <c r="D2726" t="s">
        <v>11</v>
      </c>
      <c r="E2726" t="s">
        <v>12</v>
      </c>
      <c r="F2726" t="s">
        <v>41</v>
      </c>
      <c r="G2726" t="s">
        <v>120</v>
      </c>
      <c r="H2726" t="s">
        <v>15</v>
      </c>
      <c r="I2726">
        <v>3</v>
      </c>
      <c r="J2726">
        <v>69</v>
      </c>
      <c r="K2726" t="s">
        <v>16</v>
      </c>
      <c r="L2726" t="s">
        <v>17</v>
      </c>
      <c r="M2726" t="s">
        <v>40</v>
      </c>
      <c r="N2726" s="18">
        <f>VLOOKUP(Barcelona_Idealista4[[#This Row],[lift]],Tabla5[],2,0)</f>
        <v>0</v>
      </c>
      <c r="O2726" s="25">
        <v>340000</v>
      </c>
      <c r="P2726" s="25">
        <f>Barcelona_Idealista4[[#This Row],[prices]]/Barcelona_Idealista4[[#This Row],[area_m2]]</f>
        <v>4927.536231884058</v>
      </c>
      <c r="Q2726" t="str">
        <f>_xlfn.TEXTJOIN("-",0,Barcelona_Idealista4[[#This Row],[condition]],Barcelona_Idealista4[[#This Row],[prices]])</f>
        <v>needs refurb-340000</v>
      </c>
      <c r="R2726" s="11" t="str" cm="1">
        <f t="array" ref="R27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7" spans="1:18" x14ac:dyDescent="0.2">
      <c r="A2727" s="1">
        <v>44761</v>
      </c>
      <c r="B2727" s="14">
        <f>YEAR(Barcelona_Idealista4[[#This Row],[Fecha]])</f>
        <v>2022</v>
      </c>
      <c r="C2727" t="s">
        <v>2848</v>
      </c>
      <c r="D2727" t="s">
        <v>11</v>
      </c>
      <c r="E2727" t="s">
        <v>19</v>
      </c>
      <c r="F2727" t="s">
        <v>68</v>
      </c>
      <c r="G2727" t="s">
        <v>120</v>
      </c>
      <c r="H2727" t="s">
        <v>15</v>
      </c>
      <c r="I2727">
        <v>3</v>
      </c>
      <c r="J2727">
        <v>93</v>
      </c>
      <c r="K2727" t="s">
        <v>28</v>
      </c>
      <c r="L2727" t="s">
        <v>17</v>
      </c>
      <c r="M2727" t="s">
        <v>18</v>
      </c>
      <c r="N2727" s="18">
        <f>VLOOKUP(Barcelona_Idealista4[[#This Row],[lift]],Tabla5[],2,0)</f>
        <v>0.02</v>
      </c>
      <c r="O2727" s="25">
        <v>375000</v>
      </c>
      <c r="P2727" s="25">
        <f>Barcelona_Idealista4[[#This Row],[prices]]/Barcelona_Idealista4[[#This Row],[area_m2]]</f>
        <v>4032.2580645161293</v>
      </c>
      <c r="Q2727" t="str">
        <f>_xlfn.TEXTJOIN("-",0,Barcelona_Idealista4[[#This Row],[condition]],Barcelona_Idealista4[[#This Row],[prices]])</f>
        <v>needs refurb-375000</v>
      </c>
      <c r="R2727" s="11" t="str" cm="1">
        <f t="array" ref="R27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8" spans="1:18" x14ac:dyDescent="0.2">
      <c r="A2728" s="1">
        <v>44762</v>
      </c>
      <c r="B2728" s="14">
        <f>YEAR(Barcelona_Idealista4[[#This Row],[Fecha]])</f>
        <v>2022</v>
      </c>
      <c r="C2728" t="s">
        <v>2849</v>
      </c>
      <c r="D2728" t="s">
        <v>11</v>
      </c>
      <c r="E2728" t="s">
        <v>34</v>
      </c>
      <c r="F2728" t="s">
        <v>35</v>
      </c>
      <c r="G2728" t="s">
        <v>120</v>
      </c>
      <c r="H2728" t="s">
        <v>69</v>
      </c>
      <c r="I2728">
        <v>7</v>
      </c>
      <c r="J2728">
        <v>716</v>
      </c>
      <c r="K2728" t="s">
        <v>28</v>
      </c>
      <c r="L2728" t="s">
        <v>17</v>
      </c>
      <c r="M2728" t="s">
        <v>29</v>
      </c>
      <c r="N2728" s="18">
        <f>VLOOKUP(Barcelona_Idealista4[[#This Row],[lift]],Tabla5[],2,0)</f>
        <v>0.02</v>
      </c>
      <c r="O2728" s="25">
        <v>3390000</v>
      </c>
      <c r="P2728" s="25">
        <f>Barcelona_Idealista4[[#This Row],[prices]]/Barcelona_Idealista4[[#This Row],[area_m2]]</f>
        <v>4734.63687150838</v>
      </c>
      <c r="Q2728" t="str">
        <f>_xlfn.TEXTJOIN("-",0,Barcelona_Idealista4[[#This Row],[condition]],Barcelona_Idealista4[[#This Row],[prices]])</f>
        <v>needs refurb-3390000</v>
      </c>
      <c r="R2728" s="11" t="str" cm="1">
        <f t="array" ref="R27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29" spans="1:18" x14ac:dyDescent="0.2">
      <c r="A2729" s="1">
        <v>44763</v>
      </c>
      <c r="B2729" s="14">
        <f>YEAR(Barcelona_Idealista4[[#This Row],[Fecha]])</f>
        <v>2022</v>
      </c>
      <c r="C2729" t="s">
        <v>2850</v>
      </c>
      <c r="D2729" t="s">
        <v>11</v>
      </c>
      <c r="E2729" t="s">
        <v>47</v>
      </c>
      <c r="F2729" t="s">
        <v>63</v>
      </c>
      <c r="G2729" t="s">
        <v>120</v>
      </c>
      <c r="H2729" t="s">
        <v>15</v>
      </c>
      <c r="I2729">
        <v>4</v>
      </c>
      <c r="J2729">
        <v>97</v>
      </c>
      <c r="K2729" t="s">
        <v>16</v>
      </c>
      <c r="L2729" t="s">
        <v>17</v>
      </c>
      <c r="M2729" t="s">
        <v>60</v>
      </c>
      <c r="N2729" s="18">
        <f>VLOOKUP(Barcelona_Idealista4[[#This Row],[lift]],Tabla5[],2,0)</f>
        <v>0</v>
      </c>
      <c r="O2729" s="25">
        <v>340000</v>
      </c>
      <c r="P2729" s="25">
        <f>Barcelona_Idealista4[[#This Row],[prices]]/Barcelona_Idealista4[[#This Row],[area_m2]]</f>
        <v>3505.1546391752577</v>
      </c>
      <c r="Q2729" t="str">
        <f>_xlfn.TEXTJOIN("-",0,Barcelona_Idealista4[[#This Row],[condition]],Barcelona_Idealista4[[#This Row],[prices]])</f>
        <v>needs refurb-340000</v>
      </c>
      <c r="R2729" s="11" t="str" cm="1">
        <f t="array" ref="R27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0" spans="1:18" x14ac:dyDescent="0.2">
      <c r="A2730" s="1">
        <v>44764</v>
      </c>
      <c r="B2730" s="14">
        <f>YEAR(Barcelona_Idealista4[[#This Row],[Fecha]])</f>
        <v>2022</v>
      </c>
      <c r="C2730" t="s">
        <v>2851</v>
      </c>
      <c r="D2730" t="s">
        <v>11</v>
      </c>
      <c r="E2730" t="s">
        <v>34</v>
      </c>
      <c r="F2730" t="s">
        <v>35</v>
      </c>
      <c r="G2730" t="s">
        <v>120</v>
      </c>
      <c r="H2730" t="s">
        <v>15</v>
      </c>
      <c r="I2730">
        <v>5</v>
      </c>
      <c r="J2730">
        <v>145</v>
      </c>
      <c r="K2730" t="s">
        <v>16</v>
      </c>
      <c r="L2730" t="s">
        <v>17</v>
      </c>
      <c r="M2730" t="s">
        <v>18</v>
      </c>
      <c r="N2730" s="18">
        <f>VLOOKUP(Barcelona_Idealista4[[#This Row],[lift]],Tabla5[],2,0)</f>
        <v>0</v>
      </c>
      <c r="O2730" s="25">
        <v>1220000</v>
      </c>
      <c r="P2730" s="25">
        <f>Barcelona_Idealista4[[#This Row],[prices]]/Barcelona_Idealista4[[#This Row],[area_m2]]</f>
        <v>8413.7931034482754</v>
      </c>
      <c r="Q2730" t="str">
        <f>_xlfn.TEXTJOIN("-",0,Barcelona_Idealista4[[#This Row],[condition]],Barcelona_Idealista4[[#This Row],[prices]])</f>
        <v>needs refurb-1220000</v>
      </c>
      <c r="R2730" s="11" t="str" cm="1">
        <f t="array" ref="R27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1" spans="1:18" x14ac:dyDescent="0.2">
      <c r="A2731" s="1">
        <v>44765</v>
      </c>
      <c r="B2731" s="14">
        <f>YEAR(Barcelona_Idealista4[[#This Row],[Fecha]])</f>
        <v>2022</v>
      </c>
      <c r="C2731" t="s">
        <v>2852</v>
      </c>
      <c r="D2731" t="s">
        <v>11</v>
      </c>
      <c r="E2731" t="s">
        <v>47</v>
      </c>
      <c r="F2731" t="s">
        <v>102</v>
      </c>
      <c r="G2731" t="s">
        <v>120</v>
      </c>
      <c r="H2731" t="s">
        <v>15</v>
      </c>
      <c r="I2731">
        <v>3</v>
      </c>
      <c r="J2731">
        <v>120</v>
      </c>
      <c r="K2731" t="s">
        <v>16</v>
      </c>
      <c r="L2731" t="s">
        <v>17</v>
      </c>
      <c r="M2731" t="s">
        <v>60</v>
      </c>
      <c r="N2731" s="18">
        <f>VLOOKUP(Barcelona_Idealista4[[#This Row],[lift]],Tabla5[],2,0)</f>
        <v>0</v>
      </c>
      <c r="O2731" s="25">
        <v>463000</v>
      </c>
      <c r="P2731" s="25">
        <f>Barcelona_Idealista4[[#This Row],[prices]]/Barcelona_Idealista4[[#This Row],[area_m2]]</f>
        <v>3858.3333333333335</v>
      </c>
      <c r="Q2731" t="str">
        <f>_xlfn.TEXTJOIN("-",0,Barcelona_Idealista4[[#This Row],[condition]],Barcelona_Idealista4[[#This Row],[prices]])</f>
        <v>needs refurb-463000</v>
      </c>
      <c r="R2731" s="11" t="str" cm="1">
        <f t="array" ref="R27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2" spans="1:18" x14ac:dyDescent="0.2">
      <c r="A2732" s="1">
        <v>44766</v>
      </c>
      <c r="B2732" s="14">
        <f>YEAR(Barcelona_Idealista4[[#This Row],[Fecha]])</f>
        <v>2022</v>
      </c>
      <c r="C2732" t="s">
        <v>2853</v>
      </c>
      <c r="D2732" t="s">
        <v>11</v>
      </c>
      <c r="E2732" t="s">
        <v>34</v>
      </c>
      <c r="F2732" t="s">
        <v>35</v>
      </c>
      <c r="G2732" t="s">
        <v>120</v>
      </c>
      <c r="H2732" t="s">
        <v>15</v>
      </c>
      <c r="I2732">
        <v>5</v>
      </c>
      <c r="J2732">
        <v>227</v>
      </c>
      <c r="K2732" t="s">
        <v>28</v>
      </c>
      <c r="L2732" t="s">
        <v>17</v>
      </c>
      <c r="M2732" t="s">
        <v>52</v>
      </c>
      <c r="N2732" s="18">
        <f>VLOOKUP(Barcelona_Idealista4[[#This Row],[lift]],Tabla5[],2,0)</f>
        <v>0.02</v>
      </c>
      <c r="O2732" s="25">
        <v>1095000</v>
      </c>
      <c r="P2732" s="25">
        <f>Barcelona_Idealista4[[#This Row],[prices]]/Barcelona_Idealista4[[#This Row],[area_m2]]</f>
        <v>4823.7885462555068</v>
      </c>
      <c r="Q2732" t="str">
        <f>_xlfn.TEXTJOIN("-",0,Barcelona_Idealista4[[#This Row],[condition]],Barcelona_Idealista4[[#This Row],[prices]])</f>
        <v>needs refurb-1095000</v>
      </c>
      <c r="R2732" s="11" t="str" cm="1">
        <f t="array" ref="R27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3" spans="1:18" x14ac:dyDescent="0.2">
      <c r="A2733" s="1">
        <v>44767</v>
      </c>
      <c r="B2733" s="14">
        <f>YEAR(Barcelona_Idealista4[[#This Row],[Fecha]])</f>
        <v>2022</v>
      </c>
      <c r="C2733" t="s">
        <v>2854</v>
      </c>
      <c r="D2733" t="s">
        <v>11</v>
      </c>
      <c r="E2733" t="s">
        <v>25</v>
      </c>
      <c r="F2733" t="s">
        <v>70</v>
      </c>
      <c r="G2733" t="s">
        <v>120</v>
      </c>
      <c r="H2733" t="s">
        <v>15</v>
      </c>
      <c r="I2733">
        <v>3</v>
      </c>
      <c r="J2733">
        <v>55</v>
      </c>
      <c r="K2733" t="s">
        <v>28</v>
      </c>
      <c r="L2733" t="s">
        <v>17</v>
      </c>
      <c r="M2733" t="s">
        <v>57</v>
      </c>
      <c r="N2733" s="18">
        <f>VLOOKUP(Barcelona_Idealista4[[#This Row],[lift]],Tabla5[],2,0)</f>
        <v>0.02</v>
      </c>
      <c r="O2733" s="25">
        <v>130000</v>
      </c>
      <c r="P2733" s="25">
        <f>Barcelona_Idealista4[[#This Row],[prices]]/Barcelona_Idealista4[[#This Row],[area_m2]]</f>
        <v>2363.6363636363635</v>
      </c>
      <c r="Q2733" t="str">
        <f>_xlfn.TEXTJOIN("-",0,Barcelona_Idealista4[[#This Row],[condition]],Barcelona_Idealista4[[#This Row],[prices]])</f>
        <v>needs refurb-130000</v>
      </c>
      <c r="R2733" s="11" t="str" cm="1">
        <f t="array" ref="R27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34" spans="1:18" x14ac:dyDescent="0.2">
      <c r="A2734" s="1">
        <v>44768</v>
      </c>
      <c r="B2734" s="14">
        <f>YEAR(Barcelona_Idealista4[[#This Row],[Fecha]])</f>
        <v>2022</v>
      </c>
      <c r="C2734" t="s">
        <v>2855</v>
      </c>
      <c r="D2734" t="s">
        <v>11</v>
      </c>
      <c r="E2734" t="s">
        <v>19</v>
      </c>
      <c r="F2734" t="s">
        <v>20</v>
      </c>
      <c r="G2734" t="s">
        <v>120</v>
      </c>
      <c r="H2734" t="s">
        <v>15</v>
      </c>
      <c r="I2734">
        <v>3</v>
      </c>
      <c r="J2734">
        <v>143</v>
      </c>
      <c r="K2734" t="s">
        <v>16</v>
      </c>
      <c r="L2734" t="s">
        <v>17</v>
      </c>
      <c r="M2734" t="s">
        <v>18</v>
      </c>
      <c r="N2734" s="18">
        <f>VLOOKUP(Barcelona_Idealista4[[#This Row],[lift]],Tabla5[],2,0)</f>
        <v>0</v>
      </c>
      <c r="O2734" s="25">
        <v>900000</v>
      </c>
      <c r="P2734" s="25">
        <f>Barcelona_Idealista4[[#This Row],[prices]]/Barcelona_Idealista4[[#This Row],[area_m2]]</f>
        <v>6293.7062937062938</v>
      </c>
      <c r="Q2734" t="str">
        <f>_xlfn.TEXTJOIN("-",0,Barcelona_Idealista4[[#This Row],[condition]],Barcelona_Idealista4[[#This Row],[prices]])</f>
        <v>needs refurb-900000</v>
      </c>
      <c r="R2734" s="11" t="str" cm="1">
        <f t="array" ref="R27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5" spans="1:18" x14ac:dyDescent="0.2">
      <c r="A2735" s="1">
        <v>44769</v>
      </c>
      <c r="B2735" s="14">
        <f>YEAR(Barcelona_Idealista4[[#This Row],[Fecha]])</f>
        <v>2022</v>
      </c>
      <c r="C2735" t="s">
        <v>2856</v>
      </c>
      <c r="D2735" t="s">
        <v>11</v>
      </c>
      <c r="E2735" t="s">
        <v>19</v>
      </c>
      <c r="F2735" t="s">
        <v>68</v>
      </c>
      <c r="G2735" t="s">
        <v>120</v>
      </c>
      <c r="H2735" t="s">
        <v>15</v>
      </c>
      <c r="I2735">
        <v>7</v>
      </c>
      <c r="J2735">
        <v>319</v>
      </c>
      <c r="K2735" t="s">
        <v>16</v>
      </c>
      <c r="L2735" t="s">
        <v>17</v>
      </c>
      <c r="M2735" t="s">
        <v>18</v>
      </c>
      <c r="N2735" s="18">
        <f>VLOOKUP(Barcelona_Idealista4[[#This Row],[lift]],Tabla5[],2,0)</f>
        <v>0</v>
      </c>
      <c r="O2735" s="25">
        <v>1350000</v>
      </c>
      <c r="P2735" s="25">
        <f>Barcelona_Idealista4[[#This Row],[prices]]/Barcelona_Idealista4[[#This Row],[area_m2]]</f>
        <v>4231.9749216300943</v>
      </c>
      <c r="Q2735" t="str">
        <f>_xlfn.TEXTJOIN("-",0,Barcelona_Idealista4[[#This Row],[condition]],Barcelona_Idealista4[[#This Row],[prices]])</f>
        <v>needs refurb-1350000</v>
      </c>
      <c r="R2735" s="11" t="str" cm="1">
        <f t="array" ref="R27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6" spans="1:18" x14ac:dyDescent="0.2">
      <c r="A2736" s="1">
        <v>44770</v>
      </c>
      <c r="B2736" s="14">
        <f>YEAR(Barcelona_Idealista4[[#This Row],[Fecha]])</f>
        <v>2022</v>
      </c>
      <c r="C2736" t="s">
        <v>2857</v>
      </c>
      <c r="D2736" t="s">
        <v>11</v>
      </c>
      <c r="E2736" t="s">
        <v>50</v>
      </c>
      <c r="F2736" t="s">
        <v>51</v>
      </c>
      <c r="G2736" t="s">
        <v>120</v>
      </c>
      <c r="H2736" t="s">
        <v>15</v>
      </c>
      <c r="I2736">
        <v>4</v>
      </c>
      <c r="J2736">
        <v>196</v>
      </c>
      <c r="K2736" t="s">
        <v>16</v>
      </c>
      <c r="L2736" t="s">
        <v>17</v>
      </c>
      <c r="M2736" t="s">
        <v>18</v>
      </c>
      <c r="N2736" s="18">
        <f>VLOOKUP(Barcelona_Idealista4[[#This Row],[lift]],Tabla5[],2,0)</f>
        <v>0</v>
      </c>
      <c r="O2736" s="25">
        <v>595000</v>
      </c>
      <c r="P2736" s="25">
        <f>Barcelona_Idealista4[[#This Row],[prices]]/Barcelona_Idealista4[[#This Row],[area_m2]]</f>
        <v>3035.7142857142858</v>
      </c>
      <c r="Q2736" t="str">
        <f>_xlfn.TEXTJOIN("-",0,Barcelona_Idealista4[[#This Row],[condition]],Barcelona_Idealista4[[#This Row],[prices]])</f>
        <v>needs refurb-595000</v>
      </c>
      <c r="R2736" s="11" t="str" cm="1">
        <f t="array" ref="R27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7" spans="1:18" x14ac:dyDescent="0.2">
      <c r="A2737" s="1">
        <v>44771</v>
      </c>
      <c r="B2737" s="14">
        <f>YEAR(Barcelona_Idealista4[[#This Row],[Fecha]])</f>
        <v>2022</v>
      </c>
      <c r="C2737" t="s">
        <v>2858</v>
      </c>
      <c r="D2737" t="s">
        <v>11</v>
      </c>
      <c r="E2737" t="s">
        <v>19</v>
      </c>
      <c r="F2737" t="s">
        <v>45</v>
      </c>
      <c r="G2737" t="s">
        <v>120</v>
      </c>
      <c r="H2737" t="s">
        <v>15</v>
      </c>
      <c r="I2737">
        <v>3</v>
      </c>
      <c r="J2737">
        <v>121</v>
      </c>
      <c r="K2737" t="s">
        <v>16</v>
      </c>
      <c r="L2737" t="s">
        <v>17</v>
      </c>
      <c r="M2737" t="s">
        <v>18</v>
      </c>
      <c r="N2737" s="18">
        <f>VLOOKUP(Barcelona_Idealista4[[#This Row],[lift]],Tabla5[],2,0)</f>
        <v>0</v>
      </c>
      <c r="O2737" s="25">
        <v>562000</v>
      </c>
      <c r="P2737" s="25">
        <f>Barcelona_Idealista4[[#This Row],[prices]]/Barcelona_Idealista4[[#This Row],[area_m2]]</f>
        <v>4644.6280991735539</v>
      </c>
      <c r="Q2737" t="str">
        <f>_xlfn.TEXTJOIN("-",0,Barcelona_Idealista4[[#This Row],[condition]],Barcelona_Idealista4[[#This Row],[prices]])</f>
        <v>needs refurb-562000</v>
      </c>
      <c r="R2737" s="11" t="str" cm="1">
        <f t="array" ref="R27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8" spans="1:18" x14ac:dyDescent="0.2">
      <c r="A2738" s="1">
        <v>44772</v>
      </c>
      <c r="B2738" s="14">
        <f>YEAR(Barcelona_Idealista4[[#This Row],[Fecha]])</f>
        <v>2022</v>
      </c>
      <c r="C2738" t="s">
        <v>2859</v>
      </c>
      <c r="D2738" t="s">
        <v>11</v>
      </c>
      <c r="E2738" t="s">
        <v>12</v>
      </c>
      <c r="F2738" t="s">
        <v>33</v>
      </c>
      <c r="G2738" t="s">
        <v>120</v>
      </c>
      <c r="H2738" t="s">
        <v>15</v>
      </c>
      <c r="I2738">
        <v>5</v>
      </c>
      <c r="J2738">
        <v>106</v>
      </c>
      <c r="K2738" t="s">
        <v>16</v>
      </c>
      <c r="L2738" t="s">
        <v>17</v>
      </c>
      <c r="M2738" t="s">
        <v>40</v>
      </c>
      <c r="N2738" s="18">
        <f>VLOOKUP(Barcelona_Idealista4[[#This Row],[lift]],Tabla5[],2,0)</f>
        <v>0</v>
      </c>
      <c r="O2738" s="25">
        <v>370000</v>
      </c>
      <c r="P2738" s="25">
        <f>Barcelona_Idealista4[[#This Row],[prices]]/Barcelona_Idealista4[[#This Row],[area_m2]]</f>
        <v>3490.566037735849</v>
      </c>
      <c r="Q2738" t="str">
        <f>_xlfn.TEXTJOIN("-",0,Barcelona_Idealista4[[#This Row],[condition]],Barcelona_Idealista4[[#This Row],[prices]])</f>
        <v>needs refurb-370000</v>
      </c>
      <c r="R2738" s="11" t="str" cm="1">
        <f t="array" ref="R27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39" spans="1:18" x14ac:dyDescent="0.2">
      <c r="A2739" s="1">
        <v>44773</v>
      </c>
      <c r="B2739" s="14">
        <f>YEAR(Barcelona_Idealista4[[#This Row],[Fecha]])</f>
        <v>2022</v>
      </c>
      <c r="C2739" t="s">
        <v>2860</v>
      </c>
      <c r="D2739" t="s">
        <v>11</v>
      </c>
      <c r="E2739" t="s">
        <v>19</v>
      </c>
      <c r="F2739" t="s">
        <v>45</v>
      </c>
      <c r="G2739" t="s">
        <v>120</v>
      </c>
      <c r="H2739" t="s">
        <v>15</v>
      </c>
      <c r="I2739">
        <v>5</v>
      </c>
      <c r="J2739">
        <v>246</v>
      </c>
      <c r="K2739" t="s">
        <v>16</v>
      </c>
      <c r="L2739" t="s">
        <v>17</v>
      </c>
      <c r="M2739" t="s">
        <v>18</v>
      </c>
      <c r="N2739" s="18">
        <f>VLOOKUP(Barcelona_Idealista4[[#This Row],[lift]],Tabla5[],2,0)</f>
        <v>0</v>
      </c>
      <c r="O2739" s="25">
        <v>990000</v>
      </c>
      <c r="P2739" s="25">
        <f>Barcelona_Idealista4[[#This Row],[prices]]/Barcelona_Idealista4[[#This Row],[area_m2]]</f>
        <v>4024.3902439024391</v>
      </c>
      <c r="Q2739" t="str">
        <f>_xlfn.TEXTJOIN("-",0,Barcelona_Idealista4[[#This Row],[condition]],Barcelona_Idealista4[[#This Row],[prices]])</f>
        <v>needs refurb-990000</v>
      </c>
      <c r="R2739" s="11" t="str" cm="1">
        <f t="array" ref="R27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0" spans="1:18" x14ac:dyDescent="0.2">
      <c r="A2740" s="1">
        <v>44774</v>
      </c>
      <c r="B2740" s="14">
        <f>YEAR(Barcelona_Idealista4[[#This Row],[Fecha]])</f>
        <v>2022</v>
      </c>
      <c r="C2740" t="s">
        <v>2861</v>
      </c>
      <c r="D2740" t="s">
        <v>11</v>
      </c>
      <c r="E2740" t="s">
        <v>54</v>
      </c>
      <c r="F2740" t="s">
        <v>54</v>
      </c>
      <c r="G2740" t="s">
        <v>120</v>
      </c>
      <c r="H2740" t="s">
        <v>15</v>
      </c>
      <c r="I2740">
        <v>3</v>
      </c>
      <c r="J2740">
        <v>70</v>
      </c>
      <c r="K2740" t="s">
        <v>16</v>
      </c>
      <c r="L2740" t="s">
        <v>17</v>
      </c>
      <c r="M2740" t="s">
        <v>21</v>
      </c>
      <c r="N2740" s="18">
        <f>VLOOKUP(Barcelona_Idealista4[[#This Row],[lift]],Tabla5[],2,0)</f>
        <v>0</v>
      </c>
      <c r="O2740" s="25">
        <v>199000</v>
      </c>
      <c r="P2740" s="25">
        <f>Barcelona_Idealista4[[#This Row],[prices]]/Barcelona_Idealista4[[#This Row],[area_m2]]</f>
        <v>2842.8571428571427</v>
      </c>
      <c r="Q2740" t="str">
        <f>_xlfn.TEXTJOIN("-",0,Barcelona_Idealista4[[#This Row],[condition]],Barcelona_Idealista4[[#This Row],[prices]])</f>
        <v>needs refurb-199000</v>
      </c>
      <c r="R2740" s="11" t="str" cm="1">
        <f t="array" ref="R27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1" spans="1:18" x14ac:dyDescent="0.2">
      <c r="A2741" s="1">
        <v>44775</v>
      </c>
      <c r="B2741" s="14">
        <f>YEAR(Barcelona_Idealista4[[#This Row],[Fecha]])</f>
        <v>2022</v>
      </c>
      <c r="C2741" t="s">
        <v>2862</v>
      </c>
      <c r="D2741" t="s">
        <v>11</v>
      </c>
      <c r="E2741" t="s">
        <v>37</v>
      </c>
      <c r="F2741" t="s">
        <v>38</v>
      </c>
      <c r="G2741" t="s">
        <v>120</v>
      </c>
      <c r="H2741" t="s">
        <v>15</v>
      </c>
      <c r="I2741">
        <v>2</v>
      </c>
      <c r="J2741">
        <v>39</v>
      </c>
      <c r="K2741" t="s">
        <v>28</v>
      </c>
      <c r="L2741" t="s">
        <v>17</v>
      </c>
      <c r="M2741" t="s">
        <v>58</v>
      </c>
      <c r="N2741" s="18">
        <f>VLOOKUP(Barcelona_Idealista4[[#This Row],[lift]],Tabla5[],2,0)</f>
        <v>0.02</v>
      </c>
      <c r="O2741" s="25">
        <v>130000</v>
      </c>
      <c r="P2741" s="25">
        <f>Barcelona_Idealista4[[#This Row],[prices]]/Barcelona_Idealista4[[#This Row],[area_m2]]</f>
        <v>3333.3333333333335</v>
      </c>
      <c r="Q2741" t="str">
        <f>_xlfn.TEXTJOIN("-",0,Barcelona_Idealista4[[#This Row],[condition]],Barcelona_Idealista4[[#This Row],[prices]])</f>
        <v>needs refurb-130000</v>
      </c>
      <c r="R2741" s="11" t="str" cm="1">
        <f t="array" ref="R27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2" spans="1:18" x14ac:dyDescent="0.2">
      <c r="A2742" s="1">
        <v>44776</v>
      </c>
      <c r="B2742" s="14">
        <f>YEAR(Barcelona_Idealista4[[#This Row],[Fecha]])</f>
        <v>2022</v>
      </c>
      <c r="C2742" t="s">
        <v>2863</v>
      </c>
      <c r="D2742" t="s">
        <v>11</v>
      </c>
      <c r="E2742" t="s">
        <v>12</v>
      </c>
      <c r="F2742" t="s">
        <v>13</v>
      </c>
      <c r="G2742" t="s">
        <v>120</v>
      </c>
      <c r="H2742" t="s">
        <v>23</v>
      </c>
      <c r="I2742">
        <v>2</v>
      </c>
      <c r="J2742">
        <v>93</v>
      </c>
      <c r="K2742" t="s">
        <v>16</v>
      </c>
      <c r="L2742" t="s">
        <v>17</v>
      </c>
      <c r="M2742" t="s">
        <v>24</v>
      </c>
      <c r="N2742" s="18">
        <f>VLOOKUP(Barcelona_Idealista4[[#This Row],[lift]],Tabla5[],2,0)</f>
        <v>0</v>
      </c>
      <c r="O2742" s="25">
        <v>450000</v>
      </c>
      <c r="P2742" s="25">
        <f>Barcelona_Idealista4[[#This Row],[prices]]/Barcelona_Idealista4[[#This Row],[area_m2]]</f>
        <v>4838.7096774193551</v>
      </c>
      <c r="Q2742" t="str">
        <f>_xlfn.TEXTJOIN("-",0,Barcelona_Idealista4[[#This Row],[condition]],Barcelona_Idealista4[[#This Row],[prices]])</f>
        <v>needs refurb-450000</v>
      </c>
      <c r="R2742" s="11" t="str" cm="1">
        <f t="array" ref="R27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3" spans="1:18" x14ac:dyDescent="0.2">
      <c r="A2743" s="1">
        <v>44777</v>
      </c>
      <c r="B2743" s="14">
        <f>YEAR(Barcelona_Idealista4[[#This Row],[Fecha]])</f>
        <v>2022</v>
      </c>
      <c r="C2743" t="s">
        <v>2864</v>
      </c>
      <c r="D2743" t="s">
        <v>11</v>
      </c>
      <c r="E2743" t="s">
        <v>19</v>
      </c>
      <c r="F2743" t="s">
        <v>73</v>
      </c>
      <c r="G2743" t="s">
        <v>120</v>
      </c>
      <c r="H2743" t="s">
        <v>15</v>
      </c>
      <c r="I2743">
        <v>3</v>
      </c>
      <c r="J2743">
        <v>120</v>
      </c>
      <c r="K2743" t="s">
        <v>16</v>
      </c>
      <c r="L2743" t="s">
        <v>17</v>
      </c>
      <c r="M2743" t="s">
        <v>24</v>
      </c>
      <c r="N2743" s="18">
        <f>VLOOKUP(Barcelona_Idealista4[[#This Row],[lift]],Tabla5[],2,0)</f>
        <v>0</v>
      </c>
      <c r="O2743" s="25">
        <v>445000</v>
      </c>
      <c r="P2743" s="25">
        <f>Barcelona_Idealista4[[#This Row],[prices]]/Barcelona_Idealista4[[#This Row],[area_m2]]</f>
        <v>3708.3333333333335</v>
      </c>
      <c r="Q2743" t="str">
        <f>_xlfn.TEXTJOIN("-",0,Barcelona_Idealista4[[#This Row],[condition]],Barcelona_Idealista4[[#This Row],[prices]])</f>
        <v>needs refurb-445000</v>
      </c>
      <c r="R2743" s="11" t="str" cm="1">
        <f t="array" ref="R27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4" spans="1:18" x14ac:dyDescent="0.2">
      <c r="A2744" s="1">
        <v>44778</v>
      </c>
      <c r="B2744" s="14">
        <f>YEAR(Barcelona_Idealista4[[#This Row],[Fecha]])</f>
        <v>2022</v>
      </c>
      <c r="C2744" t="s">
        <v>2865</v>
      </c>
      <c r="D2744" t="s">
        <v>11</v>
      </c>
      <c r="E2744" t="s">
        <v>54</v>
      </c>
      <c r="F2744" t="s">
        <v>108</v>
      </c>
      <c r="G2744" t="s">
        <v>120</v>
      </c>
      <c r="H2744" t="s">
        <v>15</v>
      </c>
      <c r="I2744">
        <v>4</v>
      </c>
      <c r="J2744">
        <v>102</v>
      </c>
      <c r="K2744" t="s">
        <v>16</v>
      </c>
      <c r="L2744" t="s">
        <v>17</v>
      </c>
      <c r="M2744" t="s">
        <v>24</v>
      </c>
      <c r="N2744" s="18">
        <f>VLOOKUP(Barcelona_Idealista4[[#This Row],[lift]],Tabla5[],2,0)</f>
        <v>0</v>
      </c>
      <c r="O2744" s="25">
        <v>255000</v>
      </c>
      <c r="P2744" s="25">
        <f>Barcelona_Idealista4[[#This Row],[prices]]/Barcelona_Idealista4[[#This Row],[area_m2]]</f>
        <v>2500</v>
      </c>
      <c r="Q2744" t="str">
        <f>_xlfn.TEXTJOIN("-",0,Barcelona_Idealista4[[#This Row],[condition]],Barcelona_Idealista4[[#This Row],[prices]])</f>
        <v>needs refurb-255000</v>
      </c>
      <c r="R2744" s="11" t="str" cm="1">
        <f t="array" ref="R27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5" spans="1:18" x14ac:dyDescent="0.2">
      <c r="A2745" s="1">
        <v>44779</v>
      </c>
      <c r="B2745" s="14">
        <f>YEAR(Barcelona_Idealista4[[#This Row],[Fecha]])</f>
        <v>2022</v>
      </c>
      <c r="C2745" t="s">
        <v>2866</v>
      </c>
      <c r="D2745" t="s">
        <v>11</v>
      </c>
      <c r="E2745" t="s">
        <v>47</v>
      </c>
      <c r="F2745" t="s">
        <v>48</v>
      </c>
      <c r="G2745" t="s">
        <v>120</v>
      </c>
      <c r="H2745" t="s">
        <v>23</v>
      </c>
      <c r="I2745">
        <v>2</v>
      </c>
      <c r="J2745">
        <v>87</v>
      </c>
      <c r="K2745" t="s">
        <v>16</v>
      </c>
      <c r="L2745" t="s">
        <v>17</v>
      </c>
      <c r="M2745" t="s">
        <v>24</v>
      </c>
      <c r="N2745" s="18">
        <f>VLOOKUP(Barcelona_Idealista4[[#This Row],[lift]],Tabla5[],2,0)</f>
        <v>0</v>
      </c>
      <c r="O2745" s="25">
        <v>299000</v>
      </c>
      <c r="P2745" s="25">
        <f>Barcelona_Idealista4[[#This Row],[prices]]/Barcelona_Idealista4[[#This Row],[area_m2]]</f>
        <v>3436.7816091954023</v>
      </c>
      <c r="Q2745" t="str">
        <f>_xlfn.TEXTJOIN("-",0,Barcelona_Idealista4[[#This Row],[condition]],Barcelona_Idealista4[[#This Row],[prices]])</f>
        <v>needs refurb-299000</v>
      </c>
      <c r="R2745" s="11" t="str" cm="1">
        <f t="array" ref="R27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6" spans="1:18" x14ac:dyDescent="0.2">
      <c r="A2746" s="1">
        <v>44780</v>
      </c>
      <c r="B2746" s="14">
        <f>YEAR(Barcelona_Idealista4[[#This Row],[Fecha]])</f>
        <v>2022</v>
      </c>
      <c r="C2746" t="s">
        <v>2867</v>
      </c>
      <c r="D2746" t="s">
        <v>11</v>
      </c>
      <c r="E2746" t="s">
        <v>12</v>
      </c>
      <c r="F2746" t="s">
        <v>31</v>
      </c>
      <c r="G2746" t="s">
        <v>120</v>
      </c>
      <c r="H2746" t="s">
        <v>15</v>
      </c>
      <c r="I2746">
        <v>2</v>
      </c>
      <c r="J2746">
        <v>47</v>
      </c>
      <c r="K2746" t="s">
        <v>16</v>
      </c>
      <c r="L2746" t="s">
        <v>17</v>
      </c>
      <c r="M2746" t="s">
        <v>58</v>
      </c>
      <c r="N2746" s="18">
        <f>VLOOKUP(Barcelona_Idealista4[[#This Row],[lift]],Tabla5[],2,0)</f>
        <v>0</v>
      </c>
      <c r="O2746" s="25">
        <v>210000</v>
      </c>
      <c r="P2746" s="25">
        <f>Barcelona_Idealista4[[#This Row],[prices]]/Barcelona_Idealista4[[#This Row],[area_m2]]</f>
        <v>4468.0851063829787</v>
      </c>
      <c r="Q2746" t="str">
        <f>_xlfn.TEXTJOIN("-",0,Barcelona_Idealista4[[#This Row],[condition]],Barcelona_Idealista4[[#This Row],[prices]])</f>
        <v>needs refurb-210000</v>
      </c>
      <c r="R2746" s="11" t="str" cm="1">
        <f t="array" ref="R27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7" spans="1:18" x14ac:dyDescent="0.2">
      <c r="A2747" s="1">
        <v>44781</v>
      </c>
      <c r="B2747" s="14">
        <f>YEAR(Barcelona_Idealista4[[#This Row],[Fecha]])</f>
        <v>2022</v>
      </c>
      <c r="C2747" t="s">
        <v>2868</v>
      </c>
      <c r="D2747" t="s">
        <v>11</v>
      </c>
      <c r="E2747" t="s">
        <v>12</v>
      </c>
      <c r="F2747" t="s">
        <v>31</v>
      </c>
      <c r="G2747" t="s">
        <v>120</v>
      </c>
      <c r="H2747" t="s">
        <v>15</v>
      </c>
      <c r="I2747">
        <v>2</v>
      </c>
      <c r="J2747">
        <v>47</v>
      </c>
      <c r="K2747" t="s">
        <v>16</v>
      </c>
      <c r="L2747" t="s">
        <v>17</v>
      </c>
      <c r="M2747" t="s">
        <v>21</v>
      </c>
      <c r="N2747" s="18">
        <f>VLOOKUP(Barcelona_Idealista4[[#This Row],[lift]],Tabla5[],2,0)</f>
        <v>0</v>
      </c>
      <c r="O2747" s="25">
        <v>210000</v>
      </c>
      <c r="P2747" s="25">
        <f>Barcelona_Idealista4[[#This Row],[prices]]/Barcelona_Idealista4[[#This Row],[area_m2]]</f>
        <v>4468.0851063829787</v>
      </c>
      <c r="Q2747" t="str">
        <f>_xlfn.TEXTJOIN("-",0,Barcelona_Idealista4[[#This Row],[condition]],Barcelona_Idealista4[[#This Row],[prices]])</f>
        <v>needs refurb-210000</v>
      </c>
      <c r="R2747" s="11" t="str" cm="1">
        <f t="array" ref="R27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48" spans="1:18" x14ac:dyDescent="0.2">
      <c r="A2748" s="1">
        <v>44782</v>
      </c>
      <c r="B2748" s="14">
        <f>YEAR(Barcelona_Idealista4[[#This Row],[Fecha]])</f>
        <v>2022</v>
      </c>
      <c r="C2748" t="s">
        <v>2869</v>
      </c>
      <c r="D2748" t="s">
        <v>11</v>
      </c>
      <c r="E2748" t="s">
        <v>12</v>
      </c>
      <c r="F2748" t="s">
        <v>33</v>
      </c>
      <c r="G2748" t="s">
        <v>120</v>
      </c>
      <c r="H2748" t="s">
        <v>15</v>
      </c>
      <c r="I2748">
        <v>3</v>
      </c>
      <c r="J2748">
        <v>110</v>
      </c>
      <c r="K2748" t="s">
        <v>28</v>
      </c>
      <c r="L2748" t="s">
        <v>67</v>
      </c>
      <c r="M2748" t="s">
        <v>52</v>
      </c>
      <c r="N2748" s="18">
        <f>VLOOKUP(Barcelona_Idealista4[[#This Row],[lift]],Tabla5[],2,0)</f>
        <v>0.02</v>
      </c>
      <c r="O2748" s="25">
        <v>250000</v>
      </c>
      <c r="P2748" s="25">
        <f>Barcelona_Idealista4[[#This Row],[prices]]/Barcelona_Idealista4[[#This Row],[area_m2]]</f>
        <v>2272.7272727272725</v>
      </c>
      <c r="Q2748" t="str">
        <f>_xlfn.TEXTJOIN("-",0,Barcelona_Idealista4[[#This Row],[condition]],Barcelona_Idealista4[[#This Row],[prices]])</f>
        <v>needs refurb-250000</v>
      </c>
      <c r="R2748" s="11" t="str" cm="1">
        <f t="array" ref="R27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49" spans="1:18" x14ac:dyDescent="0.2">
      <c r="A2749" s="1">
        <v>44783</v>
      </c>
      <c r="B2749" s="14">
        <f>YEAR(Barcelona_Idealista4[[#This Row],[Fecha]])</f>
        <v>2022</v>
      </c>
      <c r="C2749" t="s">
        <v>2870</v>
      </c>
      <c r="D2749" t="s">
        <v>11</v>
      </c>
      <c r="E2749" t="s">
        <v>47</v>
      </c>
      <c r="F2749" t="s">
        <v>98</v>
      </c>
      <c r="G2749" t="s">
        <v>120</v>
      </c>
      <c r="H2749" t="s">
        <v>15</v>
      </c>
      <c r="I2749">
        <v>2</v>
      </c>
      <c r="J2749">
        <v>83</v>
      </c>
      <c r="K2749" t="s">
        <v>16</v>
      </c>
      <c r="L2749" t="s">
        <v>17</v>
      </c>
      <c r="M2749" t="s">
        <v>57</v>
      </c>
      <c r="N2749" s="18">
        <f>VLOOKUP(Barcelona_Idealista4[[#This Row],[lift]],Tabla5[],2,0)</f>
        <v>0</v>
      </c>
      <c r="O2749" s="25">
        <v>255000</v>
      </c>
      <c r="P2749" s="25">
        <f>Barcelona_Idealista4[[#This Row],[prices]]/Barcelona_Idealista4[[#This Row],[area_m2]]</f>
        <v>3072.2891566265062</v>
      </c>
      <c r="Q2749" t="str">
        <f>_xlfn.TEXTJOIN("-",0,Barcelona_Idealista4[[#This Row],[condition]],Barcelona_Idealista4[[#This Row],[prices]])</f>
        <v>needs refurb-255000</v>
      </c>
      <c r="R2749" s="11" t="str" cm="1">
        <f t="array" ref="R27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0" spans="1:18" x14ac:dyDescent="0.2">
      <c r="A2750" s="1">
        <v>44784</v>
      </c>
      <c r="B2750" s="14">
        <f>YEAR(Barcelona_Idealista4[[#This Row],[Fecha]])</f>
        <v>2022</v>
      </c>
      <c r="C2750" t="s">
        <v>2871</v>
      </c>
      <c r="D2750" t="s">
        <v>11</v>
      </c>
      <c r="E2750" t="s">
        <v>47</v>
      </c>
      <c r="F2750" t="s">
        <v>48</v>
      </c>
      <c r="G2750" t="s">
        <v>120</v>
      </c>
      <c r="H2750" t="s">
        <v>15</v>
      </c>
      <c r="I2750">
        <v>3</v>
      </c>
      <c r="J2750">
        <v>72</v>
      </c>
      <c r="K2750" t="s">
        <v>16</v>
      </c>
      <c r="L2750" t="s">
        <v>17</v>
      </c>
      <c r="M2750" t="s">
        <v>21</v>
      </c>
      <c r="N2750" s="18">
        <f>VLOOKUP(Barcelona_Idealista4[[#This Row],[lift]],Tabla5[],2,0)</f>
        <v>0</v>
      </c>
      <c r="O2750" s="25">
        <v>260000</v>
      </c>
      <c r="P2750" s="25">
        <f>Barcelona_Idealista4[[#This Row],[prices]]/Barcelona_Idealista4[[#This Row],[area_m2]]</f>
        <v>3611.1111111111113</v>
      </c>
      <c r="Q2750" t="str">
        <f>_xlfn.TEXTJOIN("-",0,Barcelona_Idealista4[[#This Row],[condition]],Barcelona_Idealista4[[#This Row],[prices]])</f>
        <v>needs refurb-260000</v>
      </c>
      <c r="R2750" s="11" t="str" cm="1">
        <f t="array" ref="R27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1" spans="1:18" x14ac:dyDescent="0.2">
      <c r="A2751" s="1">
        <v>44785</v>
      </c>
      <c r="B2751" s="14">
        <f>YEAR(Barcelona_Idealista4[[#This Row],[Fecha]])</f>
        <v>2022</v>
      </c>
      <c r="C2751" t="s">
        <v>2872</v>
      </c>
      <c r="D2751" t="s">
        <v>11</v>
      </c>
      <c r="E2751" t="s">
        <v>19</v>
      </c>
      <c r="F2751" t="s">
        <v>73</v>
      </c>
      <c r="G2751" t="s">
        <v>120</v>
      </c>
      <c r="H2751" t="s">
        <v>23</v>
      </c>
      <c r="I2751">
        <v>3</v>
      </c>
      <c r="J2751">
        <v>120</v>
      </c>
      <c r="K2751" t="s">
        <v>16</v>
      </c>
      <c r="L2751" t="s">
        <v>17</v>
      </c>
      <c r="M2751" t="s">
        <v>60</v>
      </c>
      <c r="N2751" s="18">
        <f>VLOOKUP(Barcelona_Idealista4[[#This Row],[lift]],Tabla5[],2,0)</f>
        <v>0</v>
      </c>
      <c r="O2751" s="25">
        <v>495000</v>
      </c>
      <c r="P2751" s="25">
        <f>Barcelona_Idealista4[[#This Row],[prices]]/Barcelona_Idealista4[[#This Row],[area_m2]]</f>
        <v>4125</v>
      </c>
      <c r="Q2751" t="str">
        <f>_xlfn.TEXTJOIN("-",0,Barcelona_Idealista4[[#This Row],[condition]],Barcelona_Idealista4[[#This Row],[prices]])</f>
        <v>needs refurb-495000</v>
      </c>
      <c r="R2751" s="11" t="str" cm="1">
        <f t="array" ref="R27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2" spans="1:18" x14ac:dyDescent="0.2">
      <c r="A2752" s="1">
        <v>44786</v>
      </c>
      <c r="B2752" s="14">
        <f>YEAR(Barcelona_Idealista4[[#This Row],[Fecha]])</f>
        <v>2022</v>
      </c>
      <c r="C2752" t="s">
        <v>2873</v>
      </c>
      <c r="D2752" t="s">
        <v>11</v>
      </c>
      <c r="E2752" t="s">
        <v>50</v>
      </c>
      <c r="F2752" t="s">
        <v>51</v>
      </c>
      <c r="G2752" t="s">
        <v>120</v>
      </c>
      <c r="H2752" t="s">
        <v>15</v>
      </c>
      <c r="I2752">
        <v>4</v>
      </c>
      <c r="J2752">
        <v>88</v>
      </c>
      <c r="K2752" t="s">
        <v>16</v>
      </c>
      <c r="L2752" t="s">
        <v>17</v>
      </c>
      <c r="M2752" t="s">
        <v>18</v>
      </c>
      <c r="N2752" s="18">
        <f>VLOOKUP(Barcelona_Idealista4[[#This Row],[lift]],Tabla5[],2,0)</f>
        <v>0</v>
      </c>
      <c r="O2752" s="25">
        <v>375000</v>
      </c>
      <c r="P2752" s="25">
        <f>Barcelona_Idealista4[[#This Row],[prices]]/Barcelona_Idealista4[[#This Row],[area_m2]]</f>
        <v>4261.363636363636</v>
      </c>
      <c r="Q2752" t="str">
        <f>_xlfn.TEXTJOIN("-",0,Barcelona_Idealista4[[#This Row],[condition]],Barcelona_Idealista4[[#This Row],[prices]])</f>
        <v>needs refurb-375000</v>
      </c>
      <c r="R2752" s="11" t="str" cm="1">
        <f t="array" ref="R27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3" spans="1:18" x14ac:dyDescent="0.2">
      <c r="A2753" s="1">
        <v>44787</v>
      </c>
      <c r="B2753" s="14">
        <f>YEAR(Barcelona_Idealista4[[#This Row],[Fecha]])</f>
        <v>2022</v>
      </c>
      <c r="C2753" t="s">
        <v>2874</v>
      </c>
      <c r="D2753" t="s">
        <v>11</v>
      </c>
      <c r="E2753" t="s">
        <v>34</v>
      </c>
      <c r="F2753" t="s">
        <v>35</v>
      </c>
      <c r="G2753" t="s">
        <v>120</v>
      </c>
      <c r="H2753" t="s">
        <v>23</v>
      </c>
      <c r="I2753">
        <v>3</v>
      </c>
      <c r="J2753">
        <v>76</v>
      </c>
      <c r="K2753" t="s">
        <v>16</v>
      </c>
      <c r="L2753" t="s">
        <v>17</v>
      </c>
      <c r="M2753" t="s">
        <v>100</v>
      </c>
      <c r="N2753" s="18">
        <f>VLOOKUP(Barcelona_Idealista4[[#This Row],[lift]],Tabla5[],2,0)</f>
        <v>0</v>
      </c>
      <c r="O2753" s="25">
        <v>430000</v>
      </c>
      <c r="P2753" s="25">
        <f>Barcelona_Idealista4[[#This Row],[prices]]/Barcelona_Idealista4[[#This Row],[area_m2]]</f>
        <v>5657.894736842105</v>
      </c>
      <c r="Q2753" t="str">
        <f>_xlfn.TEXTJOIN("-",0,Barcelona_Idealista4[[#This Row],[condition]],Barcelona_Idealista4[[#This Row],[prices]])</f>
        <v>needs refurb-430000</v>
      </c>
      <c r="R2753" s="11" t="str" cm="1">
        <f t="array" ref="R27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4" spans="1:18" x14ac:dyDescent="0.2">
      <c r="A2754" s="1">
        <v>44788</v>
      </c>
      <c r="B2754" s="14">
        <f>YEAR(Barcelona_Idealista4[[#This Row],[Fecha]])</f>
        <v>2022</v>
      </c>
      <c r="C2754" t="s">
        <v>2875</v>
      </c>
      <c r="D2754" t="s">
        <v>11</v>
      </c>
      <c r="E2754" t="s">
        <v>50</v>
      </c>
      <c r="F2754" t="s">
        <v>51</v>
      </c>
      <c r="G2754" t="s">
        <v>120</v>
      </c>
      <c r="H2754" t="s">
        <v>15</v>
      </c>
      <c r="I2754">
        <v>2</v>
      </c>
      <c r="J2754">
        <v>74</v>
      </c>
      <c r="K2754" t="s">
        <v>28</v>
      </c>
      <c r="L2754" t="s">
        <v>17</v>
      </c>
      <c r="M2754" t="s">
        <v>40</v>
      </c>
      <c r="N2754" s="18">
        <f>VLOOKUP(Barcelona_Idealista4[[#This Row],[lift]],Tabla5[],2,0)</f>
        <v>0.02</v>
      </c>
      <c r="O2754" s="25">
        <v>325000</v>
      </c>
      <c r="P2754" s="25">
        <f>Barcelona_Idealista4[[#This Row],[prices]]/Barcelona_Idealista4[[#This Row],[area_m2]]</f>
        <v>4391.8918918918916</v>
      </c>
      <c r="Q2754" t="str">
        <f>_xlfn.TEXTJOIN("-",0,Barcelona_Idealista4[[#This Row],[condition]],Barcelona_Idealista4[[#This Row],[prices]])</f>
        <v>needs refurb-325000</v>
      </c>
      <c r="R2754" s="11" t="str" cm="1">
        <f t="array" ref="R27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5" spans="1:18" x14ac:dyDescent="0.2">
      <c r="A2755" s="1">
        <v>44789</v>
      </c>
      <c r="B2755" s="14">
        <f>YEAR(Barcelona_Idealista4[[#This Row],[Fecha]])</f>
        <v>2022</v>
      </c>
      <c r="C2755" t="s">
        <v>2876</v>
      </c>
      <c r="D2755" t="s">
        <v>11</v>
      </c>
      <c r="E2755" t="s">
        <v>50</v>
      </c>
      <c r="F2755" t="s">
        <v>51</v>
      </c>
      <c r="G2755" t="s">
        <v>120</v>
      </c>
      <c r="H2755" t="s">
        <v>15</v>
      </c>
      <c r="I2755">
        <v>3</v>
      </c>
      <c r="J2755">
        <v>69</v>
      </c>
      <c r="K2755" t="s">
        <v>16</v>
      </c>
      <c r="L2755" t="s">
        <v>17</v>
      </c>
      <c r="M2755" t="s">
        <v>40</v>
      </c>
      <c r="N2755" s="18">
        <f>VLOOKUP(Barcelona_Idealista4[[#This Row],[lift]],Tabla5[],2,0)</f>
        <v>0</v>
      </c>
      <c r="O2755" s="25">
        <v>240000</v>
      </c>
      <c r="P2755" s="25">
        <f>Barcelona_Idealista4[[#This Row],[prices]]/Barcelona_Idealista4[[#This Row],[area_m2]]</f>
        <v>3478.2608695652175</v>
      </c>
      <c r="Q2755" t="str">
        <f>_xlfn.TEXTJOIN("-",0,Barcelona_Idealista4[[#This Row],[condition]],Barcelona_Idealista4[[#This Row],[prices]])</f>
        <v>needs refurb-240000</v>
      </c>
      <c r="R2755" s="11" t="str" cm="1">
        <f t="array" ref="R27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6" spans="1:18" x14ac:dyDescent="0.2">
      <c r="A2756" s="1">
        <v>44790</v>
      </c>
      <c r="B2756" s="14">
        <f>YEAR(Barcelona_Idealista4[[#This Row],[Fecha]])</f>
        <v>2022</v>
      </c>
      <c r="C2756" t="s">
        <v>2877</v>
      </c>
      <c r="D2756" t="s">
        <v>11</v>
      </c>
      <c r="E2756" t="s">
        <v>19</v>
      </c>
      <c r="F2756" t="s">
        <v>45</v>
      </c>
      <c r="G2756" t="s">
        <v>120</v>
      </c>
      <c r="H2756" t="s">
        <v>15</v>
      </c>
      <c r="I2756">
        <v>5</v>
      </c>
      <c r="J2756">
        <v>258</v>
      </c>
      <c r="K2756" t="s">
        <v>16</v>
      </c>
      <c r="L2756" t="s">
        <v>17</v>
      </c>
      <c r="M2756" t="s">
        <v>40</v>
      </c>
      <c r="N2756" s="18">
        <f>VLOOKUP(Barcelona_Idealista4[[#This Row],[lift]],Tabla5[],2,0)</f>
        <v>0</v>
      </c>
      <c r="O2756" s="25">
        <v>1050000</v>
      </c>
      <c r="P2756" s="25">
        <f>Barcelona_Idealista4[[#This Row],[prices]]/Barcelona_Idealista4[[#This Row],[area_m2]]</f>
        <v>4069.7674418604652</v>
      </c>
      <c r="Q2756" t="str">
        <f>_xlfn.TEXTJOIN("-",0,Barcelona_Idealista4[[#This Row],[condition]],Barcelona_Idealista4[[#This Row],[prices]])</f>
        <v>needs refurb-1050000</v>
      </c>
      <c r="R2756" s="11" t="str" cm="1">
        <f t="array" ref="R27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7" spans="1:18" x14ac:dyDescent="0.2">
      <c r="A2757" s="1">
        <v>44791</v>
      </c>
      <c r="B2757" s="14">
        <f>YEAR(Barcelona_Idealista4[[#This Row],[Fecha]])</f>
        <v>2022</v>
      </c>
      <c r="C2757" t="s">
        <v>2878</v>
      </c>
      <c r="D2757" t="s">
        <v>11</v>
      </c>
      <c r="E2757" t="s">
        <v>12</v>
      </c>
      <c r="F2757" t="s">
        <v>41</v>
      </c>
      <c r="G2757" t="s">
        <v>120</v>
      </c>
      <c r="H2757" t="s">
        <v>15</v>
      </c>
      <c r="I2757">
        <v>2</v>
      </c>
      <c r="J2757">
        <v>81</v>
      </c>
      <c r="K2757" t="s">
        <v>28</v>
      </c>
      <c r="L2757" t="s">
        <v>67</v>
      </c>
      <c r="M2757" t="s">
        <v>36</v>
      </c>
      <c r="N2757" s="18">
        <f>VLOOKUP(Barcelona_Idealista4[[#This Row],[lift]],Tabla5[],2,0)</f>
        <v>0.02</v>
      </c>
      <c r="O2757" s="25">
        <v>490000</v>
      </c>
      <c r="P2757" s="25">
        <f>Barcelona_Idealista4[[#This Row],[prices]]/Barcelona_Idealista4[[#This Row],[area_m2]]</f>
        <v>6049.3827160493829</v>
      </c>
      <c r="Q2757" t="str">
        <f>_xlfn.TEXTJOIN("-",0,Barcelona_Idealista4[[#This Row],[condition]],Barcelona_Idealista4[[#This Row],[prices]])</f>
        <v>needs refurb-490000</v>
      </c>
      <c r="R2757" s="11" t="str" cm="1">
        <f t="array" ref="R27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8" spans="1:18" x14ac:dyDescent="0.2">
      <c r="A2758" s="1">
        <v>44792</v>
      </c>
      <c r="B2758" s="14">
        <f>YEAR(Barcelona_Idealista4[[#This Row],[Fecha]])</f>
        <v>2022</v>
      </c>
      <c r="C2758" t="s">
        <v>2879</v>
      </c>
      <c r="D2758" t="s">
        <v>11</v>
      </c>
      <c r="E2758" t="s">
        <v>50</v>
      </c>
      <c r="F2758" t="s">
        <v>82</v>
      </c>
      <c r="G2758" t="s">
        <v>120</v>
      </c>
      <c r="H2758" t="s">
        <v>15</v>
      </c>
      <c r="I2758">
        <v>3</v>
      </c>
      <c r="J2758">
        <v>72</v>
      </c>
      <c r="K2758" t="s">
        <v>16</v>
      </c>
      <c r="L2758" t="s">
        <v>17</v>
      </c>
      <c r="M2758" t="s">
        <v>40</v>
      </c>
      <c r="N2758" s="18">
        <f>VLOOKUP(Barcelona_Idealista4[[#This Row],[lift]],Tabla5[],2,0)</f>
        <v>0</v>
      </c>
      <c r="O2758" s="25">
        <v>265000</v>
      </c>
      <c r="P2758" s="25">
        <f>Barcelona_Idealista4[[#This Row],[prices]]/Barcelona_Idealista4[[#This Row],[area_m2]]</f>
        <v>3680.5555555555557</v>
      </c>
      <c r="Q2758" t="str">
        <f>_xlfn.TEXTJOIN("-",0,Barcelona_Idealista4[[#This Row],[condition]],Barcelona_Idealista4[[#This Row],[prices]])</f>
        <v>needs refurb-265000</v>
      </c>
      <c r="R2758" s="11" t="str" cm="1">
        <f t="array" ref="R27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59" spans="1:18" x14ac:dyDescent="0.2">
      <c r="A2759" s="1">
        <v>44793</v>
      </c>
      <c r="B2759" s="14">
        <f>YEAR(Barcelona_Idealista4[[#This Row],[Fecha]])</f>
        <v>2022</v>
      </c>
      <c r="C2759" t="s">
        <v>2880</v>
      </c>
      <c r="D2759" t="s">
        <v>11</v>
      </c>
      <c r="E2759" t="s">
        <v>19</v>
      </c>
      <c r="F2759" t="s">
        <v>45</v>
      </c>
      <c r="G2759" t="s">
        <v>120</v>
      </c>
      <c r="H2759" t="s">
        <v>64</v>
      </c>
      <c r="I2759">
        <v>10</v>
      </c>
      <c r="J2759">
        <v>690</v>
      </c>
      <c r="K2759" t="s">
        <v>28</v>
      </c>
      <c r="L2759" t="s">
        <v>17</v>
      </c>
      <c r="M2759" t="s">
        <v>29</v>
      </c>
      <c r="N2759" s="18">
        <f>VLOOKUP(Barcelona_Idealista4[[#This Row],[lift]],Tabla5[],2,0)</f>
        <v>0.02</v>
      </c>
      <c r="O2759" s="25">
        <v>3950000</v>
      </c>
      <c r="P2759" s="25">
        <f>Barcelona_Idealista4[[#This Row],[prices]]/Barcelona_Idealista4[[#This Row],[area_m2]]</f>
        <v>5724.63768115942</v>
      </c>
      <c r="Q2759" t="str">
        <f>_xlfn.TEXTJOIN("-",0,Barcelona_Idealista4[[#This Row],[condition]],Barcelona_Idealista4[[#This Row],[prices]])</f>
        <v>needs refurb-3950000</v>
      </c>
      <c r="R2759" s="11" t="str" cm="1">
        <f t="array" ref="R27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0" spans="1:18" x14ac:dyDescent="0.2">
      <c r="A2760" s="1">
        <v>44794</v>
      </c>
      <c r="B2760" s="14">
        <f>YEAR(Barcelona_Idealista4[[#This Row],[Fecha]])</f>
        <v>2022</v>
      </c>
      <c r="C2760" t="s">
        <v>2881</v>
      </c>
      <c r="D2760" t="s">
        <v>11</v>
      </c>
      <c r="E2760" t="s">
        <v>37</v>
      </c>
      <c r="F2760" t="s">
        <v>38</v>
      </c>
      <c r="G2760" t="s">
        <v>120</v>
      </c>
      <c r="H2760" t="s">
        <v>15</v>
      </c>
      <c r="I2760">
        <v>2</v>
      </c>
      <c r="J2760">
        <v>55</v>
      </c>
      <c r="K2760" t="s">
        <v>28</v>
      </c>
      <c r="L2760" t="s">
        <v>17</v>
      </c>
      <c r="M2760" t="s">
        <v>21</v>
      </c>
      <c r="N2760" s="18">
        <f>VLOOKUP(Barcelona_Idealista4[[#This Row],[lift]],Tabla5[],2,0)</f>
        <v>0.02</v>
      </c>
      <c r="O2760" s="25">
        <v>155000</v>
      </c>
      <c r="P2760" s="25">
        <f>Barcelona_Idealista4[[#This Row],[prices]]/Barcelona_Idealista4[[#This Row],[area_m2]]</f>
        <v>2818.181818181818</v>
      </c>
      <c r="Q2760" t="str">
        <f>_xlfn.TEXTJOIN("-",0,Barcelona_Idealista4[[#This Row],[condition]],Barcelona_Idealista4[[#This Row],[prices]])</f>
        <v>needs refurb-155000</v>
      </c>
      <c r="R2760" s="11" t="str" cm="1">
        <f t="array" ref="R27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1" spans="1:18" x14ac:dyDescent="0.2">
      <c r="A2761" s="1">
        <v>44795</v>
      </c>
      <c r="B2761" s="14">
        <f>YEAR(Barcelona_Idealista4[[#This Row],[Fecha]])</f>
        <v>2022</v>
      </c>
      <c r="C2761" t="s">
        <v>2882</v>
      </c>
      <c r="D2761" t="s">
        <v>11</v>
      </c>
      <c r="E2761" t="s">
        <v>12</v>
      </c>
      <c r="F2761" t="s">
        <v>13</v>
      </c>
      <c r="G2761" t="s">
        <v>120</v>
      </c>
      <c r="H2761" t="s">
        <v>23</v>
      </c>
      <c r="I2761">
        <v>3</v>
      </c>
      <c r="J2761">
        <v>70</v>
      </c>
      <c r="K2761" t="s">
        <v>16</v>
      </c>
      <c r="L2761" t="s">
        <v>17</v>
      </c>
      <c r="M2761" t="s">
        <v>46</v>
      </c>
      <c r="N2761" s="18">
        <f>VLOOKUP(Barcelona_Idealista4[[#This Row],[lift]],Tabla5[],2,0)</f>
        <v>0</v>
      </c>
      <c r="O2761" s="25">
        <v>365000</v>
      </c>
      <c r="P2761" s="25">
        <f>Barcelona_Idealista4[[#This Row],[prices]]/Barcelona_Idealista4[[#This Row],[area_m2]]</f>
        <v>5214.2857142857147</v>
      </c>
      <c r="Q2761" t="str">
        <f>_xlfn.TEXTJOIN("-",0,Barcelona_Idealista4[[#This Row],[condition]],Barcelona_Idealista4[[#This Row],[prices]])</f>
        <v>needs refurb-365000</v>
      </c>
      <c r="R2761" s="11" t="str" cm="1">
        <f t="array" ref="R27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2" spans="1:18" x14ac:dyDescent="0.2">
      <c r="A2762" s="1">
        <v>44796</v>
      </c>
      <c r="B2762" s="14">
        <f>YEAR(Barcelona_Idealista4[[#This Row],[Fecha]])</f>
        <v>2022</v>
      </c>
      <c r="C2762" t="s">
        <v>2883</v>
      </c>
      <c r="D2762" t="s">
        <v>11</v>
      </c>
      <c r="E2762" t="s">
        <v>12</v>
      </c>
      <c r="F2762" t="s">
        <v>31</v>
      </c>
      <c r="G2762" t="s">
        <v>120</v>
      </c>
      <c r="H2762" t="s">
        <v>15</v>
      </c>
      <c r="I2762">
        <v>4</v>
      </c>
      <c r="J2762">
        <v>90</v>
      </c>
      <c r="K2762" t="s">
        <v>28</v>
      </c>
      <c r="L2762" t="s">
        <v>17</v>
      </c>
      <c r="M2762" t="s">
        <v>40</v>
      </c>
      <c r="N2762" s="18">
        <f>VLOOKUP(Barcelona_Idealista4[[#This Row],[lift]],Tabla5[],2,0)</f>
        <v>0.02</v>
      </c>
      <c r="O2762" s="25">
        <v>239000</v>
      </c>
      <c r="P2762" s="25">
        <f>Barcelona_Idealista4[[#This Row],[prices]]/Barcelona_Idealista4[[#This Row],[area_m2]]</f>
        <v>2655.5555555555557</v>
      </c>
      <c r="Q2762" t="str">
        <f>_xlfn.TEXTJOIN("-",0,Barcelona_Idealista4[[#This Row],[condition]],Barcelona_Idealista4[[#This Row],[prices]])</f>
        <v>needs refurb-239000</v>
      </c>
      <c r="R2762" s="11" t="str" cm="1">
        <f t="array" ref="R27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3" spans="1:18" x14ac:dyDescent="0.2">
      <c r="A2763" s="1">
        <v>44797</v>
      </c>
      <c r="B2763" s="14">
        <f>YEAR(Barcelona_Idealista4[[#This Row],[Fecha]])</f>
        <v>2022</v>
      </c>
      <c r="C2763" t="s">
        <v>2884</v>
      </c>
      <c r="D2763" t="s">
        <v>11</v>
      </c>
      <c r="E2763" t="s">
        <v>47</v>
      </c>
      <c r="F2763" t="s">
        <v>98</v>
      </c>
      <c r="G2763" t="s">
        <v>120</v>
      </c>
      <c r="H2763" t="s">
        <v>15</v>
      </c>
      <c r="I2763">
        <v>3</v>
      </c>
      <c r="J2763">
        <v>64</v>
      </c>
      <c r="K2763" t="s">
        <v>16</v>
      </c>
      <c r="L2763" t="s">
        <v>17</v>
      </c>
      <c r="M2763" t="s">
        <v>40</v>
      </c>
      <c r="N2763" s="18">
        <f>VLOOKUP(Barcelona_Idealista4[[#This Row],[lift]],Tabla5[],2,0)</f>
        <v>0</v>
      </c>
      <c r="O2763" s="25">
        <v>220000</v>
      </c>
      <c r="P2763" s="25">
        <f>Barcelona_Idealista4[[#This Row],[prices]]/Barcelona_Idealista4[[#This Row],[area_m2]]</f>
        <v>3437.5</v>
      </c>
      <c r="Q2763" t="str">
        <f>_xlfn.TEXTJOIN("-",0,Barcelona_Idealista4[[#This Row],[condition]],Barcelona_Idealista4[[#This Row],[prices]])</f>
        <v>needs refurb-220000</v>
      </c>
      <c r="R2763" s="11" t="str" cm="1">
        <f t="array" ref="R27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4" spans="1:18" x14ac:dyDescent="0.2">
      <c r="A2764" s="1">
        <v>44798</v>
      </c>
      <c r="B2764" s="14">
        <f>YEAR(Barcelona_Idealista4[[#This Row],[Fecha]])</f>
        <v>2022</v>
      </c>
      <c r="C2764" t="s">
        <v>2885</v>
      </c>
      <c r="D2764" t="s">
        <v>11</v>
      </c>
      <c r="E2764" t="s">
        <v>37</v>
      </c>
      <c r="F2764" t="s">
        <v>38</v>
      </c>
      <c r="G2764" t="s">
        <v>120</v>
      </c>
      <c r="H2764" t="s">
        <v>15</v>
      </c>
      <c r="I2764">
        <v>3</v>
      </c>
      <c r="J2764">
        <v>58</v>
      </c>
      <c r="K2764" t="s">
        <v>28</v>
      </c>
      <c r="L2764" t="s">
        <v>17</v>
      </c>
      <c r="M2764" t="s">
        <v>21</v>
      </c>
      <c r="N2764" s="18">
        <f>VLOOKUP(Barcelona_Idealista4[[#This Row],[lift]],Tabla5[],2,0)</f>
        <v>0.02</v>
      </c>
      <c r="O2764" s="25">
        <v>140000</v>
      </c>
      <c r="P2764" s="25">
        <f>Barcelona_Idealista4[[#This Row],[prices]]/Barcelona_Idealista4[[#This Row],[area_m2]]</f>
        <v>2413.7931034482758</v>
      </c>
      <c r="Q2764" t="str">
        <f>_xlfn.TEXTJOIN("-",0,Barcelona_Idealista4[[#This Row],[condition]],Barcelona_Idealista4[[#This Row],[prices]])</f>
        <v>needs refurb-140000</v>
      </c>
      <c r="R2764" s="11" t="str" cm="1">
        <f t="array" ref="R27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5" spans="1:18" x14ac:dyDescent="0.2">
      <c r="A2765" s="1">
        <v>44799</v>
      </c>
      <c r="B2765" s="14">
        <f>YEAR(Barcelona_Idealista4[[#This Row],[Fecha]])</f>
        <v>2022</v>
      </c>
      <c r="C2765" t="s">
        <v>2886</v>
      </c>
      <c r="D2765" t="s">
        <v>11</v>
      </c>
      <c r="E2765" t="s">
        <v>12</v>
      </c>
      <c r="F2765" t="s">
        <v>13</v>
      </c>
      <c r="G2765" t="s">
        <v>120</v>
      </c>
      <c r="H2765" t="s">
        <v>15</v>
      </c>
      <c r="I2765">
        <v>3</v>
      </c>
      <c r="J2765">
        <v>129</v>
      </c>
      <c r="K2765" t="s">
        <v>16</v>
      </c>
      <c r="L2765" t="s">
        <v>17</v>
      </c>
      <c r="M2765" t="s">
        <v>40</v>
      </c>
      <c r="N2765" s="18">
        <f>VLOOKUP(Barcelona_Idealista4[[#This Row],[lift]],Tabla5[],2,0)</f>
        <v>0</v>
      </c>
      <c r="O2765" s="25">
        <v>599000</v>
      </c>
      <c r="P2765" s="25">
        <f>Barcelona_Idealista4[[#This Row],[prices]]/Barcelona_Idealista4[[#This Row],[area_m2]]</f>
        <v>4643.4108527131784</v>
      </c>
      <c r="Q2765" t="str">
        <f>_xlfn.TEXTJOIN("-",0,Barcelona_Idealista4[[#This Row],[condition]],Barcelona_Idealista4[[#This Row],[prices]])</f>
        <v>needs refurb-599000</v>
      </c>
      <c r="R2765" s="11" t="str" cm="1">
        <f t="array" ref="R27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6" spans="1:18" x14ac:dyDescent="0.2">
      <c r="A2766" s="1">
        <v>44800</v>
      </c>
      <c r="B2766" s="14">
        <f>YEAR(Barcelona_Idealista4[[#This Row],[Fecha]])</f>
        <v>2022</v>
      </c>
      <c r="C2766" t="s">
        <v>2887</v>
      </c>
      <c r="D2766" t="s">
        <v>11</v>
      </c>
      <c r="E2766" t="s">
        <v>19</v>
      </c>
      <c r="F2766" t="s">
        <v>20</v>
      </c>
      <c r="G2766" t="s">
        <v>120</v>
      </c>
      <c r="H2766" t="s">
        <v>15</v>
      </c>
      <c r="I2766">
        <v>4</v>
      </c>
      <c r="J2766">
        <v>120</v>
      </c>
      <c r="K2766" t="s">
        <v>16</v>
      </c>
      <c r="L2766" t="s">
        <v>17</v>
      </c>
      <c r="M2766" t="s">
        <v>21</v>
      </c>
      <c r="N2766" s="18">
        <f>VLOOKUP(Barcelona_Idealista4[[#This Row],[lift]],Tabla5[],2,0)</f>
        <v>0</v>
      </c>
      <c r="O2766" s="25">
        <v>595000</v>
      </c>
      <c r="P2766" s="25">
        <f>Barcelona_Idealista4[[#This Row],[prices]]/Barcelona_Idealista4[[#This Row],[area_m2]]</f>
        <v>4958.333333333333</v>
      </c>
      <c r="Q2766" t="str">
        <f>_xlfn.TEXTJOIN("-",0,Barcelona_Idealista4[[#This Row],[condition]],Barcelona_Idealista4[[#This Row],[prices]])</f>
        <v>needs refurb-595000</v>
      </c>
      <c r="R2766" s="11" t="str" cm="1">
        <f t="array" ref="R27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7" spans="1:18" x14ac:dyDescent="0.2">
      <c r="A2767" s="1">
        <v>44801</v>
      </c>
      <c r="B2767" s="14">
        <f>YEAR(Barcelona_Idealista4[[#This Row],[Fecha]])</f>
        <v>2022</v>
      </c>
      <c r="C2767" t="s">
        <v>2888</v>
      </c>
      <c r="D2767" t="s">
        <v>11</v>
      </c>
      <c r="E2767" t="s">
        <v>37</v>
      </c>
      <c r="F2767" t="s">
        <v>49</v>
      </c>
      <c r="G2767" t="s">
        <v>120</v>
      </c>
      <c r="H2767" t="s">
        <v>15</v>
      </c>
      <c r="I2767">
        <v>4</v>
      </c>
      <c r="J2767">
        <v>114</v>
      </c>
      <c r="K2767" t="s">
        <v>28</v>
      </c>
      <c r="L2767" t="s">
        <v>17</v>
      </c>
      <c r="M2767" t="s">
        <v>21</v>
      </c>
      <c r="N2767" s="18">
        <f>VLOOKUP(Barcelona_Idealista4[[#This Row],[lift]],Tabla5[],2,0)</f>
        <v>0.02</v>
      </c>
      <c r="O2767" s="25">
        <v>335000</v>
      </c>
      <c r="P2767" s="25">
        <f>Barcelona_Idealista4[[#This Row],[prices]]/Barcelona_Idealista4[[#This Row],[area_m2]]</f>
        <v>2938.5964912280701</v>
      </c>
      <c r="Q2767" t="str">
        <f>_xlfn.TEXTJOIN("-",0,Barcelona_Idealista4[[#This Row],[condition]],Barcelona_Idealista4[[#This Row],[prices]])</f>
        <v>needs refurb-335000</v>
      </c>
      <c r="R2767" s="11" t="str" cm="1">
        <f t="array" ref="R276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68" spans="1:18" x14ac:dyDescent="0.2">
      <c r="A2768" s="1">
        <v>44802</v>
      </c>
      <c r="B2768" s="14">
        <f>YEAR(Barcelona_Idealista4[[#This Row],[Fecha]])</f>
        <v>2022</v>
      </c>
      <c r="C2768" t="s">
        <v>2889</v>
      </c>
      <c r="D2768" t="s">
        <v>11</v>
      </c>
      <c r="E2768" t="s">
        <v>34</v>
      </c>
      <c r="F2768" t="s">
        <v>71</v>
      </c>
      <c r="G2768" t="s">
        <v>120</v>
      </c>
      <c r="H2768" t="s">
        <v>15</v>
      </c>
      <c r="I2768">
        <v>4</v>
      </c>
      <c r="J2768">
        <v>95</v>
      </c>
      <c r="K2768" t="s">
        <v>16</v>
      </c>
      <c r="L2768" t="s">
        <v>17</v>
      </c>
      <c r="M2768" t="s">
        <v>21</v>
      </c>
      <c r="N2768" s="18">
        <f>VLOOKUP(Barcelona_Idealista4[[#This Row],[lift]],Tabla5[],2,0)</f>
        <v>0</v>
      </c>
      <c r="O2768" s="25">
        <v>430000</v>
      </c>
      <c r="P2768" s="25">
        <f>Barcelona_Idealista4[[#This Row],[prices]]/Barcelona_Idealista4[[#This Row],[area_m2]]</f>
        <v>4526.3157894736842</v>
      </c>
      <c r="Q2768" t="str">
        <f>_xlfn.TEXTJOIN("-",0,Barcelona_Idealista4[[#This Row],[condition]],Barcelona_Idealista4[[#This Row],[prices]])</f>
        <v>needs refurb-430000</v>
      </c>
      <c r="R2768" s="11" t="str" cm="1">
        <f t="array" ref="R27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69" spans="1:18" x14ac:dyDescent="0.2">
      <c r="A2769" s="1">
        <v>44803</v>
      </c>
      <c r="B2769" s="14">
        <f>YEAR(Barcelona_Idealista4[[#This Row],[Fecha]])</f>
        <v>2022</v>
      </c>
      <c r="C2769" t="s">
        <v>2890</v>
      </c>
      <c r="D2769" t="s">
        <v>11</v>
      </c>
      <c r="E2769" t="s">
        <v>12</v>
      </c>
      <c r="F2769" t="s">
        <v>13</v>
      </c>
      <c r="G2769" t="s">
        <v>120</v>
      </c>
      <c r="H2769" t="s">
        <v>15</v>
      </c>
      <c r="I2769">
        <v>4</v>
      </c>
      <c r="J2769">
        <v>117</v>
      </c>
      <c r="K2769" t="s">
        <v>16</v>
      </c>
      <c r="L2769" t="s">
        <v>17</v>
      </c>
      <c r="M2769" t="s">
        <v>18</v>
      </c>
      <c r="N2769" s="18">
        <f>VLOOKUP(Barcelona_Idealista4[[#This Row],[lift]],Tabla5[],2,0)</f>
        <v>0</v>
      </c>
      <c r="O2769" s="25">
        <v>410000</v>
      </c>
      <c r="P2769" s="25">
        <f>Barcelona_Idealista4[[#This Row],[prices]]/Barcelona_Idealista4[[#This Row],[area_m2]]</f>
        <v>3504.2735042735044</v>
      </c>
      <c r="Q2769" t="str">
        <f>_xlfn.TEXTJOIN("-",0,Barcelona_Idealista4[[#This Row],[condition]],Barcelona_Idealista4[[#This Row],[prices]])</f>
        <v>needs refurb-410000</v>
      </c>
      <c r="R2769" s="11" t="str" cm="1">
        <f t="array" ref="R27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0" spans="1:18" x14ac:dyDescent="0.2">
      <c r="A2770" s="1">
        <v>44804</v>
      </c>
      <c r="B2770" s="14">
        <f>YEAR(Barcelona_Idealista4[[#This Row],[Fecha]])</f>
        <v>2022</v>
      </c>
      <c r="C2770" t="s">
        <v>2891</v>
      </c>
      <c r="D2770" t="s">
        <v>11</v>
      </c>
      <c r="E2770" t="s">
        <v>12</v>
      </c>
      <c r="F2770" t="s">
        <v>31</v>
      </c>
      <c r="G2770" t="s">
        <v>120</v>
      </c>
      <c r="H2770" t="s">
        <v>15</v>
      </c>
      <c r="I2770">
        <v>4</v>
      </c>
      <c r="J2770">
        <v>134</v>
      </c>
      <c r="K2770" t="s">
        <v>28</v>
      </c>
      <c r="L2770" t="s">
        <v>17</v>
      </c>
      <c r="M2770" t="s">
        <v>40</v>
      </c>
      <c r="N2770" s="18">
        <f>VLOOKUP(Barcelona_Idealista4[[#This Row],[lift]],Tabla5[],2,0)</f>
        <v>0.02</v>
      </c>
      <c r="O2770" s="25">
        <v>395000</v>
      </c>
      <c r="P2770" s="25">
        <f>Barcelona_Idealista4[[#This Row],[prices]]/Barcelona_Idealista4[[#This Row],[area_m2]]</f>
        <v>2947.7611940298507</v>
      </c>
      <c r="Q2770" t="str">
        <f>_xlfn.TEXTJOIN("-",0,Barcelona_Idealista4[[#This Row],[condition]],Barcelona_Idealista4[[#This Row],[prices]])</f>
        <v>needs refurb-395000</v>
      </c>
      <c r="R2770" s="11" t="str" cm="1">
        <f t="array" ref="R27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1" spans="1:18" x14ac:dyDescent="0.2">
      <c r="A2771" s="1">
        <v>44805</v>
      </c>
      <c r="B2771" s="14">
        <f>YEAR(Barcelona_Idealista4[[#This Row],[Fecha]])</f>
        <v>2022</v>
      </c>
      <c r="C2771" t="s">
        <v>2892</v>
      </c>
      <c r="D2771" t="s">
        <v>11</v>
      </c>
      <c r="E2771" t="s">
        <v>89</v>
      </c>
      <c r="F2771" t="s">
        <v>95</v>
      </c>
      <c r="G2771" t="s">
        <v>120</v>
      </c>
      <c r="H2771" t="s">
        <v>23</v>
      </c>
      <c r="I2771">
        <v>2</v>
      </c>
      <c r="J2771">
        <v>76</v>
      </c>
      <c r="K2771" t="s">
        <v>28</v>
      </c>
      <c r="L2771" t="s">
        <v>17</v>
      </c>
      <c r="M2771" t="s">
        <v>58</v>
      </c>
      <c r="N2771" s="18">
        <f>VLOOKUP(Barcelona_Idealista4[[#This Row],[lift]],Tabla5[],2,0)</f>
        <v>0.02</v>
      </c>
      <c r="O2771" s="25">
        <v>125000</v>
      </c>
      <c r="P2771" s="25">
        <f>Barcelona_Idealista4[[#This Row],[prices]]/Barcelona_Idealista4[[#This Row],[area_m2]]</f>
        <v>1644.7368421052631</v>
      </c>
      <c r="Q2771" t="str">
        <f>_xlfn.TEXTJOIN("-",0,Barcelona_Idealista4[[#This Row],[condition]],Barcelona_Idealista4[[#This Row],[prices]])</f>
        <v>needs refurb-125000</v>
      </c>
      <c r="R2771" s="11" t="str" cm="1">
        <f t="array" ref="R27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2" spans="1:18" x14ac:dyDescent="0.2">
      <c r="A2772" s="1">
        <v>44806</v>
      </c>
      <c r="B2772" s="14">
        <f>YEAR(Barcelona_Idealista4[[#This Row],[Fecha]])</f>
        <v>2022</v>
      </c>
      <c r="C2772" t="s">
        <v>2893</v>
      </c>
      <c r="D2772" t="s">
        <v>11</v>
      </c>
      <c r="E2772" t="s">
        <v>34</v>
      </c>
      <c r="F2772" t="s">
        <v>44</v>
      </c>
      <c r="G2772" t="s">
        <v>120</v>
      </c>
      <c r="H2772" t="s">
        <v>15</v>
      </c>
      <c r="I2772">
        <v>4</v>
      </c>
      <c r="J2772">
        <v>125</v>
      </c>
      <c r="K2772" t="s">
        <v>16</v>
      </c>
      <c r="L2772" t="s">
        <v>67</v>
      </c>
      <c r="M2772" t="s">
        <v>60</v>
      </c>
      <c r="N2772" s="18">
        <f>VLOOKUP(Barcelona_Idealista4[[#This Row],[lift]],Tabla5[],2,0)</f>
        <v>0</v>
      </c>
      <c r="O2772" s="25">
        <v>550000</v>
      </c>
      <c r="P2772" s="25">
        <f>Barcelona_Idealista4[[#This Row],[prices]]/Barcelona_Idealista4[[#This Row],[area_m2]]</f>
        <v>4400</v>
      </c>
      <c r="Q2772" t="str">
        <f>_xlfn.TEXTJOIN("-",0,Barcelona_Idealista4[[#This Row],[condition]],Barcelona_Idealista4[[#This Row],[prices]])</f>
        <v>needs refurb-550000</v>
      </c>
      <c r="R2772" s="11" t="str" cm="1">
        <f t="array" ref="R27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3" spans="1:18" x14ac:dyDescent="0.2">
      <c r="A2773" s="1">
        <v>44807</v>
      </c>
      <c r="B2773" s="14">
        <f>YEAR(Barcelona_Idealista4[[#This Row],[Fecha]])</f>
        <v>2022</v>
      </c>
      <c r="C2773" t="s">
        <v>2894</v>
      </c>
      <c r="D2773" t="s">
        <v>11</v>
      </c>
      <c r="E2773" t="s">
        <v>12</v>
      </c>
      <c r="F2773" t="s">
        <v>13</v>
      </c>
      <c r="G2773" t="s">
        <v>120</v>
      </c>
      <c r="H2773" t="s">
        <v>15</v>
      </c>
      <c r="I2773">
        <v>7</v>
      </c>
      <c r="J2773">
        <v>228</v>
      </c>
      <c r="K2773" t="s">
        <v>16</v>
      </c>
      <c r="L2773" t="s">
        <v>17</v>
      </c>
      <c r="M2773" t="s">
        <v>40</v>
      </c>
      <c r="N2773" s="18">
        <f>VLOOKUP(Barcelona_Idealista4[[#This Row],[lift]],Tabla5[],2,0)</f>
        <v>0</v>
      </c>
      <c r="O2773" s="25">
        <v>2200000</v>
      </c>
      <c r="P2773" s="25">
        <f>Barcelona_Idealista4[[#This Row],[prices]]/Barcelona_Idealista4[[#This Row],[area_m2]]</f>
        <v>9649.1228070175439</v>
      </c>
      <c r="Q2773" t="str">
        <f>_xlfn.TEXTJOIN("-",0,Barcelona_Idealista4[[#This Row],[condition]],Barcelona_Idealista4[[#This Row],[prices]])</f>
        <v>needs refurb-2200000</v>
      </c>
      <c r="R2773" s="11" t="str" cm="1">
        <f t="array" ref="R27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4" spans="1:18" x14ac:dyDescent="0.2">
      <c r="A2774" s="1">
        <v>44808</v>
      </c>
      <c r="B2774" s="14">
        <f>YEAR(Barcelona_Idealista4[[#This Row],[Fecha]])</f>
        <v>2022</v>
      </c>
      <c r="C2774" t="s">
        <v>2895</v>
      </c>
      <c r="D2774" t="s">
        <v>11</v>
      </c>
      <c r="E2774" t="s">
        <v>12</v>
      </c>
      <c r="F2774" t="s">
        <v>33</v>
      </c>
      <c r="G2774" t="s">
        <v>120</v>
      </c>
      <c r="H2774" t="s">
        <v>15</v>
      </c>
      <c r="I2774">
        <v>6</v>
      </c>
      <c r="J2774">
        <v>200</v>
      </c>
      <c r="K2774" t="s">
        <v>16</v>
      </c>
      <c r="L2774" t="s">
        <v>17</v>
      </c>
      <c r="M2774" t="s">
        <v>21</v>
      </c>
      <c r="N2774" s="18">
        <f>VLOOKUP(Barcelona_Idealista4[[#This Row],[lift]],Tabla5[],2,0)</f>
        <v>0</v>
      </c>
      <c r="O2774" s="25">
        <v>710000</v>
      </c>
      <c r="P2774" s="25">
        <f>Barcelona_Idealista4[[#This Row],[prices]]/Barcelona_Idealista4[[#This Row],[area_m2]]</f>
        <v>3550</v>
      </c>
      <c r="Q2774" t="str">
        <f>_xlfn.TEXTJOIN("-",0,Barcelona_Idealista4[[#This Row],[condition]],Barcelona_Idealista4[[#This Row],[prices]])</f>
        <v>needs refurb-710000</v>
      </c>
      <c r="R2774" s="11" t="str" cm="1">
        <f t="array" ref="R27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5" spans="1:18" x14ac:dyDescent="0.2">
      <c r="A2775" s="1">
        <v>44809</v>
      </c>
      <c r="B2775" s="14">
        <f>YEAR(Barcelona_Idealista4[[#This Row],[Fecha]])</f>
        <v>2022</v>
      </c>
      <c r="C2775" t="s">
        <v>2896</v>
      </c>
      <c r="D2775" t="s">
        <v>11</v>
      </c>
      <c r="E2775" t="s">
        <v>19</v>
      </c>
      <c r="F2775" t="s">
        <v>20</v>
      </c>
      <c r="G2775" t="s">
        <v>120</v>
      </c>
      <c r="H2775" t="s">
        <v>15</v>
      </c>
      <c r="I2775">
        <v>3</v>
      </c>
      <c r="J2775">
        <v>150</v>
      </c>
      <c r="K2775" t="s">
        <v>16</v>
      </c>
      <c r="L2775" t="s">
        <v>17</v>
      </c>
      <c r="M2775" t="s">
        <v>18</v>
      </c>
      <c r="N2775" s="18">
        <f>VLOOKUP(Barcelona_Idealista4[[#This Row],[lift]],Tabla5[],2,0)</f>
        <v>0</v>
      </c>
      <c r="O2775" s="25">
        <v>550000</v>
      </c>
      <c r="P2775" s="25">
        <f>Barcelona_Idealista4[[#This Row],[prices]]/Barcelona_Idealista4[[#This Row],[area_m2]]</f>
        <v>3666.6666666666665</v>
      </c>
      <c r="Q2775" t="str">
        <f>_xlfn.TEXTJOIN("-",0,Barcelona_Idealista4[[#This Row],[condition]],Barcelona_Idealista4[[#This Row],[prices]])</f>
        <v>needs refurb-550000</v>
      </c>
      <c r="R2775" s="11" t="str" cm="1">
        <f t="array" ref="R27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6" spans="1:18" x14ac:dyDescent="0.2">
      <c r="A2776" s="1">
        <v>44810</v>
      </c>
      <c r="B2776" s="14">
        <f>YEAR(Barcelona_Idealista4[[#This Row],[Fecha]])</f>
        <v>2022</v>
      </c>
      <c r="C2776" t="s">
        <v>2897</v>
      </c>
      <c r="D2776" t="s">
        <v>11</v>
      </c>
      <c r="E2776" t="s">
        <v>19</v>
      </c>
      <c r="F2776" t="s">
        <v>73</v>
      </c>
      <c r="G2776" t="s">
        <v>120</v>
      </c>
      <c r="H2776" t="s">
        <v>15</v>
      </c>
      <c r="I2776">
        <v>5</v>
      </c>
      <c r="J2776">
        <v>150</v>
      </c>
      <c r="K2776" t="s">
        <v>16</v>
      </c>
      <c r="L2776" t="s">
        <v>17</v>
      </c>
      <c r="M2776" t="s">
        <v>18</v>
      </c>
      <c r="N2776" s="18">
        <f>VLOOKUP(Barcelona_Idealista4[[#This Row],[lift]],Tabla5[],2,0)</f>
        <v>0</v>
      </c>
      <c r="O2776" s="25">
        <v>410000</v>
      </c>
      <c r="P2776" s="25">
        <f>Barcelona_Idealista4[[#This Row],[prices]]/Barcelona_Idealista4[[#This Row],[area_m2]]</f>
        <v>2733.3333333333335</v>
      </c>
      <c r="Q2776" t="str">
        <f>_xlfn.TEXTJOIN("-",0,Barcelona_Idealista4[[#This Row],[condition]],Barcelona_Idealista4[[#This Row],[prices]])</f>
        <v>needs refurb-410000</v>
      </c>
      <c r="R2776" s="11" t="str" cm="1">
        <f t="array" ref="R277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7" spans="1:18" x14ac:dyDescent="0.2">
      <c r="A2777" s="1">
        <v>44811</v>
      </c>
      <c r="B2777" s="14">
        <f>YEAR(Barcelona_Idealista4[[#This Row],[Fecha]])</f>
        <v>2022</v>
      </c>
      <c r="C2777" t="s">
        <v>2898</v>
      </c>
      <c r="D2777" t="s">
        <v>11</v>
      </c>
      <c r="E2777" t="s">
        <v>47</v>
      </c>
      <c r="F2777" t="s">
        <v>48</v>
      </c>
      <c r="G2777" t="s">
        <v>120</v>
      </c>
      <c r="H2777" t="s">
        <v>15</v>
      </c>
      <c r="I2777">
        <v>3</v>
      </c>
      <c r="J2777">
        <v>64</v>
      </c>
      <c r="K2777" t="s">
        <v>16</v>
      </c>
      <c r="L2777" t="s">
        <v>17</v>
      </c>
      <c r="M2777" t="s">
        <v>40</v>
      </c>
      <c r="N2777" s="18">
        <f>VLOOKUP(Barcelona_Idealista4[[#This Row],[lift]],Tabla5[],2,0)</f>
        <v>0</v>
      </c>
      <c r="O2777" s="25">
        <v>190000</v>
      </c>
      <c r="P2777" s="25">
        <f>Barcelona_Idealista4[[#This Row],[prices]]/Barcelona_Idealista4[[#This Row],[area_m2]]</f>
        <v>2968.75</v>
      </c>
      <c r="Q2777" t="str">
        <f>_xlfn.TEXTJOIN("-",0,Barcelona_Idealista4[[#This Row],[condition]],Barcelona_Idealista4[[#This Row],[prices]])</f>
        <v>needs refurb-190000</v>
      </c>
      <c r="R2777" s="11" t="str" cm="1">
        <f t="array" ref="R277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78" spans="1:18" x14ac:dyDescent="0.2">
      <c r="A2778" s="1">
        <v>44812</v>
      </c>
      <c r="B2778" s="14">
        <f>YEAR(Barcelona_Idealista4[[#This Row],[Fecha]])</f>
        <v>2022</v>
      </c>
      <c r="C2778" t="s">
        <v>2899</v>
      </c>
      <c r="D2778" t="s">
        <v>11</v>
      </c>
      <c r="E2778" t="s">
        <v>12</v>
      </c>
      <c r="F2778" t="s">
        <v>31</v>
      </c>
      <c r="G2778" t="s">
        <v>120</v>
      </c>
      <c r="H2778" t="s">
        <v>15</v>
      </c>
      <c r="I2778">
        <v>4</v>
      </c>
      <c r="J2778">
        <v>140</v>
      </c>
      <c r="K2778" t="s">
        <v>16</v>
      </c>
      <c r="L2778" t="s">
        <v>17</v>
      </c>
      <c r="M2778" t="s">
        <v>40</v>
      </c>
      <c r="N2778" s="18">
        <f>VLOOKUP(Barcelona_Idealista4[[#This Row],[lift]],Tabla5[],2,0)</f>
        <v>0</v>
      </c>
      <c r="O2778" s="25">
        <v>550000</v>
      </c>
      <c r="P2778" s="25">
        <f>Barcelona_Idealista4[[#This Row],[prices]]/Barcelona_Idealista4[[#This Row],[area_m2]]</f>
        <v>3928.5714285714284</v>
      </c>
      <c r="Q2778" t="str">
        <f>_xlfn.TEXTJOIN("-",0,Barcelona_Idealista4[[#This Row],[condition]],Barcelona_Idealista4[[#This Row],[prices]])</f>
        <v>needs refurb-550000</v>
      </c>
      <c r="R2778" s="11" t="str" cm="1">
        <f t="array" ref="R27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79" spans="1:18" x14ac:dyDescent="0.2">
      <c r="A2779" s="1">
        <v>44813</v>
      </c>
      <c r="B2779" s="14">
        <f>YEAR(Barcelona_Idealista4[[#This Row],[Fecha]])</f>
        <v>2022</v>
      </c>
      <c r="C2779" t="s">
        <v>2900</v>
      </c>
      <c r="D2779" t="s">
        <v>11</v>
      </c>
      <c r="E2779" t="s">
        <v>25</v>
      </c>
      <c r="F2779" t="s">
        <v>79</v>
      </c>
      <c r="G2779" t="s">
        <v>120</v>
      </c>
      <c r="H2779" t="s">
        <v>15</v>
      </c>
      <c r="I2779">
        <v>3</v>
      </c>
      <c r="J2779">
        <v>145</v>
      </c>
      <c r="K2779" t="s">
        <v>28</v>
      </c>
      <c r="L2779" t="s">
        <v>17</v>
      </c>
      <c r="M2779" t="s">
        <v>52</v>
      </c>
      <c r="N2779" s="18">
        <f>VLOOKUP(Barcelona_Idealista4[[#This Row],[lift]],Tabla5[],2,0)</f>
        <v>0.02</v>
      </c>
      <c r="O2779" s="25">
        <v>259000</v>
      </c>
      <c r="P2779" s="25">
        <f>Barcelona_Idealista4[[#This Row],[prices]]/Barcelona_Idealista4[[#This Row],[area_m2]]</f>
        <v>1786.2068965517242</v>
      </c>
      <c r="Q2779" t="str">
        <f>_xlfn.TEXTJOIN("-",0,Barcelona_Idealista4[[#This Row],[condition]],Barcelona_Idealista4[[#This Row],[prices]])</f>
        <v>needs refurb-259000</v>
      </c>
      <c r="R2779" s="11" t="str" cm="1">
        <f t="array" ref="R27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80" spans="1:18" x14ac:dyDescent="0.2">
      <c r="A2780" s="1">
        <v>44814</v>
      </c>
      <c r="B2780" s="14">
        <f>YEAR(Barcelona_Idealista4[[#This Row],[Fecha]])</f>
        <v>2022</v>
      </c>
      <c r="C2780" t="s">
        <v>2901</v>
      </c>
      <c r="D2780" t="s">
        <v>11</v>
      </c>
      <c r="E2780" t="s">
        <v>19</v>
      </c>
      <c r="F2780" t="s">
        <v>73</v>
      </c>
      <c r="G2780" t="s">
        <v>120</v>
      </c>
      <c r="H2780" t="s">
        <v>15</v>
      </c>
      <c r="I2780">
        <v>3</v>
      </c>
      <c r="J2780">
        <v>90</v>
      </c>
      <c r="K2780" t="s">
        <v>16</v>
      </c>
      <c r="L2780" t="s">
        <v>17</v>
      </c>
      <c r="M2780" t="s">
        <v>58</v>
      </c>
      <c r="N2780" s="18">
        <f>VLOOKUP(Barcelona_Idealista4[[#This Row],[lift]],Tabla5[],2,0)</f>
        <v>0</v>
      </c>
      <c r="O2780" s="25">
        <v>410000</v>
      </c>
      <c r="P2780" s="25">
        <f>Barcelona_Idealista4[[#This Row],[prices]]/Barcelona_Idealista4[[#This Row],[area_m2]]</f>
        <v>4555.5555555555557</v>
      </c>
      <c r="Q2780" t="str">
        <f>_xlfn.TEXTJOIN("-",0,Barcelona_Idealista4[[#This Row],[condition]],Barcelona_Idealista4[[#This Row],[prices]])</f>
        <v>needs refurb-410000</v>
      </c>
      <c r="R2780" s="11" t="str" cm="1">
        <f t="array" ref="R27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1" spans="1:18" x14ac:dyDescent="0.2">
      <c r="A2781" s="1">
        <v>44815</v>
      </c>
      <c r="B2781" s="14">
        <f>YEAR(Barcelona_Idealista4[[#This Row],[Fecha]])</f>
        <v>2022</v>
      </c>
      <c r="C2781" t="s">
        <v>2902</v>
      </c>
      <c r="D2781" t="s">
        <v>11</v>
      </c>
      <c r="E2781" t="s">
        <v>42</v>
      </c>
      <c r="F2781" t="s">
        <v>83</v>
      </c>
      <c r="G2781" t="s">
        <v>120</v>
      </c>
      <c r="H2781" t="s">
        <v>23</v>
      </c>
      <c r="I2781">
        <v>3</v>
      </c>
      <c r="J2781">
        <v>84</v>
      </c>
      <c r="K2781" t="s">
        <v>28</v>
      </c>
      <c r="L2781" t="s">
        <v>17</v>
      </c>
      <c r="M2781" t="s">
        <v>21</v>
      </c>
      <c r="N2781" s="18">
        <f>VLOOKUP(Barcelona_Idealista4[[#This Row],[lift]],Tabla5[],2,0)</f>
        <v>0.02</v>
      </c>
      <c r="O2781" s="25">
        <v>330000</v>
      </c>
      <c r="P2781" s="25">
        <f>Barcelona_Idealista4[[#This Row],[prices]]/Barcelona_Idealista4[[#This Row],[area_m2]]</f>
        <v>3928.5714285714284</v>
      </c>
      <c r="Q2781" t="str">
        <f>_xlfn.TEXTJOIN("-",0,Barcelona_Idealista4[[#This Row],[condition]],Barcelona_Idealista4[[#This Row],[prices]])</f>
        <v>needs refurb-330000</v>
      </c>
      <c r="R2781" s="11" t="str" cm="1">
        <f t="array" ref="R27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2" spans="1:18" x14ac:dyDescent="0.2">
      <c r="A2782" s="1">
        <v>44816</v>
      </c>
      <c r="B2782" s="14">
        <f>YEAR(Barcelona_Idealista4[[#This Row],[Fecha]])</f>
        <v>2022</v>
      </c>
      <c r="C2782" t="s">
        <v>2903</v>
      </c>
      <c r="D2782" t="s">
        <v>11</v>
      </c>
      <c r="E2782" t="s">
        <v>19</v>
      </c>
      <c r="F2782" t="s">
        <v>20</v>
      </c>
      <c r="G2782" t="s">
        <v>120</v>
      </c>
      <c r="H2782" t="s">
        <v>15</v>
      </c>
      <c r="I2782">
        <v>7</v>
      </c>
      <c r="J2782">
        <v>391</v>
      </c>
      <c r="K2782" t="s">
        <v>16</v>
      </c>
      <c r="L2782" t="s">
        <v>17</v>
      </c>
      <c r="M2782" t="s">
        <v>58</v>
      </c>
      <c r="N2782" s="18">
        <f>VLOOKUP(Barcelona_Idealista4[[#This Row],[lift]],Tabla5[],2,0)</f>
        <v>0</v>
      </c>
      <c r="O2782" s="25">
        <v>1690000</v>
      </c>
      <c r="P2782" s="25">
        <f>Barcelona_Idealista4[[#This Row],[prices]]/Barcelona_Idealista4[[#This Row],[area_m2]]</f>
        <v>4322.2506393861895</v>
      </c>
      <c r="Q2782" t="str">
        <f>_xlfn.TEXTJOIN("-",0,Barcelona_Idealista4[[#This Row],[condition]],Barcelona_Idealista4[[#This Row],[prices]])</f>
        <v>needs refurb-1690000</v>
      </c>
      <c r="R2782" s="11" t="str" cm="1">
        <f t="array" ref="R27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3" spans="1:18" x14ac:dyDescent="0.2">
      <c r="A2783" s="1">
        <v>44817</v>
      </c>
      <c r="B2783" s="14">
        <f>YEAR(Barcelona_Idealista4[[#This Row],[Fecha]])</f>
        <v>2022</v>
      </c>
      <c r="C2783" t="s">
        <v>2904</v>
      </c>
      <c r="D2783" t="s">
        <v>11</v>
      </c>
      <c r="E2783" t="s">
        <v>12</v>
      </c>
      <c r="F2783" t="s">
        <v>22</v>
      </c>
      <c r="G2783" t="s">
        <v>120</v>
      </c>
      <c r="H2783" t="s">
        <v>15</v>
      </c>
      <c r="I2783">
        <v>3</v>
      </c>
      <c r="J2783">
        <v>129</v>
      </c>
      <c r="K2783" t="s">
        <v>16</v>
      </c>
      <c r="L2783" t="s">
        <v>17</v>
      </c>
      <c r="M2783" t="s">
        <v>21</v>
      </c>
      <c r="N2783" s="18">
        <f>VLOOKUP(Barcelona_Idealista4[[#This Row],[lift]],Tabla5[],2,0)</f>
        <v>0</v>
      </c>
      <c r="O2783" s="25">
        <v>550000</v>
      </c>
      <c r="P2783" s="25">
        <f>Barcelona_Idealista4[[#This Row],[prices]]/Barcelona_Idealista4[[#This Row],[area_m2]]</f>
        <v>4263.5658914728683</v>
      </c>
      <c r="Q2783" t="str">
        <f>_xlfn.TEXTJOIN("-",0,Barcelona_Idealista4[[#This Row],[condition]],Barcelona_Idealista4[[#This Row],[prices]])</f>
        <v>needs refurb-550000</v>
      </c>
      <c r="R2783" s="11" t="str" cm="1">
        <f t="array" ref="R27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4" spans="1:18" x14ac:dyDescent="0.2">
      <c r="A2784" s="1">
        <v>44818</v>
      </c>
      <c r="B2784" s="14">
        <f>YEAR(Barcelona_Idealista4[[#This Row],[Fecha]])</f>
        <v>2022</v>
      </c>
      <c r="C2784" t="s">
        <v>2905</v>
      </c>
      <c r="D2784" t="s">
        <v>11</v>
      </c>
      <c r="E2784" t="s">
        <v>50</v>
      </c>
      <c r="F2784" t="s">
        <v>51</v>
      </c>
      <c r="G2784" t="s">
        <v>120</v>
      </c>
      <c r="H2784" t="s">
        <v>15</v>
      </c>
      <c r="I2784">
        <v>2</v>
      </c>
      <c r="J2784">
        <v>80</v>
      </c>
      <c r="K2784" t="s">
        <v>16</v>
      </c>
      <c r="L2784" t="s">
        <v>17</v>
      </c>
      <c r="M2784" t="s">
        <v>21</v>
      </c>
      <c r="N2784" s="18">
        <f>VLOOKUP(Barcelona_Idealista4[[#This Row],[lift]],Tabla5[],2,0)</f>
        <v>0</v>
      </c>
      <c r="O2784" s="25">
        <v>320000</v>
      </c>
      <c r="P2784" s="25">
        <f>Barcelona_Idealista4[[#This Row],[prices]]/Barcelona_Idealista4[[#This Row],[area_m2]]</f>
        <v>4000</v>
      </c>
      <c r="Q2784" t="str">
        <f>_xlfn.TEXTJOIN("-",0,Barcelona_Idealista4[[#This Row],[condition]],Barcelona_Idealista4[[#This Row],[prices]])</f>
        <v>needs refurb-320000</v>
      </c>
      <c r="R2784" s="11" t="str" cm="1">
        <f t="array" ref="R27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5" spans="1:18" x14ac:dyDescent="0.2">
      <c r="A2785" s="1">
        <v>44819</v>
      </c>
      <c r="B2785" s="14">
        <f>YEAR(Barcelona_Idealista4[[#This Row],[Fecha]])</f>
        <v>2022</v>
      </c>
      <c r="C2785" t="s">
        <v>2906</v>
      </c>
      <c r="D2785" t="s">
        <v>11</v>
      </c>
      <c r="E2785" t="s">
        <v>19</v>
      </c>
      <c r="F2785" t="s">
        <v>20</v>
      </c>
      <c r="G2785" t="s">
        <v>120</v>
      </c>
      <c r="H2785" t="s">
        <v>15</v>
      </c>
      <c r="I2785">
        <v>5</v>
      </c>
      <c r="J2785">
        <v>320</v>
      </c>
      <c r="K2785" t="s">
        <v>16</v>
      </c>
      <c r="L2785" t="s">
        <v>17</v>
      </c>
      <c r="M2785" t="s">
        <v>21</v>
      </c>
      <c r="N2785" s="18">
        <f>VLOOKUP(Barcelona_Idealista4[[#This Row],[lift]],Tabla5[],2,0)</f>
        <v>0</v>
      </c>
      <c r="O2785" s="25">
        <v>1750000</v>
      </c>
      <c r="P2785" s="25">
        <f>Barcelona_Idealista4[[#This Row],[prices]]/Barcelona_Idealista4[[#This Row],[area_m2]]</f>
        <v>5468.75</v>
      </c>
      <c r="Q2785" t="str">
        <f>_xlfn.TEXTJOIN("-",0,Barcelona_Idealista4[[#This Row],[condition]],Barcelona_Idealista4[[#This Row],[prices]])</f>
        <v>needs refurb-1750000</v>
      </c>
      <c r="R2785" s="11" t="str" cm="1">
        <f t="array" ref="R27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6" spans="1:18" x14ac:dyDescent="0.2">
      <c r="A2786" s="1">
        <v>44820</v>
      </c>
      <c r="B2786" s="14">
        <f>YEAR(Barcelona_Idealista4[[#This Row],[Fecha]])</f>
        <v>2022</v>
      </c>
      <c r="C2786" t="s">
        <v>2907</v>
      </c>
      <c r="D2786" t="s">
        <v>11</v>
      </c>
      <c r="E2786" t="s">
        <v>12</v>
      </c>
      <c r="F2786" t="s">
        <v>13</v>
      </c>
      <c r="G2786" t="s">
        <v>120</v>
      </c>
      <c r="H2786" t="s">
        <v>15</v>
      </c>
      <c r="I2786">
        <v>6</v>
      </c>
      <c r="J2786">
        <v>158</v>
      </c>
      <c r="K2786" t="s">
        <v>16</v>
      </c>
      <c r="L2786" t="s">
        <v>17</v>
      </c>
      <c r="M2786" t="s">
        <v>18</v>
      </c>
      <c r="N2786" s="18">
        <f>VLOOKUP(Barcelona_Idealista4[[#This Row],[lift]],Tabla5[],2,0)</f>
        <v>0</v>
      </c>
      <c r="O2786" s="25">
        <v>680000</v>
      </c>
      <c r="P2786" s="25">
        <f>Barcelona_Idealista4[[#This Row],[prices]]/Barcelona_Idealista4[[#This Row],[area_m2]]</f>
        <v>4303.7974683544307</v>
      </c>
      <c r="Q2786" t="str">
        <f>_xlfn.TEXTJOIN("-",0,Barcelona_Idealista4[[#This Row],[condition]],Barcelona_Idealista4[[#This Row],[prices]])</f>
        <v>needs refurb-680000</v>
      </c>
      <c r="R2786" s="11" t="str" cm="1">
        <f t="array" ref="R27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7" spans="1:18" x14ac:dyDescent="0.2">
      <c r="A2787" s="1">
        <v>44821</v>
      </c>
      <c r="B2787" s="14">
        <f>YEAR(Barcelona_Idealista4[[#This Row],[Fecha]])</f>
        <v>2022</v>
      </c>
      <c r="C2787" t="s">
        <v>2908</v>
      </c>
      <c r="D2787" t="s">
        <v>11</v>
      </c>
      <c r="E2787" t="s">
        <v>12</v>
      </c>
      <c r="F2787" t="s">
        <v>13</v>
      </c>
      <c r="G2787" t="s">
        <v>120</v>
      </c>
      <c r="H2787" t="s">
        <v>15</v>
      </c>
      <c r="I2787">
        <v>6</v>
      </c>
      <c r="J2787">
        <v>153</v>
      </c>
      <c r="K2787" t="s">
        <v>16</v>
      </c>
      <c r="L2787" t="s">
        <v>17</v>
      </c>
      <c r="M2787" t="s">
        <v>21</v>
      </c>
      <c r="N2787" s="18">
        <f>VLOOKUP(Barcelona_Idealista4[[#This Row],[lift]],Tabla5[],2,0)</f>
        <v>0</v>
      </c>
      <c r="O2787" s="25">
        <v>650000</v>
      </c>
      <c r="P2787" s="25">
        <f>Barcelona_Idealista4[[#This Row],[prices]]/Barcelona_Idealista4[[#This Row],[area_m2]]</f>
        <v>4248.3660130718954</v>
      </c>
      <c r="Q2787" t="str">
        <f>_xlfn.TEXTJOIN("-",0,Barcelona_Idealista4[[#This Row],[condition]],Barcelona_Idealista4[[#This Row],[prices]])</f>
        <v>needs refurb-650000</v>
      </c>
      <c r="R2787" s="11" t="str" cm="1">
        <f t="array" ref="R27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88" spans="1:18" x14ac:dyDescent="0.2">
      <c r="A2788" s="1">
        <v>44822</v>
      </c>
      <c r="B2788" s="14">
        <f>YEAR(Barcelona_Idealista4[[#This Row],[Fecha]])</f>
        <v>2022</v>
      </c>
      <c r="C2788" t="s">
        <v>2909</v>
      </c>
      <c r="D2788" t="s">
        <v>11</v>
      </c>
      <c r="E2788" t="s">
        <v>54</v>
      </c>
      <c r="F2788" t="s">
        <v>55</v>
      </c>
      <c r="G2788" t="s">
        <v>120</v>
      </c>
      <c r="H2788" t="s">
        <v>23</v>
      </c>
      <c r="I2788">
        <v>3</v>
      </c>
      <c r="J2788">
        <v>64</v>
      </c>
      <c r="K2788" t="s">
        <v>16</v>
      </c>
      <c r="L2788" t="s">
        <v>17</v>
      </c>
      <c r="M2788" t="s">
        <v>58</v>
      </c>
      <c r="N2788" s="18">
        <f>VLOOKUP(Barcelona_Idealista4[[#This Row],[lift]],Tabla5[],2,0)</f>
        <v>0</v>
      </c>
      <c r="O2788" s="25">
        <v>179900</v>
      </c>
      <c r="P2788" s="25">
        <f>Barcelona_Idealista4[[#This Row],[prices]]/Barcelona_Idealista4[[#This Row],[area_m2]]</f>
        <v>2810.9375</v>
      </c>
      <c r="Q2788" t="str">
        <f>_xlfn.TEXTJOIN("-",0,Barcelona_Idealista4[[#This Row],[condition]],Barcelona_Idealista4[[#This Row],[prices]])</f>
        <v>needs refurb-179900</v>
      </c>
      <c r="R2788" s="11" t="str" cm="1">
        <f t="array" ref="R278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89" spans="1:18" x14ac:dyDescent="0.2">
      <c r="A2789" s="1">
        <v>44823</v>
      </c>
      <c r="B2789" s="14">
        <f>YEAR(Barcelona_Idealista4[[#This Row],[Fecha]])</f>
        <v>2022</v>
      </c>
      <c r="C2789" t="s">
        <v>2910</v>
      </c>
      <c r="D2789" t="s">
        <v>11</v>
      </c>
      <c r="E2789" t="s">
        <v>12</v>
      </c>
      <c r="F2789" t="s">
        <v>13</v>
      </c>
      <c r="G2789" t="s">
        <v>120</v>
      </c>
      <c r="H2789" t="s">
        <v>15</v>
      </c>
      <c r="I2789">
        <v>7</v>
      </c>
      <c r="J2789">
        <v>184</v>
      </c>
      <c r="K2789" t="s">
        <v>16</v>
      </c>
      <c r="L2789" t="s">
        <v>17</v>
      </c>
      <c r="M2789" t="s">
        <v>58</v>
      </c>
      <c r="N2789" s="18">
        <f>VLOOKUP(Barcelona_Idealista4[[#This Row],[lift]],Tabla5[],2,0)</f>
        <v>0</v>
      </c>
      <c r="O2789" s="25">
        <v>780000</v>
      </c>
      <c r="P2789" s="25">
        <f>Barcelona_Idealista4[[#This Row],[prices]]/Barcelona_Idealista4[[#This Row],[area_m2]]</f>
        <v>4239.130434782609</v>
      </c>
      <c r="Q2789" t="str">
        <f>_xlfn.TEXTJOIN("-",0,Barcelona_Idealista4[[#This Row],[condition]],Barcelona_Idealista4[[#This Row],[prices]])</f>
        <v>needs refurb-780000</v>
      </c>
      <c r="R2789" s="11" t="str" cm="1">
        <f t="array" ref="R27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0" spans="1:18" x14ac:dyDescent="0.2">
      <c r="A2790" s="1">
        <v>44824</v>
      </c>
      <c r="B2790" s="14">
        <f>YEAR(Barcelona_Idealista4[[#This Row],[Fecha]])</f>
        <v>2022</v>
      </c>
      <c r="C2790" t="s">
        <v>2911</v>
      </c>
      <c r="D2790" t="s">
        <v>11</v>
      </c>
      <c r="E2790" t="s">
        <v>12</v>
      </c>
      <c r="F2790" t="s">
        <v>13</v>
      </c>
      <c r="G2790" t="s">
        <v>120</v>
      </c>
      <c r="H2790" t="s">
        <v>15</v>
      </c>
      <c r="I2790">
        <v>4</v>
      </c>
      <c r="J2790">
        <v>176</v>
      </c>
      <c r="K2790" t="s">
        <v>16</v>
      </c>
      <c r="L2790" t="s">
        <v>17</v>
      </c>
      <c r="M2790" t="s">
        <v>40</v>
      </c>
      <c r="N2790" s="18">
        <f>VLOOKUP(Barcelona_Idealista4[[#This Row],[lift]],Tabla5[],2,0)</f>
        <v>0</v>
      </c>
      <c r="O2790" s="25">
        <v>750000</v>
      </c>
      <c r="P2790" s="25">
        <f>Barcelona_Idealista4[[#This Row],[prices]]/Barcelona_Idealista4[[#This Row],[area_m2]]</f>
        <v>4261.363636363636</v>
      </c>
      <c r="Q2790" t="str">
        <f>_xlfn.TEXTJOIN("-",0,Barcelona_Idealista4[[#This Row],[condition]],Barcelona_Idealista4[[#This Row],[prices]])</f>
        <v>needs refurb-750000</v>
      </c>
      <c r="R2790" s="11" t="str" cm="1">
        <f t="array" ref="R27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1" spans="1:18" x14ac:dyDescent="0.2">
      <c r="A2791" s="1">
        <v>44825</v>
      </c>
      <c r="B2791" s="14">
        <f>YEAR(Barcelona_Idealista4[[#This Row],[Fecha]])</f>
        <v>2022</v>
      </c>
      <c r="C2791" t="s">
        <v>2912</v>
      </c>
      <c r="D2791" t="s">
        <v>11</v>
      </c>
      <c r="E2791" t="s">
        <v>12</v>
      </c>
      <c r="F2791" t="s">
        <v>13</v>
      </c>
      <c r="G2791" t="s">
        <v>120</v>
      </c>
      <c r="H2791" t="s">
        <v>15</v>
      </c>
      <c r="I2791">
        <v>8</v>
      </c>
      <c r="J2791">
        <v>261</v>
      </c>
      <c r="K2791" t="s">
        <v>16</v>
      </c>
      <c r="L2791" t="s">
        <v>17</v>
      </c>
      <c r="M2791" t="s">
        <v>58</v>
      </c>
      <c r="N2791" s="18">
        <f>VLOOKUP(Barcelona_Idealista4[[#This Row],[lift]],Tabla5[],2,0)</f>
        <v>0</v>
      </c>
      <c r="O2791" s="25">
        <v>978000</v>
      </c>
      <c r="P2791" s="25">
        <f>Barcelona_Idealista4[[#This Row],[prices]]/Barcelona_Idealista4[[#This Row],[area_m2]]</f>
        <v>3747.1264367816093</v>
      </c>
      <c r="Q2791" t="str">
        <f>_xlfn.TEXTJOIN("-",0,Barcelona_Idealista4[[#This Row],[condition]],Barcelona_Idealista4[[#This Row],[prices]])</f>
        <v>needs refurb-978000</v>
      </c>
      <c r="R2791" s="11" t="str" cm="1">
        <f t="array" ref="R27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2" spans="1:18" x14ac:dyDescent="0.2">
      <c r="A2792" s="1">
        <v>44826</v>
      </c>
      <c r="B2792" s="14">
        <f>YEAR(Barcelona_Idealista4[[#This Row],[Fecha]])</f>
        <v>2022</v>
      </c>
      <c r="C2792" t="s">
        <v>2913</v>
      </c>
      <c r="D2792" t="s">
        <v>11</v>
      </c>
      <c r="E2792" t="s">
        <v>50</v>
      </c>
      <c r="F2792" t="s">
        <v>82</v>
      </c>
      <c r="G2792" t="s">
        <v>120</v>
      </c>
      <c r="H2792" t="s">
        <v>15</v>
      </c>
      <c r="I2792">
        <v>5</v>
      </c>
      <c r="J2792">
        <v>317</v>
      </c>
      <c r="K2792" t="s">
        <v>28</v>
      </c>
      <c r="L2792" t="s">
        <v>17</v>
      </c>
      <c r="M2792" t="s">
        <v>57</v>
      </c>
      <c r="N2792" s="18">
        <f>VLOOKUP(Barcelona_Idealista4[[#This Row],[lift]],Tabla5[],2,0)</f>
        <v>0.02</v>
      </c>
      <c r="O2792" s="25">
        <v>699000</v>
      </c>
      <c r="P2792" s="25">
        <f>Barcelona_Idealista4[[#This Row],[prices]]/Barcelona_Idealista4[[#This Row],[area_m2]]</f>
        <v>2205.0473186119875</v>
      </c>
      <c r="Q2792" t="str">
        <f>_xlfn.TEXTJOIN("-",0,Barcelona_Idealista4[[#This Row],[condition]],Barcelona_Idealista4[[#This Row],[prices]])</f>
        <v>needs refurb-699000</v>
      </c>
      <c r="R2792" s="11" t="str" cm="1">
        <f t="array" ref="R27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93" spans="1:18" x14ac:dyDescent="0.2">
      <c r="A2793" s="1">
        <v>44827</v>
      </c>
      <c r="B2793" s="14">
        <f>YEAR(Barcelona_Idealista4[[#This Row],[Fecha]])</f>
        <v>2022</v>
      </c>
      <c r="C2793" t="s">
        <v>2914</v>
      </c>
      <c r="D2793" t="s">
        <v>11</v>
      </c>
      <c r="E2793" t="s">
        <v>42</v>
      </c>
      <c r="F2793" t="s">
        <v>43</v>
      </c>
      <c r="G2793" t="s">
        <v>120</v>
      </c>
      <c r="H2793" t="s">
        <v>15</v>
      </c>
      <c r="I2793">
        <v>5</v>
      </c>
      <c r="J2793">
        <v>192</v>
      </c>
      <c r="K2793" t="s">
        <v>28</v>
      </c>
      <c r="L2793" t="s">
        <v>17</v>
      </c>
      <c r="M2793" t="s">
        <v>18</v>
      </c>
      <c r="N2793" s="18">
        <f>VLOOKUP(Barcelona_Idealista4[[#This Row],[lift]],Tabla5[],2,0)</f>
        <v>0.02</v>
      </c>
      <c r="O2793" s="25">
        <v>549000</v>
      </c>
      <c r="P2793" s="25">
        <f>Barcelona_Idealista4[[#This Row],[prices]]/Barcelona_Idealista4[[#This Row],[area_m2]]</f>
        <v>2859.375</v>
      </c>
      <c r="Q2793" t="str">
        <f>_xlfn.TEXTJOIN("-",0,Barcelona_Idealista4[[#This Row],[condition]],Barcelona_Idealista4[[#This Row],[prices]])</f>
        <v>needs refurb-549000</v>
      </c>
      <c r="R2793" s="11" t="str" cm="1">
        <f t="array" ref="R27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794" spans="1:18" x14ac:dyDescent="0.2">
      <c r="A2794" s="1">
        <v>44828</v>
      </c>
      <c r="B2794" s="14">
        <f>YEAR(Barcelona_Idealista4[[#This Row],[Fecha]])</f>
        <v>2022</v>
      </c>
      <c r="C2794" t="s">
        <v>2915</v>
      </c>
      <c r="D2794" t="s">
        <v>11</v>
      </c>
      <c r="E2794" t="s">
        <v>12</v>
      </c>
      <c r="F2794" t="s">
        <v>13</v>
      </c>
      <c r="G2794" t="s">
        <v>120</v>
      </c>
      <c r="H2794" t="s">
        <v>15</v>
      </c>
      <c r="I2794">
        <v>5</v>
      </c>
      <c r="J2794">
        <v>141</v>
      </c>
      <c r="K2794" t="s">
        <v>16</v>
      </c>
      <c r="L2794" t="s">
        <v>17</v>
      </c>
      <c r="M2794" t="s">
        <v>58</v>
      </c>
      <c r="N2794" s="18">
        <f>VLOOKUP(Barcelona_Idealista4[[#This Row],[lift]],Tabla5[],2,0)</f>
        <v>0</v>
      </c>
      <c r="O2794" s="25">
        <v>622000</v>
      </c>
      <c r="P2794" s="25">
        <f>Barcelona_Idealista4[[#This Row],[prices]]/Barcelona_Idealista4[[#This Row],[area_m2]]</f>
        <v>4411.3475177304963</v>
      </c>
      <c r="Q2794" t="str">
        <f>_xlfn.TEXTJOIN("-",0,Barcelona_Idealista4[[#This Row],[condition]],Barcelona_Idealista4[[#This Row],[prices]])</f>
        <v>needs refurb-622000</v>
      </c>
      <c r="R2794" s="11" t="str" cm="1">
        <f t="array" ref="R27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5" spans="1:18" x14ac:dyDescent="0.2">
      <c r="A2795" s="1">
        <v>44829</v>
      </c>
      <c r="B2795" s="14">
        <f>YEAR(Barcelona_Idealista4[[#This Row],[Fecha]])</f>
        <v>2022</v>
      </c>
      <c r="C2795" t="s">
        <v>2916</v>
      </c>
      <c r="D2795" t="s">
        <v>11</v>
      </c>
      <c r="E2795" t="s">
        <v>47</v>
      </c>
      <c r="F2795" t="s">
        <v>48</v>
      </c>
      <c r="G2795" t="s">
        <v>120</v>
      </c>
      <c r="H2795" t="s">
        <v>23</v>
      </c>
      <c r="I2795">
        <v>3</v>
      </c>
      <c r="J2795">
        <v>47</v>
      </c>
      <c r="K2795" t="s">
        <v>28</v>
      </c>
      <c r="L2795" t="s">
        <v>17</v>
      </c>
      <c r="M2795" t="s">
        <v>58</v>
      </c>
      <c r="N2795" s="18">
        <f>VLOOKUP(Barcelona_Idealista4[[#This Row],[lift]],Tabla5[],2,0)</f>
        <v>0.02</v>
      </c>
      <c r="O2795" s="25">
        <v>199900</v>
      </c>
      <c r="P2795" s="25">
        <f>Barcelona_Idealista4[[#This Row],[prices]]/Barcelona_Idealista4[[#This Row],[area_m2]]</f>
        <v>4253.1914893617022</v>
      </c>
      <c r="Q2795" t="str">
        <f>_xlfn.TEXTJOIN("-",0,Barcelona_Idealista4[[#This Row],[condition]],Barcelona_Idealista4[[#This Row],[prices]])</f>
        <v>needs refurb-199900</v>
      </c>
      <c r="R2795" s="11" t="str" cm="1">
        <f t="array" ref="R27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6" spans="1:18" x14ac:dyDescent="0.2">
      <c r="A2796" s="1">
        <v>44830</v>
      </c>
      <c r="B2796" s="14">
        <f>YEAR(Barcelona_Idealista4[[#This Row],[Fecha]])</f>
        <v>2022</v>
      </c>
      <c r="C2796" t="s">
        <v>2917</v>
      </c>
      <c r="D2796" t="s">
        <v>11</v>
      </c>
      <c r="E2796" t="s">
        <v>12</v>
      </c>
      <c r="F2796" t="s">
        <v>13</v>
      </c>
      <c r="G2796" t="s">
        <v>120</v>
      </c>
      <c r="H2796" t="s">
        <v>15</v>
      </c>
      <c r="I2796">
        <v>3</v>
      </c>
      <c r="J2796">
        <v>90</v>
      </c>
      <c r="K2796" t="s">
        <v>16</v>
      </c>
      <c r="L2796" t="s">
        <v>17</v>
      </c>
      <c r="M2796" t="s">
        <v>58</v>
      </c>
      <c r="N2796" s="18">
        <f>VLOOKUP(Barcelona_Idealista4[[#This Row],[lift]],Tabla5[],2,0)</f>
        <v>0</v>
      </c>
      <c r="O2796" s="25">
        <v>400000</v>
      </c>
      <c r="P2796" s="25">
        <f>Barcelona_Idealista4[[#This Row],[prices]]/Barcelona_Idealista4[[#This Row],[area_m2]]</f>
        <v>4444.4444444444443</v>
      </c>
      <c r="Q2796" t="str">
        <f>_xlfn.TEXTJOIN("-",0,Barcelona_Idealista4[[#This Row],[condition]],Barcelona_Idealista4[[#This Row],[prices]])</f>
        <v>needs refurb-400000</v>
      </c>
      <c r="R2796" s="11" t="str" cm="1">
        <f t="array" ref="R27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7" spans="1:18" x14ac:dyDescent="0.2">
      <c r="A2797" s="1">
        <v>44831</v>
      </c>
      <c r="B2797" s="14">
        <f>YEAR(Barcelona_Idealista4[[#This Row],[Fecha]])</f>
        <v>2022</v>
      </c>
      <c r="C2797" t="s">
        <v>2918</v>
      </c>
      <c r="D2797" t="s">
        <v>11</v>
      </c>
      <c r="E2797" t="s">
        <v>50</v>
      </c>
      <c r="F2797" t="s">
        <v>51</v>
      </c>
      <c r="G2797" t="s">
        <v>120</v>
      </c>
      <c r="H2797" t="s">
        <v>15</v>
      </c>
      <c r="I2797">
        <v>4</v>
      </c>
      <c r="J2797">
        <v>118</v>
      </c>
      <c r="K2797" t="s">
        <v>16</v>
      </c>
      <c r="L2797" t="s">
        <v>17</v>
      </c>
      <c r="M2797" t="s">
        <v>21</v>
      </c>
      <c r="N2797" s="18">
        <f>VLOOKUP(Barcelona_Idealista4[[#This Row],[lift]],Tabla5[],2,0)</f>
        <v>0</v>
      </c>
      <c r="O2797" s="25">
        <v>550000</v>
      </c>
      <c r="P2797" s="25">
        <f>Barcelona_Idealista4[[#This Row],[prices]]/Barcelona_Idealista4[[#This Row],[area_m2]]</f>
        <v>4661.0169491525421</v>
      </c>
      <c r="Q2797" t="str">
        <f>_xlfn.TEXTJOIN("-",0,Barcelona_Idealista4[[#This Row],[condition]],Barcelona_Idealista4[[#This Row],[prices]])</f>
        <v>needs refurb-550000</v>
      </c>
      <c r="R2797" s="11" t="str" cm="1">
        <f t="array" ref="R27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8" spans="1:18" x14ac:dyDescent="0.2">
      <c r="A2798" s="1">
        <v>44832</v>
      </c>
      <c r="B2798" s="14">
        <f>YEAR(Barcelona_Idealista4[[#This Row],[Fecha]])</f>
        <v>2022</v>
      </c>
      <c r="C2798" t="s">
        <v>2919</v>
      </c>
      <c r="D2798" t="s">
        <v>11</v>
      </c>
      <c r="E2798" t="s">
        <v>19</v>
      </c>
      <c r="F2798" t="s">
        <v>73</v>
      </c>
      <c r="G2798" t="s">
        <v>120</v>
      </c>
      <c r="H2798" t="s">
        <v>15</v>
      </c>
      <c r="I2798">
        <v>3</v>
      </c>
      <c r="J2798">
        <v>132</v>
      </c>
      <c r="K2798" t="s">
        <v>16</v>
      </c>
      <c r="L2798" t="s">
        <v>17</v>
      </c>
      <c r="M2798" t="s">
        <v>58</v>
      </c>
      <c r="N2798" s="18">
        <f>VLOOKUP(Barcelona_Idealista4[[#This Row],[lift]],Tabla5[],2,0)</f>
        <v>0</v>
      </c>
      <c r="O2798" s="25">
        <v>498000</v>
      </c>
      <c r="P2798" s="25">
        <f>Barcelona_Idealista4[[#This Row],[prices]]/Barcelona_Idealista4[[#This Row],[area_m2]]</f>
        <v>3772.7272727272725</v>
      </c>
      <c r="Q2798" t="str">
        <f>_xlfn.TEXTJOIN("-",0,Barcelona_Idealista4[[#This Row],[condition]],Barcelona_Idealista4[[#This Row],[prices]])</f>
        <v>needs refurb-498000</v>
      </c>
      <c r="R2798" s="11" t="str" cm="1">
        <f t="array" ref="R27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799" spans="1:18" x14ac:dyDescent="0.2">
      <c r="A2799" s="1">
        <v>44833</v>
      </c>
      <c r="B2799" s="14">
        <f>YEAR(Barcelona_Idealista4[[#This Row],[Fecha]])</f>
        <v>2022</v>
      </c>
      <c r="C2799" t="s">
        <v>2920</v>
      </c>
      <c r="D2799" t="s">
        <v>11</v>
      </c>
      <c r="E2799" t="s">
        <v>37</v>
      </c>
      <c r="F2799" t="s">
        <v>38</v>
      </c>
      <c r="G2799" t="s">
        <v>120</v>
      </c>
      <c r="H2799" t="s">
        <v>15</v>
      </c>
      <c r="I2799">
        <v>3</v>
      </c>
      <c r="J2799">
        <v>85</v>
      </c>
      <c r="K2799" t="s">
        <v>28</v>
      </c>
      <c r="L2799" t="s">
        <v>17</v>
      </c>
      <c r="M2799" t="s">
        <v>18</v>
      </c>
      <c r="N2799" s="18">
        <f>VLOOKUP(Barcelona_Idealista4[[#This Row],[lift]],Tabla5[],2,0)</f>
        <v>0.02</v>
      </c>
      <c r="O2799" s="25">
        <v>239000</v>
      </c>
      <c r="P2799" s="25">
        <f>Barcelona_Idealista4[[#This Row],[prices]]/Barcelona_Idealista4[[#This Row],[area_m2]]</f>
        <v>2811.7647058823532</v>
      </c>
      <c r="Q2799" t="str">
        <f>_xlfn.TEXTJOIN("-",0,Barcelona_Idealista4[[#This Row],[condition]],Barcelona_Idealista4[[#This Row],[prices]])</f>
        <v>needs refurb-239000</v>
      </c>
      <c r="R2799" s="11" t="str" cm="1">
        <f t="array" ref="R27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00" spans="1:18" x14ac:dyDescent="0.2">
      <c r="A2800" s="1">
        <v>44834</v>
      </c>
      <c r="B2800" s="14">
        <f>YEAR(Barcelona_Idealista4[[#This Row],[Fecha]])</f>
        <v>2022</v>
      </c>
      <c r="C2800" t="s">
        <v>2921</v>
      </c>
      <c r="D2800" t="s">
        <v>11</v>
      </c>
      <c r="E2800" t="s">
        <v>12</v>
      </c>
      <c r="F2800" t="s">
        <v>33</v>
      </c>
      <c r="G2800" t="s">
        <v>120</v>
      </c>
      <c r="H2800" t="s">
        <v>15</v>
      </c>
      <c r="I2800">
        <v>3</v>
      </c>
      <c r="J2800">
        <v>82</v>
      </c>
      <c r="K2800" t="s">
        <v>16</v>
      </c>
      <c r="L2800" t="s">
        <v>17</v>
      </c>
      <c r="M2800" t="s">
        <v>18</v>
      </c>
      <c r="N2800" s="18">
        <f>VLOOKUP(Barcelona_Idealista4[[#This Row],[lift]],Tabla5[],2,0)</f>
        <v>0</v>
      </c>
      <c r="O2800" s="25">
        <v>350000</v>
      </c>
      <c r="P2800" s="25">
        <f>Barcelona_Idealista4[[#This Row],[prices]]/Barcelona_Idealista4[[#This Row],[area_m2]]</f>
        <v>4268.292682926829</v>
      </c>
      <c r="Q2800" t="str">
        <f>_xlfn.TEXTJOIN("-",0,Barcelona_Idealista4[[#This Row],[condition]],Barcelona_Idealista4[[#This Row],[prices]])</f>
        <v>needs refurb-350000</v>
      </c>
      <c r="R2800" s="11" t="str" cm="1">
        <f t="array" ref="R28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1" spans="1:18" x14ac:dyDescent="0.2">
      <c r="A2801" s="1">
        <v>44835</v>
      </c>
      <c r="B2801" s="14">
        <f>YEAR(Barcelona_Idealista4[[#This Row],[Fecha]])</f>
        <v>2022</v>
      </c>
      <c r="C2801" t="s">
        <v>2922</v>
      </c>
      <c r="D2801" t="s">
        <v>11</v>
      </c>
      <c r="E2801" t="s">
        <v>12</v>
      </c>
      <c r="F2801" t="s">
        <v>41</v>
      </c>
      <c r="G2801" t="s">
        <v>120</v>
      </c>
      <c r="H2801" t="s">
        <v>15</v>
      </c>
      <c r="I2801">
        <v>3</v>
      </c>
      <c r="J2801">
        <v>87</v>
      </c>
      <c r="K2801" t="s">
        <v>16</v>
      </c>
      <c r="L2801" t="s">
        <v>17</v>
      </c>
      <c r="M2801" t="s">
        <v>18</v>
      </c>
      <c r="N2801" s="18">
        <f>VLOOKUP(Barcelona_Idealista4[[#This Row],[lift]],Tabla5[],2,0)</f>
        <v>0</v>
      </c>
      <c r="O2801" s="25">
        <v>570000</v>
      </c>
      <c r="P2801" s="25">
        <f>Barcelona_Idealista4[[#This Row],[prices]]/Barcelona_Idealista4[[#This Row],[area_m2]]</f>
        <v>6551.7241379310344</v>
      </c>
      <c r="Q2801" t="str">
        <f>_xlfn.TEXTJOIN("-",0,Barcelona_Idealista4[[#This Row],[condition]],Barcelona_Idealista4[[#This Row],[prices]])</f>
        <v>needs refurb-570000</v>
      </c>
      <c r="R2801" s="11" t="str" cm="1">
        <f t="array" ref="R28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2" spans="1:18" x14ac:dyDescent="0.2">
      <c r="A2802" s="1">
        <v>44836</v>
      </c>
      <c r="B2802" s="14">
        <f>YEAR(Barcelona_Idealista4[[#This Row],[Fecha]])</f>
        <v>2022</v>
      </c>
      <c r="C2802" t="s">
        <v>2923</v>
      </c>
      <c r="D2802" t="s">
        <v>11</v>
      </c>
      <c r="E2802" t="s">
        <v>37</v>
      </c>
      <c r="F2802" t="s">
        <v>49</v>
      </c>
      <c r="G2802" t="s">
        <v>120</v>
      </c>
      <c r="H2802" t="s">
        <v>15</v>
      </c>
      <c r="I2802">
        <v>4</v>
      </c>
      <c r="J2802">
        <v>212</v>
      </c>
      <c r="K2802" t="s">
        <v>28</v>
      </c>
      <c r="L2802" t="s">
        <v>17</v>
      </c>
      <c r="M2802" t="s">
        <v>40</v>
      </c>
      <c r="N2802" s="18">
        <f>VLOOKUP(Barcelona_Idealista4[[#This Row],[lift]],Tabla5[],2,0)</f>
        <v>0.02</v>
      </c>
      <c r="O2802" s="25">
        <v>850000</v>
      </c>
      <c r="P2802" s="25">
        <f>Barcelona_Idealista4[[#This Row],[prices]]/Barcelona_Idealista4[[#This Row],[area_m2]]</f>
        <v>4009.433962264151</v>
      </c>
      <c r="Q2802" t="str">
        <f>_xlfn.TEXTJOIN("-",0,Barcelona_Idealista4[[#This Row],[condition]],Barcelona_Idealista4[[#This Row],[prices]])</f>
        <v>needs refurb-850000</v>
      </c>
      <c r="R2802" s="11" t="str" cm="1">
        <f t="array" ref="R28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3" spans="1:18" x14ac:dyDescent="0.2">
      <c r="A2803" s="1">
        <v>44837</v>
      </c>
      <c r="B2803" s="14">
        <f>YEAR(Barcelona_Idealista4[[#This Row],[Fecha]])</f>
        <v>2022</v>
      </c>
      <c r="C2803" t="s">
        <v>2924</v>
      </c>
      <c r="D2803" t="s">
        <v>11</v>
      </c>
      <c r="E2803" t="s">
        <v>12</v>
      </c>
      <c r="F2803" t="s">
        <v>13</v>
      </c>
      <c r="G2803" t="s">
        <v>120</v>
      </c>
      <c r="H2803" t="s">
        <v>15</v>
      </c>
      <c r="I2803">
        <v>3</v>
      </c>
      <c r="J2803">
        <v>130</v>
      </c>
      <c r="K2803" t="s">
        <v>16</v>
      </c>
      <c r="L2803" t="s">
        <v>17</v>
      </c>
      <c r="M2803" t="s">
        <v>40</v>
      </c>
      <c r="N2803" s="18">
        <f>VLOOKUP(Barcelona_Idealista4[[#This Row],[lift]],Tabla5[],2,0)</f>
        <v>0</v>
      </c>
      <c r="O2803" s="25">
        <v>520000</v>
      </c>
      <c r="P2803" s="25">
        <f>Barcelona_Idealista4[[#This Row],[prices]]/Barcelona_Idealista4[[#This Row],[area_m2]]</f>
        <v>4000</v>
      </c>
      <c r="Q2803" t="str">
        <f>_xlfn.TEXTJOIN("-",0,Barcelona_Idealista4[[#This Row],[condition]],Barcelona_Idealista4[[#This Row],[prices]])</f>
        <v>needs refurb-520000</v>
      </c>
      <c r="R2803" s="11" t="str" cm="1">
        <f t="array" ref="R28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4" spans="1:18" x14ac:dyDescent="0.2">
      <c r="A2804" s="1">
        <v>44838</v>
      </c>
      <c r="B2804" s="14">
        <f>YEAR(Barcelona_Idealista4[[#This Row],[Fecha]])</f>
        <v>2022</v>
      </c>
      <c r="C2804" t="s">
        <v>2925</v>
      </c>
      <c r="D2804" t="s">
        <v>11</v>
      </c>
      <c r="E2804" t="s">
        <v>37</v>
      </c>
      <c r="F2804" t="s">
        <v>74</v>
      </c>
      <c r="G2804" t="s">
        <v>120</v>
      </c>
      <c r="H2804" t="s">
        <v>15</v>
      </c>
      <c r="I2804">
        <v>6</v>
      </c>
      <c r="J2804">
        <v>175</v>
      </c>
      <c r="K2804" t="s">
        <v>16</v>
      </c>
      <c r="L2804" t="s">
        <v>17</v>
      </c>
      <c r="M2804" t="s">
        <v>36</v>
      </c>
      <c r="N2804" s="18">
        <f>VLOOKUP(Barcelona_Idealista4[[#This Row],[lift]],Tabla5[],2,0)</f>
        <v>0</v>
      </c>
      <c r="O2804" s="25">
        <v>635000</v>
      </c>
      <c r="P2804" s="25">
        <f>Barcelona_Idealista4[[#This Row],[prices]]/Barcelona_Idealista4[[#This Row],[area_m2]]</f>
        <v>3628.5714285714284</v>
      </c>
      <c r="Q2804" t="str">
        <f>_xlfn.TEXTJOIN("-",0,Barcelona_Idealista4[[#This Row],[condition]],Barcelona_Idealista4[[#This Row],[prices]])</f>
        <v>needs refurb-635000</v>
      </c>
      <c r="R2804" s="11" t="str" cm="1">
        <f t="array" ref="R28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5" spans="1:18" x14ac:dyDescent="0.2">
      <c r="A2805" s="1">
        <v>44839</v>
      </c>
      <c r="B2805" s="14">
        <f>YEAR(Barcelona_Idealista4[[#This Row],[Fecha]])</f>
        <v>2022</v>
      </c>
      <c r="C2805" t="s">
        <v>2926</v>
      </c>
      <c r="D2805" t="s">
        <v>11</v>
      </c>
      <c r="E2805" t="s">
        <v>34</v>
      </c>
      <c r="F2805" t="s">
        <v>35</v>
      </c>
      <c r="G2805" t="s">
        <v>120</v>
      </c>
      <c r="H2805" t="s">
        <v>15</v>
      </c>
      <c r="I2805">
        <v>3</v>
      </c>
      <c r="J2805">
        <v>58</v>
      </c>
      <c r="K2805" t="s">
        <v>16</v>
      </c>
      <c r="L2805" t="s">
        <v>17</v>
      </c>
      <c r="M2805" t="s">
        <v>36</v>
      </c>
      <c r="N2805" s="18">
        <f>VLOOKUP(Barcelona_Idealista4[[#This Row],[lift]],Tabla5[],2,0)</f>
        <v>0</v>
      </c>
      <c r="O2805" s="25">
        <v>450000</v>
      </c>
      <c r="P2805" s="25">
        <f>Barcelona_Idealista4[[#This Row],[prices]]/Barcelona_Idealista4[[#This Row],[area_m2]]</f>
        <v>7758.6206896551721</v>
      </c>
      <c r="Q2805" t="str">
        <f>_xlfn.TEXTJOIN("-",0,Barcelona_Idealista4[[#This Row],[condition]],Barcelona_Idealista4[[#This Row],[prices]])</f>
        <v>needs refurb-450000</v>
      </c>
      <c r="R2805" s="11" t="str" cm="1">
        <f t="array" ref="R28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6" spans="1:18" x14ac:dyDescent="0.2">
      <c r="A2806" s="1">
        <v>44840</v>
      </c>
      <c r="B2806" s="14">
        <f>YEAR(Barcelona_Idealista4[[#This Row],[Fecha]])</f>
        <v>2022</v>
      </c>
      <c r="C2806" t="s">
        <v>2927</v>
      </c>
      <c r="D2806" t="s">
        <v>11</v>
      </c>
      <c r="E2806" t="s">
        <v>34</v>
      </c>
      <c r="F2806" t="s">
        <v>35</v>
      </c>
      <c r="G2806" t="s">
        <v>120</v>
      </c>
      <c r="H2806" t="s">
        <v>15</v>
      </c>
      <c r="I2806">
        <v>4</v>
      </c>
      <c r="J2806">
        <v>136</v>
      </c>
      <c r="K2806" t="s">
        <v>16</v>
      </c>
      <c r="L2806" t="s">
        <v>17</v>
      </c>
      <c r="M2806" t="s">
        <v>21</v>
      </c>
      <c r="N2806" s="18">
        <f>VLOOKUP(Barcelona_Idealista4[[#This Row],[lift]],Tabla5[],2,0)</f>
        <v>0</v>
      </c>
      <c r="O2806" s="25">
        <v>890000</v>
      </c>
      <c r="P2806" s="25">
        <f>Barcelona_Idealista4[[#This Row],[prices]]/Barcelona_Idealista4[[#This Row],[area_m2]]</f>
        <v>6544.1176470588234</v>
      </c>
      <c r="Q2806" t="str">
        <f>_xlfn.TEXTJOIN("-",0,Barcelona_Idealista4[[#This Row],[condition]],Barcelona_Idealista4[[#This Row],[prices]])</f>
        <v>needs refurb-890000</v>
      </c>
      <c r="R2806" s="11" t="str" cm="1">
        <f t="array" ref="R28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7" spans="1:18" x14ac:dyDescent="0.2">
      <c r="A2807" s="1">
        <v>44841</v>
      </c>
      <c r="B2807" s="14">
        <f>YEAR(Barcelona_Idealista4[[#This Row],[Fecha]])</f>
        <v>2022</v>
      </c>
      <c r="C2807" t="s">
        <v>2928</v>
      </c>
      <c r="D2807" t="s">
        <v>11</v>
      </c>
      <c r="E2807" t="s">
        <v>19</v>
      </c>
      <c r="F2807" t="s">
        <v>73</v>
      </c>
      <c r="G2807" t="s">
        <v>120</v>
      </c>
      <c r="H2807" t="s">
        <v>15</v>
      </c>
      <c r="I2807">
        <v>4</v>
      </c>
      <c r="J2807">
        <v>121</v>
      </c>
      <c r="K2807" t="s">
        <v>16</v>
      </c>
      <c r="L2807" t="s">
        <v>17</v>
      </c>
      <c r="M2807" t="s">
        <v>58</v>
      </c>
      <c r="N2807" s="18">
        <f>VLOOKUP(Barcelona_Idealista4[[#This Row],[lift]],Tabla5[],2,0)</f>
        <v>0</v>
      </c>
      <c r="O2807" s="25">
        <v>465000</v>
      </c>
      <c r="P2807" s="25">
        <f>Barcelona_Idealista4[[#This Row],[prices]]/Barcelona_Idealista4[[#This Row],[area_m2]]</f>
        <v>3842.9752066115702</v>
      </c>
      <c r="Q2807" t="str">
        <f>_xlfn.TEXTJOIN("-",0,Barcelona_Idealista4[[#This Row],[condition]],Barcelona_Idealista4[[#This Row],[prices]])</f>
        <v>needs refurb-465000</v>
      </c>
      <c r="R2807" s="11" t="str" cm="1">
        <f t="array" ref="R28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08" spans="1:18" x14ac:dyDescent="0.2">
      <c r="A2808" s="1">
        <v>44842</v>
      </c>
      <c r="B2808" s="14">
        <f>YEAR(Barcelona_Idealista4[[#This Row],[Fecha]])</f>
        <v>2022</v>
      </c>
      <c r="C2808" t="s">
        <v>2929</v>
      </c>
      <c r="D2808" t="s">
        <v>11</v>
      </c>
      <c r="E2808" t="s">
        <v>89</v>
      </c>
      <c r="F2808" t="s">
        <v>93</v>
      </c>
      <c r="G2808" t="s">
        <v>120</v>
      </c>
      <c r="H2808" t="s">
        <v>15</v>
      </c>
      <c r="I2808">
        <v>3</v>
      </c>
      <c r="J2808">
        <v>70</v>
      </c>
      <c r="K2808" t="s">
        <v>16</v>
      </c>
      <c r="L2808" t="s">
        <v>67</v>
      </c>
      <c r="M2808" t="s">
        <v>21</v>
      </c>
      <c r="N2808" s="18">
        <f>VLOOKUP(Barcelona_Idealista4[[#This Row],[lift]],Tabla5[],2,0)</f>
        <v>0</v>
      </c>
      <c r="O2808" s="25">
        <v>155000</v>
      </c>
      <c r="P2808" s="25">
        <f>Barcelona_Idealista4[[#This Row],[prices]]/Barcelona_Idealista4[[#This Row],[area_m2]]</f>
        <v>2214.2857142857142</v>
      </c>
      <c r="Q2808" t="str">
        <f>_xlfn.TEXTJOIN("-",0,Barcelona_Idealista4[[#This Row],[condition]],Barcelona_Idealista4[[#This Row],[prices]])</f>
        <v>needs refurb-155000</v>
      </c>
      <c r="R2808" s="11" t="str" cm="1">
        <f t="array" ref="R28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09" spans="1:18" x14ac:dyDescent="0.2">
      <c r="A2809" s="1">
        <v>44843</v>
      </c>
      <c r="B2809" s="14">
        <f>YEAR(Barcelona_Idealista4[[#This Row],[Fecha]])</f>
        <v>2022</v>
      </c>
      <c r="C2809" t="s">
        <v>2930</v>
      </c>
      <c r="D2809" t="s">
        <v>11</v>
      </c>
      <c r="E2809" t="s">
        <v>50</v>
      </c>
      <c r="F2809" t="s">
        <v>66</v>
      </c>
      <c r="G2809" t="s">
        <v>120</v>
      </c>
      <c r="H2809" t="s">
        <v>15</v>
      </c>
      <c r="I2809">
        <v>4</v>
      </c>
      <c r="J2809">
        <v>136</v>
      </c>
      <c r="K2809" t="s">
        <v>16</v>
      </c>
      <c r="L2809" t="s">
        <v>17</v>
      </c>
      <c r="M2809" t="s">
        <v>40</v>
      </c>
      <c r="N2809" s="18">
        <f>VLOOKUP(Barcelona_Idealista4[[#This Row],[lift]],Tabla5[],2,0)</f>
        <v>0</v>
      </c>
      <c r="O2809" s="25">
        <v>475000</v>
      </c>
      <c r="P2809" s="25">
        <f>Barcelona_Idealista4[[#This Row],[prices]]/Barcelona_Idealista4[[#This Row],[area_m2]]</f>
        <v>3492.6470588235293</v>
      </c>
      <c r="Q2809" t="str">
        <f>_xlfn.TEXTJOIN("-",0,Barcelona_Idealista4[[#This Row],[condition]],Barcelona_Idealista4[[#This Row],[prices]])</f>
        <v>needs refurb-475000</v>
      </c>
      <c r="R2809" s="11" t="str" cm="1">
        <f t="array" ref="R28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0" spans="1:18" x14ac:dyDescent="0.2">
      <c r="A2810" s="1">
        <v>44844</v>
      </c>
      <c r="B2810" s="14">
        <f>YEAR(Barcelona_Idealista4[[#This Row],[Fecha]])</f>
        <v>2022</v>
      </c>
      <c r="C2810" t="s">
        <v>2931</v>
      </c>
      <c r="D2810" t="s">
        <v>11</v>
      </c>
      <c r="E2810" t="s">
        <v>19</v>
      </c>
      <c r="F2810" t="s">
        <v>45</v>
      </c>
      <c r="G2810" t="s">
        <v>120</v>
      </c>
      <c r="H2810" t="s">
        <v>15</v>
      </c>
      <c r="I2810">
        <v>5</v>
      </c>
      <c r="J2810">
        <v>145</v>
      </c>
      <c r="K2810" t="s">
        <v>16</v>
      </c>
      <c r="L2810" t="s">
        <v>17</v>
      </c>
      <c r="M2810" t="s">
        <v>21</v>
      </c>
      <c r="N2810" s="18">
        <f>VLOOKUP(Barcelona_Idealista4[[#This Row],[lift]],Tabla5[],2,0)</f>
        <v>0</v>
      </c>
      <c r="O2810" s="25">
        <v>790000</v>
      </c>
      <c r="P2810" s="25">
        <f>Barcelona_Idealista4[[#This Row],[prices]]/Barcelona_Idealista4[[#This Row],[area_m2]]</f>
        <v>5448.2758620689656</v>
      </c>
      <c r="Q2810" t="str">
        <f>_xlfn.TEXTJOIN("-",0,Barcelona_Idealista4[[#This Row],[condition]],Barcelona_Idealista4[[#This Row],[prices]])</f>
        <v>needs refurb-790000</v>
      </c>
      <c r="R2810" s="11" t="str" cm="1">
        <f t="array" ref="R28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1" spans="1:18" x14ac:dyDescent="0.2">
      <c r="A2811" s="1">
        <v>44845</v>
      </c>
      <c r="B2811" s="14">
        <f>YEAR(Barcelona_Idealista4[[#This Row],[Fecha]])</f>
        <v>2022</v>
      </c>
      <c r="C2811" t="s">
        <v>2932</v>
      </c>
      <c r="D2811" t="s">
        <v>11</v>
      </c>
      <c r="E2811" t="s">
        <v>19</v>
      </c>
      <c r="F2811" t="s">
        <v>45</v>
      </c>
      <c r="G2811" t="s">
        <v>120</v>
      </c>
      <c r="H2811" t="s">
        <v>15</v>
      </c>
      <c r="I2811">
        <v>4</v>
      </c>
      <c r="J2811">
        <v>188</v>
      </c>
      <c r="K2811" t="s">
        <v>16</v>
      </c>
      <c r="L2811" t="s">
        <v>17</v>
      </c>
      <c r="M2811" t="s">
        <v>40</v>
      </c>
      <c r="N2811" s="18">
        <f>VLOOKUP(Barcelona_Idealista4[[#This Row],[lift]],Tabla5[],2,0)</f>
        <v>0</v>
      </c>
      <c r="O2811" s="25">
        <v>599000</v>
      </c>
      <c r="P2811" s="25">
        <f>Barcelona_Idealista4[[#This Row],[prices]]/Barcelona_Idealista4[[#This Row],[area_m2]]</f>
        <v>3186.1702127659573</v>
      </c>
      <c r="Q2811" t="str">
        <f>_xlfn.TEXTJOIN("-",0,Barcelona_Idealista4[[#This Row],[condition]],Barcelona_Idealista4[[#This Row],[prices]])</f>
        <v>needs refurb-599000</v>
      </c>
      <c r="R2811" s="11" t="str" cm="1">
        <f t="array" ref="R28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2" spans="1:18" x14ac:dyDescent="0.2">
      <c r="A2812" s="1">
        <v>44846</v>
      </c>
      <c r="B2812" s="14">
        <f>YEAR(Barcelona_Idealista4[[#This Row],[Fecha]])</f>
        <v>2022</v>
      </c>
      <c r="C2812" t="s">
        <v>2933</v>
      </c>
      <c r="D2812" t="s">
        <v>11</v>
      </c>
      <c r="E2812" t="s">
        <v>12</v>
      </c>
      <c r="F2812" t="s">
        <v>33</v>
      </c>
      <c r="G2812" t="s">
        <v>120</v>
      </c>
      <c r="H2812" t="s">
        <v>15</v>
      </c>
      <c r="I2812">
        <v>3</v>
      </c>
      <c r="J2812">
        <v>87</v>
      </c>
      <c r="K2812" t="s">
        <v>16</v>
      </c>
      <c r="L2812" t="s">
        <v>17</v>
      </c>
      <c r="M2812" t="s">
        <v>40</v>
      </c>
      <c r="N2812" s="18">
        <f>VLOOKUP(Barcelona_Idealista4[[#This Row],[lift]],Tabla5[],2,0)</f>
        <v>0</v>
      </c>
      <c r="O2812" s="25">
        <v>330000</v>
      </c>
      <c r="P2812" s="25">
        <f>Barcelona_Idealista4[[#This Row],[prices]]/Barcelona_Idealista4[[#This Row],[area_m2]]</f>
        <v>3793.1034482758619</v>
      </c>
      <c r="Q2812" t="str">
        <f>_xlfn.TEXTJOIN("-",0,Barcelona_Idealista4[[#This Row],[condition]],Barcelona_Idealista4[[#This Row],[prices]])</f>
        <v>needs refurb-330000</v>
      </c>
      <c r="R2812" s="11" t="str" cm="1">
        <f t="array" ref="R28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3" spans="1:18" x14ac:dyDescent="0.2">
      <c r="A2813" s="1">
        <v>44847</v>
      </c>
      <c r="B2813" s="14">
        <f>YEAR(Barcelona_Idealista4[[#This Row],[Fecha]])</f>
        <v>2022</v>
      </c>
      <c r="C2813" t="s">
        <v>2934</v>
      </c>
      <c r="D2813" t="s">
        <v>11</v>
      </c>
      <c r="E2813" t="s">
        <v>54</v>
      </c>
      <c r="F2813" t="s">
        <v>54</v>
      </c>
      <c r="G2813" t="s">
        <v>120</v>
      </c>
      <c r="H2813" t="s">
        <v>15</v>
      </c>
      <c r="I2813">
        <v>3</v>
      </c>
      <c r="J2813">
        <v>65</v>
      </c>
      <c r="K2813" t="s">
        <v>16</v>
      </c>
      <c r="L2813" t="s">
        <v>17</v>
      </c>
      <c r="M2813" t="s">
        <v>40</v>
      </c>
      <c r="N2813" s="18">
        <f>VLOOKUP(Barcelona_Idealista4[[#This Row],[lift]],Tabla5[],2,0)</f>
        <v>0</v>
      </c>
      <c r="O2813" s="25">
        <v>185000</v>
      </c>
      <c r="P2813" s="25">
        <f>Barcelona_Idealista4[[#This Row],[prices]]/Barcelona_Idealista4[[#This Row],[area_m2]]</f>
        <v>2846.1538461538462</v>
      </c>
      <c r="Q2813" t="str">
        <f>_xlfn.TEXTJOIN("-",0,Barcelona_Idealista4[[#This Row],[condition]],Barcelona_Idealista4[[#This Row],[prices]])</f>
        <v>needs refurb-185000</v>
      </c>
      <c r="R2813" s="11" t="str" cm="1">
        <f t="array" ref="R281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14" spans="1:18" x14ac:dyDescent="0.2">
      <c r="A2814" s="1">
        <v>44848</v>
      </c>
      <c r="B2814" s="14">
        <f>YEAR(Barcelona_Idealista4[[#This Row],[Fecha]])</f>
        <v>2022</v>
      </c>
      <c r="C2814" t="s">
        <v>2935</v>
      </c>
      <c r="D2814" t="s">
        <v>11</v>
      </c>
      <c r="E2814" t="s">
        <v>25</v>
      </c>
      <c r="F2814" t="s">
        <v>99</v>
      </c>
      <c r="G2814" t="s">
        <v>120</v>
      </c>
      <c r="H2814" t="s">
        <v>64</v>
      </c>
      <c r="I2814">
        <v>10</v>
      </c>
      <c r="J2814">
        <v>297</v>
      </c>
      <c r="K2814" t="s">
        <v>28</v>
      </c>
      <c r="L2814" t="s">
        <v>17</v>
      </c>
      <c r="M2814" t="s">
        <v>29</v>
      </c>
      <c r="N2814" s="18">
        <f>VLOOKUP(Barcelona_Idealista4[[#This Row],[lift]],Tabla5[],2,0)</f>
        <v>0.02</v>
      </c>
      <c r="O2814" s="25">
        <v>795000</v>
      </c>
      <c r="P2814" s="25">
        <f>Barcelona_Idealista4[[#This Row],[prices]]/Barcelona_Idealista4[[#This Row],[area_m2]]</f>
        <v>2676.7676767676767</v>
      </c>
      <c r="Q2814" t="str">
        <f>_xlfn.TEXTJOIN("-",0,Barcelona_Idealista4[[#This Row],[condition]],Barcelona_Idealista4[[#This Row],[prices]])</f>
        <v>needs refurb-795000</v>
      </c>
      <c r="R2814" s="11" t="str" cm="1">
        <f t="array" ref="R28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15" spans="1:18" x14ac:dyDescent="0.2">
      <c r="A2815" s="1">
        <v>44849</v>
      </c>
      <c r="B2815" s="14">
        <f>YEAR(Barcelona_Idealista4[[#This Row],[Fecha]])</f>
        <v>2022</v>
      </c>
      <c r="C2815" t="s">
        <v>2936</v>
      </c>
      <c r="D2815" t="s">
        <v>11</v>
      </c>
      <c r="E2815" t="s">
        <v>19</v>
      </c>
      <c r="F2815" t="s">
        <v>20</v>
      </c>
      <c r="G2815" t="s">
        <v>120</v>
      </c>
      <c r="H2815" t="s">
        <v>23</v>
      </c>
      <c r="I2815">
        <v>4</v>
      </c>
      <c r="J2815">
        <v>123</v>
      </c>
      <c r="K2815" t="s">
        <v>16</v>
      </c>
      <c r="L2815" t="s">
        <v>17</v>
      </c>
      <c r="M2815" t="s">
        <v>58</v>
      </c>
      <c r="N2815" s="18">
        <f>VLOOKUP(Barcelona_Idealista4[[#This Row],[lift]],Tabla5[],2,0)</f>
        <v>0</v>
      </c>
      <c r="O2815" s="25">
        <v>690000</v>
      </c>
      <c r="P2815" s="25">
        <f>Barcelona_Idealista4[[#This Row],[prices]]/Barcelona_Idealista4[[#This Row],[area_m2]]</f>
        <v>5609.7560975609758</v>
      </c>
      <c r="Q2815" t="str">
        <f>_xlfn.TEXTJOIN("-",0,Barcelona_Idealista4[[#This Row],[condition]],Barcelona_Idealista4[[#This Row],[prices]])</f>
        <v>needs refurb-690000</v>
      </c>
      <c r="R2815" s="11" t="str" cm="1">
        <f t="array" ref="R28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6" spans="1:18" x14ac:dyDescent="0.2">
      <c r="A2816" s="1">
        <v>44850</v>
      </c>
      <c r="B2816" s="14">
        <f>YEAR(Barcelona_Idealista4[[#This Row],[Fecha]])</f>
        <v>2022</v>
      </c>
      <c r="C2816" t="s">
        <v>2937</v>
      </c>
      <c r="D2816" t="s">
        <v>11</v>
      </c>
      <c r="E2816" t="s">
        <v>25</v>
      </c>
      <c r="F2816" t="s">
        <v>70</v>
      </c>
      <c r="G2816" t="s">
        <v>120</v>
      </c>
      <c r="H2816" t="s">
        <v>64</v>
      </c>
      <c r="I2816">
        <v>5</v>
      </c>
      <c r="J2816">
        <v>142</v>
      </c>
      <c r="K2816" t="s">
        <v>28</v>
      </c>
      <c r="L2816" t="s">
        <v>17</v>
      </c>
      <c r="M2816" t="s">
        <v>29</v>
      </c>
      <c r="N2816" s="18">
        <f>VLOOKUP(Barcelona_Idealista4[[#This Row],[lift]],Tabla5[],2,0)</f>
        <v>0.02</v>
      </c>
      <c r="O2816" s="25">
        <v>450000</v>
      </c>
      <c r="P2816" s="25">
        <f>Barcelona_Idealista4[[#This Row],[prices]]/Barcelona_Idealista4[[#This Row],[area_m2]]</f>
        <v>3169.0140845070423</v>
      </c>
      <c r="Q2816" t="str">
        <f>_xlfn.TEXTJOIN("-",0,Barcelona_Idealista4[[#This Row],[condition]],Barcelona_Idealista4[[#This Row],[prices]])</f>
        <v>needs refurb-450000</v>
      </c>
      <c r="R2816" s="11" t="str" cm="1">
        <f t="array" ref="R28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7" spans="1:18" x14ac:dyDescent="0.2">
      <c r="A2817" s="1">
        <v>44851</v>
      </c>
      <c r="B2817" s="14">
        <f>YEAR(Barcelona_Idealista4[[#This Row],[Fecha]])</f>
        <v>2022</v>
      </c>
      <c r="C2817" t="s">
        <v>2938</v>
      </c>
      <c r="D2817" t="s">
        <v>11</v>
      </c>
      <c r="E2817" t="s">
        <v>37</v>
      </c>
      <c r="F2817" t="s">
        <v>38</v>
      </c>
      <c r="G2817" t="s">
        <v>120</v>
      </c>
      <c r="H2817" t="s">
        <v>15</v>
      </c>
      <c r="I2817">
        <v>5</v>
      </c>
      <c r="J2817">
        <v>139</v>
      </c>
      <c r="K2817" t="s">
        <v>16</v>
      </c>
      <c r="L2817" t="s">
        <v>17</v>
      </c>
      <c r="M2817" t="s">
        <v>36</v>
      </c>
      <c r="N2817" s="18">
        <f>VLOOKUP(Barcelona_Idealista4[[#This Row],[lift]],Tabla5[],2,0)</f>
        <v>0</v>
      </c>
      <c r="O2817" s="25">
        <v>657000</v>
      </c>
      <c r="P2817" s="25">
        <f>Barcelona_Idealista4[[#This Row],[prices]]/Barcelona_Idealista4[[#This Row],[area_m2]]</f>
        <v>4726.6187050359713</v>
      </c>
      <c r="Q2817" t="str">
        <f>_xlfn.TEXTJOIN("-",0,Barcelona_Idealista4[[#This Row],[condition]],Barcelona_Idealista4[[#This Row],[prices]])</f>
        <v>needs refurb-657000</v>
      </c>
      <c r="R2817" s="11" t="str" cm="1">
        <f t="array" ref="R28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8" spans="1:18" x14ac:dyDescent="0.2">
      <c r="A2818" s="1">
        <v>44852</v>
      </c>
      <c r="B2818" s="14">
        <f>YEAR(Barcelona_Idealista4[[#This Row],[Fecha]])</f>
        <v>2022</v>
      </c>
      <c r="C2818" t="s">
        <v>2939</v>
      </c>
      <c r="D2818" t="s">
        <v>11</v>
      </c>
      <c r="E2818" t="s">
        <v>19</v>
      </c>
      <c r="F2818" t="s">
        <v>20</v>
      </c>
      <c r="G2818" t="s">
        <v>120</v>
      </c>
      <c r="H2818" t="s">
        <v>23</v>
      </c>
      <c r="I2818">
        <v>5</v>
      </c>
      <c r="J2818">
        <v>335</v>
      </c>
      <c r="K2818" t="s">
        <v>28</v>
      </c>
      <c r="L2818" t="s">
        <v>17</v>
      </c>
      <c r="M2818" t="s">
        <v>60</v>
      </c>
      <c r="N2818" s="18">
        <f>VLOOKUP(Barcelona_Idealista4[[#This Row],[lift]],Tabla5[],2,0)</f>
        <v>0.02</v>
      </c>
      <c r="O2818" s="25">
        <v>2850000</v>
      </c>
      <c r="P2818" s="25">
        <f>Barcelona_Idealista4[[#This Row],[prices]]/Barcelona_Idealista4[[#This Row],[area_m2]]</f>
        <v>8507.4626865671635</v>
      </c>
      <c r="Q2818" t="str">
        <f>_xlfn.TEXTJOIN("-",0,Barcelona_Idealista4[[#This Row],[condition]],Barcelona_Idealista4[[#This Row],[prices]])</f>
        <v>needs refurb-2850000</v>
      </c>
      <c r="R2818" s="11" t="str" cm="1">
        <f t="array" ref="R28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19" spans="1:18" x14ac:dyDescent="0.2">
      <c r="A2819" s="1">
        <v>44853</v>
      </c>
      <c r="B2819" s="14">
        <f>YEAR(Barcelona_Idealista4[[#This Row],[Fecha]])</f>
        <v>2022</v>
      </c>
      <c r="C2819" t="s">
        <v>2940</v>
      </c>
      <c r="D2819" t="s">
        <v>11</v>
      </c>
      <c r="E2819" t="s">
        <v>19</v>
      </c>
      <c r="F2819" t="s">
        <v>73</v>
      </c>
      <c r="G2819" t="s">
        <v>120</v>
      </c>
      <c r="H2819" t="s">
        <v>15</v>
      </c>
      <c r="I2819">
        <v>4</v>
      </c>
      <c r="J2819">
        <v>137</v>
      </c>
      <c r="K2819" t="s">
        <v>16</v>
      </c>
      <c r="L2819" t="s">
        <v>17</v>
      </c>
      <c r="M2819" t="s">
        <v>40</v>
      </c>
      <c r="N2819" s="18">
        <f>VLOOKUP(Barcelona_Idealista4[[#This Row],[lift]],Tabla5[],2,0)</f>
        <v>0</v>
      </c>
      <c r="O2819" s="25">
        <v>550000</v>
      </c>
      <c r="P2819" s="25">
        <f>Barcelona_Idealista4[[#This Row],[prices]]/Barcelona_Idealista4[[#This Row],[area_m2]]</f>
        <v>4014.5985401459852</v>
      </c>
      <c r="Q2819" t="str">
        <f>_xlfn.TEXTJOIN("-",0,Barcelona_Idealista4[[#This Row],[condition]],Barcelona_Idealista4[[#This Row],[prices]])</f>
        <v>needs refurb-550000</v>
      </c>
      <c r="R2819" s="11" t="str" cm="1">
        <f t="array" ref="R28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0" spans="1:18" x14ac:dyDescent="0.2">
      <c r="A2820" s="1">
        <v>44854</v>
      </c>
      <c r="B2820" s="14">
        <f>YEAR(Barcelona_Idealista4[[#This Row],[Fecha]])</f>
        <v>2022</v>
      </c>
      <c r="C2820" t="s">
        <v>2941</v>
      </c>
      <c r="D2820" t="s">
        <v>11</v>
      </c>
      <c r="E2820" t="s">
        <v>34</v>
      </c>
      <c r="F2820" t="s">
        <v>35</v>
      </c>
      <c r="G2820" t="s">
        <v>120</v>
      </c>
      <c r="H2820" t="s">
        <v>15</v>
      </c>
      <c r="I2820">
        <v>3</v>
      </c>
      <c r="J2820">
        <v>65</v>
      </c>
      <c r="K2820" t="s">
        <v>16</v>
      </c>
      <c r="L2820" t="s">
        <v>17</v>
      </c>
      <c r="M2820" t="s">
        <v>60</v>
      </c>
      <c r="N2820" s="18">
        <f>VLOOKUP(Barcelona_Idealista4[[#This Row],[lift]],Tabla5[],2,0)</f>
        <v>0</v>
      </c>
      <c r="O2820" s="25">
        <v>385000</v>
      </c>
      <c r="P2820" s="25">
        <f>Barcelona_Idealista4[[#This Row],[prices]]/Barcelona_Idealista4[[#This Row],[area_m2]]</f>
        <v>5923.0769230769229</v>
      </c>
      <c r="Q2820" t="str">
        <f>_xlfn.TEXTJOIN("-",0,Barcelona_Idealista4[[#This Row],[condition]],Barcelona_Idealista4[[#This Row],[prices]])</f>
        <v>needs refurb-385000</v>
      </c>
      <c r="R2820" s="11" t="str" cm="1">
        <f t="array" ref="R28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1" spans="1:18" x14ac:dyDescent="0.2">
      <c r="A2821" s="1">
        <v>44855</v>
      </c>
      <c r="B2821" s="14">
        <f>YEAR(Barcelona_Idealista4[[#This Row],[Fecha]])</f>
        <v>2022</v>
      </c>
      <c r="C2821" t="s">
        <v>2942</v>
      </c>
      <c r="D2821" t="s">
        <v>11</v>
      </c>
      <c r="E2821" t="s">
        <v>19</v>
      </c>
      <c r="F2821" t="s">
        <v>45</v>
      </c>
      <c r="G2821" t="s">
        <v>120</v>
      </c>
      <c r="H2821" t="s">
        <v>64</v>
      </c>
      <c r="I2821">
        <v>7</v>
      </c>
      <c r="J2821">
        <v>650</v>
      </c>
      <c r="K2821" t="s">
        <v>28</v>
      </c>
      <c r="L2821" t="s">
        <v>17</v>
      </c>
      <c r="M2821" t="s">
        <v>29</v>
      </c>
      <c r="N2821" s="18">
        <f>VLOOKUP(Barcelona_Idealista4[[#This Row],[lift]],Tabla5[],2,0)</f>
        <v>0.02</v>
      </c>
      <c r="O2821" s="25">
        <v>2300000</v>
      </c>
      <c r="P2821" s="25">
        <f>Barcelona_Idealista4[[#This Row],[prices]]/Barcelona_Idealista4[[#This Row],[area_m2]]</f>
        <v>3538.4615384615386</v>
      </c>
      <c r="Q2821" t="str">
        <f>_xlfn.TEXTJOIN("-",0,Barcelona_Idealista4[[#This Row],[condition]],Barcelona_Idealista4[[#This Row],[prices]])</f>
        <v>needs refurb-2300000</v>
      </c>
      <c r="R2821" s="11" t="str" cm="1">
        <f t="array" ref="R28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2" spans="1:18" x14ac:dyDescent="0.2">
      <c r="A2822" s="1">
        <v>44856</v>
      </c>
      <c r="B2822" s="14">
        <f>YEAR(Barcelona_Idealista4[[#This Row],[Fecha]])</f>
        <v>2022</v>
      </c>
      <c r="C2822" t="s">
        <v>2943</v>
      </c>
      <c r="D2822" t="s">
        <v>11</v>
      </c>
      <c r="E2822" t="s">
        <v>37</v>
      </c>
      <c r="F2822" t="s">
        <v>38</v>
      </c>
      <c r="G2822" t="s">
        <v>120</v>
      </c>
      <c r="H2822" t="s">
        <v>15</v>
      </c>
      <c r="I2822">
        <v>3</v>
      </c>
      <c r="J2822">
        <v>235</v>
      </c>
      <c r="K2822" t="s">
        <v>28</v>
      </c>
      <c r="L2822" t="s">
        <v>17</v>
      </c>
      <c r="M2822" t="s">
        <v>18</v>
      </c>
      <c r="N2822" s="18">
        <f>VLOOKUP(Barcelona_Idealista4[[#This Row],[lift]],Tabla5[],2,0)</f>
        <v>0.02</v>
      </c>
      <c r="O2822" s="25">
        <v>712500</v>
      </c>
      <c r="P2822" s="25">
        <f>Barcelona_Idealista4[[#This Row],[prices]]/Barcelona_Idealista4[[#This Row],[area_m2]]</f>
        <v>3031.9148936170213</v>
      </c>
      <c r="Q2822" t="str">
        <f>_xlfn.TEXTJOIN("-",0,Barcelona_Idealista4[[#This Row],[condition]],Barcelona_Idealista4[[#This Row],[prices]])</f>
        <v>needs refurb-712500</v>
      </c>
      <c r="R2822" s="11" t="str" cm="1">
        <f t="array" ref="R28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3" spans="1:18" x14ac:dyDescent="0.2">
      <c r="A2823" s="1">
        <v>44857</v>
      </c>
      <c r="B2823" s="14">
        <f>YEAR(Barcelona_Idealista4[[#This Row],[Fecha]])</f>
        <v>2022</v>
      </c>
      <c r="C2823" t="s">
        <v>2944</v>
      </c>
      <c r="D2823" t="s">
        <v>11</v>
      </c>
      <c r="E2823" t="s">
        <v>19</v>
      </c>
      <c r="F2823" t="s">
        <v>45</v>
      </c>
      <c r="G2823" t="s">
        <v>120</v>
      </c>
      <c r="H2823" t="s">
        <v>15</v>
      </c>
      <c r="I2823">
        <v>6</v>
      </c>
      <c r="J2823">
        <v>274</v>
      </c>
      <c r="K2823" t="s">
        <v>16</v>
      </c>
      <c r="L2823" t="s">
        <v>17</v>
      </c>
      <c r="M2823" t="s">
        <v>36</v>
      </c>
      <c r="N2823" s="18">
        <f>VLOOKUP(Barcelona_Idealista4[[#This Row],[lift]],Tabla5[],2,0)</f>
        <v>0</v>
      </c>
      <c r="O2823" s="25">
        <v>1670000</v>
      </c>
      <c r="P2823" s="25">
        <f>Barcelona_Idealista4[[#This Row],[prices]]/Barcelona_Idealista4[[#This Row],[area_m2]]</f>
        <v>6094.8905109489051</v>
      </c>
      <c r="Q2823" t="str">
        <f>_xlfn.TEXTJOIN("-",0,Barcelona_Idealista4[[#This Row],[condition]],Barcelona_Idealista4[[#This Row],[prices]])</f>
        <v>needs refurb-1670000</v>
      </c>
      <c r="R2823" s="11" t="str" cm="1">
        <f t="array" ref="R28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4" spans="1:18" x14ac:dyDescent="0.2">
      <c r="A2824" s="1">
        <v>44858</v>
      </c>
      <c r="B2824" s="14">
        <f>YEAR(Barcelona_Idealista4[[#This Row],[Fecha]])</f>
        <v>2022</v>
      </c>
      <c r="C2824" t="s">
        <v>2945</v>
      </c>
      <c r="D2824" t="s">
        <v>11</v>
      </c>
      <c r="E2824" t="s">
        <v>42</v>
      </c>
      <c r="F2824" t="s">
        <v>62</v>
      </c>
      <c r="G2824" t="s">
        <v>120</v>
      </c>
      <c r="H2824" t="s">
        <v>15</v>
      </c>
      <c r="I2824">
        <v>3</v>
      </c>
      <c r="J2824">
        <v>65</v>
      </c>
      <c r="K2824" t="s">
        <v>28</v>
      </c>
      <c r="L2824" t="s">
        <v>17</v>
      </c>
      <c r="M2824" t="s">
        <v>18</v>
      </c>
      <c r="N2824" s="18">
        <f>VLOOKUP(Barcelona_Idealista4[[#This Row],[lift]],Tabla5[],2,0)</f>
        <v>0.02</v>
      </c>
      <c r="O2824" s="25">
        <v>210000</v>
      </c>
      <c r="P2824" s="25">
        <f>Barcelona_Idealista4[[#This Row],[prices]]/Barcelona_Idealista4[[#This Row],[area_m2]]</f>
        <v>3230.7692307692309</v>
      </c>
      <c r="Q2824" t="str">
        <f>_xlfn.TEXTJOIN("-",0,Barcelona_Idealista4[[#This Row],[condition]],Barcelona_Idealista4[[#This Row],[prices]])</f>
        <v>needs refurb-210000</v>
      </c>
      <c r="R2824" s="11" t="str" cm="1">
        <f t="array" ref="R28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5" spans="1:18" x14ac:dyDescent="0.2">
      <c r="A2825" s="1">
        <v>44859</v>
      </c>
      <c r="B2825" s="14">
        <f>YEAR(Barcelona_Idealista4[[#This Row],[Fecha]])</f>
        <v>2022</v>
      </c>
      <c r="C2825" t="s">
        <v>2946</v>
      </c>
      <c r="D2825" t="s">
        <v>11</v>
      </c>
      <c r="E2825" t="s">
        <v>12</v>
      </c>
      <c r="F2825" t="s">
        <v>13</v>
      </c>
      <c r="G2825" t="s">
        <v>120</v>
      </c>
      <c r="H2825" t="s">
        <v>15</v>
      </c>
      <c r="I2825">
        <v>6</v>
      </c>
      <c r="J2825">
        <v>196</v>
      </c>
      <c r="K2825" t="s">
        <v>16</v>
      </c>
      <c r="L2825" t="s">
        <v>17</v>
      </c>
      <c r="M2825" t="s">
        <v>58</v>
      </c>
      <c r="N2825" s="18">
        <f>VLOOKUP(Barcelona_Idealista4[[#This Row],[lift]],Tabla5[],2,0)</f>
        <v>0</v>
      </c>
      <c r="O2825" s="25">
        <v>900000</v>
      </c>
      <c r="P2825" s="25">
        <f>Barcelona_Idealista4[[#This Row],[prices]]/Barcelona_Idealista4[[#This Row],[area_m2]]</f>
        <v>4591.8367346938776</v>
      </c>
      <c r="Q2825" t="str">
        <f>_xlfn.TEXTJOIN("-",0,Barcelona_Idealista4[[#This Row],[condition]],Barcelona_Idealista4[[#This Row],[prices]])</f>
        <v>needs refurb-900000</v>
      </c>
      <c r="R2825" s="11" t="str" cm="1">
        <f t="array" ref="R28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6" spans="1:18" x14ac:dyDescent="0.2">
      <c r="A2826" s="1">
        <v>44860</v>
      </c>
      <c r="B2826" s="14">
        <f>YEAR(Barcelona_Idealista4[[#This Row],[Fecha]])</f>
        <v>2022</v>
      </c>
      <c r="C2826" t="s">
        <v>2947</v>
      </c>
      <c r="D2826" t="s">
        <v>11</v>
      </c>
      <c r="E2826" t="s">
        <v>42</v>
      </c>
      <c r="F2826" t="s">
        <v>62</v>
      </c>
      <c r="G2826" t="s">
        <v>120</v>
      </c>
      <c r="H2826" t="s">
        <v>15</v>
      </c>
      <c r="I2826">
        <v>2</v>
      </c>
      <c r="J2826">
        <v>50</v>
      </c>
      <c r="K2826" t="s">
        <v>28</v>
      </c>
      <c r="L2826" t="s">
        <v>17</v>
      </c>
      <c r="M2826" t="s">
        <v>18</v>
      </c>
      <c r="N2826" s="18">
        <f>VLOOKUP(Barcelona_Idealista4[[#This Row],[lift]],Tabla5[],2,0)</f>
        <v>0.02</v>
      </c>
      <c r="O2826" s="25">
        <v>175000</v>
      </c>
      <c r="P2826" s="25">
        <f>Barcelona_Idealista4[[#This Row],[prices]]/Barcelona_Idealista4[[#This Row],[area_m2]]</f>
        <v>3500</v>
      </c>
      <c r="Q2826" t="str">
        <f>_xlfn.TEXTJOIN("-",0,Barcelona_Idealista4[[#This Row],[condition]],Barcelona_Idealista4[[#This Row],[prices]])</f>
        <v>needs refurb-175000</v>
      </c>
      <c r="R2826" s="11" t="str" cm="1">
        <f t="array" ref="R28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7" spans="1:18" x14ac:dyDescent="0.2">
      <c r="A2827" s="1">
        <v>44861</v>
      </c>
      <c r="B2827" s="14">
        <f>YEAR(Barcelona_Idealista4[[#This Row],[Fecha]])</f>
        <v>2022</v>
      </c>
      <c r="C2827" t="s">
        <v>2948</v>
      </c>
      <c r="D2827" t="s">
        <v>11</v>
      </c>
      <c r="E2827" t="s">
        <v>19</v>
      </c>
      <c r="F2827" t="s">
        <v>20</v>
      </c>
      <c r="G2827" t="s">
        <v>120</v>
      </c>
      <c r="H2827" t="s">
        <v>15</v>
      </c>
      <c r="I2827">
        <v>2</v>
      </c>
      <c r="J2827">
        <v>143</v>
      </c>
      <c r="K2827" t="s">
        <v>16</v>
      </c>
      <c r="L2827" t="s">
        <v>17</v>
      </c>
      <c r="M2827" t="s">
        <v>57</v>
      </c>
      <c r="N2827" s="18">
        <f>VLOOKUP(Barcelona_Idealista4[[#This Row],[lift]],Tabla5[],2,0)</f>
        <v>0</v>
      </c>
      <c r="O2827" s="25">
        <v>900000</v>
      </c>
      <c r="P2827" s="25">
        <f>Barcelona_Idealista4[[#This Row],[prices]]/Barcelona_Idealista4[[#This Row],[area_m2]]</f>
        <v>6293.7062937062938</v>
      </c>
      <c r="Q2827" t="str">
        <f>_xlfn.TEXTJOIN("-",0,Barcelona_Idealista4[[#This Row],[condition]],Barcelona_Idealista4[[#This Row],[prices]])</f>
        <v>needs refurb-900000</v>
      </c>
      <c r="R2827" s="11" t="str" cm="1">
        <f t="array" ref="R28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8" spans="1:18" x14ac:dyDescent="0.2">
      <c r="A2828" s="1">
        <v>44862</v>
      </c>
      <c r="B2828" s="14">
        <f>YEAR(Barcelona_Idealista4[[#This Row],[Fecha]])</f>
        <v>2022</v>
      </c>
      <c r="C2828" t="s">
        <v>2949</v>
      </c>
      <c r="D2828" t="s">
        <v>11</v>
      </c>
      <c r="E2828" t="s">
        <v>50</v>
      </c>
      <c r="F2828" t="s">
        <v>82</v>
      </c>
      <c r="G2828" t="s">
        <v>120</v>
      </c>
      <c r="H2828" t="s">
        <v>15</v>
      </c>
      <c r="I2828">
        <v>3</v>
      </c>
      <c r="J2828">
        <v>80</v>
      </c>
      <c r="K2828" t="s">
        <v>16</v>
      </c>
      <c r="L2828" t="s">
        <v>17</v>
      </c>
      <c r="M2828" t="s">
        <v>58</v>
      </c>
      <c r="N2828" s="18">
        <f>VLOOKUP(Barcelona_Idealista4[[#This Row],[lift]],Tabla5[],2,0)</f>
        <v>0</v>
      </c>
      <c r="O2828" s="25">
        <v>310000</v>
      </c>
      <c r="P2828" s="25">
        <f>Barcelona_Idealista4[[#This Row],[prices]]/Barcelona_Idealista4[[#This Row],[area_m2]]</f>
        <v>3875</v>
      </c>
      <c r="Q2828" t="str">
        <f>_xlfn.TEXTJOIN("-",0,Barcelona_Idealista4[[#This Row],[condition]],Barcelona_Idealista4[[#This Row],[prices]])</f>
        <v>needs refurb-310000</v>
      </c>
      <c r="R2828" s="11" t="str" cm="1">
        <f t="array" ref="R28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29" spans="1:18" x14ac:dyDescent="0.2">
      <c r="A2829" s="1">
        <v>44863</v>
      </c>
      <c r="B2829" s="14">
        <f>YEAR(Barcelona_Idealista4[[#This Row],[Fecha]])</f>
        <v>2022</v>
      </c>
      <c r="C2829" t="s">
        <v>2950</v>
      </c>
      <c r="D2829" t="s">
        <v>11</v>
      </c>
      <c r="E2829" t="s">
        <v>12</v>
      </c>
      <c r="F2829" t="s">
        <v>30</v>
      </c>
      <c r="G2829" t="s">
        <v>120</v>
      </c>
      <c r="H2829" t="s">
        <v>15</v>
      </c>
      <c r="I2829">
        <v>4</v>
      </c>
      <c r="J2829">
        <v>90</v>
      </c>
      <c r="K2829" t="s">
        <v>16</v>
      </c>
      <c r="L2829" t="s">
        <v>67</v>
      </c>
      <c r="M2829" t="s">
        <v>18</v>
      </c>
      <c r="N2829" s="18">
        <f>VLOOKUP(Barcelona_Idealista4[[#This Row],[lift]],Tabla5[],2,0)</f>
        <v>0</v>
      </c>
      <c r="O2829" s="25">
        <v>325000</v>
      </c>
      <c r="P2829" s="25">
        <f>Barcelona_Idealista4[[#This Row],[prices]]/Barcelona_Idealista4[[#This Row],[area_m2]]</f>
        <v>3611.1111111111113</v>
      </c>
      <c r="Q2829" t="str">
        <f>_xlfn.TEXTJOIN("-",0,Barcelona_Idealista4[[#This Row],[condition]],Barcelona_Idealista4[[#This Row],[prices]])</f>
        <v>needs refurb-325000</v>
      </c>
      <c r="R2829" s="11" t="str" cm="1">
        <f t="array" ref="R28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0" spans="1:18" x14ac:dyDescent="0.2">
      <c r="A2830" s="1">
        <v>44864</v>
      </c>
      <c r="B2830" s="14">
        <f>YEAR(Barcelona_Idealista4[[#This Row],[Fecha]])</f>
        <v>2022</v>
      </c>
      <c r="C2830" t="s">
        <v>2951</v>
      </c>
      <c r="D2830" t="s">
        <v>11</v>
      </c>
      <c r="E2830" t="s">
        <v>37</v>
      </c>
      <c r="F2830" t="s">
        <v>38</v>
      </c>
      <c r="G2830" t="s">
        <v>120</v>
      </c>
      <c r="H2830" t="s">
        <v>15</v>
      </c>
      <c r="I2830">
        <v>2</v>
      </c>
      <c r="J2830">
        <v>55</v>
      </c>
      <c r="K2830" t="s">
        <v>28</v>
      </c>
      <c r="L2830" t="s">
        <v>17</v>
      </c>
      <c r="M2830" t="s">
        <v>40</v>
      </c>
      <c r="N2830" s="18">
        <f>VLOOKUP(Barcelona_Idealista4[[#This Row],[lift]],Tabla5[],2,0)</f>
        <v>0.02</v>
      </c>
      <c r="O2830" s="25">
        <v>175000</v>
      </c>
      <c r="P2830" s="25">
        <f>Barcelona_Idealista4[[#This Row],[prices]]/Barcelona_Idealista4[[#This Row],[area_m2]]</f>
        <v>3181.818181818182</v>
      </c>
      <c r="Q2830" t="str">
        <f>_xlfn.TEXTJOIN("-",0,Barcelona_Idealista4[[#This Row],[condition]],Barcelona_Idealista4[[#This Row],[prices]])</f>
        <v>needs refurb-175000</v>
      </c>
      <c r="R2830" s="11" t="str" cm="1">
        <f t="array" ref="R28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1" spans="1:18" x14ac:dyDescent="0.2">
      <c r="A2831" s="1">
        <v>44865</v>
      </c>
      <c r="B2831" s="14">
        <f>YEAR(Barcelona_Idealista4[[#This Row],[Fecha]])</f>
        <v>2022</v>
      </c>
      <c r="C2831" t="s">
        <v>2952</v>
      </c>
      <c r="D2831" t="s">
        <v>11</v>
      </c>
      <c r="E2831" t="s">
        <v>12</v>
      </c>
      <c r="F2831" t="s">
        <v>33</v>
      </c>
      <c r="G2831" t="s">
        <v>120</v>
      </c>
      <c r="H2831" t="s">
        <v>15</v>
      </c>
      <c r="I2831">
        <v>4</v>
      </c>
      <c r="J2831">
        <v>97</v>
      </c>
      <c r="K2831" t="s">
        <v>16</v>
      </c>
      <c r="L2831" t="s">
        <v>17</v>
      </c>
      <c r="M2831" t="s">
        <v>40</v>
      </c>
      <c r="N2831" s="18">
        <f>VLOOKUP(Barcelona_Idealista4[[#This Row],[lift]],Tabla5[],2,0)</f>
        <v>0</v>
      </c>
      <c r="O2831" s="25">
        <v>367000</v>
      </c>
      <c r="P2831" s="25">
        <f>Barcelona_Idealista4[[#This Row],[prices]]/Barcelona_Idealista4[[#This Row],[area_m2]]</f>
        <v>3783.5051546391751</v>
      </c>
      <c r="Q2831" t="str">
        <f>_xlfn.TEXTJOIN("-",0,Barcelona_Idealista4[[#This Row],[condition]],Barcelona_Idealista4[[#This Row],[prices]])</f>
        <v>needs refurb-367000</v>
      </c>
      <c r="R2831" s="11" t="str" cm="1">
        <f t="array" ref="R28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2" spans="1:18" x14ac:dyDescent="0.2">
      <c r="A2832" s="1">
        <v>44866</v>
      </c>
      <c r="B2832" s="14">
        <f>YEAR(Barcelona_Idealista4[[#This Row],[Fecha]])</f>
        <v>2022</v>
      </c>
      <c r="C2832" t="s">
        <v>2953</v>
      </c>
      <c r="D2832" t="s">
        <v>11</v>
      </c>
      <c r="E2832" t="s">
        <v>12</v>
      </c>
      <c r="F2832" t="s">
        <v>13</v>
      </c>
      <c r="G2832" t="s">
        <v>120</v>
      </c>
      <c r="H2832" t="s">
        <v>23</v>
      </c>
      <c r="I2832">
        <v>2</v>
      </c>
      <c r="J2832">
        <v>86</v>
      </c>
      <c r="K2832" t="s">
        <v>16</v>
      </c>
      <c r="L2832" t="s">
        <v>17</v>
      </c>
      <c r="M2832" t="s">
        <v>36</v>
      </c>
      <c r="N2832" s="18">
        <f>VLOOKUP(Barcelona_Idealista4[[#This Row],[lift]],Tabla5[],2,0)</f>
        <v>0</v>
      </c>
      <c r="O2832" s="25">
        <v>302000</v>
      </c>
      <c r="P2832" s="25">
        <f>Barcelona_Idealista4[[#This Row],[prices]]/Barcelona_Idealista4[[#This Row],[area_m2]]</f>
        <v>3511.6279069767443</v>
      </c>
      <c r="Q2832" t="str">
        <f>_xlfn.TEXTJOIN("-",0,Barcelona_Idealista4[[#This Row],[condition]],Barcelona_Idealista4[[#This Row],[prices]])</f>
        <v>needs refurb-302000</v>
      </c>
      <c r="R2832" s="11" t="str" cm="1">
        <f t="array" ref="R28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3" spans="1:18" x14ac:dyDescent="0.2">
      <c r="A2833" s="1">
        <v>44867</v>
      </c>
      <c r="B2833" s="14">
        <f>YEAR(Barcelona_Idealista4[[#This Row],[Fecha]])</f>
        <v>2022</v>
      </c>
      <c r="C2833" t="s">
        <v>2954</v>
      </c>
      <c r="D2833" t="s">
        <v>11</v>
      </c>
      <c r="E2833" t="s">
        <v>34</v>
      </c>
      <c r="F2833" t="s">
        <v>35</v>
      </c>
      <c r="G2833" t="s">
        <v>120</v>
      </c>
      <c r="H2833" t="s">
        <v>15</v>
      </c>
      <c r="I2833">
        <v>3</v>
      </c>
      <c r="J2833">
        <v>129</v>
      </c>
      <c r="K2833" t="s">
        <v>16</v>
      </c>
      <c r="L2833" t="s">
        <v>17</v>
      </c>
      <c r="M2833" t="s">
        <v>18</v>
      </c>
      <c r="N2833" s="18">
        <f>VLOOKUP(Barcelona_Idealista4[[#This Row],[lift]],Tabla5[],2,0)</f>
        <v>0</v>
      </c>
      <c r="O2833" s="25">
        <v>718500</v>
      </c>
      <c r="P2833" s="25">
        <f>Barcelona_Idealista4[[#This Row],[prices]]/Barcelona_Idealista4[[#This Row],[area_m2]]</f>
        <v>5569.7674418604647</v>
      </c>
      <c r="Q2833" t="str">
        <f>_xlfn.TEXTJOIN("-",0,Barcelona_Idealista4[[#This Row],[condition]],Barcelona_Idealista4[[#This Row],[prices]])</f>
        <v>needs refurb-718500</v>
      </c>
      <c r="R2833" s="11" t="str" cm="1">
        <f t="array" ref="R28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4" spans="1:18" x14ac:dyDescent="0.2">
      <c r="A2834" s="1">
        <v>44868</v>
      </c>
      <c r="B2834" s="14">
        <f>YEAR(Barcelona_Idealista4[[#This Row],[Fecha]])</f>
        <v>2022</v>
      </c>
      <c r="C2834" t="s">
        <v>2955</v>
      </c>
      <c r="D2834" t="s">
        <v>11</v>
      </c>
      <c r="E2834" t="s">
        <v>37</v>
      </c>
      <c r="F2834" t="s">
        <v>38</v>
      </c>
      <c r="G2834" t="s">
        <v>120</v>
      </c>
      <c r="H2834" t="s">
        <v>15</v>
      </c>
      <c r="I2834">
        <v>3</v>
      </c>
      <c r="J2834">
        <v>73</v>
      </c>
      <c r="K2834" t="s">
        <v>16</v>
      </c>
      <c r="L2834" t="s">
        <v>17</v>
      </c>
      <c r="M2834" t="s">
        <v>18</v>
      </c>
      <c r="N2834" s="18">
        <f>VLOOKUP(Barcelona_Idealista4[[#This Row],[lift]],Tabla5[],2,0)</f>
        <v>0</v>
      </c>
      <c r="O2834" s="25">
        <v>290000</v>
      </c>
      <c r="P2834" s="25">
        <f>Barcelona_Idealista4[[#This Row],[prices]]/Barcelona_Idealista4[[#This Row],[area_m2]]</f>
        <v>3972.6027397260273</v>
      </c>
      <c r="Q2834" t="str">
        <f>_xlfn.TEXTJOIN("-",0,Barcelona_Idealista4[[#This Row],[condition]],Barcelona_Idealista4[[#This Row],[prices]])</f>
        <v>needs refurb-290000</v>
      </c>
      <c r="R2834" s="11" t="str" cm="1">
        <f t="array" ref="R28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5" spans="1:18" x14ac:dyDescent="0.2">
      <c r="A2835" s="1">
        <v>44869</v>
      </c>
      <c r="B2835" s="14">
        <f>YEAR(Barcelona_Idealista4[[#This Row],[Fecha]])</f>
        <v>2022</v>
      </c>
      <c r="C2835" t="s">
        <v>2956</v>
      </c>
      <c r="D2835" t="s">
        <v>11</v>
      </c>
      <c r="E2835" t="s">
        <v>12</v>
      </c>
      <c r="F2835" t="s">
        <v>33</v>
      </c>
      <c r="G2835" t="s">
        <v>120</v>
      </c>
      <c r="H2835" t="s">
        <v>15</v>
      </c>
      <c r="I2835">
        <v>3</v>
      </c>
      <c r="J2835">
        <v>104</v>
      </c>
      <c r="K2835" t="s">
        <v>16</v>
      </c>
      <c r="L2835" t="s">
        <v>17</v>
      </c>
      <c r="M2835" t="s">
        <v>21</v>
      </c>
      <c r="N2835" s="18">
        <f>VLOOKUP(Barcelona_Idealista4[[#This Row],[lift]],Tabla5[],2,0)</f>
        <v>0</v>
      </c>
      <c r="O2835" s="25">
        <v>345000</v>
      </c>
      <c r="P2835" s="25">
        <f>Barcelona_Idealista4[[#This Row],[prices]]/Barcelona_Idealista4[[#This Row],[area_m2]]</f>
        <v>3317.3076923076924</v>
      </c>
      <c r="Q2835" t="str">
        <f>_xlfn.TEXTJOIN("-",0,Barcelona_Idealista4[[#This Row],[condition]],Barcelona_Idealista4[[#This Row],[prices]])</f>
        <v>needs refurb-345000</v>
      </c>
      <c r="R2835" s="11" t="str" cm="1">
        <f t="array" ref="R28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6" spans="1:18" x14ac:dyDescent="0.2">
      <c r="A2836" s="1">
        <v>44870</v>
      </c>
      <c r="B2836" s="14">
        <f>YEAR(Barcelona_Idealista4[[#This Row],[Fecha]])</f>
        <v>2022</v>
      </c>
      <c r="C2836" t="s">
        <v>2957</v>
      </c>
      <c r="D2836" t="s">
        <v>11</v>
      </c>
      <c r="E2836" t="s">
        <v>37</v>
      </c>
      <c r="F2836" t="s">
        <v>38</v>
      </c>
      <c r="G2836" t="s">
        <v>120</v>
      </c>
      <c r="H2836" t="s">
        <v>15</v>
      </c>
      <c r="I2836">
        <v>3</v>
      </c>
      <c r="J2836">
        <v>80</v>
      </c>
      <c r="K2836" t="s">
        <v>28</v>
      </c>
      <c r="L2836" t="s">
        <v>17</v>
      </c>
      <c r="M2836" t="s">
        <v>40</v>
      </c>
      <c r="N2836" s="18">
        <f>VLOOKUP(Barcelona_Idealista4[[#This Row],[lift]],Tabla5[],2,0)</f>
        <v>0.02</v>
      </c>
      <c r="O2836" s="25">
        <v>210000</v>
      </c>
      <c r="P2836" s="25">
        <f>Barcelona_Idealista4[[#This Row],[prices]]/Barcelona_Idealista4[[#This Row],[area_m2]]</f>
        <v>2625</v>
      </c>
      <c r="Q2836" t="str">
        <f>_xlfn.TEXTJOIN("-",0,Barcelona_Idealista4[[#This Row],[condition]],Barcelona_Idealista4[[#This Row],[prices]])</f>
        <v>needs refurb-210000</v>
      </c>
      <c r="R2836" s="11" t="str" cm="1">
        <f t="array" ref="R283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37" spans="1:18" x14ac:dyDescent="0.2">
      <c r="A2837" s="1">
        <v>44871</v>
      </c>
      <c r="B2837" s="14">
        <f>YEAR(Barcelona_Idealista4[[#This Row],[Fecha]])</f>
        <v>2022</v>
      </c>
      <c r="C2837" t="s">
        <v>2958</v>
      </c>
      <c r="D2837" t="s">
        <v>11</v>
      </c>
      <c r="E2837" t="s">
        <v>37</v>
      </c>
      <c r="F2837" t="s">
        <v>49</v>
      </c>
      <c r="G2837" t="s">
        <v>120</v>
      </c>
      <c r="H2837" t="s">
        <v>15</v>
      </c>
      <c r="I2837">
        <v>4</v>
      </c>
      <c r="J2837">
        <v>204</v>
      </c>
      <c r="K2837" t="s">
        <v>16</v>
      </c>
      <c r="L2837" t="s">
        <v>17</v>
      </c>
      <c r="M2837" t="s">
        <v>40</v>
      </c>
      <c r="N2837" s="18">
        <f>VLOOKUP(Barcelona_Idealista4[[#This Row],[lift]],Tabla5[],2,0)</f>
        <v>0</v>
      </c>
      <c r="O2837" s="25">
        <v>780000</v>
      </c>
      <c r="P2837" s="25">
        <f>Barcelona_Idealista4[[#This Row],[prices]]/Barcelona_Idealista4[[#This Row],[area_m2]]</f>
        <v>3823.5294117647059</v>
      </c>
      <c r="Q2837" t="str">
        <f>_xlfn.TEXTJOIN("-",0,Barcelona_Idealista4[[#This Row],[condition]],Barcelona_Idealista4[[#This Row],[prices]])</f>
        <v>needs refurb-780000</v>
      </c>
      <c r="R2837" s="11" t="str" cm="1">
        <f t="array" ref="R28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8" spans="1:18" x14ac:dyDescent="0.2">
      <c r="A2838" s="1">
        <v>44872</v>
      </c>
      <c r="B2838" s="14">
        <f>YEAR(Barcelona_Idealista4[[#This Row],[Fecha]])</f>
        <v>2022</v>
      </c>
      <c r="C2838" t="s">
        <v>2959</v>
      </c>
      <c r="D2838" t="s">
        <v>11</v>
      </c>
      <c r="E2838" t="s">
        <v>19</v>
      </c>
      <c r="F2838" t="s">
        <v>77</v>
      </c>
      <c r="G2838" t="s">
        <v>120</v>
      </c>
      <c r="H2838" t="s">
        <v>15</v>
      </c>
      <c r="I2838">
        <v>5</v>
      </c>
      <c r="J2838">
        <v>217</v>
      </c>
      <c r="K2838" t="s">
        <v>28</v>
      </c>
      <c r="L2838" t="s">
        <v>17</v>
      </c>
      <c r="M2838" t="s">
        <v>57</v>
      </c>
      <c r="N2838" s="18">
        <f>VLOOKUP(Barcelona_Idealista4[[#This Row],[lift]],Tabla5[],2,0)</f>
        <v>0.02</v>
      </c>
      <c r="O2838" s="25">
        <v>990000</v>
      </c>
      <c r="P2838" s="25">
        <f>Barcelona_Idealista4[[#This Row],[prices]]/Barcelona_Idealista4[[#This Row],[area_m2]]</f>
        <v>4562.2119815668202</v>
      </c>
      <c r="Q2838" t="str">
        <f>_xlfn.TEXTJOIN("-",0,Barcelona_Idealista4[[#This Row],[condition]],Barcelona_Idealista4[[#This Row],[prices]])</f>
        <v>needs refurb-990000</v>
      </c>
      <c r="R2838" s="11" t="str" cm="1">
        <f t="array" ref="R28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39" spans="1:18" x14ac:dyDescent="0.2">
      <c r="A2839" s="1">
        <v>44873</v>
      </c>
      <c r="B2839" s="14">
        <f>YEAR(Barcelona_Idealista4[[#This Row],[Fecha]])</f>
        <v>2022</v>
      </c>
      <c r="C2839" t="s">
        <v>2960</v>
      </c>
      <c r="D2839" t="s">
        <v>11</v>
      </c>
      <c r="E2839" t="s">
        <v>12</v>
      </c>
      <c r="F2839" t="s">
        <v>41</v>
      </c>
      <c r="G2839" t="s">
        <v>120</v>
      </c>
      <c r="H2839" t="s">
        <v>15</v>
      </c>
      <c r="I2839">
        <v>4</v>
      </c>
      <c r="J2839">
        <v>157</v>
      </c>
      <c r="K2839" t="s">
        <v>16</v>
      </c>
      <c r="L2839" t="s">
        <v>17</v>
      </c>
      <c r="M2839" t="s">
        <v>18</v>
      </c>
      <c r="N2839" s="18">
        <f>VLOOKUP(Barcelona_Idealista4[[#This Row],[lift]],Tabla5[],2,0)</f>
        <v>0</v>
      </c>
      <c r="O2839" s="25">
        <v>545000</v>
      </c>
      <c r="P2839" s="25">
        <f>Barcelona_Idealista4[[#This Row],[prices]]/Barcelona_Idealista4[[#This Row],[area_m2]]</f>
        <v>3471.3375796178343</v>
      </c>
      <c r="Q2839" t="str">
        <f>_xlfn.TEXTJOIN("-",0,Barcelona_Idealista4[[#This Row],[condition]],Barcelona_Idealista4[[#This Row],[prices]])</f>
        <v>needs refurb-545000</v>
      </c>
      <c r="R2839" s="11" t="str" cm="1">
        <f t="array" ref="R28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0" spans="1:18" x14ac:dyDescent="0.2">
      <c r="A2840" s="1">
        <v>44874</v>
      </c>
      <c r="B2840" s="14">
        <f>YEAR(Barcelona_Idealista4[[#This Row],[Fecha]])</f>
        <v>2022</v>
      </c>
      <c r="C2840" t="s">
        <v>2961</v>
      </c>
      <c r="D2840" t="s">
        <v>11</v>
      </c>
      <c r="E2840" t="s">
        <v>37</v>
      </c>
      <c r="F2840" t="s">
        <v>49</v>
      </c>
      <c r="G2840" t="s">
        <v>120</v>
      </c>
      <c r="H2840" t="s">
        <v>15</v>
      </c>
      <c r="I2840">
        <v>4</v>
      </c>
      <c r="J2840">
        <v>114</v>
      </c>
      <c r="K2840" t="s">
        <v>16</v>
      </c>
      <c r="L2840" t="s">
        <v>17</v>
      </c>
      <c r="M2840" t="s">
        <v>18</v>
      </c>
      <c r="N2840" s="18">
        <f>VLOOKUP(Barcelona_Idealista4[[#This Row],[lift]],Tabla5[],2,0)</f>
        <v>0</v>
      </c>
      <c r="O2840" s="25">
        <v>340000</v>
      </c>
      <c r="P2840" s="25">
        <f>Barcelona_Idealista4[[#This Row],[prices]]/Barcelona_Idealista4[[#This Row],[area_m2]]</f>
        <v>2982.4561403508774</v>
      </c>
      <c r="Q2840" t="str">
        <f>_xlfn.TEXTJOIN("-",0,Barcelona_Idealista4[[#This Row],[condition]],Barcelona_Idealista4[[#This Row],[prices]])</f>
        <v>needs refurb-340000</v>
      </c>
      <c r="R2840" s="11" t="str" cm="1">
        <f t="array" ref="R28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41" spans="1:18" x14ac:dyDescent="0.2">
      <c r="A2841" s="1">
        <v>44875</v>
      </c>
      <c r="B2841" s="14">
        <f>YEAR(Barcelona_Idealista4[[#This Row],[Fecha]])</f>
        <v>2022</v>
      </c>
      <c r="C2841" t="s">
        <v>2962</v>
      </c>
      <c r="D2841" t="s">
        <v>11</v>
      </c>
      <c r="E2841" t="s">
        <v>12</v>
      </c>
      <c r="F2841" t="s">
        <v>41</v>
      </c>
      <c r="G2841" t="s">
        <v>120</v>
      </c>
      <c r="H2841" t="s">
        <v>23</v>
      </c>
      <c r="I2841">
        <v>1</v>
      </c>
      <c r="J2841">
        <v>85</v>
      </c>
      <c r="K2841" t="s">
        <v>16</v>
      </c>
      <c r="L2841" t="s">
        <v>17</v>
      </c>
      <c r="M2841" t="s">
        <v>18</v>
      </c>
      <c r="N2841" s="18">
        <f>VLOOKUP(Barcelona_Idealista4[[#This Row],[lift]],Tabla5[],2,0)</f>
        <v>0</v>
      </c>
      <c r="O2841" s="25">
        <v>460000</v>
      </c>
      <c r="P2841" s="25">
        <f>Barcelona_Idealista4[[#This Row],[prices]]/Barcelona_Idealista4[[#This Row],[area_m2]]</f>
        <v>5411.7647058823532</v>
      </c>
      <c r="Q2841" t="str">
        <f>_xlfn.TEXTJOIN("-",0,Barcelona_Idealista4[[#This Row],[condition]],Barcelona_Idealista4[[#This Row],[prices]])</f>
        <v>needs refurb-460000</v>
      </c>
      <c r="R2841" s="11" t="str" cm="1">
        <f t="array" ref="R28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2" spans="1:18" x14ac:dyDescent="0.2">
      <c r="A2842" s="1">
        <v>44876</v>
      </c>
      <c r="B2842" s="14">
        <f>YEAR(Barcelona_Idealista4[[#This Row],[Fecha]])</f>
        <v>2022</v>
      </c>
      <c r="C2842" t="s">
        <v>2963</v>
      </c>
      <c r="D2842" t="s">
        <v>11</v>
      </c>
      <c r="E2842" t="s">
        <v>89</v>
      </c>
      <c r="F2842" t="s">
        <v>95</v>
      </c>
      <c r="G2842" t="s">
        <v>120</v>
      </c>
      <c r="H2842" t="s">
        <v>15</v>
      </c>
      <c r="I2842">
        <v>2</v>
      </c>
      <c r="J2842">
        <v>76</v>
      </c>
      <c r="K2842" t="s">
        <v>28</v>
      </c>
      <c r="L2842" t="s">
        <v>17</v>
      </c>
      <c r="M2842" t="s">
        <v>58</v>
      </c>
      <c r="N2842" s="18">
        <f>VLOOKUP(Barcelona_Idealista4[[#This Row],[lift]],Tabla5[],2,0)</f>
        <v>0.02</v>
      </c>
      <c r="O2842" s="25">
        <v>125000</v>
      </c>
      <c r="P2842" s="25">
        <f>Barcelona_Idealista4[[#This Row],[prices]]/Barcelona_Idealista4[[#This Row],[area_m2]]</f>
        <v>1644.7368421052631</v>
      </c>
      <c r="Q2842" t="str">
        <f>_xlfn.TEXTJOIN("-",0,Barcelona_Idealista4[[#This Row],[condition]],Barcelona_Idealista4[[#This Row],[prices]])</f>
        <v>needs refurb-125000</v>
      </c>
      <c r="R2842" s="11" t="str" cm="1">
        <f t="array" ref="R284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43" spans="1:18" x14ac:dyDescent="0.2">
      <c r="A2843" s="1">
        <v>44877</v>
      </c>
      <c r="B2843" s="14">
        <f>YEAR(Barcelona_Idealista4[[#This Row],[Fecha]])</f>
        <v>2022</v>
      </c>
      <c r="C2843" t="s">
        <v>2964</v>
      </c>
      <c r="D2843" t="s">
        <v>11</v>
      </c>
      <c r="E2843" t="s">
        <v>12</v>
      </c>
      <c r="F2843" t="s">
        <v>33</v>
      </c>
      <c r="G2843" t="s">
        <v>120</v>
      </c>
      <c r="H2843" t="s">
        <v>15</v>
      </c>
      <c r="I2843">
        <v>3</v>
      </c>
      <c r="J2843">
        <v>80</v>
      </c>
      <c r="K2843" t="s">
        <v>16</v>
      </c>
      <c r="L2843" t="s">
        <v>17</v>
      </c>
      <c r="M2843" t="s">
        <v>21</v>
      </c>
      <c r="N2843" s="18">
        <f>VLOOKUP(Barcelona_Idealista4[[#This Row],[lift]],Tabla5[],2,0)</f>
        <v>0</v>
      </c>
      <c r="O2843" s="25">
        <v>295000</v>
      </c>
      <c r="P2843" s="25">
        <f>Barcelona_Idealista4[[#This Row],[prices]]/Barcelona_Idealista4[[#This Row],[area_m2]]</f>
        <v>3687.5</v>
      </c>
      <c r="Q2843" t="str">
        <f>_xlfn.TEXTJOIN("-",0,Barcelona_Idealista4[[#This Row],[condition]],Barcelona_Idealista4[[#This Row],[prices]])</f>
        <v>needs refurb-295000</v>
      </c>
      <c r="R2843" s="11" t="str" cm="1">
        <f t="array" ref="R28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4" spans="1:18" x14ac:dyDescent="0.2">
      <c r="A2844" s="1">
        <v>44878</v>
      </c>
      <c r="B2844" s="14">
        <f>YEAR(Barcelona_Idealista4[[#This Row],[Fecha]])</f>
        <v>2022</v>
      </c>
      <c r="C2844" t="s">
        <v>2965</v>
      </c>
      <c r="D2844" t="s">
        <v>11</v>
      </c>
      <c r="E2844" t="s">
        <v>12</v>
      </c>
      <c r="F2844" t="s">
        <v>22</v>
      </c>
      <c r="G2844" t="s">
        <v>120</v>
      </c>
      <c r="H2844" t="s">
        <v>15</v>
      </c>
      <c r="I2844">
        <v>3</v>
      </c>
      <c r="J2844">
        <v>116</v>
      </c>
      <c r="K2844" t="s">
        <v>16</v>
      </c>
      <c r="L2844" t="s">
        <v>17</v>
      </c>
      <c r="M2844" t="s">
        <v>40</v>
      </c>
      <c r="N2844" s="18">
        <f>VLOOKUP(Barcelona_Idealista4[[#This Row],[lift]],Tabla5[],2,0)</f>
        <v>0</v>
      </c>
      <c r="O2844" s="25">
        <v>550000</v>
      </c>
      <c r="P2844" s="25">
        <f>Barcelona_Idealista4[[#This Row],[prices]]/Barcelona_Idealista4[[#This Row],[area_m2]]</f>
        <v>4741.3793103448279</v>
      </c>
      <c r="Q2844" t="str">
        <f>_xlfn.TEXTJOIN("-",0,Barcelona_Idealista4[[#This Row],[condition]],Barcelona_Idealista4[[#This Row],[prices]])</f>
        <v>needs refurb-550000</v>
      </c>
      <c r="R2844" s="11" t="str" cm="1">
        <f t="array" ref="R28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5" spans="1:18" x14ac:dyDescent="0.2">
      <c r="A2845" s="1">
        <v>44879</v>
      </c>
      <c r="B2845" s="14">
        <f>YEAR(Barcelona_Idealista4[[#This Row],[Fecha]])</f>
        <v>2022</v>
      </c>
      <c r="C2845" t="s">
        <v>2966</v>
      </c>
      <c r="D2845" t="s">
        <v>11</v>
      </c>
      <c r="E2845" t="s">
        <v>34</v>
      </c>
      <c r="F2845" t="s">
        <v>35</v>
      </c>
      <c r="G2845" t="s">
        <v>120</v>
      </c>
      <c r="H2845" t="s">
        <v>15</v>
      </c>
      <c r="I2845">
        <v>3</v>
      </c>
      <c r="J2845">
        <v>73</v>
      </c>
      <c r="K2845" t="s">
        <v>16</v>
      </c>
      <c r="L2845" t="s">
        <v>17</v>
      </c>
      <c r="M2845" t="s">
        <v>100</v>
      </c>
      <c r="N2845" s="18">
        <f>VLOOKUP(Barcelona_Idealista4[[#This Row],[lift]],Tabla5[],2,0)</f>
        <v>0</v>
      </c>
      <c r="O2845" s="25">
        <v>435000</v>
      </c>
      <c r="P2845" s="25">
        <f>Barcelona_Idealista4[[#This Row],[prices]]/Barcelona_Idealista4[[#This Row],[area_m2]]</f>
        <v>5958.9041095890407</v>
      </c>
      <c r="Q2845" t="str">
        <f>_xlfn.TEXTJOIN("-",0,Barcelona_Idealista4[[#This Row],[condition]],Barcelona_Idealista4[[#This Row],[prices]])</f>
        <v>needs refurb-435000</v>
      </c>
      <c r="R2845" s="11" t="str" cm="1">
        <f t="array" ref="R28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6" spans="1:18" x14ac:dyDescent="0.2">
      <c r="A2846" s="1">
        <v>44880</v>
      </c>
      <c r="B2846" s="14">
        <f>YEAR(Barcelona_Idealista4[[#This Row],[Fecha]])</f>
        <v>2022</v>
      </c>
      <c r="C2846" t="s">
        <v>2967</v>
      </c>
      <c r="D2846" t="s">
        <v>11</v>
      </c>
      <c r="E2846" t="s">
        <v>37</v>
      </c>
      <c r="F2846" t="s">
        <v>38</v>
      </c>
      <c r="G2846" t="s">
        <v>120</v>
      </c>
      <c r="H2846" t="s">
        <v>15</v>
      </c>
      <c r="I2846">
        <v>2</v>
      </c>
      <c r="J2846">
        <v>150</v>
      </c>
      <c r="K2846" t="s">
        <v>16</v>
      </c>
      <c r="L2846" t="s">
        <v>17</v>
      </c>
      <c r="M2846" t="s">
        <v>18</v>
      </c>
      <c r="N2846" s="18">
        <f>VLOOKUP(Barcelona_Idealista4[[#This Row],[lift]],Tabla5[],2,0)</f>
        <v>0</v>
      </c>
      <c r="O2846" s="25">
        <v>830000</v>
      </c>
      <c r="P2846" s="25">
        <f>Barcelona_Idealista4[[#This Row],[prices]]/Barcelona_Idealista4[[#This Row],[area_m2]]</f>
        <v>5533.333333333333</v>
      </c>
      <c r="Q2846" t="str">
        <f>_xlfn.TEXTJOIN("-",0,Barcelona_Idealista4[[#This Row],[condition]],Barcelona_Idealista4[[#This Row],[prices]])</f>
        <v>needs refurb-830000</v>
      </c>
      <c r="R2846" s="11" t="str" cm="1">
        <f t="array" ref="R28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7" spans="1:18" x14ac:dyDescent="0.2">
      <c r="A2847" s="1">
        <v>44881</v>
      </c>
      <c r="B2847" s="14">
        <f>YEAR(Barcelona_Idealista4[[#This Row],[Fecha]])</f>
        <v>2022</v>
      </c>
      <c r="C2847" t="s">
        <v>2968</v>
      </c>
      <c r="D2847" t="s">
        <v>11</v>
      </c>
      <c r="E2847" t="s">
        <v>37</v>
      </c>
      <c r="F2847" t="s">
        <v>49</v>
      </c>
      <c r="G2847" t="s">
        <v>120</v>
      </c>
      <c r="H2847" t="s">
        <v>15</v>
      </c>
      <c r="I2847">
        <v>3</v>
      </c>
      <c r="J2847">
        <v>114</v>
      </c>
      <c r="K2847" t="s">
        <v>28</v>
      </c>
      <c r="L2847" t="s">
        <v>17</v>
      </c>
      <c r="M2847" t="s">
        <v>40</v>
      </c>
      <c r="N2847" s="18">
        <f>VLOOKUP(Barcelona_Idealista4[[#This Row],[lift]],Tabla5[],2,0)</f>
        <v>0.02</v>
      </c>
      <c r="O2847" s="25">
        <v>350000</v>
      </c>
      <c r="P2847" s="25">
        <f>Barcelona_Idealista4[[#This Row],[prices]]/Barcelona_Idealista4[[#This Row],[area_m2]]</f>
        <v>3070.1754385964914</v>
      </c>
      <c r="Q2847" t="str">
        <f>_xlfn.TEXTJOIN("-",0,Barcelona_Idealista4[[#This Row],[condition]],Barcelona_Idealista4[[#This Row],[prices]])</f>
        <v>needs refurb-350000</v>
      </c>
      <c r="R2847" s="11" t="str" cm="1">
        <f t="array" ref="R28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8" spans="1:18" x14ac:dyDescent="0.2">
      <c r="A2848" s="1">
        <v>44882</v>
      </c>
      <c r="B2848" s="14">
        <f>YEAR(Barcelona_Idealista4[[#This Row],[Fecha]])</f>
        <v>2022</v>
      </c>
      <c r="C2848" t="s">
        <v>2969</v>
      </c>
      <c r="D2848" t="s">
        <v>11</v>
      </c>
      <c r="E2848" t="s">
        <v>34</v>
      </c>
      <c r="F2848" t="s">
        <v>35</v>
      </c>
      <c r="G2848" t="s">
        <v>120</v>
      </c>
      <c r="H2848" t="s">
        <v>15</v>
      </c>
      <c r="I2848">
        <v>3</v>
      </c>
      <c r="J2848">
        <v>73</v>
      </c>
      <c r="K2848" t="s">
        <v>16</v>
      </c>
      <c r="L2848" t="s">
        <v>17</v>
      </c>
      <c r="M2848" t="s">
        <v>65</v>
      </c>
      <c r="N2848" s="18">
        <f>VLOOKUP(Barcelona_Idealista4[[#This Row],[lift]],Tabla5[],2,0)</f>
        <v>0</v>
      </c>
      <c r="O2848" s="25">
        <v>460000</v>
      </c>
      <c r="P2848" s="25">
        <f>Barcelona_Idealista4[[#This Row],[prices]]/Barcelona_Idealista4[[#This Row],[area_m2]]</f>
        <v>6301.3698630136987</v>
      </c>
      <c r="Q2848" t="str">
        <f>_xlfn.TEXTJOIN("-",0,Barcelona_Idealista4[[#This Row],[condition]],Barcelona_Idealista4[[#This Row],[prices]])</f>
        <v>needs refurb-460000</v>
      </c>
      <c r="R2848" s="11" t="str" cm="1">
        <f t="array" ref="R28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49" spans="1:18" x14ac:dyDescent="0.2">
      <c r="A2849" s="1">
        <v>44883</v>
      </c>
      <c r="B2849" s="14">
        <f>YEAR(Barcelona_Idealista4[[#This Row],[Fecha]])</f>
        <v>2022</v>
      </c>
      <c r="C2849" t="s">
        <v>2970</v>
      </c>
      <c r="D2849" t="s">
        <v>11</v>
      </c>
      <c r="E2849" t="s">
        <v>47</v>
      </c>
      <c r="F2849" t="s">
        <v>86</v>
      </c>
      <c r="G2849" t="s">
        <v>120</v>
      </c>
      <c r="H2849" t="s">
        <v>15</v>
      </c>
      <c r="I2849">
        <v>4</v>
      </c>
      <c r="J2849">
        <v>85</v>
      </c>
      <c r="K2849" t="s">
        <v>16</v>
      </c>
      <c r="L2849" t="s">
        <v>17</v>
      </c>
      <c r="M2849" t="s">
        <v>57</v>
      </c>
      <c r="N2849" s="18">
        <f>VLOOKUP(Barcelona_Idealista4[[#This Row],[lift]],Tabla5[],2,0)</f>
        <v>0</v>
      </c>
      <c r="O2849" s="25">
        <v>310000</v>
      </c>
      <c r="P2849" s="25">
        <f>Barcelona_Idealista4[[#This Row],[prices]]/Barcelona_Idealista4[[#This Row],[area_m2]]</f>
        <v>3647.0588235294117</v>
      </c>
      <c r="Q2849" t="str">
        <f>_xlfn.TEXTJOIN("-",0,Barcelona_Idealista4[[#This Row],[condition]],Barcelona_Idealista4[[#This Row],[prices]])</f>
        <v>needs refurb-310000</v>
      </c>
      <c r="R2849" s="11" t="str" cm="1">
        <f t="array" ref="R28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0" spans="1:18" x14ac:dyDescent="0.2">
      <c r="A2850" s="1">
        <v>44884</v>
      </c>
      <c r="B2850" s="14">
        <f>YEAR(Barcelona_Idealista4[[#This Row],[Fecha]])</f>
        <v>2022</v>
      </c>
      <c r="C2850" t="s">
        <v>2971</v>
      </c>
      <c r="D2850" t="s">
        <v>11</v>
      </c>
      <c r="E2850" t="s">
        <v>19</v>
      </c>
      <c r="F2850" t="s">
        <v>45</v>
      </c>
      <c r="G2850" t="s">
        <v>120</v>
      </c>
      <c r="H2850" t="s">
        <v>15</v>
      </c>
      <c r="I2850">
        <v>6</v>
      </c>
      <c r="J2850">
        <v>257</v>
      </c>
      <c r="K2850" t="s">
        <v>16</v>
      </c>
      <c r="L2850" t="s">
        <v>17</v>
      </c>
      <c r="M2850" t="s">
        <v>58</v>
      </c>
      <c r="N2850" s="18">
        <f>VLOOKUP(Barcelona_Idealista4[[#This Row],[lift]],Tabla5[],2,0)</f>
        <v>0</v>
      </c>
      <c r="O2850" s="25">
        <v>800000</v>
      </c>
      <c r="P2850" s="25">
        <f>Barcelona_Idealista4[[#This Row],[prices]]/Barcelona_Idealista4[[#This Row],[area_m2]]</f>
        <v>3112.8404669260699</v>
      </c>
      <c r="Q2850" t="str">
        <f>_xlfn.TEXTJOIN("-",0,Barcelona_Idealista4[[#This Row],[condition]],Barcelona_Idealista4[[#This Row],[prices]])</f>
        <v>needs refurb-800000</v>
      </c>
      <c r="R2850" s="11" t="str" cm="1">
        <f t="array" ref="R28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1" spans="1:18" x14ac:dyDescent="0.2">
      <c r="A2851" s="1">
        <v>44885</v>
      </c>
      <c r="B2851" s="14">
        <f>YEAR(Barcelona_Idealista4[[#This Row],[Fecha]])</f>
        <v>2022</v>
      </c>
      <c r="C2851" t="s">
        <v>2972</v>
      </c>
      <c r="D2851" t="s">
        <v>11</v>
      </c>
      <c r="E2851" t="s">
        <v>37</v>
      </c>
      <c r="F2851" t="s">
        <v>49</v>
      </c>
      <c r="G2851" t="s">
        <v>120</v>
      </c>
      <c r="H2851" t="s">
        <v>15</v>
      </c>
      <c r="I2851">
        <v>6</v>
      </c>
      <c r="J2851">
        <v>549</v>
      </c>
      <c r="K2851" t="s">
        <v>16</v>
      </c>
      <c r="L2851" t="s">
        <v>17</v>
      </c>
      <c r="M2851" t="s">
        <v>18</v>
      </c>
      <c r="N2851" s="18">
        <f>VLOOKUP(Barcelona_Idealista4[[#This Row],[lift]],Tabla5[],2,0)</f>
        <v>0</v>
      </c>
      <c r="O2851" s="25">
        <v>1950000</v>
      </c>
      <c r="P2851" s="25">
        <f>Barcelona_Idealista4[[#This Row],[prices]]/Barcelona_Idealista4[[#This Row],[area_m2]]</f>
        <v>3551.9125683060111</v>
      </c>
      <c r="Q2851" t="str">
        <f>_xlfn.TEXTJOIN("-",0,Barcelona_Idealista4[[#This Row],[condition]],Barcelona_Idealista4[[#This Row],[prices]])</f>
        <v>needs refurb-1950000</v>
      </c>
      <c r="R2851" s="11" t="str" cm="1">
        <f t="array" ref="R28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2" spans="1:18" x14ac:dyDescent="0.2">
      <c r="A2852" s="1">
        <v>44886</v>
      </c>
      <c r="B2852" s="14">
        <f>YEAR(Barcelona_Idealista4[[#This Row],[Fecha]])</f>
        <v>2022</v>
      </c>
      <c r="C2852" t="s">
        <v>2973</v>
      </c>
      <c r="D2852" t="s">
        <v>11</v>
      </c>
      <c r="E2852" t="s">
        <v>42</v>
      </c>
      <c r="F2852" t="s">
        <v>43</v>
      </c>
      <c r="G2852" t="s">
        <v>120</v>
      </c>
      <c r="H2852" t="s">
        <v>15</v>
      </c>
      <c r="I2852">
        <v>4</v>
      </c>
      <c r="J2852">
        <v>99</v>
      </c>
      <c r="K2852" t="s">
        <v>16</v>
      </c>
      <c r="L2852" t="s">
        <v>17</v>
      </c>
      <c r="M2852" t="s">
        <v>40</v>
      </c>
      <c r="N2852" s="18">
        <f>VLOOKUP(Barcelona_Idealista4[[#This Row],[lift]],Tabla5[],2,0)</f>
        <v>0</v>
      </c>
      <c r="O2852" s="25">
        <v>378000</v>
      </c>
      <c r="P2852" s="25">
        <f>Barcelona_Idealista4[[#This Row],[prices]]/Barcelona_Idealista4[[#This Row],[area_m2]]</f>
        <v>3818.181818181818</v>
      </c>
      <c r="Q2852" t="str">
        <f>_xlfn.TEXTJOIN("-",0,Barcelona_Idealista4[[#This Row],[condition]],Barcelona_Idealista4[[#This Row],[prices]])</f>
        <v>needs refurb-378000</v>
      </c>
      <c r="R2852" s="11" t="str" cm="1">
        <f t="array" ref="R28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3" spans="1:18" x14ac:dyDescent="0.2">
      <c r="A2853" s="1">
        <v>44887</v>
      </c>
      <c r="B2853" s="14">
        <f>YEAR(Barcelona_Idealista4[[#This Row],[Fecha]])</f>
        <v>2022</v>
      </c>
      <c r="C2853" t="s">
        <v>2974</v>
      </c>
      <c r="D2853" t="s">
        <v>11</v>
      </c>
      <c r="E2853" t="s">
        <v>19</v>
      </c>
      <c r="F2853" t="s">
        <v>20</v>
      </c>
      <c r="G2853" t="s">
        <v>120</v>
      </c>
      <c r="H2853" t="s">
        <v>15</v>
      </c>
      <c r="I2853">
        <v>3</v>
      </c>
      <c r="J2853">
        <v>100</v>
      </c>
      <c r="K2853" t="s">
        <v>16</v>
      </c>
      <c r="L2853" t="s">
        <v>17</v>
      </c>
      <c r="M2853" t="s">
        <v>18</v>
      </c>
      <c r="N2853" s="18">
        <f>VLOOKUP(Barcelona_Idealista4[[#This Row],[lift]],Tabla5[],2,0)</f>
        <v>0</v>
      </c>
      <c r="O2853" s="25">
        <v>550000</v>
      </c>
      <c r="P2853" s="25">
        <f>Barcelona_Idealista4[[#This Row],[prices]]/Barcelona_Idealista4[[#This Row],[area_m2]]</f>
        <v>5500</v>
      </c>
      <c r="Q2853" t="str">
        <f>_xlfn.TEXTJOIN("-",0,Barcelona_Idealista4[[#This Row],[condition]],Barcelona_Idealista4[[#This Row],[prices]])</f>
        <v>needs refurb-550000</v>
      </c>
      <c r="R2853" s="11" t="str" cm="1">
        <f t="array" ref="R28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4" spans="1:18" x14ac:dyDescent="0.2">
      <c r="A2854" s="1">
        <v>44888</v>
      </c>
      <c r="B2854" s="14">
        <f>YEAR(Barcelona_Idealista4[[#This Row],[Fecha]])</f>
        <v>2022</v>
      </c>
      <c r="C2854" t="s">
        <v>2975</v>
      </c>
      <c r="D2854" t="s">
        <v>11</v>
      </c>
      <c r="E2854" t="s">
        <v>19</v>
      </c>
      <c r="F2854" t="s">
        <v>20</v>
      </c>
      <c r="G2854" t="s">
        <v>120</v>
      </c>
      <c r="H2854" t="s">
        <v>15</v>
      </c>
      <c r="I2854">
        <v>4</v>
      </c>
      <c r="J2854">
        <v>120</v>
      </c>
      <c r="K2854" t="s">
        <v>16</v>
      </c>
      <c r="L2854" t="s">
        <v>17</v>
      </c>
      <c r="M2854" t="s">
        <v>36</v>
      </c>
      <c r="N2854" s="18">
        <f>VLOOKUP(Barcelona_Idealista4[[#This Row],[lift]],Tabla5[],2,0)</f>
        <v>0</v>
      </c>
      <c r="O2854" s="25">
        <v>650000</v>
      </c>
      <c r="P2854" s="25">
        <f>Barcelona_Idealista4[[#This Row],[prices]]/Barcelona_Idealista4[[#This Row],[area_m2]]</f>
        <v>5416.666666666667</v>
      </c>
      <c r="Q2854" t="str">
        <f>_xlfn.TEXTJOIN("-",0,Barcelona_Idealista4[[#This Row],[condition]],Barcelona_Idealista4[[#This Row],[prices]])</f>
        <v>needs refurb-650000</v>
      </c>
      <c r="R2854" s="11" t="str" cm="1">
        <f t="array" ref="R28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5" spans="1:18" x14ac:dyDescent="0.2">
      <c r="A2855" s="1">
        <v>44889</v>
      </c>
      <c r="B2855" s="14">
        <f>YEAR(Barcelona_Idealista4[[#This Row],[Fecha]])</f>
        <v>2022</v>
      </c>
      <c r="C2855" t="s">
        <v>2976</v>
      </c>
      <c r="D2855" t="s">
        <v>11</v>
      </c>
      <c r="E2855" t="s">
        <v>34</v>
      </c>
      <c r="F2855" t="s">
        <v>35</v>
      </c>
      <c r="G2855" t="s">
        <v>120</v>
      </c>
      <c r="H2855" t="s">
        <v>23</v>
      </c>
      <c r="I2855">
        <v>3</v>
      </c>
      <c r="J2855">
        <v>74</v>
      </c>
      <c r="K2855" t="s">
        <v>16</v>
      </c>
      <c r="L2855" t="s">
        <v>17</v>
      </c>
      <c r="M2855" t="s">
        <v>46</v>
      </c>
      <c r="N2855" s="18">
        <f>VLOOKUP(Barcelona_Idealista4[[#This Row],[lift]],Tabla5[],2,0)</f>
        <v>0</v>
      </c>
      <c r="O2855" s="25">
        <v>430000</v>
      </c>
      <c r="P2855" s="25">
        <f>Barcelona_Idealista4[[#This Row],[prices]]/Barcelona_Idealista4[[#This Row],[area_m2]]</f>
        <v>5810.8108108108108</v>
      </c>
      <c r="Q2855" t="str">
        <f>_xlfn.TEXTJOIN("-",0,Barcelona_Idealista4[[#This Row],[condition]],Barcelona_Idealista4[[#This Row],[prices]])</f>
        <v>needs refurb-430000</v>
      </c>
      <c r="R2855" s="11" t="str" cm="1">
        <f t="array" ref="R28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6" spans="1:18" x14ac:dyDescent="0.2">
      <c r="A2856" s="1">
        <v>44890</v>
      </c>
      <c r="B2856" s="14">
        <f>YEAR(Barcelona_Idealista4[[#This Row],[Fecha]])</f>
        <v>2022</v>
      </c>
      <c r="C2856" t="s">
        <v>2977</v>
      </c>
      <c r="D2856" t="s">
        <v>11</v>
      </c>
      <c r="E2856" t="s">
        <v>34</v>
      </c>
      <c r="F2856" t="s">
        <v>35</v>
      </c>
      <c r="G2856" t="s">
        <v>120</v>
      </c>
      <c r="H2856" t="s">
        <v>23</v>
      </c>
      <c r="I2856">
        <v>2</v>
      </c>
      <c r="J2856">
        <v>73</v>
      </c>
      <c r="K2856" t="s">
        <v>16</v>
      </c>
      <c r="L2856" t="s">
        <v>17</v>
      </c>
      <c r="M2856" t="s">
        <v>46</v>
      </c>
      <c r="N2856" s="18">
        <f>VLOOKUP(Barcelona_Idealista4[[#This Row],[lift]],Tabla5[],2,0)</f>
        <v>0</v>
      </c>
      <c r="O2856" s="25">
        <v>460000</v>
      </c>
      <c r="P2856" s="25">
        <f>Barcelona_Idealista4[[#This Row],[prices]]/Barcelona_Idealista4[[#This Row],[area_m2]]</f>
        <v>6301.3698630136987</v>
      </c>
      <c r="Q2856" t="str">
        <f>_xlfn.TEXTJOIN("-",0,Barcelona_Idealista4[[#This Row],[condition]],Barcelona_Idealista4[[#This Row],[prices]])</f>
        <v>needs refurb-460000</v>
      </c>
      <c r="R2856" s="11" t="str" cm="1">
        <f t="array" ref="R28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7" spans="1:18" x14ac:dyDescent="0.2">
      <c r="A2857" s="1">
        <v>44891</v>
      </c>
      <c r="B2857" s="14">
        <f>YEAR(Barcelona_Idealista4[[#This Row],[Fecha]])</f>
        <v>2022</v>
      </c>
      <c r="C2857" t="s">
        <v>2978</v>
      </c>
      <c r="D2857" t="s">
        <v>11</v>
      </c>
      <c r="E2857" t="s">
        <v>12</v>
      </c>
      <c r="F2857" t="s">
        <v>41</v>
      </c>
      <c r="G2857" t="s">
        <v>120</v>
      </c>
      <c r="H2857" t="s">
        <v>15</v>
      </c>
      <c r="I2857">
        <v>2</v>
      </c>
      <c r="J2857">
        <v>81</v>
      </c>
      <c r="K2857" t="s">
        <v>28</v>
      </c>
      <c r="L2857" t="s">
        <v>67</v>
      </c>
      <c r="M2857" t="s">
        <v>58</v>
      </c>
      <c r="N2857" s="18">
        <f>VLOOKUP(Barcelona_Idealista4[[#This Row],[lift]],Tabla5[],2,0)</f>
        <v>0.02</v>
      </c>
      <c r="O2857" s="25">
        <v>480000</v>
      </c>
      <c r="P2857" s="25">
        <f>Barcelona_Idealista4[[#This Row],[prices]]/Barcelona_Idealista4[[#This Row],[area_m2]]</f>
        <v>5925.9259259259261</v>
      </c>
      <c r="Q2857" t="str">
        <f>_xlfn.TEXTJOIN("-",0,Barcelona_Idealista4[[#This Row],[condition]],Barcelona_Idealista4[[#This Row],[prices]])</f>
        <v>needs refurb-480000</v>
      </c>
      <c r="R2857" s="11" t="str" cm="1">
        <f t="array" ref="R28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8" spans="1:18" x14ac:dyDescent="0.2">
      <c r="A2858" s="1">
        <v>44892</v>
      </c>
      <c r="B2858" s="14">
        <f>YEAR(Barcelona_Idealista4[[#This Row],[Fecha]])</f>
        <v>2022</v>
      </c>
      <c r="C2858" t="s">
        <v>2979</v>
      </c>
      <c r="D2858" t="s">
        <v>11</v>
      </c>
      <c r="E2858" t="s">
        <v>19</v>
      </c>
      <c r="F2858" t="s">
        <v>20</v>
      </c>
      <c r="G2858" t="s">
        <v>120</v>
      </c>
      <c r="H2858" t="s">
        <v>15</v>
      </c>
      <c r="I2858">
        <v>5</v>
      </c>
      <c r="J2858">
        <v>123</v>
      </c>
      <c r="K2858" t="s">
        <v>16</v>
      </c>
      <c r="L2858" t="s">
        <v>17</v>
      </c>
      <c r="M2858" t="s">
        <v>58</v>
      </c>
      <c r="N2858" s="18">
        <f>VLOOKUP(Barcelona_Idealista4[[#This Row],[lift]],Tabla5[],2,0)</f>
        <v>0</v>
      </c>
      <c r="O2858" s="25">
        <v>740000</v>
      </c>
      <c r="P2858" s="25">
        <f>Barcelona_Idealista4[[#This Row],[prices]]/Barcelona_Idealista4[[#This Row],[area_m2]]</f>
        <v>6016.2601626016258</v>
      </c>
      <c r="Q2858" t="str">
        <f>_xlfn.TEXTJOIN("-",0,Barcelona_Idealista4[[#This Row],[condition]],Barcelona_Idealista4[[#This Row],[prices]])</f>
        <v>needs refurb-740000</v>
      </c>
      <c r="R2858" s="11" t="str" cm="1">
        <f t="array" ref="R28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59" spans="1:18" x14ac:dyDescent="0.2">
      <c r="A2859" s="1">
        <v>44893</v>
      </c>
      <c r="B2859" s="14">
        <f>YEAR(Barcelona_Idealista4[[#This Row],[Fecha]])</f>
        <v>2022</v>
      </c>
      <c r="C2859" t="s">
        <v>2980</v>
      </c>
      <c r="D2859" t="s">
        <v>11</v>
      </c>
      <c r="E2859" t="s">
        <v>19</v>
      </c>
      <c r="F2859" t="s">
        <v>20</v>
      </c>
      <c r="G2859" t="s">
        <v>120</v>
      </c>
      <c r="H2859" t="s">
        <v>15</v>
      </c>
      <c r="I2859">
        <v>7</v>
      </c>
      <c r="J2859">
        <v>250</v>
      </c>
      <c r="K2859" t="s">
        <v>16</v>
      </c>
      <c r="L2859" t="s">
        <v>17</v>
      </c>
      <c r="M2859" t="s">
        <v>21</v>
      </c>
      <c r="N2859" s="18">
        <f>VLOOKUP(Barcelona_Idealista4[[#This Row],[lift]],Tabla5[],2,0)</f>
        <v>0</v>
      </c>
      <c r="O2859" s="25">
        <v>1000000</v>
      </c>
      <c r="P2859" s="25">
        <f>Barcelona_Idealista4[[#This Row],[prices]]/Barcelona_Idealista4[[#This Row],[area_m2]]</f>
        <v>4000</v>
      </c>
      <c r="Q2859" t="str">
        <f>_xlfn.TEXTJOIN("-",0,Barcelona_Idealista4[[#This Row],[condition]],Barcelona_Idealista4[[#This Row],[prices]])</f>
        <v>needs refurb-1000000</v>
      </c>
      <c r="R2859" s="11" t="str" cm="1">
        <f t="array" ref="R28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0" spans="1:18" x14ac:dyDescent="0.2">
      <c r="A2860" s="1">
        <v>44894</v>
      </c>
      <c r="B2860" s="14">
        <f>YEAR(Barcelona_Idealista4[[#This Row],[Fecha]])</f>
        <v>2022</v>
      </c>
      <c r="C2860" t="s">
        <v>2981</v>
      </c>
      <c r="D2860" t="s">
        <v>11</v>
      </c>
      <c r="E2860" t="s">
        <v>12</v>
      </c>
      <c r="F2860" t="s">
        <v>31</v>
      </c>
      <c r="G2860" t="s">
        <v>120</v>
      </c>
      <c r="H2860" t="s">
        <v>15</v>
      </c>
      <c r="I2860">
        <v>5</v>
      </c>
      <c r="J2860">
        <v>220</v>
      </c>
      <c r="K2860" t="s">
        <v>16</v>
      </c>
      <c r="L2860" t="s">
        <v>17</v>
      </c>
      <c r="M2860" t="s">
        <v>36</v>
      </c>
      <c r="N2860" s="18">
        <f>VLOOKUP(Barcelona_Idealista4[[#This Row],[lift]],Tabla5[],2,0)</f>
        <v>0</v>
      </c>
      <c r="O2860" s="25">
        <v>620000</v>
      </c>
      <c r="P2860" s="25">
        <f>Barcelona_Idealista4[[#This Row],[prices]]/Barcelona_Idealista4[[#This Row],[area_m2]]</f>
        <v>2818.181818181818</v>
      </c>
      <c r="Q2860" t="str">
        <f>_xlfn.TEXTJOIN("-",0,Barcelona_Idealista4[[#This Row],[condition]],Barcelona_Idealista4[[#This Row],[prices]])</f>
        <v>needs refurb-620000</v>
      </c>
      <c r="R2860" s="11" t="str" cm="1">
        <f t="array" ref="R28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1" spans="1:18" x14ac:dyDescent="0.2">
      <c r="A2861" s="1">
        <v>44895</v>
      </c>
      <c r="B2861" s="14">
        <f>YEAR(Barcelona_Idealista4[[#This Row],[Fecha]])</f>
        <v>2022</v>
      </c>
      <c r="C2861" t="s">
        <v>2982</v>
      </c>
      <c r="D2861" t="s">
        <v>11</v>
      </c>
      <c r="E2861" t="s">
        <v>89</v>
      </c>
      <c r="F2861" t="s">
        <v>92</v>
      </c>
      <c r="G2861" t="s">
        <v>120</v>
      </c>
      <c r="H2861" t="s">
        <v>15</v>
      </c>
      <c r="I2861">
        <v>1</v>
      </c>
      <c r="J2861">
        <v>74</v>
      </c>
      <c r="K2861" t="s">
        <v>28</v>
      </c>
      <c r="L2861" t="s">
        <v>17</v>
      </c>
      <c r="M2861" t="s">
        <v>52</v>
      </c>
      <c r="N2861" s="18">
        <f>VLOOKUP(Barcelona_Idealista4[[#This Row],[lift]],Tabla5[],2,0)</f>
        <v>0.02</v>
      </c>
      <c r="O2861" s="25">
        <v>87000</v>
      </c>
      <c r="P2861" s="25">
        <f>Barcelona_Idealista4[[#This Row],[prices]]/Barcelona_Idealista4[[#This Row],[area_m2]]</f>
        <v>1175.6756756756756</v>
      </c>
      <c r="Q2861" t="str">
        <f>_xlfn.TEXTJOIN("-",0,Barcelona_Idealista4[[#This Row],[condition]],Barcelona_Idealista4[[#This Row],[prices]])</f>
        <v>needs refurb-87000</v>
      </c>
      <c r="R2861" s="11" t="str" cm="1">
        <f t="array" ref="R28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2" spans="1:18" x14ac:dyDescent="0.2">
      <c r="A2862" s="1">
        <v>44896</v>
      </c>
      <c r="B2862" s="14">
        <f>YEAR(Barcelona_Idealista4[[#This Row],[Fecha]])</f>
        <v>2022</v>
      </c>
      <c r="C2862" t="s">
        <v>2983</v>
      </c>
      <c r="D2862" t="s">
        <v>11</v>
      </c>
      <c r="E2862" t="s">
        <v>54</v>
      </c>
      <c r="F2862" t="s">
        <v>108</v>
      </c>
      <c r="G2862" t="s">
        <v>120</v>
      </c>
      <c r="H2862" t="s">
        <v>15</v>
      </c>
      <c r="I2862">
        <v>1</v>
      </c>
      <c r="J2862">
        <v>74</v>
      </c>
      <c r="K2862" t="s">
        <v>16</v>
      </c>
      <c r="L2862" t="s">
        <v>67</v>
      </c>
      <c r="M2862" t="s">
        <v>18</v>
      </c>
      <c r="N2862" s="18">
        <f>VLOOKUP(Barcelona_Idealista4[[#This Row],[lift]],Tabla5[],2,0)</f>
        <v>0</v>
      </c>
      <c r="O2862" s="25">
        <v>156000</v>
      </c>
      <c r="P2862" s="25">
        <f>Barcelona_Idealista4[[#This Row],[prices]]/Barcelona_Idealista4[[#This Row],[area_m2]]</f>
        <v>2108.1081081081079</v>
      </c>
      <c r="Q2862" t="str">
        <f>_xlfn.TEXTJOIN("-",0,Barcelona_Idealista4[[#This Row],[condition]],Barcelona_Idealista4[[#This Row],[prices]])</f>
        <v>needs refurb-156000</v>
      </c>
      <c r="R2862" s="11" t="str" cm="1">
        <f t="array" ref="R28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3" spans="1:18" x14ac:dyDescent="0.2">
      <c r="A2863" s="1">
        <v>44897</v>
      </c>
      <c r="B2863" s="14">
        <f>YEAR(Barcelona_Idealista4[[#This Row],[Fecha]])</f>
        <v>2022</v>
      </c>
      <c r="C2863" t="s">
        <v>2984</v>
      </c>
      <c r="D2863" t="s">
        <v>11</v>
      </c>
      <c r="E2863" t="s">
        <v>47</v>
      </c>
      <c r="F2863" t="s">
        <v>48</v>
      </c>
      <c r="G2863" t="s">
        <v>120</v>
      </c>
      <c r="H2863" t="s">
        <v>15</v>
      </c>
      <c r="I2863">
        <v>4</v>
      </c>
      <c r="J2863">
        <v>120</v>
      </c>
      <c r="K2863" t="s">
        <v>16</v>
      </c>
      <c r="L2863" t="s">
        <v>17</v>
      </c>
      <c r="M2863" t="s">
        <v>21</v>
      </c>
      <c r="N2863" s="18">
        <f>VLOOKUP(Barcelona_Idealista4[[#This Row],[lift]],Tabla5[],2,0)</f>
        <v>0</v>
      </c>
      <c r="O2863" s="25">
        <v>391000</v>
      </c>
      <c r="P2863" s="25">
        <f>Barcelona_Idealista4[[#This Row],[prices]]/Barcelona_Idealista4[[#This Row],[area_m2]]</f>
        <v>3258.3333333333335</v>
      </c>
      <c r="Q2863" t="str">
        <f>_xlfn.TEXTJOIN("-",0,Barcelona_Idealista4[[#This Row],[condition]],Barcelona_Idealista4[[#This Row],[prices]])</f>
        <v>needs refurb-391000</v>
      </c>
      <c r="R2863" s="11" t="str" cm="1">
        <f t="array" ref="R286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4" spans="1:18" x14ac:dyDescent="0.2">
      <c r="A2864" s="1">
        <v>44898</v>
      </c>
      <c r="B2864" s="14">
        <f>YEAR(Barcelona_Idealista4[[#This Row],[Fecha]])</f>
        <v>2022</v>
      </c>
      <c r="C2864" t="s">
        <v>2985</v>
      </c>
      <c r="D2864" t="s">
        <v>11</v>
      </c>
      <c r="E2864" t="s">
        <v>47</v>
      </c>
      <c r="F2864" t="s">
        <v>86</v>
      </c>
      <c r="G2864" t="s">
        <v>120</v>
      </c>
      <c r="H2864" t="s">
        <v>23</v>
      </c>
      <c r="I2864">
        <v>4</v>
      </c>
      <c r="J2864">
        <v>77</v>
      </c>
      <c r="K2864" t="s">
        <v>28</v>
      </c>
      <c r="L2864" t="s">
        <v>17</v>
      </c>
      <c r="M2864" t="s">
        <v>21</v>
      </c>
      <c r="N2864" s="18">
        <f>VLOOKUP(Barcelona_Idealista4[[#This Row],[lift]],Tabla5[],2,0)</f>
        <v>0.02</v>
      </c>
      <c r="O2864" s="25">
        <v>285000</v>
      </c>
      <c r="P2864" s="25">
        <f>Barcelona_Idealista4[[#This Row],[prices]]/Barcelona_Idealista4[[#This Row],[area_m2]]</f>
        <v>3701.2987012987014</v>
      </c>
      <c r="Q2864" t="str">
        <f>_xlfn.TEXTJOIN("-",0,Barcelona_Idealista4[[#This Row],[condition]],Barcelona_Idealista4[[#This Row],[prices]])</f>
        <v>needs refurb-285000</v>
      </c>
      <c r="R2864" s="11" t="str" cm="1">
        <f t="array" ref="R28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5" spans="1:18" x14ac:dyDescent="0.2">
      <c r="A2865" s="1">
        <v>44899</v>
      </c>
      <c r="B2865" s="14">
        <f>YEAR(Barcelona_Idealista4[[#This Row],[Fecha]])</f>
        <v>2022</v>
      </c>
      <c r="C2865" t="s">
        <v>2986</v>
      </c>
      <c r="D2865" t="s">
        <v>11</v>
      </c>
      <c r="E2865" t="s">
        <v>19</v>
      </c>
      <c r="F2865" t="s">
        <v>20</v>
      </c>
      <c r="G2865" t="s">
        <v>120</v>
      </c>
      <c r="H2865" t="s">
        <v>15</v>
      </c>
      <c r="I2865">
        <v>4</v>
      </c>
      <c r="J2865">
        <v>110</v>
      </c>
      <c r="K2865" t="s">
        <v>16</v>
      </c>
      <c r="L2865" t="s">
        <v>17</v>
      </c>
      <c r="M2865" t="s">
        <v>21</v>
      </c>
      <c r="N2865" s="18">
        <f>VLOOKUP(Barcelona_Idealista4[[#This Row],[lift]],Tabla5[],2,0)</f>
        <v>0</v>
      </c>
      <c r="O2865" s="25">
        <v>495000</v>
      </c>
      <c r="P2865" s="25">
        <f>Barcelona_Idealista4[[#This Row],[prices]]/Barcelona_Idealista4[[#This Row],[area_m2]]</f>
        <v>4500</v>
      </c>
      <c r="Q2865" t="str">
        <f>_xlfn.TEXTJOIN("-",0,Barcelona_Idealista4[[#This Row],[condition]],Barcelona_Idealista4[[#This Row],[prices]])</f>
        <v>needs refurb-495000</v>
      </c>
      <c r="R2865" s="11" t="str" cm="1">
        <f t="array" ref="R28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6" spans="1:18" x14ac:dyDescent="0.2">
      <c r="A2866" s="1">
        <v>44900</v>
      </c>
      <c r="B2866" s="14">
        <f>YEAR(Barcelona_Idealista4[[#This Row],[Fecha]])</f>
        <v>2022</v>
      </c>
      <c r="C2866" t="s">
        <v>2987</v>
      </c>
      <c r="D2866" t="s">
        <v>11</v>
      </c>
      <c r="E2866" t="s">
        <v>54</v>
      </c>
      <c r="F2866" t="s">
        <v>54</v>
      </c>
      <c r="G2866" t="s">
        <v>120</v>
      </c>
      <c r="H2866" t="s">
        <v>15</v>
      </c>
      <c r="I2866">
        <v>3</v>
      </c>
      <c r="J2866">
        <v>69</v>
      </c>
      <c r="K2866" t="s">
        <v>16</v>
      </c>
      <c r="L2866" t="s">
        <v>17</v>
      </c>
      <c r="M2866" t="s">
        <v>21</v>
      </c>
      <c r="N2866" s="18">
        <f>VLOOKUP(Barcelona_Idealista4[[#This Row],[lift]],Tabla5[],2,0)</f>
        <v>0</v>
      </c>
      <c r="O2866" s="25">
        <v>186000</v>
      </c>
      <c r="P2866" s="25">
        <f>Barcelona_Idealista4[[#This Row],[prices]]/Barcelona_Idealista4[[#This Row],[area_m2]]</f>
        <v>2695.6521739130435</v>
      </c>
      <c r="Q2866" t="str">
        <f>_xlfn.TEXTJOIN("-",0,Barcelona_Idealista4[[#This Row],[condition]],Barcelona_Idealista4[[#This Row],[prices]])</f>
        <v>needs refurb-186000</v>
      </c>
      <c r="R2866" s="11" t="str" cm="1">
        <f t="array" ref="R28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67" spans="1:18" x14ac:dyDescent="0.2">
      <c r="A2867" s="1">
        <v>44901</v>
      </c>
      <c r="B2867" s="14">
        <f>YEAR(Barcelona_Idealista4[[#This Row],[Fecha]])</f>
        <v>2022</v>
      </c>
      <c r="C2867" t="s">
        <v>2988</v>
      </c>
      <c r="D2867" t="s">
        <v>11</v>
      </c>
      <c r="E2867" t="s">
        <v>50</v>
      </c>
      <c r="F2867" t="s">
        <v>51</v>
      </c>
      <c r="G2867" t="s">
        <v>120</v>
      </c>
      <c r="H2867" t="s">
        <v>15</v>
      </c>
      <c r="I2867">
        <v>4</v>
      </c>
      <c r="J2867">
        <v>66</v>
      </c>
      <c r="K2867" t="s">
        <v>28</v>
      </c>
      <c r="L2867" t="s">
        <v>17</v>
      </c>
      <c r="M2867" t="s">
        <v>18</v>
      </c>
      <c r="N2867" s="18">
        <f>VLOOKUP(Barcelona_Idealista4[[#This Row],[lift]],Tabla5[],2,0)</f>
        <v>0.02</v>
      </c>
      <c r="O2867" s="25">
        <v>229000</v>
      </c>
      <c r="P2867" s="25">
        <f>Barcelona_Idealista4[[#This Row],[prices]]/Barcelona_Idealista4[[#This Row],[area_m2]]</f>
        <v>3469.6969696969695</v>
      </c>
      <c r="Q2867" t="str">
        <f>_xlfn.TEXTJOIN("-",0,Barcelona_Idealista4[[#This Row],[condition]],Barcelona_Idealista4[[#This Row],[prices]])</f>
        <v>needs refurb-229000</v>
      </c>
      <c r="R2867" s="11" t="str" cm="1">
        <f t="array" ref="R28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8" spans="1:18" x14ac:dyDescent="0.2">
      <c r="A2868" s="1">
        <v>44902</v>
      </c>
      <c r="B2868" s="14">
        <f>YEAR(Barcelona_Idealista4[[#This Row],[Fecha]])</f>
        <v>2022</v>
      </c>
      <c r="C2868" t="s">
        <v>2989</v>
      </c>
      <c r="D2868" t="s">
        <v>11</v>
      </c>
      <c r="E2868" t="s">
        <v>12</v>
      </c>
      <c r="F2868" t="s">
        <v>31</v>
      </c>
      <c r="G2868" t="s">
        <v>120</v>
      </c>
      <c r="H2868" t="s">
        <v>15</v>
      </c>
      <c r="I2868">
        <v>3</v>
      </c>
      <c r="J2868">
        <v>46</v>
      </c>
      <c r="K2868" t="s">
        <v>28</v>
      </c>
      <c r="L2868" t="s">
        <v>67</v>
      </c>
      <c r="M2868" t="s">
        <v>58</v>
      </c>
      <c r="N2868" s="18">
        <f>VLOOKUP(Barcelona_Idealista4[[#This Row],[lift]],Tabla5[],2,0)</f>
        <v>0.02</v>
      </c>
      <c r="O2868" s="25">
        <v>185000</v>
      </c>
      <c r="P2868" s="25">
        <f>Barcelona_Idealista4[[#This Row],[prices]]/Barcelona_Idealista4[[#This Row],[area_m2]]</f>
        <v>4021.7391304347825</v>
      </c>
      <c r="Q2868" t="str">
        <f>_xlfn.TEXTJOIN("-",0,Barcelona_Idealista4[[#This Row],[condition]],Barcelona_Idealista4[[#This Row],[prices]])</f>
        <v>needs refurb-185000</v>
      </c>
      <c r="R2868" s="11" t="str" cm="1">
        <f t="array" ref="R28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69" spans="1:18" x14ac:dyDescent="0.2">
      <c r="A2869" s="1">
        <v>44903</v>
      </c>
      <c r="B2869" s="14">
        <f>YEAR(Barcelona_Idealista4[[#This Row],[Fecha]])</f>
        <v>2022</v>
      </c>
      <c r="C2869" t="s">
        <v>2990</v>
      </c>
      <c r="D2869" t="s">
        <v>11</v>
      </c>
      <c r="E2869" t="s">
        <v>89</v>
      </c>
      <c r="F2869" t="s">
        <v>110</v>
      </c>
      <c r="G2869" t="s">
        <v>120</v>
      </c>
      <c r="H2869" t="s">
        <v>15</v>
      </c>
      <c r="I2869">
        <v>3</v>
      </c>
      <c r="J2869">
        <v>54</v>
      </c>
      <c r="K2869" t="s">
        <v>16</v>
      </c>
      <c r="L2869" t="s">
        <v>17</v>
      </c>
      <c r="M2869" t="s">
        <v>58</v>
      </c>
      <c r="N2869" s="18">
        <f>VLOOKUP(Barcelona_Idealista4[[#This Row],[lift]],Tabla5[],2,0)</f>
        <v>0</v>
      </c>
      <c r="O2869" s="25">
        <v>125000</v>
      </c>
      <c r="P2869" s="25">
        <f>Barcelona_Idealista4[[#This Row],[prices]]/Barcelona_Idealista4[[#This Row],[area_m2]]</f>
        <v>2314.8148148148148</v>
      </c>
      <c r="Q2869" t="str">
        <f>_xlfn.TEXTJOIN("-",0,Barcelona_Idealista4[[#This Row],[condition]],Barcelona_Idealista4[[#This Row],[prices]])</f>
        <v>needs refurb-125000</v>
      </c>
      <c r="R2869" s="11" t="str" cm="1">
        <f t="array" ref="R28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0" spans="1:18" x14ac:dyDescent="0.2">
      <c r="A2870" s="1">
        <v>44904</v>
      </c>
      <c r="B2870" s="14">
        <f>YEAR(Barcelona_Idealista4[[#This Row],[Fecha]])</f>
        <v>2022</v>
      </c>
      <c r="C2870" t="s">
        <v>2991</v>
      </c>
      <c r="D2870" t="s">
        <v>11</v>
      </c>
      <c r="E2870" t="s">
        <v>12</v>
      </c>
      <c r="F2870" t="s">
        <v>33</v>
      </c>
      <c r="G2870" t="s">
        <v>120</v>
      </c>
      <c r="H2870" t="s">
        <v>23</v>
      </c>
      <c r="I2870">
        <v>4</v>
      </c>
      <c r="J2870">
        <v>130</v>
      </c>
      <c r="K2870" t="s">
        <v>16</v>
      </c>
      <c r="L2870" t="s">
        <v>17</v>
      </c>
      <c r="M2870" t="s">
        <v>60</v>
      </c>
      <c r="N2870" s="18">
        <f>VLOOKUP(Barcelona_Idealista4[[#This Row],[lift]],Tabla5[],2,0)</f>
        <v>0</v>
      </c>
      <c r="O2870" s="25">
        <v>699000</v>
      </c>
      <c r="P2870" s="25">
        <f>Barcelona_Idealista4[[#This Row],[prices]]/Barcelona_Idealista4[[#This Row],[area_m2]]</f>
        <v>5376.9230769230771</v>
      </c>
      <c r="Q2870" t="str">
        <f>_xlfn.TEXTJOIN("-",0,Barcelona_Idealista4[[#This Row],[condition]],Barcelona_Idealista4[[#This Row],[prices]])</f>
        <v>needs refurb-699000</v>
      </c>
      <c r="R2870" s="11" t="str" cm="1">
        <f t="array" ref="R28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1" spans="1:18" x14ac:dyDescent="0.2">
      <c r="A2871" s="1">
        <v>44905</v>
      </c>
      <c r="B2871" s="14">
        <f>YEAR(Barcelona_Idealista4[[#This Row],[Fecha]])</f>
        <v>2022</v>
      </c>
      <c r="C2871" t="s">
        <v>2992</v>
      </c>
      <c r="D2871" t="s">
        <v>11</v>
      </c>
      <c r="E2871" t="s">
        <v>54</v>
      </c>
      <c r="F2871" t="s">
        <v>55</v>
      </c>
      <c r="G2871" t="s">
        <v>120</v>
      </c>
      <c r="H2871" t="s">
        <v>15</v>
      </c>
      <c r="I2871">
        <v>3</v>
      </c>
      <c r="J2871">
        <v>104</v>
      </c>
      <c r="K2871" t="s">
        <v>16</v>
      </c>
      <c r="L2871" t="s">
        <v>17</v>
      </c>
      <c r="M2871" t="s">
        <v>18</v>
      </c>
      <c r="N2871" s="18">
        <f>VLOOKUP(Barcelona_Idealista4[[#This Row],[lift]],Tabla5[],2,0)</f>
        <v>0</v>
      </c>
      <c r="O2871" s="25">
        <v>295000</v>
      </c>
      <c r="P2871" s="25">
        <f>Barcelona_Idealista4[[#This Row],[prices]]/Barcelona_Idealista4[[#This Row],[area_m2]]</f>
        <v>2836.5384615384614</v>
      </c>
      <c r="Q2871" t="str">
        <f>_xlfn.TEXTJOIN("-",0,Barcelona_Idealista4[[#This Row],[condition]],Barcelona_Idealista4[[#This Row],[prices]])</f>
        <v>needs refurb-295000</v>
      </c>
      <c r="R2871" s="11" t="str" cm="1">
        <f t="array" ref="R28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2" spans="1:18" x14ac:dyDescent="0.2">
      <c r="A2872" s="1">
        <v>44906</v>
      </c>
      <c r="B2872" s="14">
        <f>YEAR(Barcelona_Idealista4[[#This Row],[Fecha]])</f>
        <v>2022</v>
      </c>
      <c r="C2872" t="s">
        <v>2993</v>
      </c>
      <c r="D2872" t="s">
        <v>11</v>
      </c>
      <c r="E2872" t="s">
        <v>12</v>
      </c>
      <c r="F2872" t="s">
        <v>41</v>
      </c>
      <c r="G2872" t="s">
        <v>120</v>
      </c>
      <c r="H2872" t="s">
        <v>15</v>
      </c>
      <c r="I2872">
        <v>3</v>
      </c>
      <c r="J2872">
        <v>87</v>
      </c>
      <c r="K2872" t="s">
        <v>16</v>
      </c>
      <c r="L2872" t="s">
        <v>17</v>
      </c>
      <c r="M2872" t="s">
        <v>18</v>
      </c>
      <c r="N2872" s="18">
        <f>VLOOKUP(Barcelona_Idealista4[[#This Row],[lift]],Tabla5[],2,0)</f>
        <v>0</v>
      </c>
      <c r="O2872" s="25">
        <v>570000</v>
      </c>
      <c r="P2872" s="25">
        <f>Barcelona_Idealista4[[#This Row],[prices]]/Barcelona_Idealista4[[#This Row],[area_m2]]</f>
        <v>6551.7241379310344</v>
      </c>
      <c r="Q2872" t="str">
        <f>_xlfn.TEXTJOIN("-",0,Barcelona_Idealista4[[#This Row],[condition]],Barcelona_Idealista4[[#This Row],[prices]])</f>
        <v>needs refurb-570000</v>
      </c>
      <c r="R2872" s="11" t="str" cm="1">
        <f t="array" ref="R28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3" spans="1:18" x14ac:dyDescent="0.2">
      <c r="A2873" s="1">
        <v>44907</v>
      </c>
      <c r="B2873" s="14">
        <f>YEAR(Barcelona_Idealista4[[#This Row],[Fecha]])</f>
        <v>2022</v>
      </c>
      <c r="C2873" t="s">
        <v>2994</v>
      </c>
      <c r="D2873" t="s">
        <v>11</v>
      </c>
      <c r="E2873" t="s">
        <v>37</v>
      </c>
      <c r="F2873" t="s">
        <v>49</v>
      </c>
      <c r="G2873" t="s">
        <v>120</v>
      </c>
      <c r="H2873" t="s">
        <v>15</v>
      </c>
      <c r="I2873">
        <v>4</v>
      </c>
      <c r="J2873">
        <v>212</v>
      </c>
      <c r="K2873" t="s">
        <v>16</v>
      </c>
      <c r="L2873" t="s">
        <v>17</v>
      </c>
      <c r="M2873" t="s">
        <v>40</v>
      </c>
      <c r="N2873" s="18">
        <f>VLOOKUP(Barcelona_Idealista4[[#This Row],[lift]],Tabla5[],2,0)</f>
        <v>0</v>
      </c>
      <c r="O2873" s="25">
        <v>850000</v>
      </c>
      <c r="P2873" s="25">
        <f>Barcelona_Idealista4[[#This Row],[prices]]/Barcelona_Idealista4[[#This Row],[area_m2]]</f>
        <v>4009.433962264151</v>
      </c>
      <c r="Q2873" t="str">
        <f>_xlfn.TEXTJOIN("-",0,Barcelona_Idealista4[[#This Row],[condition]],Barcelona_Idealista4[[#This Row],[prices]])</f>
        <v>needs refurb-850000</v>
      </c>
      <c r="R2873" s="11" t="str" cm="1">
        <f t="array" ref="R28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4" spans="1:18" x14ac:dyDescent="0.2">
      <c r="A2874" s="1">
        <v>44908</v>
      </c>
      <c r="B2874" s="14">
        <f>YEAR(Barcelona_Idealista4[[#This Row],[Fecha]])</f>
        <v>2022</v>
      </c>
      <c r="C2874" t="s">
        <v>2995</v>
      </c>
      <c r="D2874" t="s">
        <v>11</v>
      </c>
      <c r="E2874" t="s">
        <v>19</v>
      </c>
      <c r="F2874" t="s">
        <v>73</v>
      </c>
      <c r="G2874" t="s">
        <v>120</v>
      </c>
      <c r="H2874" t="s">
        <v>15</v>
      </c>
      <c r="I2874">
        <v>5</v>
      </c>
      <c r="J2874">
        <v>154</v>
      </c>
      <c r="K2874" t="s">
        <v>28</v>
      </c>
      <c r="L2874" t="s">
        <v>17</v>
      </c>
      <c r="M2874" t="s">
        <v>18</v>
      </c>
      <c r="N2874" s="18">
        <f>VLOOKUP(Barcelona_Idealista4[[#This Row],[lift]],Tabla5[],2,0)</f>
        <v>0.02</v>
      </c>
      <c r="O2874" s="25">
        <v>460000</v>
      </c>
      <c r="P2874" s="25">
        <f>Barcelona_Idealista4[[#This Row],[prices]]/Barcelona_Idealista4[[#This Row],[area_m2]]</f>
        <v>2987.0129870129872</v>
      </c>
      <c r="Q2874" t="str">
        <f>_xlfn.TEXTJOIN("-",0,Barcelona_Idealista4[[#This Row],[condition]],Barcelona_Idealista4[[#This Row],[prices]])</f>
        <v>needs refurb-460000</v>
      </c>
      <c r="R2874" s="11" t="str" cm="1">
        <f t="array" ref="R28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5" spans="1:18" x14ac:dyDescent="0.2">
      <c r="A2875" s="1">
        <v>44909</v>
      </c>
      <c r="B2875" s="14">
        <f>YEAR(Barcelona_Idealista4[[#This Row],[Fecha]])</f>
        <v>2022</v>
      </c>
      <c r="C2875" t="s">
        <v>2996</v>
      </c>
      <c r="D2875" t="s">
        <v>11</v>
      </c>
      <c r="E2875" t="s">
        <v>42</v>
      </c>
      <c r="F2875" t="s">
        <v>62</v>
      </c>
      <c r="G2875" t="s">
        <v>120</v>
      </c>
      <c r="H2875" t="s">
        <v>15</v>
      </c>
      <c r="I2875">
        <v>2</v>
      </c>
      <c r="J2875">
        <v>80</v>
      </c>
      <c r="K2875" t="s">
        <v>16</v>
      </c>
      <c r="L2875" t="s">
        <v>17</v>
      </c>
      <c r="M2875" t="s">
        <v>52</v>
      </c>
      <c r="N2875" s="18">
        <f>VLOOKUP(Barcelona_Idealista4[[#This Row],[lift]],Tabla5[],2,0)</f>
        <v>0</v>
      </c>
      <c r="O2875" s="25">
        <v>325000</v>
      </c>
      <c r="P2875" s="25">
        <f>Barcelona_Idealista4[[#This Row],[prices]]/Barcelona_Idealista4[[#This Row],[area_m2]]</f>
        <v>4062.5</v>
      </c>
      <c r="Q2875" t="str">
        <f>_xlfn.TEXTJOIN("-",0,Barcelona_Idealista4[[#This Row],[condition]],Barcelona_Idealista4[[#This Row],[prices]])</f>
        <v>needs refurb-325000</v>
      </c>
      <c r="R2875" s="11" t="str" cm="1">
        <f t="array" ref="R28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6" spans="1:18" x14ac:dyDescent="0.2">
      <c r="A2876" s="1">
        <v>44910</v>
      </c>
      <c r="B2876" s="14">
        <f>YEAR(Barcelona_Idealista4[[#This Row],[Fecha]])</f>
        <v>2022</v>
      </c>
      <c r="C2876" t="s">
        <v>2997</v>
      </c>
      <c r="D2876" t="s">
        <v>11</v>
      </c>
      <c r="E2876" t="s">
        <v>12</v>
      </c>
      <c r="F2876" t="s">
        <v>33</v>
      </c>
      <c r="G2876" t="s">
        <v>120</v>
      </c>
      <c r="H2876" t="s">
        <v>15</v>
      </c>
      <c r="I2876">
        <v>5</v>
      </c>
      <c r="J2876">
        <v>250</v>
      </c>
      <c r="K2876" t="s">
        <v>16</v>
      </c>
      <c r="L2876" t="s">
        <v>67</v>
      </c>
      <c r="M2876" t="s">
        <v>57</v>
      </c>
      <c r="N2876" s="18">
        <f>VLOOKUP(Barcelona_Idealista4[[#This Row],[lift]],Tabla5[],2,0)</f>
        <v>0</v>
      </c>
      <c r="O2876" s="25">
        <v>790000</v>
      </c>
      <c r="P2876" s="25">
        <f>Barcelona_Idealista4[[#This Row],[prices]]/Barcelona_Idealista4[[#This Row],[area_m2]]</f>
        <v>3160</v>
      </c>
      <c r="Q2876" t="str">
        <f>_xlfn.TEXTJOIN("-",0,Barcelona_Idealista4[[#This Row],[condition]],Barcelona_Idealista4[[#This Row],[prices]])</f>
        <v>needs refurb-790000</v>
      </c>
      <c r="R2876" s="11" t="str" cm="1">
        <f t="array" ref="R28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7" spans="1:18" x14ac:dyDescent="0.2">
      <c r="A2877" s="1">
        <v>44911</v>
      </c>
      <c r="B2877" s="14">
        <f>YEAR(Barcelona_Idealista4[[#This Row],[Fecha]])</f>
        <v>2022</v>
      </c>
      <c r="C2877" t="s">
        <v>2998</v>
      </c>
      <c r="D2877" t="s">
        <v>11</v>
      </c>
      <c r="E2877" t="s">
        <v>12</v>
      </c>
      <c r="F2877" t="s">
        <v>31</v>
      </c>
      <c r="G2877" t="s">
        <v>120</v>
      </c>
      <c r="H2877" t="s">
        <v>23</v>
      </c>
      <c r="I2877">
        <v>2</v>
      </c>
      <c r="J2877">
        <v>35</v>
      </c>
      <c r="K2877" t="s">
        <v>16</v>
      </c>
      <c r="L2877" t="s">
        <v>17</v>
      </c>
      <c r="M2877" t="s">
        <v>36</v>
      </c>
      <c r="N2877" s="18">
        <f>VLOOKUP(Barcelona_Idealista4[[#This Row],[lift]],Tabla5[],2,0)</f>
        <v>0</v>
      </c>
      <c r="O2877" s="25">
        <v>190000</v>
      </c>
      <c r="P2877" s="25">
        <f>Barcelona_Idealista4[[#This Row],[prices]]/Barcelona_Idealista4[[#This Row],[area_m2]]</f>
        <v>5428.5714285714284</v>
      </c>
      <c r="Q2877" t="str">
        <f>_xlfn.TEXTJOIN("-",0,Barcelona_Idealista4[[#This Row],[condition]],Barcelona_Idealista4[[#This Row],[prices]])</f>
        <v>needs refurb-190000</v>
      </c>
      <c r="R2877" s="11" t="str" cm="1">
        <f t="array" ref="R28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78" spans="1:18" x14ac:dyDescent="0.2">
      <c r="A2878" s="1">
        <v>44912</v>
      </c>
      <c r="B2878" s="14">
        <f>YEAR(Barcelona_Idealista4[[#This Row],[Fecha]])</f>
        <v>2022</v>
      </c>
      <c r="C2878" t="s">
        <v>2999</v>
      </c>
      <c r="D2878" t="s">
        <v>11</v>
      </c>
      <c r="E2878" t="s">
        <v>42</v>
      </c>
      <c r="F2878" t="s">
        <v>81</v>
      </c>
      <c r="G2878" t="s">
        <v>120</v>
      </c>
      <c r="H2878" t="s">
        <v>15</v>
      </c>
      <c r="I2878">
        <v>3</v>
      </c>
      <c r="J2878">
        <v>90</v>
      </c>
      <c r="K2878" t="s">
        <v>16</v>
      </c>
      <c r="L2878" t="s">
        <v>17</v>
      </c>
      <c r="M2878" t="s">
        <v>18</v>
      </c>
      <c r="N2878" s="18">
        <f>VLOOKUP(Barcelona_Idealista4[[#This Row],[lift]],Tabla5[],2,0)</f>
        <v>0</v>
      </c>
      <c r="O2878" s="25">
        <v>250000</v>
      </c>
      <c r="P2878" s="25">
        <f>Barcelona_Idealista4[[#This Row],[prices]]/Barcelona_Idealista4[[#This Row],[area_m2]]</f>
        <v>2777.7777777777778</v>
      </c>
      <c r="Q2878" t="str">
        <f>_xlfn.TEXTJOIN("-",0,Barcelona_Idealista4[[#This Row],[condition]],Barcelona_Idealista4[[#This Row],[prices]])</f>
        <v>needs refurb-250000</v>
      </c>
      <c r="R2878" s="11" t="str" cm="1">
        <f t="array" ref="R287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79" spans="1:18" x14ac:dyDescent="0.2">
      <c r="A2879" s="1">
        <v>44913</v>
      </c>
      <c r="B2879" s="14">
        <f>YEAR(Barcelona_Idealista4[[#This Row],[Fecha]])</f>
        <v>2022</v>
      </c>
      <c r="C2879" t="s">
        <v>3000</v>
      </c>
      <c r="D2879" t="s">
        <v>11</v>
      </c>
      <c r="E2879" t="s">
        <v>12</v>
      </c>
      <c r="F2879" t="s">
        <v>41</v>
      </c>
      <c r="G2879" t="s">
        <v>120</v>
      </c>
      <c r="H2879" t="s">
        <v>15</v>
      </c>
      <c r="I2879">
        <v>4</v>
      </c>
      <c r="J2879">
        <v>142</v>
      </c>
      <c r="K2879" t="s">
        <v>16</v>
      </c>
      <c r="L2879" t="s">
        <v>17</v>
      </c>
      <c r="M2879" t="s">
        <v>58</v>
      </c>
      <c r="N2879" s="18">
        <f>VLOOKUP(Barcelona_Idealista4[[#This Row],[lift]],Tabla5[],2,0)</f>
        <v>0</v>
      </c>
      <c r="O2879" s="25">
        <v>750000</v>
      </c>
      <c r="P2879" s="25">
        <f>Barcelona_Idealista4[[#This Row],[prices]]/Barcelona_Idealista4[[#This Row],[area_m2]]</f>
        <v>5281.6901408450703</v>
      </c>
      <c r="Q2879" t="str">
        <f>_xlfn.TEXTJOIN("-",0,Barcelona_Idealista4[[#This Row],[condition]],Barcelona_Idealista4[[#This Row],[prices]])</f>
        <v>needs refurb-750000</v>
      </c>
      <c r="R2879" s="11" t="str" cm="1">
        <f t="array" ref="R28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0" spans="1:18" x14ac:dyDescent="0.2">
      <c r="A2880" s="1">
        <v>44914</v>
      </c>
      <c r="B2880" s="14">
        <f>YEAR(Barcelona_Idealista4[[#This Row],[Fecha]])</f>
        <v>2022</v>
      </c>
      <c r="C2880" t="s">
        <v>3001</v>
      </c>
      <c r="D2880" t="s">
        <v>11</v>
      </c>
      <c r="E2880" t="s">
        <v>25</v>
      </c>
      <c r="F2880" t="s">
        <v>70</v>
      </c>
      <c r="G2880" t="s">
        <v>120</v>
      </c>
      <c r="H2880" t="s">
        <v>15</v>
      </c>
      <c r="I2880">
        <v>3</v>
      </c>
      <c r="J2880">
        <v>67</v>
      </c>
      <c r="K2880" t="s">
        <v>16</v>
      </c>
      <c r="L2880" t="s">
        <v>67</v>
      </c>
      <c r="M2880" t="s">
        <v>21</v>
      </c>
      <c r="N2880" s="18">
        <f>VLOOKUP(Barcelona_Idealista4[[#This Row],[lift]],Tabla5[],2,0)</f>
        <v>0</v>
      </c>
      <c r="O2880" s="25">
        <v>155000</v>
      </c>
      <c r="P2880" s="25">
        <f>Barcelona_Idealista4[[#This Row],[prices]]/Barcelona_Idealista4[[#This Row],[area_m2]]</f>
        <v>2313.4328358208954</v>
      </c>
      <c r="Q2880" t="str">
        <f>_xlfn.TEXTJOIN("-",0,Barcelona_Idealista4[[#This Row],[condition]],Barcelona_Idealista4[[#This Row],[prices]])</f>
        <v>needs refurb-155000</v>
      </c>
      <c r="R2880" s="11" t="str" cm="1">
        <f t="array" ref="R288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1" spans="1:18" x14ac:dyDescent="0.2">
      <c r="A2881" s="1">
        <v>44915</v>
      </c>
      <c r="B2881" s="14">
        <f>YEAR(Barcelona_Idealista4[[#This Row],[Fecha]])</f>
        <v>2022</v>
      </c>
      <c r="C2881" t="s">
        <v>3002</v>
      </c>
      <c r="D2881" t="s">
        <v>11</v>
      </c>
      <c r="E2881" t="s">
        <v>34</v>
      </c>
      <c r="F2881" t="s">
        <v>44</v>
      </c>
      <c r="G2881" t="s">
        <v>120</v>
      </c>
      <c r="H2881" t="s">
        <v>15</v>
      </c>
      <c r="I2881">
        <v>4</v>
      </c>
      <c r="J2881">
        <v>146</v>
      </c>
      <c r="K2881" t="s">
        <v>16</v>
      </c>
      <c r="L2881" t="s">
        <v>67</v>
      </c>
      <c r="M2881" t="s">
        <v>18</v>
      </c>
      <c r="N2881" s="18">
        <f>VLOOKUP(Barcelona_Idealista4[[#This Row],[lift]],Tabla5[],2,0)</f>
        <v>0</v>
      </c>
      <c r="O2881" s="25">
        <v>520000</v>
      </c>
      <c r="P2881" s="25">
        <f>Barcelona_Idealista4[[#This Row],[prices]]/Barcelona_Idealista4[[#This Row],[area_m2]]</f>
        <v>3561.6438356164385</v>
      </c>
      <c r="Q2881" t="str">
        <f>_xlfn.TEXTJOIN("-",0,Barcelona_Idealista4[[#This Row],[condition]],Barcelona_Idealista4[[#This Row],[prices]])</f>
        <v>needs refurb-520000</v>
      </c>
      <c r="R2881" s="11" t="str" cm="1">
        <f t="array" ref="R28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2" spans="1:18" x14ac:dyDescent="0.2">
      <c r="A2882" s="1">
        <v>44916</v>
      </c>
      <c r="B2882" s="14">
        <f>YEAR(Barcelona_Idealista4[[#This Row],[Fecha]])</f>
        <v>2022</v>
      </c>
      <c r="C2882" t="s">
        <v>3003</v>
      </c>
      <c r="D2882" t="s">
        <v>11</v>
      </c>
      <c r="E2882" t="s">
        <v>12</v>
      </c>
      <c r="F2882" t="s">
        <v>13</v>
      </c>
      <c r="G2882" t="s">
        <v>120</v>
      </c>
      <c r="H2882" t="s">
        <v>15</v>
      </c>
      <c r="I2882">
        <v>6</v>
      </c>
      <c r="J2882">
        <v>337</v>
      </c>
      <c r="K2882" t="s">
        <v>16</v>
      </c>
      <c r="L2882" t="s">
        <v>17</v>
      </c>
      <c r="M2882" t="s">
        <v>40</v>
      </c>
      <c r="N2882" s="18">
        <f>VLOOKUP(Barcelona_Idealista4[[#This Row],[lift]],Tabla5[],2,0)</f>
        <v>0</v>
      </c>
      <c r="O2882" s="25">
        <v>1060000</v>
      </c>
      <c r="P2882" s="25">
        <f>Barcelona_Idealista4[[#This Row],[prices]]/Barcelona_Idealista4[[#This Row],[area_m2]]</f>
        <v>3145.4005934718102</v>
      </c>
      <c r="Q2882" t="str">
        <f>_xlfn.TEXTJOIN("-",0,Barcelona_Idealista4[[#This Row],[condition]],Barcelona_Idealista4[[#This Row],[prices]])</f>
        <v>needs refurb-1060000</v>
      </c>
      <c r="R2882" s="11" t="str" cm="1">
        <f t="array" ref="R28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3" spans="1:18" x14ac:dyDescent="0.2">
      <c r="A2883" s="1">
        <v>44917</v>
      </c>
      <c r="B2883" s="14">
        <f>YEAR(Barcelona_Idealista4[[#This Row],[Fecha]])</f>
        <v>2022</v>
      </c>
      <c r="C2883" t="s">
        <v>3004</v>
      </c>
      <c r="D2883" t="s">
        <v>11</v>
      </c>
      <c r="E2883" t="s">
        <v>25</v>
      </c>
      <c r="F2883" t="s">
        <v>70</v>
      </c>
      <c r="G2883" t="s">
        <v>120</v>
      </c>
      <c r="H2883" t="s">
        <v>15</v>
      </c>
      <c r="I2883">
        <v>3</v>
      </c>
      <c r="J2883">
        <v>55</v>
      </c>
      <c r="K2883" t="s">
        <v>28</v>
      </c>
      <c r="L2883" t="s">
        <v>17</v>
      </c>
      <c r="M2883" t="s">
        <v>52</v>
      </c>
      <c r="N2883" s="18">
        <f>VLOOKUP(Barcelona_Idealista4[[#This Row],[lift]],Tabla5[],2,0)</f>
        <v>0.02</v>
      </c>
      <c r="O2883" s="25">
        <v>149000</v>
      </c>
      <c r="P2883" s="25">
        <f>Barcelona_Idealista4[[#This Row],[prices]]/Barcelona_Idealista4[[#This Row],[area_m2]]</f>
        <v>2709.090909090909</v>
      </c>
      <c r="Q2883" t="str">
        <f>_xlfn.TEXTJOIN("-",0,Barcelona_Idealista4[[#This Row],[condition]],Barcelona_Idealista4[[#This Row],[prices]])</f>
        <v>needs refurb-149000</v>
      </c>
      <c r="R2883" s="11" t="str" cm="1">
        <f t="array" ref="R28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4" spans="1:18" x14ac:dyDescent="0.2">
      <c r="A2884" s="1">
        <v>44918</v>
      </c>
      <c r="B2884" s="14">
        <f>YEAR(Barcelona_Idealista4[[#This Row],[Fecha]])</f>
        <v>2022</v>
      </c>
      <c r="C2884" t="s">
        <v>3005</v>
      </c>
      <c r="D2884" t="s">
        <v>11</v>
      </c>
      <c r="E2884" t="s">
        <v>42</v>
      </c>
      <c r="F2884" t="s">
        <v>62</v>
      </c>
      <c r="G2884" t="s">
        <v>120</v>
      </c>
      <c r="H2884" t="s">
        <v>27</v>
      </c>
      <c r="I2884">
        <v>1</v>
      </c>
      <c r="J2884">
        <v>154</v>
      </c>
      <c r="K2884" t="s">
        <v>28</v>
      </c>
      <c r="L2884" t="s">
        <v>17</v>
      </c>
      <c r="M2884" t="s">
        <v>29</v>
      </c>
      <c r="N2884" s="18">
        <f>VLOOKUP(Barcelona_Idealista4[[#This Row],[lift]],Tabla5[],2,0)</f>
        <v>0.02</v>
      </c>
      <c r="O2884" s="25">
        <v>390000</v>
      </c>
      <c r="P2884" s="25">
        <f>Barcelona_Idealista4[[#This Row],[prices]]/Barcelona_Idealista4[[#This Row],[area_m2]]</f>
        <v>2532.4675324675327</v>
      </c>
      <c r="Q2884" t="str">
        <f>_xlfn.TEXTJOIN("-",0,Barcelona_Idealista4[[#This Row],[condition]],Barcelona_Idealista4[[#This Row],[prices]])</f>
        <v>needs refurb-390000</v>
      </c>
      <c r="R2884" s="11" t="str" cm="1">
        <f t="array" ref="R288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5" spans="1:18" x14ac:dyDescent="0.2">
      <c r="A2885" s="1">
        <v>44919</v>
      </c>
      <c r="B2885" s="14">
        <f>YEAR(Barcelona_Idealista4[[#This Row],[Fecha]])</f>
        <v>2022</v>
      </c>
      <c r="C2885" t="s">
        <v>3006</v>
      </c>
      <c r="D2885" t="s">
        <v>11</v>
      </c>
      <c r="E2885" t="s">
        <v>12</v>
      </c>
      <c r="F2885" t="s">
        <v>13</v>
      </c>
      <c r="G2885" t="s">
        <v>120</v>
      </c>
      <c r="H2885" t="s">
        <v>15</v>
      </c>
      <c r="I2885">
        <v>5</v>
      </c>
      <c r="J2885">
        <v>141</v>
      </c>
      <c r="K2885" t="s">
        <v>16</v>
      </c>
      <c r="L2885" t="s">
        <v>17</v>
      </c>
      <c r="M2885" t="s">
        <v>24</v>
      </c>
      <c r="N2885" s="18">
        <f>VLOOKUP(Barcelona_Idealista4[[#This Row],[lift]],Tabla5[],2,0)</f>
        <v>0</v>
      </c>
      <c r="O2885" s="25">
        <v>670000</v>
      </c>
      <c r="P2885" s="25">
        <f>Barcelona_Idealista4[[#This Row],[prices]]/Barcelona_Idealista4[[#This Row],[area_m2]]</f>
        <v>4751.7730496453896</v>
      </c>
      <c r="Q2885" t="str">
        <f>_xlfn.TEXTJOIN("-",0,Barcelona_Idealista4[[#This Row],[condition]],Barcelona_Idealista4[[#This Row],[prices]])</f>
        <v>needs refurb-670000</v>
      </c>
      <c r="R2885" s="11" t="str" cm="1">
        <f t="array" ref="R28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6" spans="1:18" x14ac:dyDescent="0.2">
      <c r="A2886" s="1">
        <v>44920</v>
      </c>
      <c r="B2886" s="14">
        <f>YEAR(Barcelona_Idealista4[[#This Row],[Fecha]])</f>
        <v>2022</v>
      </c>
      <c r="C2886" t="s">
        <v>3007</v>
      </c>
      <c r="D2886" t="s">
        <v>11</v>
      </c>
      <c r="E2886" t="s">
        <v>54</v>
      </c>
      <c r="F2886" t="s">
        <v>111</v>
      </c>
      <c r="G2886" t="s">
        <v>120</v>
      </c>
      <c r="H2886" t="s">
        <v>69</v>
      </c>
      <c r="I2886">
        <v>7</v>
      </c>
      <c r="J2886">
        <v>200</v>
      </c>
      <c r="K2886" t="s">
        <v>28</v>
      </c>
      <c r="L2886" t="s">
        <v>17</v>
      </c>
      <c r="M2886" t="s">
        <v>29</v>
      </c>
      <c r="N2886" s="18">
        <f>VLOOKUP(Barcelona_Idealista4[[#This Row],[lift]],Tabla5[],2,0)</f>
        <v>0.02</v>
      </c>
      <c r="O2886" s="25">
        <v>279900</v>
      </c>
      <c r="P2886" s="25">
        <f>Barcelona_Idealista4[[#This Row],[prices]]/Barcelona_Idealista4[[#This Row],[area_m2]]</f>
        <v>1399.5</v>
      </c>
      <c r="Q2886" t="str">
        <f>_xlfn.TEXTJOIN("-",0,Barcelona_Idealista4[[#This Row],[condition]],Barcelona_Idealista4[[#This Row],[prices]])</f>
        <v>needs refurb-279900</v>
      </c>
      <c r="R2886" s="11" t="str" cm="1">
        <f t="array" ref="R288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87" spans="1:18" x14ac:dyDescent="0.2">
      <c r="A2887" s="1">
        <v>44921</v>
      </c>
      <c r="B2887" s="14">
        <f>YEAR(Barcelona_Idealista4[[#This Row],[Fecha]])</f>
        <v>2022</v>
      </c>
      <c r="C2887" t="s">
        <v>3008</v>
      </c>
      <c r="D2887" t="s">
        <v>11</v>
      </c>
      <c r="E2887" t="s">
        <v>12</v>
      </c>
      <c r="F2887" t="s">
        <v>33</v>
      </c>
      <c r="G2887" t="s">
        <v>120</v>
      </c>
      <c r="H2887" t="s">
        <v>15</v>
      </c>
      <c r="I2887">
        <v>4</v>
      </c>
      <c r="J2887">
        <v>132</v>
      </c>
      <c r="K2887" t="s">
        <v>16</v>
      </c>
      <c r="L2887" t="s">
        <v>17</v>
      </c>
      <c r="M2887" t="s">
        <v>21</v>
      </c>
      <c r="N2887" s="18">
        <f>VLOOKUP(Barcelona_Idealista4[[#This Row],[lift]],Tabla5[],2,0)</f>
        <v>0</v>
      </c>
      <c r="O2887" s="25">
        <v>598000</v>
      </c>
      <c r="P2887" s="25">
        <f>Barcelona_Idealista4[[#This Row],[prices]]/Barcelona_Idealista4[[#This Row],[area_m2]]</f>
        <v>4530.30303030303</v>
      </c>
      <c r="Q2887" t="str">
        <f>_xlfn.TEXTJOIN("-",0,Barcelona_Idealista4[[#This Row],[condition]],Barcelona_Idealista4[[#This Row],[prices]])</f>
        <v>needs refurb-598000</v>
      </c>
      <c r="R2887" s="11" t="str" cm="1">
        <f t="array" ref="R28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8" spans="1:18" x14ac:dyDescent="0.2">
      <c r="A2888" s="1">
        <v>44922</v>
      </c>
      <c r="B2888" s="14">
        <f>YEAR(Barcelona_Idealista4[[#This Row],[Fecha]])</f>
        <v>2022</v>
      </c>
      <c r="C2888" t="s">
        <v>3009</v>
      </c>
      <c r="D2888" t="s">
        <v>11</v>
      </c>
      <c r="E2888" t="s">
        <v>34</v>
      </c>
      <c r="F2888" t="s">
        <v>71</v>
      </c>
      <c r="G2888" t="s">
        <v>120</v>
      </c>
      <c r="H2888" t="s">
        <v>15</v>
      </c>
      <c r="I2888">
        <v>4</v>
      </c>
      <c r="J2888">
        <v>73</v>
      </c>
      <c r="K2888" t="s">
        <v>16</v>
      </c>
      <c r="L2888" t="s">
        <v>17</v>
      </c>
      <c r="M2888" t="s">
        <v>65</v>
      </c>
      <c r="N2888" s="18">
        <f>VLOOKUP(Barcelona_Idealista4[[#This Row],[lift]],Tabla5[],2,0)</f>
        <v>0</v>
      </c>
      <c r="O2888" s="25">
        <v>350000</v>
      </c>
      <c r="P2888" s="25">
        <f>Barcelona_Idealista4[[#This Row],[prices]]/Barcelona_Idealista4[[#This Row],[area_m2]]</f>
        <v>4794.5205479452052</v>
      </c>
      <c r="Q2888" t="str">
        <f>_xlfn.TEXTJOIN("-",0,Barcelona_Idealista4[[#This Row],[condition]],Barcelona_Idealista4[[#This Row],[prices]])</f>
        <v>needs refurb-350000</v>
      </c>
      <c r="R2888" s="11" t="str" cm="1">
        <f t="array" ref="R28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89" spans="1:18" x14ac:dyDescent="0.2">
      <c r="A2889" s="1">
        <v>44923</v>
      </c>
      <c r="B2889" s="14">
        <f>YEAR(Barcelona_Idealista4[[#This Row],[Fecha]])</f>
        <v>2022</v>
      </c>
      <c r="C2889" t="s">
        <v>3010</v>
      </c>
      <c r="D2889" t="s">
        <v>11</v>
      </c>
      <c r="E2889" t="s">
        <v>47</v>
      </c>
      <c r="F2889" t="s">
        <v>98</v>
      </c>
      <c r="G2889" t="s">
        <v>120</v>
      </c>
      <c r="H2889" t="s">
        <v>15</v>
      </c>
      <c r="I2889">
        <v>1</v>
      </c>
      <c r="J2889">
        <v>20</v>
      </c>
      <c r="K2889" t="s">
        <v>28</v>
      </c>
      <c r="L2889" t="s">
        <v>67</v>
      </c>
      <c r="M2889" t="s">
        <v>18</v>
      </c>
      <c r="N2889" s="18">
        <f>VLOOKUP(Barcelona_Idealista4[[#This Row],[lift]],Tabla5[],2,0)</f>
        <v>0.02</v>
      </c>
      <c r="O2889" s="25">
        <v>90000</v>
      </c>
      <c r="P2889" s="25">
        <f>Barcelona_Idealista4[[#This Row],[prices]]/Barcelona_Idealista4[[#This Row],[area_m2]]</f>
        <v>4500</v>
      </c>
      <c r="Q2889" t="str">
        <f>_xlfn.TEXTJOIN("-",0,Barcelona_Idealista4[[#This Row],[condition]],Barcelona_Idealista4[[#This Row],[prices]])</f>
        <v>needs refurb-90000</v>
      </c>
      <c r="R2889" s="11" t="str" cm="1">
        <f t="array" ref="R28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90" spans="1:18" x14ac:dyDescent="0.2">
      <c r="A2890" s="1">
        <v>44924</v>
      </c>
      <c r="B2890" s="14">
        <f>YEAR(Barcelona_Idealista4[[#This Row],[Fecha]])</f>
        <v>2022</v>
      </c>
      <c r="C2890" t="s">
        <v>3011</v>
      </c>
      <c r="D2890" t="s">
        <v>11</v>
      </c>
      <c r="E2890" t="s">
        <v>37</v>
      </c>
      <c r="F2890" t="s">
        <v>38</v>
      </c>
      <c r="G2890" t="s">
        <v>120</v>
      </c>
      <c r="H2890" t="s">
        <v>15</v>
      </c>
      <c r="I2890">
        <v>2</v>
      </c>
      <c r="J2890">
        <v>85</v>
      </c>
      <c r="K2890" t="s">
        <v>16</v>
      </c>
      <c r="L2890" t="s">
        <v>17</v>
      </c>
      <c r="M2890" t="s">
        <v>40</v>
      </c>
      <c r="N2890" s="18">
        <f>VLOOKUP(Barcelona_Idealista4[[#This Row],[lift]],Tabla5[],2,0)</f>
        <v>0</v>
      </c>
      <c r="O2890" s="25">
        <v>480000</v>
      </c>
      <c r="P2890" s="25">
        <f>Barcelona_Idealista4[[#This Row],[prices]]/Barcelona_Idealista4[[#This Row],[area_m2]]</f>
        <v>5647.0588235294117</v>
      </c>
      <c r="Q2890" t="str">
        <f>_xlfn.TEXTJOIN("-",0,Barcelona_Idealista4[[#This Row],[condition]],Barcelona_Idealista4[[#This Row],[prices]])</f>
        <v>needs refurb-480000</v>
      </c>
      <c r="R2890" s="11" t="str" cm="1">
        <f t="array" ref="R28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1" spans="1:18" x14ac:dyDescent="0.2">
      <c r="A2891" s="1">
        <v>44925</v>
      </c>
      <c r="B2891" s="14">
        <f>YEAR(Barcelona_Idealista4[[#This Row],[Fecha]])</f>
        <v>2022</v>
      </c>
      <c r="C2891" t="s">
        <v>3012</v>
      </c>
      <c r="D2891" t="s">
        <v>11</v>
      </c>
      <c r="E2891" t="s">
        <v>37</v>
      </c>
      <c r="F2891" t="s">
        <v>74</v>
      </c>
      <c r="G2891" t="s">
        <v>120</v>
      </c>
      <c r="H2891" t="s">
        <v>15</v>
      </c>
      <c r="I2891">
        <v>1</v>
      </c>
      <c r="J2891">
        <v>54</v>
      </c>
      <c r="K2891" t="s">
        <v>28</v>
      </c>
      <c r="L2891" t="s">
        <v>17</v>
      </c>
      <c r="M2891" t="s">
        <v>21</v>
      </c>
      <c r="N2891" s="18">
        <f>VLOOKUP(Barcelona_Idealista4[[#This Row],[lift]],Tabla5[],2,0)</f>
        <v>0.02</v>
      </c>
      <c r="O2891" s="25">
        <v>142500</v>
      </c>
      <c r="P2891" s="25">
        <f>Barcelona_Idealista4[[#This Row],[prices]]/Barcelona_Idealista4[[#This Row],[area_m2]]</f>
        <v>2638.8888888888887</v>
      </c>
      <c r="Q2891" t="str">
        <f>_xlfn.TEXTJOIN("-",0,Barcelona_Idealista4[[#This Row],[condition]],Barcelona_Idealista4[[#This Row],[prices]])</f>
        <v>needs refurb-142500</v>
      </c>
      <c r="R2891" s="11" t="str" cm="1">
        <f t="array" ref="R289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892" spans="1:18" x14ac:dyDescent="0.2">
      <c r="A2892" s="1">
        <v>44926</v>
      </c>
      <c r="B2892" s="14">
        <f>YEAR(Barcelona_Idealista4[[#This Row],[Fecha]])</f>
        <v>2022</v>
      </c>
      <c r="C2892" t="s">
        <v>3013</v>
      </c>
      <c r="D2892" t="s">
        <v>11</v>
      </c>
      <c r="E2892" t="s">
        <v>37</v>
      </c>
      <c r="F2892" t="s">
        <v>74</v>
      </c>
      <c r="G2892" t="s">
        <v>120</v>
      </c>
      <c r="H2892" t="s">
        <v>23</v>
      </c>
      <c r="I2892">
        <v>2</v>
      </c>
      <c r="J2892">
        <v>70</v>
      </c>
      <c r="K2892" t="s">
        <v>16</v>
      </c>
      <c r="L2892" t="s">
        <v>67</v>
      </c>
      <c r="M2892" t="s">
        <v>36</v>
      </c>
      <c r="N2892" s="18">
        <f>VLOOKUP(Barcelona_Idealista4[[#This Row],[lift]],Tabla5[],2,0)</f>
        <v>0</v>
      </c>
      <c r="O2892" s="25">
        <v>280000</v>
      </c>
      <c r="P2892" s="25">
        <f>Barcelona_Idealista4[[#This Row],[prices]]/Barcelona_Idealista4[[#This Row],[area_m2]]</f>
        <v>4000</v>
      </c>
      <c r="Q2892" t="str">
        <f>_xlfn.TEXTJOIN("-",0,Barcelona_Idealista4[[#This Row],[condition]],Barcelona_Idealista4[[#This Row],[prices]])</f>
        <v>needs refurb-280000</v>
      </c>
      <c r="R2892" s="11" t="str" cm="1">
        <f t="array" ref="R28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3" spans="1:18" x14ac:dyDescent="0.2">
      <c r="A2893" s="1">
        <v>44927</v>
      </c>
      <c r="B2893" s="14">
        <f>YEAR(Barcelona_Idealista4[[#This Row],[Fecha]])</f>
        <v>2023</v>
      </c>
      <c r="C2893" t="s">
        <v>3014</v>
      </c>
      <c r="D2893" t="s">
        <v>11</v>
      </c>
      <c r="E2893" t="s">
        <v>37</v>
      </c>
      <c r="F2893" t="s">
        <v>74</v>
      </c>
      <c r="G2893" t="s">
        <v>120</v>
      </c>
      <c r="H2893" t="s">
        <v>23</v>
      </c>
      <c r="I2893">
        <v>1</v>
      </c>
      <c r="J2893">
        <v>61</v>
      </c>
      <c r="K2893" t="s">
        <v>16</v>
      </c>
      <c r="L2893" t="s">
        <v>17</v>
      </c>
      <c r="M2893" t="s">
        <v>36</v>
      </c>
      <c r="N2893" s="18">
        <f>VLOOKUP(Barcelona_Idealista4[[#This Row],[lift]],Tabla5[],2,0)</f>
        <v>0</v>
      </c>
      <c r="O2893" s="25">
        <v>250000</v>
      </c>
      <c r="P2893" s="25">
        <f>Barcelona_Idealista4[[#This Row],[prices]]/Barcelona_Idealista4[[#This Row],[area_m2]]</f>
        <v>4098.3606557377052</v>
      </c>
      <c r="Q2893" t="str">
        <f>_xlfn.TEXTJOIN("-",0,Barcelona_Idealista4[[#This Row],[condition]],Barcelona_Idealista4[[#This Row],[prices]])</f>
        <v>needs refurb-250000</v>
      </c>
      <c r="R2893" s="11" t="str" cm="1">
        <f t="array" ref="R28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4" spans="1:18" x14ac:dyDescent="0.2">
      <c r="A2894" s="1">
        <v>44928</v>
      </c>
      <c r="B2894" s="14">
        <f>YEAR(Barcelona_Idealista4[[#This Row],[Fecha]])</f>
        <v>2023</v>
      </c>
      <c r="C2894" t="s">
        <v>3015</v>
      </c>
      <c r="D2894" t="s">
        <v>11</v>
      </c>
      <c r="E2894" t="s">
        <v>12</v>
      </c>
      <c r="F2894" t="s">
        <v>41</v>
      </c>
      <c r="G2894" t="s">
        <v>120</v>
      </c>
      <c r="H2894" t="s">
        <v>15</v>
      </c>
      <c r="I2894">
        <v>3</v>
      </c>
      <c r="J2894">
        <v>76</v>
      </c>
      <c r="K2894" t="s">
        <v>16</v>
      </c>
      <c r="L2894" t="s">
        <v>17</v>
      </c>
      <c r="M2894" t="s">
        <v>18</v>
      </c>
      <c r="N2894" s="18">
        <f>VLOOKUP(Barcelona_Idealista4[[#This Row],[lift]],Tabla5[],2,0)</f>
        <v>0</v>
      </c>
      <c r="O2894" s="25">
        <v>570000</v>
      </c>
      <c r="P2894" s="25">
        <f>Barcelona_Idealista4[[#This Row],[prices]]/Barcelona_Idealista4[[#This Row],[area_m2]]</f>
        <v>7500</v>
      </c>
      <c r="Q2894" t="str">
        <f>_xlfn.TEXTJOIN("-",0,Barcelona_Idealista4[[#This Row],[condition]],Barcelona_Idealista4[[#This Row],[prices]])</f>
        <v>needs refurb-570000</v>
      </c>
      <c r="R2894" s="11" t="str" cm="1">
        <f t="array" ref="R28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5" spans="1:18" x14ac:dyDescent="0.2">
      <c r="A2895" s="1">
        <v>44929</v>
      </c>
      <c r="B2895" s="14">
        <f>YEAR(Barcelona_Idealista4[[#This Row],[Fecha]])</f>
        <v>2023</v>
      </c>
      <c r="C2895" t="s">
        <v>3016</v>
      </c>
      <c r="D2895" t="s">
        <v>11</v>
      </c>
      <c r="E2895" t="s">
        <v>34</v>
      </c>
      <c r="F2895" t="s">
        <v>35</v>
      </c>
      <c r="G2895" t="s">
        <v>120</v>
      </c>
      <c r="H2895" t="s">
        <v>15</v>
      </c>
      <c r="I2895">
        <v>4</v>
      </c>
      <c r="J2895">
        <v>178</v>
      </c>
      <c r="K2895" t="s">
        <v>16</v>
      </c>
      <c r="L2895" t="s">
        <v>17</v>
      </c>
      <c r="M2895" t="s">
        <v>60</v>
      </c>
      <c r="N2895" s="18">
        <f>VLOOKUP(Barcelona_Idealista4[[#This Row],[lift]],Tabla5[],2,0)</f>
        <v>0</v>
      </c>
      <c r="O2895" s="25">
        <v>1150000</v>
      </c>
      <c r="P2895" s="25">
        <f>Barcelona_Idealista4[[#This Row],[prices]]/Barcelona_Idealista4[[#This Row],[area_m2]]</f>
        <v>6460.6741573033705</v>
      </c>
      <c r="Q2895" t="str">
        <f>_xlfn.TEXTJOIN("-",0,Barcelona_Idealista4[[#This Row],[condition]],Barcelona_Idealista4[[#This Row],[prices]])</f>
        <v>needs refurb-1150000</v>
      </c>
      <c r="R2895" s="11" t="str" cm="1">
        <f t="array" ref="R28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6" spans="1:18" x14ac:dyDescent="0.2">
      <c r="A2896" s="1">
        <v>44930</v>
      </c>
      <c r="B2896" s="14">
        <f>YEAR(Barcelona_Idealista4[[#This Row],[Fecha]])</f>
        <v>2023</v>
      </c>
      <c r="C2896" t="s">
        <v>3017</v>
      </c>
      <c r="D2896" t="s">
        <v>11</v>
      </c>
      <c r="E2896" t="s">
        <v>12</v>
      </c>
      <c r="F2896" t="s">
        <v>22</v>
      </c>
      <c r="G2896" t="s">
        <v>120</v>
      </c>
      <c r="H2896" t="s">
        <v>15</v>
      </c>
      <c r="I2896">
        <v>4</v>
      </c>
      <c r="J2896">
        <v>89</v>
      </c>
      <c r="K2896" t="s">
        <v>16</v>
      </c>
      <c r="L2896" t="s">
        <v>17</v>
      </c>
      <c r="M2896" t="s">
        <v>18</v>
      </c>
      <c r="N2896" s="18">
        <f>VLOOKUP(Barcelona_Idealista4[[#This Row],[lift]],Tabla5[],2,0)</f>
        <v>0</v>
      </c>
      <c r="O2896" s="25">
        <v>350000</v>
      </c>
      <c r="P2896" s="25">
        <f>Barcelona_Idealista4[[#This Row],[prices]]/Barcelona_Idealista4[[#This Row],[area_m2]]</f>
        <v>3932.5842696629215</v>
      </c>
      <c r="Q2896" t="str">
        <f>_xlfn.TEXTJOIN("-",0,Barcelona_Idealista4[[#This Row],[condition]],Barcelona_Idealista4[[#This Row],[prices]])</f>
        <v>needs refurb-350000</v>
      </c>
      <c r="R2896" s="11" t="str" cm="1">
        <f t="array" ref="R28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7" spans="1:18" x14ac:dyDescent="0.2">
      <c r="A2897" s="1">
        <v>44931</v>
      </c>
      <c r="B2897" s="14">
        <f>YEAR(Barcelona_Idealista4[[#This Row],[Fecha]])</f>
        <v>2023</v>
      </c>
      <c r="C2897" t="s">
        <v>3018</v>
      </c>
      <c r="D2897" t="s">
        <v>11</v>
      </c>
      <c r="E2897" t="s">
        <v>12</v>
      </c>
      <c r="F2897" t="s">
        <v>31</v>
      </c>
      <c r="G2897" t="s">
        <v>120</v>
      </c>
      <c r="H2897" t="s">
        <v>15</v>
      </c>
      <c r="I2897">
        <v>4</v>
      </c>
      <c r="J2897">
        <v>124</v>
      </c>
      <c r="K2897" t="s">
        <v>16</v>
      </c>
      <c r="L2897" t="s">
        <v>17</v>
      </c>
      <c r="M2897" t="s">
        <v>18</v>
      </c>
      <c r="N2897" s="18">
        <f>VLOOKUP(Barcelona_Idealista4[[#This Row],[lift]],Tabla5[],2,0)</f>
        <v>0</v>
      </c>
      <c r="O2897" s="25">
        <v>390000</v>
      </c>
      <c r="P2897" s="25">
        <f>Barcelona_Idealista4[[#This Row],[prices]]/Barcelona_Idealista4[[#This Row],[area_m2]]</f>
        <v>3145.1612903225805</v>
      </c>
      <c r="Q2897" t="str">
        <f>_xlfn.TEXTJOIN("-",0,Barcelona_Idealista4[[#This Row],[condition]],Barcelona_Idealista4[[#This Row],[prices]])</f>
        <v>needs refurb-390000</v>
      </c>
      <c r="R2897" s="11" t="str" cm="1">
        <f t="array" ref="R28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8" spans="1:18" x14ac:dyDescent="0.2">
      <c r="A2898" s="1">
        <v>44932</v>
      </c>
      <c r="B2898" s="14">
        <f>YEAR(Barcelona_Idealista4[[#This Row],[Fecha]])</f>
        <v>2023</v>
      </c>
      <c r="C2898" t="s">
        <v>3019</v>
      </c>
      <c r="D2898" t="s">
        <v>11</v>
      </c>
      <c r="E2898" t="s">
        <v>19</v>
      </c>
      <c r="F2898" t="s">
        <v>20</v>
      </c>
      <c r="G2898" t="s">
        <v>120</v>
      </c>
      <c r="H2898" t="s">
        <v>23</v>
      </c>
      <c r="I2898">
        <v>5</v>
      </c>
      <c r="J2898">
        <v>185</v>
      </c>
      <c r="K2898" t="s">
        <v>16</v>
      </c>
      <c r="L2898" t="s">
        <v>17</v>
      </c>
      <c r="M2898" t="s">
        <v>36</v>
      </c>
      <c r="N2898" s="18">
        <f>VLOOKUP(Barcelona_Idealista4[[#This Row],[lift]],Tabla5[],2,0)</f>
        <v>0</v>
      </c>
      <c r="O2898" s="25">
        <v>1390000</v>
      </c>
      <c r="P2898" s="25">
        <f>Barcelona_Idealista4[[#This Row],[prices]]/Barcelona_Idealista4[[#This Row],[area_m2]]</f>
        <v>7513.5135135135133</v>
      </c>
      <c r="Q2898" t="str">
        <f>_xlfn.TEXTJOIN("-",0,Barcelona_Idealista4[[#This Row],[condition]],Barcelona_Idealista4[[#This Row],[prices]])</f>
        <v>needs refurb-1390000</v>
      </c>
      <c r="R2898" s="11" t="str" cm="1">
        <f t="array" ref="R28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899" spans="1:18" x14ac:dyDescent="0.2">
      <c r="A2899" s="1">
        <v>44933</v>
      </c>
      <c r="B2899" s="14">
        <f>YEAR(Barcelona_Idealista4[[#This Row],[Fecha]])</f>
        <v>2023</v>
      </c>
      <c r="C2899" t="s">
        <v>3020</v>
      </c>
      <c r="D2899" t="s">
        <v>11</v>
      </c>
      <c r="E2899" t="s">
        <v>42</v>
      </c>
      <c r="F2899" t="s">
        <v>62</v>
      </c>
      <c r="G2899" t="s">
        <v>120</v>
      </c>
      <c r="H2899" t="s">
        <v>15</v>
      </c>
      <c r="I2899">
        <v>3</v>
      </c>
      <c r="J2899">
        <v>67</v>
      </c>
      <c r="K2899" t="s">
        <v>16</v>
      </c>
      <c r="L2899" t="s">
        <v>17</v>
      </c>
      <c r="M2899" t="s">
        <v>21</v>
      </c>
      <c r="N2899" s="18">
        <f>VLOOKUP(Barcelona_Idealista4[[#This Row],[lift]],Tabla5[],2,0)</f>
        <v>0</v>
      </c>
      <c r="O2899" s="25">
        <v>205000</v>
      </c>
      <c r="P2899" s="25">
        <f>Barcelona_Idealista4[[#This Row],[prices]]/Barcelona_Idealista4[[#This Row],[area_m2]]</f>
        <v>3059.7014925373132</v>
      </c>
      <c r="Q2899" t="str">
        <f>_xlfn.TEXTJOIN("-",0,Barcelona_Idealista4[[#This Row],[condition]],Barcelona_Idealista4[[#This Row],[prices]])</f>
        <v>needs refurb-205000</v>
      </c>
      <c r="R2899" s="11" t="str" cm="1">
        <f t="array" ref="R28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0" spans="1:18" x14ac:dyDescent="0.2">
      <c r="A2900" s="1">
        <v>44934</v>
      </c>
      <c r="B2900" s="14">
        <f>YEAR(Barcelona_Idealista4[[#This Row],[Fecha]])</f>
        <v>2023</v>
      </c>
      <c r="C2900" t="s">
        <v>3021</v>
      </c>
      <c r="D2900" t="s">
        <v>11</v>
      </c>
      <c r="E2900" t="s">
        <v>25</v>
      </c>
      <c r="F2900" t="s">
        <v>101</v>
      </c>
      <c r="G2900" t="s">
        <v>120</v>
      </c>
      <c r="H2900" t="s">
        <v>15</v>
      </c>
      <c r="I2900">
        <v>4</v>
      </c>
      <c r="J2900">
        <v>123</v>
      </c>
      <c r="K2900" t="s">
        <v>16</v>
      </c>
      <c r="L2900" t="s">
        <v>17</v>
      </c>
      <c r="M2900" t="s">
        <v>18</v>
      </c>
      <c r="N2900" s="18">
        <f>VLOOKUP(Barcelona_Idealista4[[#This Row],[lift]],Tabla5[],2,0)</f>
        <v>0</v>
      </c>
      <c r="O2900" s="25">
        <v>270000</v>
      </c>
      <c r="P2900" s="25">
        <f>Barcelona_Idealista4[[#This Row],[prices]]/Barcelona_Idealista4[[#This Row],[area_m2]]</f>
        <v>2195.1219512195121</v>
      </c>
      <c r="Q2900" t="str">
        <f>_xlfn.TEXTJOIN("-",0,Barcelona_Idealista4[[#This Row],[condition]],Barcelona_Idealista4[[#This Row],[prices]])</f>
        <v>needs refurb-270000</v>
      </c>
      <c r="R2900" s="11" t="str" cm="1">
        <f t="array" ref="R290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01" spans="1:18" x14ac:dyDescent="0.2">
      <c r="A2901" s="1">
        <v>44935</v>
      </c>
      <c r="B2901" s="14">
        <f>YEAR(Barcelona_Idealista4[[#This Row],[Fecha]])</f>
        <v>2023</v>
      </c>
      <c r="C2901" t="s">
        <v>3022</v>
      </c>
      <c r="D2901" t="s">
        <v>11</v>
      </c>
      <c r="E2901" t="s">
        <v>12</v>
      </c>
      <c r="F2901" t="s">
        <v>13</v>
      </c>
      <c r="G2901" t="s">
        <v>120</v>
      </c>
      <c r="H2901" t="s">
        <v>15</v>
      </c>
      <c r="I2901">
        <v>4</v>
      </c>
      <c r="J2901">
        <v>210</v>
      </c>
      <c r="K2901" t="s">
        <v>16</v>
      </c>
      <c r="L2901" t="s">
        <v>17</v>
      </c>
      <c r="M2901" t="s">
        <v>21</v>
      </c>
      <c r="N2901" s="18">
        <f>VLOOKUP(Barcelona_Idealista4[[#This Row],[lift]],Tabla5[],2,0)</f>
        <v>0</v>
      </c>
      <c r="O2901" s="25">
        <v>1195000</v>
      </c>
      <c r="P2901" s="25">
        <f>Barcelona_Idealista4[[#This Row],[prices]]/Barcelona_Idealista4[[#This Row],[area_m2]]</f>
        <v>5690.4761904761908</v>
      </c>
      <c r="Q2901" t="str">
        <f>_xlfn.TEXTJOIN("-",0,Barcelona_Idealista4[[#This Row],[condition]],Barcelona_Idealista4[[#This Row],[prices]])</f>
        <v>needs refurb-1195000</v>
      </c>
      <c r="R2901" s="11" t="str" cm="1">
        <f t="array" ref="R29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2" spans="1:18" x14ac:dyDescent="0.2">
      <c r="A2902" s="1">
        <v>44936</v>
      </c>
      <c r="B2902" s="14">
        <f>YEAR(Barcelona_Idealista4[[#This Row],[Fecha]])</f>
        <v>2023</v>
      </c>
      <c r="C2902" t="s">
        <v>3023</v>
      </c>
      <c r="D2902" t="s">
        <v>11</v>
      </c>
      <c r="E2902" t="s">
        <v>12</v>
      </c>
      <c r="F2902" t="s">
        <v>41</v>
      </c>
      <c r="G2902" t="s">
        <v>120</v>
      </c>
      <c r="H2902" t="s">
        <v>15</v>
      </c>
      <c r="I2902">
        <v>5</v>
      </c>
      <c r="J2902">
        <v>136</v>
      </c>
      <c r="K2902" t="s">
        <v>16</v>
      </c>
      <c r="L2902" t="s">
        <v>17</v>
      </c>
      <c r="M2902" t="s">
        <v>60</v>
      </c>
      <c r="N2902" s="18">
        <f>VLOOKUP(Barcelona_Idealista4[[#This Row],[lift]],Tabla5[],2,0)</f>
        <v>0</v>
      </c>
      <c r="O2902" s="25">
        <v>470000</v>
      </c>
      <c r="P2902" s="25">
        <f>Barcelona_Idealista4[[#This Row],[prices]]/Barcelona_Idealista4[[#This Row],[area_m2]]</f>
        <v>3455.8823529411766</v>
      </c>
      <c r="Q2902" t="str">
        <f>_xlfn.TEXTJOIN("-",0,Barcelona_Idealista4[[#This Row],[condition]],Barcelona_Idealista4[[#This Row],[prices]])</f>
        <v>needs refurb-470000</v>
      </c>
      <c r="R2902" s="11" t="str" cm="1">
        <f t="array" ref="R29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3" spans="1:18" x14ac:dyDescent="0.2">
      <c r="A2903" s="1">
        <v>44937</v>
      </c>
      <c r="B2903" s="14">
        <f>YEAR(Barcelona_Idealista4[[#This Row],[Fecha]])</f>
        <v>2023</v>
      </c>
      <c r="C2903" t="s">
        <v>3024</v>
      </c>
      <c r="D2903" t="s">
        <v>11</v>
      </c>
      <c r="E2903" t="s">
        <v>12</v>
      </c>
      <c r="F2903" t="s">
        <v>30</v>
      </c>
      <c r="G2903" t="s">
        <v>120</v>
      </c>
      <c r="H2903" t="s">
        <v>23</v>
      </c>
      <c r="I2903">
        <v>3</v>
      </c>
      <c r="J2903">
        <v>110</v>
      </c>
      <c r="K2903" t="s">
        <v>16</v>
      </c>
      <c r="L2903" t="s">
        <v>17</v>
      </c>
      <c r="M2903" t="s">
        <v>46</v>
      </c>
      <c r="N2903" s="18">
        <f>VLOOKUP(Barcelona_Idealista4[[#This Row],[lift]],Tabla5[],2,0)</f>
        <v>0</v>
      </c>
      <c r="O2903" s="25">
        <v>469000</v>
      </c>
      <c r="P2903" s="25">
        <f>Barcelona_Idealista4[[#This Row],[prices]]/Barcelona_Idealista4[[#This Row],[area_m2]]</f>
        <v>4263.636363636364</v>
      </c>
      <c r="Q2903" t="str">
        <f>_xlfn.TEXTJOIN("-",0,Barcelona_Idealista4[[#This Row],[condition]],Barcelona_Idealista4[[#This Row],[prices]])</f>
        <v>needs refurb-469000</v>
      </c>
      <c r="R2903" s="11" t="str" cm="1">
        <f t="array" ref="R29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4" spans="1:18" x14ac:dyDescent="0.2">
      <c r="A2904" s="1">
        <v>44938</v>
      </c>
      <c r="B2904" s="14">
        <f>YEAR(Barcelona_Idealista4[[#This Row],[Fecha]])</f>
        <v>2023</v>
      </c>
      <c r="C2904" t="s">
        <v>3025</v>
      </c>
      <c r="D2904" t="s">
        <v>11</v>
      </c>
      <c r="E2904" t="s">
        <v>37</v>
      </c>
      <c r="F2904" t="s">
        <v>74</v>
      </c>
      <c r="G2904" t="s">
        <v>120</v>
      </c>
      <c r="H2904" t="s">
        <v>15</v>
      </c>
      <c r="I2904">
        <v>2</v>
      </c>
      <c r="J2904">
        <v>40</v>
      </c>
      <c r="K2904" t="s">
        <v>28</v>
      </c>
      <c r="L2904" t="s">
        <v>17</v>
      </c>
      <c r="M2904" t="s">
        <v>18</v>
      </c>
      <c r="N2904" s="18">
        <f>VLOOKUP(Barcelona_Idealista4[[#This Row],[lift]],Tabla5[],2,0)</f>
        <v>0.02</v>
      </c>
      <c r="O2904" s="25">
        <v>96000</v>
      </c>
      <c r="P2904" s="25">
        <f>Barcelona_Idealista4[[#This Row],[prices]]/Barcelona_Idealista4[[#This Row],[area_m2]]</f>
        <v>2400</v>
      </c>
      <c r="Q2904" t="str">
        <f>_xlfn.TEXTJOIN("-",0,Barcelona_Idealista4[[#This Row],[condition]],Barcelona_Idealista4[[#This Row],[prices]])</f>
        <v>needs refurb-96000</v>
      </c>
      <c r="R2904" s="11" t="str" cm="1">
        <f t="array" ref="R29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05" spans="1:18" x14ac:dyDescent="0.2">
      <c r="A2905" s="1">
        <v>44939</v>
      </c>
      <c r="B2905" s="14">
        <f>YEAR(Barcelona_Idealista4[[#This Row],[Fecha]])</f>
        <v>2023</v>
      </c>
      <c r="C2905" t="s">
        <v>3026</v>
      </c>
      <c r="D2905" t="s">
        <v>11</v>
      </c>
      <c r="E2905" t="s">
        <v>37</v>
      </c>
      <c r="F2905" t="s">
        <v>74</v>
      </c>
      <c r="G2905" t="s">
        <v>120</v>
      </c>
      <c r="H2905" t="s">
        <v>15</v>
      </c>
      <c r="I2905">
        <v>2</v>
      </c>
      <c r="J2905">
        <v>50</v>
      </c>
      <c r="K2905" t="s">
        <v>16</v>
      </c>
      <c r="L2905" t="s">
        <v>17</v>
      </c>
      <c r="M2905" t="s">
        <v>36</v>
      </c>
      <c r="N2905" s="18">
        <f>VLOOKUP(Barcelona_Idealista4[[#This Row],[lift]],Tabla5[],2,0)</f>
        <v>0</v>
      </c>
      <c r="O2905" s="25">
        <v>200000</v>
      </c>
      <c r="P2905" s="25">
        <f>Barcelona_Idealista4[[#This Row],[prices]]/Barcelona_Idealista4[[#This Row],[area_m2]]</f>
        <v>4000</v>
      </c>
      <c r="Q2905" t="str">
        <f>_xlfn.TEXTJOIN("-",0,Barcelona_Idealista4[[#This Row],[condition]],Barcelona_Idealista4[[#This Row],[prices]])</f>
        <v>needs refurb-200000</v>
      </c>
      <c r="R2905" s="11" t="str" cm="1">
        <f t="array" ref="R29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6" spans="1:18" x14ac:dyDescent="0.2">
      <c r="A2906" s="1">
        <v>44940</v>
      </c>
      <c r="B2906" s="14">
        <f>YEAR(Barcelona_Idealista4[[#This Row],[Fecha]])</f>
        <v>2023</v>
      </c>
      <c r="C2906" t="s">
        <v>3027</v>
      </c>
      <c r="D2906" t="s">
        <v>11</v>
      </c>
      <c r="E2906" t="s">
        <v>34</v>
      </c>
      <c r="F2906" t="s">
        <v>44</v>
      </c>
      <c r="G2906" t="s">
        <v>120</v>
      </c>
      <c r="H2906" t="s">
        <v>15</v>
      </c>
      <c r="I2906">
        <v>8</v>
      </c>
      <c r="J2906">
        <v>447</v>
      </c>
      <c r="K2906" t="s">
        <v>16</v>
      </c>
      <c r="L2906" t="s">
        <v>17</v>
      </c>
      <c r="M2906" t="s">
        <v>21</v>
      </c>
      <c r="N2906" s="18">
        <f>VLOOKUP(Barcelona_Idealista4[[#This Row],[lift]],Tabla5[],2,0)</f>
        <v>0</v>
      </c>
      <c r="O2906" s="25">
        <v>2100000</v>
      </c>
      <c r="P2906" s="25">
        <f>Barcelona_Idealista4[[#This Row],[prices]]/Barcelona_Idealista4[[#This Row],[area_m2]]</f>
        <v>4697.9865771812083</v>
      </c>
      <c r="Q2906" t="str">
        <f>_xlfn.TEXTJOIN("-",0,Barcelona_Idealista4[[#This Row],[condition]],Barcelona_Idealista4[[#This Row],[prices]])</f>
        <v>needs refurb-2100000</v>
      </c>
      <c r="R2906" s="11" t="str" cm="1">
        <f t="array" ref="R29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7" spans="1:18" x14ac:dyDescent="0.2">
      <c r="A2907" s="1">
        <v>44941</v>
      </c>
      <c r="B2907" s="14">
        <f>YEAR(Barcelona_Idealista4[[#This Row],[Fecha]])</f>
        <v>2023</v>
      </c>
      <c r="C2907" t="s">
        <v>3028</v>
      </c>
      <c r="D2907" t="s">
        <v>11</v>
      </c>
      <c r="E2907" t="s">
        <v>42</v>
      </c>
      <c r="F2907" t="s">
        <v>62</v>
      </c>
      <c r="G2907" t="s">
        <v>120</v>
      </c>
      <c r="H2907" t="s">
        <v>15</v>
      </c>
      <c r="I2907">
        <v>3</v>
      </c>
      <c r="J2907">
        <v>69</v>
      </c>
      <c r="K2907" t="s">
        <v>16</v>
      </c>
      <c r="L2907" t="s">
        <v>17</v>
      </c>
      <c r="M2907" t="s">
        <v>18</v>
      </c>
      <c r="N2907" s="18">
        <f>VLOOKUP(Barcelona_Idealista4[[#This Row],[lift]],Tabla5[],2,0)</f>
        <v>0</v>
      </c>
      <c r="O2907" s="25">
        <v>299000</v>
      </c>
      <c r="P2907" s="25">
        <f>Barcelona_Idealista4[[#This Row],[prices]]/Barcelona_Idealista4[[#This Row],[area_m2]]</f>
        <v>4333.333333333333</v>
      </c>
      <c r="Q2907" t="str">
        <f>_xlfn.TEXTJOIN("-",0,Barcelona_Idealista4[[#This Row],[condition]],Barcelona_Idealista4[[#This Row],[prices]])</f>
        <v>needs refurb-299000</v>
      </c>
      <c r="R2907" s="11" t="str" cm="1">
        <f t="array" ref="R29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8" spans="1:18" x14ac:dyDescent="0.2">
      <c r="A2908" s="1">
        <v>44942</v>
      </c>
      <c r="B2908" s="14">
        <f>YEAR(Barcelona_Idealista4[[#This Row],[Fecha]])</f>
        <v>2023</v>
      </c>
      <c r="C2908" t="s">
        <v>3029</v>
      </c>
      <c r="D2908" t="s">
        <v>11</v>
      </c>
      <c r="E2908" t="s">
        <v>19</v>
      </c>
      <c r="F2908" t="s">
        <v>68</v>
      </c>
      <c r="G2908" t="s">
        <v>120</v>
      </c>
      <c r="H2908" t="s">
        <v>23</v>
      </c>
      <c r="I2908">
        <v>4</v>
      </c>
      <c r="J2908">
        <v>91</v>
      </c>
      <c r="K2908" t="s">
        <v>16</v>
      </c>
      <c r="L2908" t="s">
        <v>17</v>
      </c>
      <c r="M2908" t="s">
        <v>58</v>
      </c>
      <c r="N2908" s="18">
        <f>VLOOKUP(Barcelona_Idealista4[[#This Row],[lift]],Tabla5[],2,0)</f>
        <v>0</v>
      </c>
      <c r="O2908" s="25">
        <v>520000</v>
      </c>
      <c r="P2908" s="25">
        <f>Barcelona_Idealista4[[#This Row],[prices]]/Barcelona_Idealista4[[#This Row],[area_m2]]</f>
        <v>5714.2857142857147</v>
      </c>
      <c r="Q2908" t="str">
        <f>_xlfn.TEXTJOIN("-",0,Barcelona_Idealista4[[#This Row],[condition]],Barcelona_Idealista4[[#This Row],[prices]])</f>
        <v>needs refurb-520000</v>
      </c>
      <c r="R2908" s="11" t="str" cm="1">
        <f t="array" ref="R29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09" spans="1:18" x14ac:dyDescent="0.2">
      <c r="A2909" s="1">
        <v>44943</v>
      </c>
      <c r="B2909" s="14">
        <f>YEAR(Barcelona_Idealista4[[#This Row],[Fecha]])</f>
        <v>2023</v>
      </c>
      <c r="C2909" t="s">
        <v>3030</v>
      </c>
      <c r="D2909" t="s">
        <v>11</v>
      </c>
      <c r="E2909" t="s">
        <v>54</v>
      </c>
      <c r="F2909" t="s">
        <v>97</v>
      </c>
      <c r="G2909" t="s">
        <v>120</v>
      </c>
      <c r="H2909" t="s">
        <v>15</v>
      </c>
      <c r="I2909">
        <v>3</v>
      </c>
      <c r="J2909">
        <v>74</v>
      </c>
      <c r="K2909" t="s">
        <v>16</v>
      </c>
      <c r="L2909" t="s">
        <v>17</v>
      </c>
      <c r="M2909" t="s">
        <v>60</v>
      </c>
      <c r="N2909" s="18">
        <f>VLOOKUP(Barcelona_Idealista4[[#This Row],[lift]],Tabla5[],2,0)</f>
        <v>0</v>
      </c>
      <c r="O2909" s="25">
        <v>279000</v>
      </c>
      <c r="P2909" s="25">
        <f>Barcelona_Idealista4[[#This Row],[prices]]/Barcelona_Idealista4[[#This Row],[area_m2]]</f>
        <v>3770.2702702702704</v>
      </c>
      <c r="Q2909" t="str">
        <f>_xlfn.TEXTJOIN("-",0,Barcelona_Idealista4[[#This Row],[condition]],Barcelona_Idealista4[[#This Row],[prices]])</f>
        <v>needs refurb-279000</v>
      </c>
      <c r="R2909" s="11" t="str" cm="1">
        <f t="array" ref="R29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0" spans="1:18" x14ac:dyDescent="0.2">
      <c r="A2910" s="1">
        <v>44944</v>
      </c>
      <c r="B2910" s="14">
        <f>YEAR(Barcelona_Idealista4[[#This Row],[Fecha]])</f>
        <v>2023</v>
      </c>
      <c r="C2910" t="s">
        <v>3031</v>
      </c>
      <c r="D2910" t="s">
        <v>11</v>
      </c>
      <c r="E2910" t="s">
        <v>37</v>
      </c>
      <c r="F2910" t="s">
        <v>38</v>
      </c>
      <c r="G2910" t="s">
        <v>120</v>
      </c>
      <c r="H2910" t="s">
        <v>15</v>
      </c>
      <c r="I2910">
        <v>4</v>
      </c>
      <c r="J2910">
        <v>94</v>
      </c>
      <c r="K2910" t="s">
        <v>28</v>
      </c>
      <c r="L2910" t="s">
        <v>17</v>
      </c>
      <c r="M2910" t="s">
        <v>18</v>
      </c>
      <c r="N2910" s="18">
        <f>VLOOKUP(Barcelona_Idealista4[[#This Row],[lift]],Tabla5[],2,0)</f>
        <v>0.02</v>
      </c>
      <c r="O2910" s="25">
        <v>325000</v>
      </c>
      <c r="P2910" s="25">
        <f>Barcelona_Idealista4[[#This Row],[prices]]/Barcelona_Idealista4[[#This Row],[area_m2]]</f>
        <v>3457.4468085106382</v>
      </c>
      <c r="Q2910" t="str">
        <f>_xlfn.TEXTJOIN("-",0,Barcelona_Idealista4[[#This Row],[condition]],Barcelona_Idealista4[[#This Row],[prices]])</f>
        <v>needs refurb-325000</v>
      </c>
      <c r="R2910" s="11" t="str" cm="1">
        <f t="array" ref="R29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1" spans="1:18" x14ac:dyDescent="0.2">
      <c r="A2911" s="1">
        <v>44945</v>
      </c>
      <c r="B2911" s="14">
        <f>YEAR(Barcelona_Idealista4[[#This Row],[Fecha]])</f>
        <v>2023</v>
      </c>
      <c r="C2911" t="s">
        <v>3032</v>
      </c>
      <c r="D2911" t="s">
        <v>11</v>
      </c>
      <c r="E2911" t="s">
        <v>12</v>
      </c>
      <c r="F2911" t="s">
        <v>31</v>
      </c>
      <c r="G2911" t="s">
        <v>120</v>
      </c>
      <c r="H2911" t="s">
        <v>23</v>
      </c>
      <c r="I2911">
        <v>3</v>
      </c>
      <c r="J2911">
        <v>85</v>
      </c>
      <c r="K2911" t="s">
        <v>16</v>
      </c>
      <c r="L2911" t="s">
        <v>17</v>
      </c>
      <c r="M2911" t="s">
        <v>24</v>
      </c>
      <c r="N2911" s="18">
        <f>VLOOKUP(Barcelona_Idealista4[[#This Row],[lift]],Tabla5[],2,0)</f>
        <v>0</v>
      </c>
      <c r="O2911" s="25">
        <v>470000</v>
      </c>
      <c r="P2911" s="25">
        <f>Barcelona_Idealista4[[#This Row],[prices]]/Barcelona_Idealista4[[#This Row],[area_m2]]</f>
        <v>5529.411764705882</v>
      </c>
      <c r="Q2911" t="str">
        <f>_xlfn.TEXTJOIN("-",0,Barcelona_Idealista4[[#This Row],[condition]],Barcelona_Idealista4[[#This Row],[prices]])</f>
        <v>needs refurb-470000</v>
      </c>
      <c r="R2911" s="11" t="str" cm="1">
        <f t="array" ref="R29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2" spans="1:18" x14ac:dyDescent="0.2">
      <c r="A2912" s="1">
        <v>44946</v>
      </c>
      <c r="B2912" s="14">
        <f>YEAR(Barcelona_Idealista4[[#This Row],[Fecha]])</f>
        <v>2023</v>
      </c>
      <c r="C2912" t="s">
        <v>3033</v>
      </c>
      <c r="D2912" t="s">
        <v>11</v>
      </c>
      <c r="E2912" t="s">
        <v>12</v>
      </c>
      <c r="F2912" t="s">
        <v>13</v>
      </c>
      <c r="G2912" t="s">
        <v>120</v>
      </c>
      <c r="H2912" t="s">
        <v>15</v>
      </c>
      <c r="I2912">
        <v>5</v>
      </c>
      <c r="J2912">
        <v>157</v>
      </c>
      <c r="K2912" t="s">
        <v>16</v>
      </c>
      <c r="L2912" t="s">
        <v>17</v>
      </c>
      <c r="M2912" t="s">
        <v>18</v>
      </c>
      <c r="N2912" s="18">
        <f>VLOOKUP(Barcelona_Idealista4[[#This Row],[lift]],Tabla5[],2,0)</f>
        <v>0</v>
      </c>
      <c r="O2912" s="25">
        <v>505000</v>
      </c>
      <c r="P2912" s="25">
        <f>Barcelona_Idealista4[[#This Row],[prices]]/Barcelona_Idealista4[[#This Row],[area_m2]]</f>
        <v>3216.56050955414</v>
      </c>
      <c r="Q2912" t="str">
        <f>_xlfn.TEXTJOIN("-",0,Barcelona_Idealista4[[#This Row],[condition]],Barcelona_Idealista4[[#This Row],[prices]])</f>
        <v>needs refurb-505000</v>
      </c>
      <c r="R2912" s="11" t="str" cm="1">
        <f t="array" ref="R29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3" spans="1:18" x14ac:dyDescent="0.2">
      <c r="A2913" s="1">
        <v>44947</v>
      </c>
      <c r="B2913" s="14">
        <f>YEAR(Barcelona_Idealista4[[#This Row],[Fecha]])</f>
        <v>2023</v>
      </c>
      <c r="C2913" t="s">
        <v>3034</v>
      </c>
      <c r="D2913" t="s">
        <v>11</v>
      </c>
      <c r="E2913" t="s">
        <v>12</v>
      </c>
      <c r="F2913" t="s">
        <v>31</v>
      </c>
      <c r="G2913" t="s">
        <v>120</v>
      </c>
      <c r="H2913" t="s">
        <v>15</v>
      </c>
      <c r="I2913">
        <v>3</v>
      </c>
      <c r="J2913">
        <v>79</v>
      </c>
      <c r="K2913" t="s">
        <v>16</v>
      </c>
      <c r="L2913" t="s">
        <v>17</v>
      </c>
      <c r="M2913" t="s">
        <v>21</v>
      </c>
      <c r="N2913" s="18">
        <f>VLOOKUP(Barcelona_Idealista4[[#This Row],[lift]],Tabla5[],2,0)</f>
        <v>0</v>
      </c>
      <c r="O2913" s="25">
        <v>330000</v>
      </c>
      <c r="P2913" s="25">
        <f>Barcelona_Idealista4[[#This Row],[prices]]/Barcelona_Idealista4[[#This Row],[area_m2]]</f>
        <v>4177.2151898734173</v>
      </c>
      <c r="Q2913" t="str">
        <f>_xlfn.TEXTJOIN("-",0,Barcelona_Idealista4[[#This Row],[condition]],Barcelona_Idealista4[[#This Row],[prices]])</f>
        <v>needs refurb-330000</v>
      </c>
      <c r="R2913" s="11" t="str" cm="1">
        <f t="array" ref="R29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4" spans="1:18" x14ac:dyDescent="0.2">
      <c r="A2914" s="1">
        <v>44948</v>
      </c>
      <c r="B2914" s="14">
        <f>YEAR(Barcelona_Idealista4[[#This Row],[Fecha]])</f>
        <v>2023</v>
      </c>
      <c r="C2914" t="s">
        <v>3035</v>
      </c>
      <c r="D2914" t="s">
        <v>11</v>
      </c>
      <c r="E2914" t="s">
        <v>12</v>
      </c>
      <c r="F2914" t="s">
        <v>30</v>
      </c>
      <c r="G2914" t="s">
        <v>120</v>
      </c>
      <c r="H2914" t="s">
        <v>15</v>
      </c>
      <c r="I2914">
        <v>3</v>
      </c>
      <c r="J2914">
        <v>65</v>
      </c>
      <c r="K2914" t="s">
        <v>16</v>
      </c>
      <c r="L2914" t="s">
        <v>17</v>
      </c>
      <c r="M2914" t="s">
        <v>60</v>
      </c>
      <c r="N2914" s="18">
        <f>VLOOKUP(Barcelona_Idealista4[[#This Row],[lift]],Tabla5[],2,0)</f>
        <v>0</v>
      </c>
      <c r="O2914" s="25">
        <v>300000</v>
      </c>
      <c r="P2914" s="25">
        <f>Barcelona_Idealista4[[#This Row],[prices]]/Barcelona_Idealista4[[#This Row],[area_m2]]</f>
        <v>4615.3846153846152</v>
      </c>
      <c r="Q2914" t="str">
        <f>_xlfn.TEXTJOIN("-",0,Barcelona_Idealista4[[#This Row],[condition]],Barcelona_Idealista4[[#This Row],[prices]])</f>
        <v>needs refurb-300000</v>
      </c>
      <c r="R2914" s="11" t="str" cm="1">
        <f t="array" ref="R29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5" spans="1:18" x14ac:dyDescent="0.2">
      <c r="A2915" s="1">
        <v>44949</v>
      </c>
      <c r="B2915" s="14">
        <f>YEAR(Barcelona_Idealista4[[#This Row],[Fecha]])</f>
        <v>2023</v>
      </c>
      <c r="C2915" t="s">
        <v>3036</v>
      </c>
      <c r="D2915" t="s">
        <v>11</v>
      </c>
      <c r="E2915" t="s">
        <v>12</v>
      </c>
      <c r="F2915" t="s">
        <v>41</v>
      </c>
      <c r="G2915" t="s">
        <v>120</v>
      </c>
      <c r="H2915" t="s">
        <v>15</v>
      </c>
      <c r="I2915">
        <v>3</v>
      </c>
      <c r="J2915">
        <v>133</v>
      </c>
      <c r="K2915" t="s">
        <v>16</v>
      </c>
      <c r="L2915" t="s">
        <v>17</v>
      </c>
      <c r="M2915" t="s">
        <v>58</v>
      </c>
      <c r="N2915" s="18">
        <f>VLOOKUP(Barcelona_Idealista4[[#This Row],[lift]],Tabla5[],2,0)</f>
        <v>0</v>
      </c>
      <c r="O2915" s="25">
        <v>900000</v>
      </c>
      <c r="P2915" s="25">
        <f>Barcelona_Idealista4[[#This Row],[prices]]/Barcelona_Idealista4[[#This Row],[area_m2]]</f>
        <v>6766.917293233083</v>
      </c>
      <c r="Q2915" t="str">
        <f>_xlfn.TEXTJOIN("-",0,Barcelona_Idealista4[[#This Row],[condition]],Barcelona_Idealista4[[#This Row],[prices]])</f>
        <v>needs refurb-900000</v>
      </c>
      <c r="R2915" s="11" t="str" cm="1">
        <f t="array" ref="R29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6" spans="1:18" x14ac:dyDescent="0.2">
      <c r="A2916" s="1">
        <v>44950</v>
      </c>
      <c r="B2916" s="14">
        <f>YEAR(Barcelona_Idealista4[[#This Row],[Fecha]])</f>
        <v>2023</v>
      </c>
      <c r="C2916" t="s">
        <v>3037</v>
      </c>
      <c r="D2916" t="s">
        <v>11</v>
      </c>
      <c r="E2916" t="s">
        <v>37</v>
      </c>
      <c r="F2916" t="s">
        <v>38</v>
      </c>
      <c r="G2916" t="s">
        <v>120</v>
      </c>
      <c r="H2916" t="s">
        <v>15</v>
      </c>
      <c r="I2916">
        <v>4</v>
      </c>
      <c r="J2916">
        <v>94</v>
      </c>
      <c r="K2916" t="s">
        <v>28</v>
      </c>
      <c r="L2916" t="s">
        <v>17</v>
      </c>
      <c r="M2916" t="s">
        <v>40</v>
      </c>
      <c r="N2916" s="18">
        <f>VLOOKUP(Barcelona_Idealista4[[#This Row],[lift]],Tabla5[],2,0)</f>
        <v>0.02</v>
      </c>
      <c r="O2916" s="25">
        <v>325000</v>
      </c>
      <c r="P2916" s="25">
        <f>Barcelona_Idealista4[[#This Row],[prices]]/Barcelona_Idealista4[[#This Row],[area_m2]]</f>
        <v>3457.4468085106382</v>
      </c>
      <c r="Q2916" t="str">
        <f>_xlfn.TEXTJOIN("-",0,Barcelona_Idealista4[[#This Row],[condition]],Barcelona_Idealista4[[#This Row],[prices]])</f>
        <v>needs refurb-325000</v>
      </c>
      <c r="R2916" s="11" t="str" cm="1">
        <f t="array" ref="R291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7" spans="1:18" x14ac:dyDescent="0.2">
      <c r="A2917" s="1">
        <v>44951</v>
      </c>
      <c r="B2917" s="14">
        <f>YEAR(Barcelona_Idealista4[[#This Row],[Fecha]])</f>
        <v>2023</v>
      </c>
      <c r="C2917" t="s">
        <v>3038</v>
      </c>
      <c r="D2917" t="s">
        <v>11</v>
      </c>
      <c r="E2917" t="s">
        <v>19</v>
      </c>
      <c r="F2917" t="s">
        <v>73</v>
      </c>
      <c r="G2917" t="s">
        <v>120</v>
      </c>
      <c r="H2917" t="s">
        <v>15</v>
      </c>
      <c r="I2917">
        <v>3</v>
      </c>
      <c r="J2917">
        <v>121</v>
      </c>
      <c r="K2917" t="s">
        <v>16</v>
      </c>
      <c r="L2917" t="s">
        <v>17</v>
      </c>
      <c r="M2917" t="s">
        <v>18</v>
      </c>
      <c r="N2917" s="18">
        <f>VLOOKUP(Barcelona_Idealista4[[#This Row],[lift]],Tabla5[],2,0)</f>
        <v>0</v>
      </c>
      <c r="O2917" s="25">
        <v>365000</v>
      </c>
      <c r="P2917" s="25">
        <f>Barcelona_Idealista4[[#This Row],[prices]]/Barcelona_Idealista4[[#This Row],[area_m2]]</f>
        <v>3016.5289256198348</v>
      </c>
      <c r="Q2917" t="str">
        <f>_xlfn.TEXTJOIN("-",0,Barcelona_Idealista4[[#This Row],[condition]],Barcelona_Idealista4[[#This Row],[prices]])</f>
        <v>needs refurb-365000</v>
      </c>
      <c r="R2917" s="11" t="str" cm="1">
        <f t="array" ref="R29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8" spans="1:18" x14ac:dyDescent="0.2">
      <c r="A2918" s="1">
        <v>44952</v>
      </c>
      <c r="B2918" s="14">
        <f>YEAR(Barcelona_Idealista4[[#This Row],[Fecha]])</f>
        <v>2023</v>
      </c>
      <c r="C2918" t="s">
        <v>3039</v>
      </c>
      <c r="D2918" t="s">
        <v>11</v>
      </c>
      <c r="E2918" t="s">
        <v>34</v>
      </c>
      <c r="F2918" t="s">
        <v>44</v>
      </c>
      <c r="G2918" t="s">
        <v>120</v>
      </c>
      <c r="H2918" t="s">
        <v>15</v>
      </c>
      <c r="I2918">
        <v>6</v>
      </c>
      <c r="J2918">
        <v>300</v>
      </c>
      <c r="K2918" t="s">
        <v>16</v>
      </c>
      <c r="L2918" t="s">
        <v>17</v>
      </c>
      <c r="M2918" t="s">
        <v>18</v>
      </c>
      <c r="N2918" s="18">
        <f>VLOOKUP(Barcelona_Idealista4[[#This Row],[lift]],Tabla5[],2,0)</f>
        <v>0</v>
      </c>
      <c r="O2918" s="25">
        <v>1500000</v>
      </c>
      <c r="P2918" s="25">
        <f>Barcelona_Idealista4[[#This Row],[prices]]/Barcelona_Idealista4[[#This Row],[area_m2]]</f>
        <v>5000</v>
      </c>
      <c r="Q2918" t="str">
        <f>_xlfn.TEXTJOIN("-",0,Barcelona_Idealista4[[#This Row],[condition]],Barcelona_Idealista4[[#This Row],[prices]])</f>
        <v>needs refurb-1500000</v>
      </c>
      <c r="R2918" s="11" t="str" cm="1">
        <f t="array" ref="R29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19" spans="1:18" x14ac:dyDescent="0.2">
      <c r="A2919" s="1">
        <v>44953</v>
      </c>
      <c r="B2919" s="14">
        <f>YEAR(Barcelona_Idealista4[[#This Row],[Fecha]])</f>
        <v>2023</v>
      </c>
      <c r="C2919" t="s">
        <v>3040</v>
      </c>
      <c r="D2919" t="s">
        <v>11</v>
      </c>
      <c r="E2919" t="s">
        <v>12</v>
      </c>
      <c r="F2919" t="s">
        <v>13</v>
      </c>
      <c r="G2919" t="s">
        <v>120</v>
      </c>
      <c r="H2919" t="s">
        <v>15</v>
      </c>
      <c r="I2919">
        <v>6</v>
      </c>
      <c r="J2919">
        <v>216</v>
      </c>
      <c r="K2919" t="s">
        <v>16</v>
      </c>
      <c r="L2919" t="s">
        <v>17</v>
      </c>
      <c r="M2919" t="s">
        <v>18</v>
      </c>
      <c r="N2919" s="18">
        <f>VLOOKUP(Barcelona_Idealista4[[#This Row],[lift]],Tabla5[],2,0)</f>
        <v>0</v>
      </c>
      <c r="O2919" s="25">
        <v>899000</v>
      </c>
      <c r="P2919" s="25">
        <f>Barcelona_Idealista4[[#This Row],[prices]]/Barcelona_Idealista4[[#This Row],[area_m2]]</f>
        <v>4162.0370370370374</v>
      </c>
      <c r="Q2919" t="str">
        <f>_xlfn.TEXTJOIN("-",0,Barcelona_Idealista4[[#This Row],[condition]],Barcelona_Idealista4[[#This Row],[prices]])</f>
        <v>needs refurb-899000</v>
      </c>
      <c r="R2919" s="11" t="str" cm="1">
        <f t="array" ref="R29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0" spans="1:18" x14ac:dyDescent="0.2">
      <c r="A2920" s="1">
        <v>44954</v>
      </c>
      <c r="B2920" s="14">
        <f>YEAR(Barcelona_Idealista4[[#This Row],[Fecha]])</f>
        <v>2023</v>
      </c>
      <c r="C2920" t="s">
        <v>3041</v>
      </c>
      <c r="D2920" t="s">
        <v>11</v>
      </c>
      <c r="E2920" t="s">
        <v>54</v>
      </c>
      <c r="F2920" t="s">
        <v>54</v>
      </c>
      <c r="G2920" t="s">
        <v>120</v>
      </c>
      <c r="H2920" t="s">
        <v>15</v>
      </c>
      <c r="I2920">
        <v>3</v>
      </c>
      <c r="J2920">
        <v>64</v>
      </c>
      <c r="K2920" t="s">
        <v>16</v>
      </c>
      <c r="L2920" t="s">
        <v>17</v>
      </c>
      <c r="M2920" t="s">
        <v>24</v>
      </c>
      <c r="N2920" s="18">
        <f>VLOOKUP(Barcelona_Idealista4[[#This Row],[lift]],Tabla5[],2,0)</f>
        <v>0</v>
      </c>
      <c r="O2920" s="25">
        <v>199900</v>
      </c>
      <c r="P2920" s="25">
        <f>Barcelona_Idealista4[[#This Row],[prices]]/Barcelona_Idealista4[[#This Row],[area_m2]]</f>
        <v>3123.4375</v>
      </c>
      <c r="Q2920" t="str">
        <f>_xlfn.TEXTJOIN("-",0,Barcelona_Idealista4[[#This Row],[condition]],Barcelona_Idealista4[[#This Row],[prices]])</f>
        <v>needs refurb-199900</v>
      </c>
      <c r="R2920" s="11" t="str" cm="1">
        <f t="array" ref="R29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1" spans="1:18" x14ac:dyDescent="0.2">
      <c r="A2921" s="1">
        <v>44955</v>
      </c>
      <c r="B2921" s="14">
        <f>YEAR(Barcelona_Idealista4[[#This Row],[Fecha]])</f>
        <v>2023</v>
      </c>
      <c r="C2921" t="s">
        <v>3042</v>
      </c>
      <c r="D2921" t="s">
        <v>11</v>
      </c>
      <c r="E2921" t="s">
        <v>12</v>
      </c>
      <c r="F2921" t="s">
        <v>33</v>
      </c>
      <c r="G2921" t="s">
        <v>120</v>
      </c>
      <c r="H2921" t="s">
        <v>15</v>
      </c>
      <c r="I2921">
        <v>3</v>
      </c>
      <c r="J2921">
        <v>112</v>
      </c>
      <c r="K2921" t="s">
        <v>16</v>
      </c>
      <c r="L2921" t="s">
        <v>17</v>
      </c>
      <c r="M2921" t="s">
        <v>36</v>
      </c>
      <c r="N2921" s="18">
        <f>VLOOKUP(Barcelona_Idealista4[[#This Row],[lift]],Tabla5[],2,0)</f>
        <v>0</v>
      </c>
      <c r="O2921" s="25">
        <v>390000</v>
      </c>
      <c r="P2921" s="25">
        <f>Barcelona_Idealista4[[#This Row],[prices]]/Barcelona_Idealista4[[#This Row],[area_m2]]</f>
        <v>3482.1428571428573</v>
      </c>
      <c r="Q2921" t="str">
        <f>_xlfn.TEXTJOIN("-",0,Barcelona_Idealista4[[#This Row],[condition]],Barcelona_Idealista4[[#This Row],[prices]])</f>
        <v>needs refurb-390000</v>
      </c>
      <c r="R2921" s="11" t="str" cm="1">
        <f t="array" ref="R29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2" spans="1:18" x14ac:dyDescent="0.2">
      <c r="A2922" s="1">
        <v>44956</v>
      </c>
      <c r="B2922" s="14">
        <f>YEAR(Barcelona_Idealista4[[#This Row],[Fecha]])</f>
        <v>2023</v>
      </c>
      <c r="C2922" t="s">
        <v>3043</v>
      </c>
      <c r="D2922" t="s">
        <v>11</v>
      </c>
      <c r="E2922" t="s">
        <v>12</v>
      </c>
      <c r="F2922" t="s">
        <v>33</v>
      </c>
      <c r="G2922" t="s">
        <v>120</v>
      </c>
      <c r="H2922" t="s">
        <v>15</v>
      </c>
      <c r="I2922">
        <v>7</v>
      </c>
      <c r="J2922">
        <v>155</v>
      </c>
      <c r="K2922" t="s">
        <v>16</v>
      </c>
      <c r="L2922" t="s">
        <v>17</v>
      </c>
      <c r="M2922" t="s">
        <v>58</v>
      </c>
      <c r="N2922" s="18">
        <f>VLOOKUP(Barcelona_Idealista4[[#This Row],[lift]],Tabla5[],2,0)</f>
        <v>0</v>
      </c>
      <c r="O2922" s="25">
        <v>550000</v>
      </c>
      <c r="P2922" s="25">
        <f>Barcelona_Idealista4[[#This Row],[prices]]/Barcelona_Idealista4[[#This Row],[area_m2]]</f>
        <v>3548.3870967741937</v>
      </c>
      <c r="Q2922" t="str">
        <f>_xlfn.TEXTJOIN("-",0,Barcelona_Idealista4[[#This Row],[condition]],Barcelona_Idealista4[[#This Row],[prices]])</f>
        <v>needs refurb-550000</v>
      </c>
      <c r="R2922" s="11" t="str" cm="1">
        <f t="array" ref="R29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3" spans="1:18" x14ac:dyDescent="0.2">
      <c r="A2923" s="1">
        <v>44957</v>
      </c>
      <c r="B2923" s="14">
        <f>YEAR(Barcelona_Idealista4[[#This Row],[Fecha]])</f>
        <v>2023</v>
      </c>
      <c r="C2923" t="s">
        <v>3044</v>
      </c>
      <c r="D2923" t="s">
        <v>11</v>
      </c>
      <c r="E2923" t="s">
        <v>50</v>
      </c>
      <c r="F2923" t="s">
        <v>66</v>
      </c>
      <c r="G2923" t="s">
        <v>120</v>
      </c>
      <c r="H2923" t="s">
        <v>15</v>
      </c>
      <c r="I2923">
        <v>4</v>
      </c>
      <c r="J2923">
        <v>70</v>
      </c>
      <c r="K2923" t="s">
        <v>16</v>
      </c>
      <c r="L2923" t="s">
        <v>17</v>
      </c>
      <c r="M2923" t="s">
        <v>60</v>
      </c>
      <c r="N2923" s="18">
        <f>VLOOKUP(Barcelona_Idealista4[[#This Row],[lift]],Tabla5[],2,0)</f>
        <v>0</v>
      </c>
      <c r="O2923" s="25">
        <v>255000</v>
      </c>
      <c r="P2923" s="25">
        <f>Barcelona_Idealista4[[#This Row],[prices]]/Barcelona_Idealista4[[#This Row],[area_m2]]</f>
        <v>3642.8571428571427</v>
      </c>
      <c r="Q2923" t="str">
        <f>_xlfn.TEXTJOIN("-",0,Barcelona_Idealista4[[#This Row],[condition]],Barcelona_Idealista4[[#This Row],[prices]])</f>
        <v>needs refurb-255000</v>
      </c>
      <c r="R2923" s="11" t="str" cm="1">
        <f t="array" ref="R29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4" spans="1:18" x14ac:dyDescent="0.2">
      <c r="A2924" s="1">
        <v>44958</v>
      </c>
      <c r="B2924" s="14">
        <f>YEAR(Barcelona_Idealista4[[#This Row],[Fecha]])</f>
        <v>2023</v>
      </c>
      <c r="C2924" t="s">
        <v>3045</v>
      </c>
      <c r="D2924" t="s">
        <v>11</v>
      </c>
      <c r="E2924" t="s">
        <v>34</v>
      </c>
      <c r="F2924" t="s">
        <v>35</v>
      </c>
      <c r="G2924" t="s">
        <v>120</v>
      </c>
      <c r="H2924" t="s">
        <v>23</v>
      </c>
      <c r="I2924">
        <v>3</v>
      </c>
      <c r="J2924">
        <v>74</v>
      </c>
      <c r="K2924" t="s">
        <v>16</v>
      </c>
      <c r="L2924" t="s">
        <v>67</v>
      </c>
      <c r="M2924" t="s">
        <v>65</v>
      </c>
      <c r="N2924" s="18">
        <f>VLOOKUP(Barcelona_Idealista4[[#This Row],[lift]],Tabla5[],2,0)</f>
        <v>0</v>
      </c>
      <c r="O2924" s="25">
        <v>435000</v>
      </c>
      <c r="P2924" s="25">
        <f>Barcelona_Idealista4[[#This Row],[prices]]/Barcelona_Idealista4[[#This Row],[area_m2]]</f>
        <v>5878.3783783783783</v>
      </c>
      <c r="Q2924" t="str">
        <f>_xlfn.TEXTJOIN("-",0,Barcelona_Idealista4[[#This Row],[condition]],Barcelona_Idealista4[[#This Row],[prices]])</f>
        <v>needs refurb-435000</v>
      </c>
      <c r="R2924" s="11" t="str" cm="1">
        <f t="array" ref="R29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5" spans="1:18" x14ac:dyDescent="0.2">
      <c r="A2925" s="1">
        <v>44959</v>
      </c>
      <c r="B2925" s="14">
        <f>YEAR(Barcelona_Idealista4[[#This Row],[Fecha]])</f>
        <v>2023</v>
      </c>
      <c r="C2925" t="s">
        <v>3046</v>
      </c>
      <c r="D2925" t="s">
        <v>11</v>
      </c>
      <c r="E2925" t="s">
        <v>47</v>
      </c>
      <c r="F2925" t="s">
        <v>86</v>
      </c>
      <c r="G2925" t="s">
        <v>120</v>
      </c>
      <c r="H2925" t="s">
        <v>15</v>
      </c>
      <c r="I2925">
        <v>4</v>
      </c>
      <c r="J2925">
        <v>86</v>
      </c>
      <c r="K2925" t="s">
        <v>16</v>
      </c>
      <c r="L2925" t="s">
        <v>17</v>
      </c>
      <c r="M2925" t="s">
        <v>21</v>
      </c>
      <c r="N2925" s="18">
        <f>VLOOKUP(Barcelona_Idealista4[[#This Row],[lift]],Tabla5[],2,0)</f>
        <v>0</v>
      </c>
      <c r="O2925" s="25">
        <v>300000</v>
      </c>
      <c r="P2925" s="25">
        <f>Barcelona_Idealista4[[#This Row],[prices]]/Barcelona_Idealista4[[#This Row],[area_m2]]</f>
        <v>3488.3720930232557</v>
      </c>
      <c r="Q2925" t="str">
        <f>_xlfn.TEXTJOIN("-",0,Barcelona_Idealista4[[#This Row],[condition]],Barcelona_Idealista4[[#This Row],[prices]])</f>
        <v>needs refurb-300000</v>
      </c>
      <c r="R2925" s="11" t="str" cm="1">
        <f t="array" ref="R29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6" spans="1:18" x14ac:dyDescent="0.2">
      <c r="A2926" s="1">
        <v>44960</v>
      </c>
      <c r="B2926" s="14">
        <f>YEAR(Barcelona_Idealista4[[#This Row],[Fecha]])</f>
        <v>2023</v>
      </c>
      <c r="C2926" t="s">
        <v>3047</v>
      </c>
      <c r="D2926" t="s">
        <v>11</v>
      </c>
      <c r="E2926" t="s">
        <v>19</v>
      </c>
      <c r="F2926" t="s">
        <v>77</v>
      </c>
      <c r="G2926" t="s">
        <v>120</v>
      </c>
      <c r="H2926" t="s">
        <v>15</v>
      </c>
      <c r="I2926">
        <v>5</v>
      </c>
      <c r="J2926">
        <v>168</v>
      </c>
      <c r="K2926" t="s">
        <v>16</v>
      </c>
      <c r="L2926" t="s">
        <v>17</v>
      </c>
      <c r="M2926" t="s">
        <v>52</v>
      </c>
      <c r="N2926" s="18">
        <f>VLOOKUP(Barcelona_Idealista4[[#This Row],[lift]],Tabla5[],2,0)</f>
        <v>0</v>
      </c>
      <c r="O2926" s="25">
        <v>750000</v>
      </c>
      <c r="P2926" s="25">
        <f>Barcelona_Idealista4[[#This Row],[prices]]/Barcelona_Idealista4[[#This Row],[area_m2]]</f>
        <v>4464.2857142857147</v>
      </c>
      <c r="Q2926" t="str">
        <f>_xlfn.TEXTJOIN("-",0,Barcelona_Idealista4[[#This Row],[condition]],Barcelona_Idealista4[[#This Row],[prices]])</f>
        <v>needs refurb-750000</v>
      </c>
      <c r="R2926" s="11" t="str" cm="1">
        <f t="array" ref="R29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7" spans="1:18" x14ac:dyDescent="0.2">
      <c r="A2927" s="1">
        <v>44961</v>
      </c>
      <c r="B2927" s="14">
        <f>YEAR(Barcelona_Idealista4[[#This Row],[Fecha]])</f>
        <v>2023</v>
      </c>
      <c r="C2927" t="s">
        <v>3048</v>
      </c>
      <c r="D2927" t="s">
        <v>11</v>
      </c>
      <c r="E2927" t="s">
        <v>12</v>
      </c>
      <c r="F2927" t="s">
        <v>41</v>
      </c>
      <c r="G2927" t="s">
        <v>120</v>
      </c>
      <c r="H2927" t="s">
        <v>15</v>
      </c>
      <c r="I2927">
        <v>4</v>
      </c>
      <c r="J2927">
        <v>224</v>
      </c>
      <c r="K2927" t="s">
        <v>16</v>
      </c>
      <c r="L2927" t="s">
        <v>17</v>
      </c>
      <c r="M2927" t="s">
        <v>21</v>
      </c>
      <c r="N2927" s="18">
        <f>VLOOKUP(Barcelona_Idealista4[[#This Row],[lift]],Tabla5[],2,0)</f>
        <v>0</v>
      </c>
      <c r="O2927" s="25">
        <v>798000</v>
      </c>
      <c r="P2927" s="25">
        <f>Barcelona_Idealista4[[#This Row],[prices]]/Barcelona_Idealista4[[#This Row],[area_m2]]</f>
        <v>3562.5</v>
      </c>
      <c r="Q2927" t="str">
        <f>_xlfn.TEXTJOIN("-",0,Barcelona_Idealista4[[#This Row],[condition]],Barcelona_Idealista4[[#This Row],[prices]])</f>
        <v>needs refurb-798000</v>
      </c>
      <c r="R2927" s="11" t="str" cm="1">
        <f t="array" ref="R29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8" spans="1:18" x14ac:dyDescent="0.2">
      <c r="A2928" s="1">
        <v>44962</v>
      </c>
      <c r="B2928" s="14">
        <f>YEAR(Barcelona_Idealista4[[#This Row],[Fecha]])</f>
        <v>2023</v>
      </c>
      <c r="C2928" t="s">
        <v>3049</v>
      </c>
      <c r="D2928" t="s">
        <v>11</v>
      </c>
      <c r="E2928" t="s">
        <v>34</v>
      </c>
      <c r="F2928" t="s">
        <v>35</v>
      </c>
      <c r="G2928" t="s">
        <v>120</v>
      </c>
      <c r="H2928" t="s">
        <v>15</v>
      </c>
      <c r="I2928">
        <v>3</v>
      </c>
      <c r="J2928">
        <v>106</v>
      </c>
      <c r="K2928" t="s">
        <v>16</v>
      </c>
      <c r="L2928" t="s">
        <v>17</v>
      </c>
      <c r="M2928" t="s">
        <v>58</v>
      </c>
      <c r="N2928" s="18">
        <f>VLOOKUP(Barcelona_Idealista4[[#This Row],[lift]],Tabla5[],2,0)</f>
        <v>0</v>
      </c>
      <c r="O2928" s="25">
        <v>520000</v>
      </c>
      <c r="P2928" s="25">
        <f>Barcelona_Idealista4[[#This Row],[prices]]/Barcelona_Idealista4[[#This Row],[area_m2]]</f>
        <v>4905.6603773584902</v>
      </c>
      <c r="Q2928" t="str">
        <f>_xlfn.TEXTJOIN("-",0,Barcelona_Idealista4[[#This Row],[condition]],Barcelona_Idealista4[[#This Row],[prices]])</f>
        <v>needs refurb-520000</v>
      </c>
      <c r="R2928" s="11" t="str" cm="1">
        <f t="array" ref="R29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29" spans="1:18" x14ac:dyDescent="0.2">
      <c r="A2929" s="1">
        <v>44963</v>
      </c>
      <c r="B2929" s="14">
        <f>YEAR(Barcelona_Idealista4[[#This Row],[Fecha]])</f>
        <v>2023</v>
      </c>
      <c r="C2929" t="s">
        <v>3050</v>
      </c>
      <c r="D2929" t="s">
        <v>11</v>
      </c>
      <c r="E2929" t="s">
        <v>42</v>
      </c>
      <c r="F2929" t="s">
        <v>81</v>
      </c>
      <c r="G2929" t="s">
        <v>120</v>
      </c>
      <c r="H2929" t="s">
        <v>15</v>
      </c>
      <c r="I2929">
        <v>4</v>
      </c>
      <c r="J2929">
        <v>110</v>
      </c>
      <c r="K2929" t="s">
        <v>16</v>
      </c>
      <c r="L2929" t="s">
        <v>17</v>
      </c>
      <c r="M2929" t="s">
        <v>36</v>
      </c>
      <c r="N2929" s="18">
        <f>VLOOKUP(Barcelona_Idealista4[[#This Row],[lift]],Tabla5[],2,0)</f>
        <v>0</v>
      </c>
      <c r="O2929" s="25">
        <v>235000</v>
      </c>
      <c r="P2929" s="25">
        <f>Barcelona_Idealista4[[#This Row],[prices]]/Barcelona_Idealista4[[#This Row],[area_m2]]</f>
        <v>2136.3636363636365</v>
      </c>
      <c r="Q2929" t="str">
        <f>_xlfn.TEXTJOIN("-",0,Barcelona_Idealista4[[#This Row],[condition]],Barcelona_Idealista4[[#This Row],[prices]])</f>
        <v>needs refurb-235000</v>
      </c>
      <c r="R2929" s="11" t="str" cm="1">
        <f t="array" ref="R29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30" spans="1:18" x14ac:dyDescent="0.2">
      <c r="A2930" s="1">
        <v>44964</v>
      </c>
      <c r="B2930" s="14">
        <f>YEAR(Barcelona_Idealista4[[#This Row],[Fecha]])</f>
        <v>2023</v>
      </c>
      <c r="C2930" t="s">
        <v>3051</v>
      </c>
      <c r="D2930" t="s">
        <v>11</v>
      </c>
      <c r="E2930" t="s">
        <v>54</v>
      </c>
      <c r="F2930" t="s">
        <v>111</v>
      </c>
      <c r="G2930" t="s">
        <v>120</v>
      </c>
      <c r="H2930" t="s">
        <v>15</v>
      </c>
      <c r="I2930">
        <v>3</v>
      </c>
      <c r="J2930">
        <v>74</v>
      </c>
      <c r="K2930" t="s">
        <v>16</v>
      </c>
      <c r="L2930" t="s">
        <v>17</v>
      </c>
      <c r="M2930" t="s">
        <v>57</v>
      </c>
      <c r="N2930" s="18">
        <f>VLOOKUP(Barcelona_Idealista4[[#This Row],[lift]],Tabla5[],2,0)</f>
        <v>0</v>
      </c>
      <c r="O2930" s="25">
        <v>161500</v>
      </c>
      <c r="P2930" s="25">
        <f>Barcelona_Idealista4[[#This Row],[prices]]/Barcelona_Idealista4[[#This Row],[area_m2]]</f>
        <v>2182.4324324324325</v>
      </c>
      <c r="Q2930" t="str">
        <f>_xlfn.TEXTJOIN("-",0,Barcelona_Idealista4[[#This Row],[condition]],Barcelona_Idealista4[[#This Row],[prices]])</f>
        <v>needs refurb-161500</v>
      </c>
      <c r="R2930" s="11" t="str" cm="1">
        <f t="array" ref="R29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31" spans="1:18" x14ac:dyDescent="0.2">
      <c r="A2931" s="1">
        <v>44965</v>
      </c>
      <c r="B2931" s="14">
        <f>YEAR(Barcelona_Idealista4[[#This Row],[Fecha]])</f>
        <v>2023</v>
      </c>
      <c r="C2931" t="s">
        <v>3052</v>
      </c>
      <c r="D2931" t="s">
        <v>11</v>
      </c>
      <c r="E2931" t="s">
        <v>19</v>
      </c>
      <c r="F2931" t="s">
        <v>20</v>
      </c>
      <c r="G2931" t="s">
        <v>120</v>
      </c>
      <c r="H2931" t="s">
        <v>15</v>
      </c>
      <c r="I2931">
        <v>6</v>
      </c>
      <c r="J2931">
        <v>285</v>
      </c>
      <c r="K2931" t="s">
        <v>16</v>
      </c>
      <c r="L2931" t="s">
        <v>17</v>
      </c>
      <c r="M2931" t="s">
        <v>40</v>
      </c>
      <c r="N2931" s="18">
        <f>VLOOKUP(Barcelona_Idealista4[[#This Row],[lift]],Tabla5[],2,0)</f>
        <v>0</v>
      </c>
      <c r="O2931" s="25">
        <v>1780000</v>
      </c>
      <c r="P2931" s="25">
        <f>Barcelona_Idealista4[[#This Row],[prices]]/Barcelona_Idealista4[[#This Row],[area_m2]]</f>
        <v>6245.6140350877195</v>
      </c>
      <c r="Q2931" t="str">
        <f>_xlfn.TEXTJOIN("-",0,Barcelona_Idealista4[[#This Row],[condition]],Barcelona_Idealista4[[#This Row],[prices]])</f>
        <v>needs refurb-1780000</v>
      </c>
      <c r="R2931" s="11" t="str" cm="1">
        <f t="array" ref="R29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2" spans="1:18" x14ac:dyDescent="0.2">
      <c r="A2932" s="1">
        <v>44966</v>
      </c>
      <c r="B2932" s="14">
        <f>YEAR(Barcelona_Idealista4[[#This Row],[Fecha]])</f>
        <v>2023</v>
      </c>
      <c r="C2932" t="s">
        <v>3053</v>
      </c>
      <c r="D2932" t="s">
        <v>11</v>
      </c>
      <c r="E2932" t="s">
        <v>19</v>
      </c>
      <c r="F2932" t="s">
        <v>20</v>
      </c>
      <c r="G2932" t="s">
        <v>120</v>
      </c>
      <c r="H2932" t="s">
        <v>15</v>
      </c>
      <c r="I2932">
        <v>4</v>
      </c>
      <c r="J2932">
        <v>130</v>
      </c>
      <c r="K2932" t="s">
        <v>16</v>
      </c>
      <c r="L2932" t="s">
        <v>17</v>
      </c>
      <c r="M2932" t="s">
        <v>18</v>
      </c>
      <c r="N2932" s="18">
        <f>VLOOKUP(Barcelona_Idealista4[[#This Row],[lift]],Tabla5[],2,0)</f>
        <v>0</v>
      </c>
      <c r="O2932" s="25">
        <v>580000</v>
      </c>
      <c r="P2932" s="25">
        <f>Barcelona_Idealista4[[#This Row],[prices]]/Barcelona_Idealista4[[#This Row],[area_m2]]</f>
        <v>4461.5384615384619</v>
      </c>
      <c r="Q2932" t="str">
        <f>_xlfn.TEXTJOIN("-",0,Barcelona_Idealista4[[#This Row],[condition]],Barcelona_Idealista4[[#This Row],[prices]])</f>
        <v>needs refurb-580000</v>
      </c>
      <c r="R2932" s="11" t="str" cm="1">
        <f t="array" ref="R29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3" spans="1:18" x14ac:dyDescent="0.2">
      <c r="A2933" s="1">
        <v>44967</v>
      </c>
      <c r="B2933" s="14">
        <f>YEAR(Barcelona_Idealista4[[#This Row],[Fecha]])</f>
        <v>2023</v>
      </c>
      <c r="C2933" t="s">
        <v>3054</v>
      </c>
      <c r="D2933" t="s">
        <v>11</v>
      </c>
      <c r="E2933" t="s">
        <v>42</v>
      </c>
      <c r="F2933" t="s">
        <v>88</v>
      </c>
      <c r="G2933" t="s">
        <v>120</v>
      </c>
      <c r="H2933" t="s">
        <v>15</v>
      </c>
      <c r="I2933">
        <v>4</v>
      </c>
      <c r="J2933">
        <v>74</v>
      </c>
      <c r="K2933" t="s">
        <v>16</v>
      </c>
      <c r="L2933" t="s">
        <v>17</v>
      </c>
      <c r="M2933" t="s">
        <v>58</v>
      </c>
      <c r="N2933" s="18">
        <f>VLOOKUP(Barcelona_Idealista4[[#This Row],[lift]],Tabla5[],2,0)</f>
        <v>0</v>
      </c>
      <c r="O2933" s="25">
        <v>241000</v>
      </c>
      <c r="P2933" s="25">
        <f>Barcelona_Idealista4[[#This Row],[prices]]/Barcelona_Idealista4[[#This Row],[area_m2]]</f>
        <v>3256.7567567567567</v>
      </c>
      <c r="Q2933" t="str">
        <f>_xlfn.TEXTJOIN("-",0,Barcelona_Idealista4[[#This Row],[condition]],Barcelona_Idealista4[[#This Row],[prices]])</f>
        <v>needs refurb-241000</v>
      </c>
      <c r="R2933" s="11" t="str" cm="1">
        <f t="array" ref="R29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4" spans="1:18" x14ac:dyDescent="0.2">
      <c r="A2934" s="1">
        <v>44968</v>
      </c>
      <c r="B2934" s="14">
        <f>YEAR(Barcelona_Idealista4[[#This Row],[Fecha]])</f>
        <v>2023</v>
      </c>
      <c r="C2934" t="s">
        <v>3055</v>
      </c>
      <c r="D2934" t="s">
        <v>11</v>
      </c>
      <c r="E2934" t="s">
        <v>19</v>
      </c>
      <c r="F2934" t="s">
        <v>73</v>
      </c>
      <c r="G2934" t="s">
        <v>120</v>
      </c>
      <c r="H2934" t="s">
        <v>15</v>
      </c>
      <c r="I2934">
        <v>4</v>
      </c>
      <c r="J2934">
        <v>98</v>
      </c>
      <c r="K2934" t="s">
        <v>16</v>
      </c>
      <c r="L2934" t="s">
        <v>17</v>
      </c>
      <c r="M2934" t="s">
        <v>58</v>
      </c>
      <c r="N2934" s="18">
        <f>VLOOKUP(Barcelona_Idealista4[[#This Row],[lift]],Tabla5[],2,0)</f>
        <v>0</v>
      </c>
      <c r="O2934" s="25">
        <v>365000</v>
      </c>
      <c r="P2934" s="25">
        <f>Barcelona_Idealista4[[#This Row],[prices]]/Barcelona_Idealista4[[#This Row],[area_m2]]</f>
        <v>3724.4897959183672</v>
      </c>
      <c r="Q2934" t="str">
        <f>_xlfn.TEXTJOIN("-",0,Barcelona_Idealista4[[#This Row],[condition]],Barcelona_Idealista4[[#This Row],[prices]])</f>
        <v>needs refurb-365000</v>
      </c>
      <c r="R2934" s="11" t="str" cm="1">
        <f t="array" ref="R29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5" spans="1:18" x14ac:dyDescent="0.2">
      <c r="A2935" s="1">
        <v>44969</v>
      </c>
      <c r="B2935" s="14">
        <f>YEAR(Barcelona_Idealista4[[#This Row],[Fecha]])</f>
        <v>2023</v>
      </c>
      <c r="C2935" t="s">
        <v>3056</v>
      </c>
      <c r="D2935" t="s">
        <v>11</v>
      </c>
      <c r="E2935" t="s">
        <v>12</v>
      </c>
      <c r="F2935" t="s">
        <v>13</v>
      </c>
      <c r="G2935" t="s">
        <v>120</v>
      </c>
      <c r="H2935" t="s">
        <v>15</v>
      </c>
      <c r="I2935">
        <v>5</v>
      </c>
      <c r="J2935">
        <v>117</v>
      </c>
      <c r="K2935" t="s">
        <v>16</v>
      </c>
      <c r="L2935" t="s">
        <v>17</v>
      </c>
      <c r="M2935" t="s">
        <v>57</v>
      </c>
      <c r="N2935" s="18">
        <f>VLOOKUP(Barcelona_Idealista4[[#This Row],[lift]],Tabla5[],2,0)</f>
        <v>0</v>
      </c>
      <c r="O2935" s="25">
        <v>499000</v>
      </c>
      <c r="P2935" s="25">
        <f>Barcelona_Idealista4[[#This Row],[prices]]/Barcelona_Idealista4[[#This Row],[area_m2]]</f>
        <v>4264.9572649572647</v>
      </c>
      <c r="Q2935" t="str">
        <f>_xlfn.TEXTJOIN("-",0,Barcelona_Idealista4[[#This Row],[condition]],Barcelona_Idealista4[[#This Row],[prices]])</f>
        <v>needs refurb-499000</v>
      </c>
      <c r="R2935" s="11" t="str" cm="1">
        <f t="array" ref="R29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6" spans="1:18" x14ac:dyDescent="0.2">
      <c r="A2936" s="1">
        <v>44970</v>
      </c>
      <c r="B2936" s="14">
        <f>YEAR(Barcelona_Idealista4[[#This Row],[Fecha]])</f>
        <v>2023</v>
      </c>
      <c r="C2936" t="s">
        <v>3057</v>
      </c>
      <c r="D2936" t="s">
        <v>11</v>
      </c>
      <c r="E2936" t="s">
        <v>47</v>
      </c>
      <c r="F2936" t="s">
        <v>48</v>
      </c>
      <c r="G2936" t="s">
        <v>120</v>
      </c>
      <c r="H2936" t="s">
        <v>15</v>
      </c>
      <c r="I2936">
        <v>3</v>
      </c>
      <c r="J2936">
        <v>92</v>
      </c>
      <c r="K2936" t="s">
        <v>16</v>
      </c>
      <c r="L2936" t="s">
        <v>17</v>
      </c>
      <c r="M2936" t="s">
        <v>58</v>
      </c>
      <c r="N2936" s="18">
        <f>VLOOKUP(Barcelona_Idealista4[[#This Row],[lift]],Tabla5[],2,0)</f>
        <v>0</v>
      </c>
      <c r="O2936" s="25">
        <v>285000</v>
      </c>
      <c r="P2936" s="25">
        <f>Barcelona_Idealista4[[#This Row],[prices]]/Barcelona_Idealista4[[#This Row],[area_m2]]</f>
        <v>3097.8260869565215</v>
      </c>
      <c r="Q2936" t="str">
        <f>_xlfn.TEXTJOIN("-",0,Barcelona_Idealista4[[#This Row],[condition]],Barcelona_Idealista4[[#This Row],[prices]])</f>
        <v>needs refurb-285000</v>
      </c>
      <c r="R2936" s="11" t="str" cm="1">
        <f t="array" ref="R29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7" spans="1:18" x14ac:dyDescent="0.2">
      <c r="A2937" s="1">
        <v>44971</v>
      </c>
      <c r="B2937" s="14">
        <f>YEAR(Barcelona_Idealista4[[#This Row],[Fecha]])</f>
        <v>2023</v>
      </c>
      <c r="C2937" t="s">
        <v>3058</v>
      </c>
      <c r="D2937" t="s">
        <v>11</v>
      </c>
      <c r="E2937" t="s">
        <v>12</v>
      </c>
      <c r="F2937" t="s">
        <v>30</v>
      </c>
      <c r="G2937" t="s">
        <v>120</v>
      </c>
      <c r="H2937" t="s">
        <v>32</v>
      </c>
      <c r="I2937">
        <v>2</v>
      </c>
      <c r="J2937">
        <v>105</v>
      </c>
      <c r="K2937" t="s">
        <v>16</v>
      </c>
      <c r="L2937" t="s">
        <v>17</v>
      </c>
      <c r="M2937" t="s">
        <v>52</v>
      </c>
      <c r="N2937" s="18">
        <f>VLOOKUP(Barcelona_Idealista4[[#This Row],[lift]],Tabla5[],2,0)</f>
        <v>0</v>
      </c>
      <c r="O2937" s="25">
        <v>400000</v>
      </c>
      <c r="P2937" s="25">
        <f>Barcelona_Idealista4[[#This Row],[prices]]/Barcelona_Idealista4[[#This Row],[area_m2]]</f>
        <v>3809.5238095238096</v>
      </c>
      <c r="Q2937" t="str">
        <f>_xlfn.TEXTJOIN("-",0,Barcelona_Idealista4[[#This Row],[condition]],Barcelona_Idealista4[[#This Row],[prices]])</f>
        <v>needs refurb-400000</v>
      </c>
      <c r="R2937" s="11" t="str" cm="1">
        <f t="array" ref="R29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8" spans="1:18" x14ac:dyDescent="0.2">
      <c r="A2938" s="1">
        <v>44972</v>
      </c>
      <c r="B2938" s="14">
        <f>YEAR(Barcelona_Idealista4[[#This Row],[Fecha]])</f>
        <v>2023</v>
      </c>
      <c r="C2938" t="s">
        <v>3059</v>
      </c>
      <c r="D2938" t="s">
        <v>11</v>
      </c>
      <c r="E2938" t="s">
        <v>12</v>
      </c>
      <c r="F2938" t="s">
        <v>33</v>
      </c>
      <c r="G2938" t="s">
        <v>120</v>
      </c>
      <c r="H2938" t="s">
        <v>23</v>
      </c>
      <c r="I2938">
        <v>3</v>
      </c>
      <c r="J2938">
        <v>70</v>
      </c>
      <c r="K2938" t="s">
        <v>16</v>
      </c>
      <c r="L2938" t="s">
        <v>67</v>
      </c>
      <c r="M2938" t="s">
        <v>46</v>
      </c>
      <c r="N2938" s="18">
        <f>VLOOKUP(Barcelona_Idealista4[[#This Row],[lift]],Tabla5[],2,0)</f>
        <v>0</v>
      </c>
      <c r="O2938" s="25">
        <v>340000</v>
      </c>
      <c r="P2938" s="25">
        <f>Barcelona_Idealista4[[#This Row],[prices]]/Barcelona_Idealista4[[#This Row],[area_m2]]</f>
        <v>4857.1428571428569</v>
      </c>
      <c r="Q2938" t="str">
        <f>_xlfn.TEXTJOIN("-",0,Barcelona_Idealista4[[#This Row],[condition]],Barcelona_Idealista4[[#This Row],[prices]])</f>
        <v>needs refurb-340000</v>
      </c>
      <c r="R2938" s="11" t="str" cm="1">
        <f t="array" ref="R29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39" spans="1:18" x14ac:dyDescent="0.2">
      <c r="A2939" s="1">
        <v>44973</v>
      </c>
      <c r="B2939" s="14">
        <f>YEAR(Barcelona_Idealista4[[#This Row],[Fecha]])</f>
        <v>2023</v>
      </c>
      <c r="C2939" t="s">
        <v>3060</v>
      </c>
      <c r="D2939" t="s">
        <v>11</v>
      </c>
      <c r="E2939" t="s">
        <v>42</v>
      </c>
      <c r="F2939" t="s">
        <v>62</v>
      </c>
      <c r="G2939" t="s">
        <v>120</v>
      </c>
      <c r="H2939" t="s">
        <v>15</v>
      </c>
      <c r="I2939">
        <v>3</v>
      </c>
      <c r="J2939">
        <v>67</v>
      </c>
      <c r="K2939" t="s">
        <v>16</v>
      </c>
      <c r="L2939" t="s">
        <v>67</v>
      </c>
      <c r="M2939" t="s">
        <v>60</v>
      </c>
      <c r="N2939" s="18">
        <f>VLOOKUP(Barcelona_Idealista4[[#This Row],[lift]],Tabla5[],2,0)</f>
        <v>0</v>
      </c>
      <c r="O2939" s="25">
        <v>199000</v>
      </c>
      <c r="P2939" s="25">
        <f>Barcelona_Idealista4[[#This Row],[prices]]/Barcelona_Idealista4[[#This Row],[area_m2]]</f>
        <v>2970.1492537313434</v>
      </c>
      <c r="Q2939" t="str">
        <f>_xlfn.TEXTJOIN("-",0,Barcelona_Idealista4[[#This Row],[condition]],Barcelona_Idealista4[[#This Row],[prices]])</f>
        <v>needs refurb-199000</v>
      </c>
      <c r="R2939" s="11" t="str" cm="1">
        <f t="array" ref="R29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40" spans="1:18" x14ac:dyDescent="0.2">
      <c r="A2940" s="1">
        <v>44974</v>
      </c>
      <c r="B2940" s="14">
        <f>YEAR(Barcelona_Idealista4[[#This Row],[Fecha]])</f>
        <v>2023</v>
      </c>
      <c r="C2940" t="s">
        <v>3061</v>
      </c>
      <c r="D2940" t="s">
        <v>11</v>
      </c>
      <c r="E2940" t="s">
        <v>34</v>
      </c>
      <c r="F2940" t="s">
        <v>71</v>
      </c>
      <c r="G2940" t="s">
        <v>120</v>
      </c>
      <c r="H2940" t="s">
        <v>15</v>
      </c>
      <c r="I2940">
        <v>3</v>
      </c>
      <c r="J2940">
        <v>80</v>
      </c>
      <c r="K2940" t="s">
        <v>16</v>
      </c>
      <c r="L2940" t="s">
        <v>17</v>
      </c>
      <c r="M2940" t="s">
        <v>36</v>
      </c>
      <c r="N2940" s="18">
        <f>VLOOKUP(Barcelona_Idealista4[[#This Row],[lift]],Tabla5[],2,0)</f>
        <v>0</v>
      </c>
      <c r="O2940" s="25">
        <v>240000</v>
      </c>
      <c r="P2940" s="25">
        <f>Barcelona_Idealista4[[#This Row],[prices]]/Barcelona_Idealista4[[#This Row],[area_m2]]</f>
        <v>3000</v>
      </c>
      <c r="Q2940" t="str">
        <f>_xlfn.TEXTJOIN("-",0,Barcelona_Idealista4[[#This Row],[condition]],Barcelona_Idealista4[[#This Row],[prices]])</f>
        <v>needs refurb-240000</v>
      </c>
      <c r="R2940" s="11" t="str" cm="1">
        <f t="array" ref="R294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41" spans="1:18" x14ac:dyDescent="0.2">
      <c r="A2941" s="1">
        <v>44975</v>
      </c>
      <c r="B2941" s="14">
        <f>YEAR(Barcelona_Idealista4[[#This Row],[Fecha]])</f>
        <v>2023</v>
      </c>
      <c r="C2941" t="s">
        <v>3062</v>
      </c>
      <c r="D2941" t="s">
        <v>11</v>
      </c>
      <c r="E2941" t="s">
        <v>42</v>
      </c>
      <c r="F2941" t="s">
        <v>83</v>
      </c>
      <c r="G2941" t="s">
        <v>120</v>
      </c>
      <c r="H2941" t="s">
        <v>15</v>
      </c>
      <c r="I2941">
        <v>3</v>
      </c>
      <c r="J2941">
        <v>90</v>
      </c>
      <c r="K2941" t="s">
        <v>16</v>
      </c>
      <c r="L2941" t="s">
        <v>17</v>
      </c>
      <c r="M2941" t="s">
        <v>58</v>
      </c>
      <c r="N2941" s="18">
        <f>VLOOKUP(Barcelona_Idealista4[[#This Row],[lift]],Tabla5[],2,0)</f>
        <v>0</v>
      </c>
      <c r="O2941" s="25">
        <v>315000</v>
      </c>
      <c r="P2941" s="25">
        <f>Barcelona_Idealista4[[#This Row],[prices]]/Barcelona_Idealista4[[#This Row],[area_m2]]</f>
        <v>3500</v>
      </c>
      <c r="Q2941" t="str">
        <f>_xlfn.TEXTJOIN("-",0,Barcelona_Idealista4[[#This Row],[condition]],Barcelona_Idealista4[[#This Row],[prices]])</f>
        <v>needs refurb-315000</v>
      </c>
      <c r="R2941" s="11" t="str" cm="1">
        <f t="array" ref="R29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2" spans="1:18" x14ac:dyDescent="0.2">
      <c r="A2942" s="1">
        <v>44976</v>
      </c>
      <c r="B2942" s="14">
        <f>YEAR(Barcelona_Idealista4[[#This Row],[Fecha]])</f>
        <v>2023</v>
      </c>
      <c r="C2942" t="s">
        <v>3063</v>
      </c>
      <c r="D2942" t="s">
        <v>11</v>
      </c>
      <c r="E2942" t="s">
        <v>34</v>
      </c>
      <c r="F2942" t="s">
        <v>35</v>
      </c>
      <c r="G2942" t="s">
        <v>120</v>
      </c>
      <c r="H2942" t="s">
        <v>23</v>
      </c>
      <c r="I2942">
        <v>3</v>
      </c>
      <c r="J2942">
        <v>73</v>
      </c>
      <c r="K2942" t="s">
        <v>16</v>
      </c>
      <c r="L2942" t="s">
        <v>17</v>
      </c>
      <c r="M2942" t="s">
        <v>65</v>
      </c>
      <c r="N2942" s="18">
        <f>VLOOKUP(Barcelona_Idealista4[[#This Row],[lift]],Tabla5[],2,0)</f>
        <v>0</v>
      </c>
      <c r="O2942" s="25">
        <v>435000</v>
      </c>
      <c r="P2942" s="25">
        <f>Barcelona_Idealista4[[#This Row],[prices]]/Barcelona_Idealista4[[#This Row],[area_m2]]</f>
        <v>5958.9041095890407</v>
      </c>
      <c r="Q2942" t="str">
        <f>_xlfn.TEXTJOIN("-",0,Barcelona_Idealista4[[#This Row],[condition]],Barcelona_Idealista4[[#This Row],[prices]])</f>
        <v>needs refurb-435000</v>
      </c>
      <c r="R2942" s="11" t="str" cm="1">
        <f t="array" ref="R29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3" spans="1:18" x14ac:dyDescent="0.2">
      <c r="A2943" s="1">
        <v>44977</v>
      </c>
      <c r="B2943" s="14">
        <f>YEAR(Barcelona_Idealista4[[#This Row],[Fecha]])</f>
        <v>2023</v>
      </c>
      <c r="C2943" t="s">
        <v>3064</v>
      </c>
      <c r="D2943" t="s">
        <v>11</v>
      </c>
      <c r="E2943" t="s">
        <v>34</v>
      </c>
      <c r="F2943" t="s">
        <v>35</v>
      </c>
      <c r="G2943" t="s">
        <v>120</v>
      </c>
      <c r="H2943" t="s">
        <v>15</v>
      </c>
      <c r="I2943">
        <v>6</v>
      </c>
      <c r="J2943">
        <v>181</v>
      </c>
      <c r="K2943" t="s">
        <v>16</v>
      </c>
      <c r="L2943" t="s">
        <v>17</v>
      </c>
      <c r="M2943" t="s">
        <v>58</v>
      </c>
      <c r="N2943" s="18">
        <f>VLOOKUP(Barcelona_Idealista4[[#This Row],[lift]],Tabla5[],2,0)</f>
        <v>0</v>
      </c>
      <c r="O2943" s="25">
        <v>928800</v>
      </c>
      <c r="P2943" s="25">
        <f>Barcelona_Idealista4[[#This Row],[prices]]/Barcelona_Idealista4[[#This Row],[area_m2]]</f>
        <v>5131.4917127071822</v>
      </c>
      <c r="Q2943" t="str">
        <f>_xlfn.TEXTJOIN("-",0,Barcelona_Idealista4[[#This Row],[condition]],Barcelona_Idealista4[[#This Row],[prices]])</f>
        <v>needs refurb-928800</v>
      </c>
      <c r="R2943" s="11" t="str" cm="1">
        <f t="array" ref="R29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4" spans="1:18" x14ac:dyDescent="0.2">
      <c r="A2944" s="1">
        <v>44978</v>
      </c>
      <c r="B2944" s="14">
        <f>YEAR(Barcelona_Idealista4[[#This Row],[Fecha]])</f>
        <v>2023</v>
      </c>
      <c r="C2944" t="s">
        <v>3065</v>
      </c>
      <c r="D2944" t="s">
        <v>11</v>
      </c>
      <c r="E2944" t="s">
        <v>12</v>
      </c>
      <c r="F2944" t="s">
        <v>31</v>
      </c>
      <c r="G2944" t="s">
        <v>120</v>
      </c>
      <c r="H2944" t="s">
        <v>23</v>
      </c>
      <c r="I2944">
        <v>5</v>
      </c>
      <c r="J2944">
        <v>250</v>
      </c>
      <c r="K2944" t="s">
        <v>16</v>
      </c>
      <c r="L2944" t="s">
        <v>17</v>
      </c>
      <c r="M2944" t="s">
        <v>46</v>
      </c>
      <c r="N2944" s="18">
        <f>VLOOKUP(Barcelona_Idealista4[[#This Row],[lift]],Tabla5[],2,0)</f>
        <v>0</v>
      </c>
      <c r="O2944" s="25">
        <v>1150000</v>
      </c>
      <c r="P2944" s="25">
        <f>Barcelona_Idealista4[[#This Row],[prices]]/Barcelona_Idealista4[[#This Row],[area_m2]]</f>
        <v>4600</v>
      </c>
      <c r="Q2944" t="str">
        <f>_xlfn.TEXTJOIN("-",0,Barcelona_Idealista4[[#This Row],[condition]],Barcelona_Idealista4[[#This Row],[prices]])</f>
        <v>needs refurb-1150000</v>
      </c>
      <c r="R2944" s="11" t="str" cm="1">
        <f t="array" ref="R29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5" spans="1:18" x14ac:dyDescent="0.2">
      <c r="A2945" s="1">
        <v>44979</v>
      </c>
      <c r="B2945" s="14">
        <f>YEAR(Barcelona_Idealista4[[#This Row],[Fecha]])</f>
        <v>2023</v>
      </c>
      <c r="C2945" t="s">
        <v>3066</v>
      </c>
      <c r="D2945" t="s">
        <v>11</v>
      </c>
      <c r="E2945" t="s">
        <v>12</v>
      </c>
      <c r="F2945" t="s">
        <v>41</v>
      </c>
      <c r="G2945" t="s">
        <v>120</v>
      </c>
      <c r="H2945" t="s">
        <v>15</v>
      </c>
      <c r="I2945">
        <v>3</v>
      </c>
      <c r="J2945">
        <v>79</v>
      </c>
      <c r="K2945" t="s">
        <v>16</v>
      </c>
      <c r="L2945" t="s">
        <v>17</v>
      </c>
      <c r="M2945" t="s">
        <v>21</v>
      </c>
      <c r="N2945" s="18">
        <f>VLOOKUP(Barcelona_Idealista4[[#This Row],[lift]],Tabla5[],2,0)</f>
        <v>0</v>
      </c>
      <c r="O2945" s="25">
        <v>450000</v>
      </c>
      <c r="P2945" s="25">
        <f>Barcelona_Idealista4[[#This Row],[prices]]/Barcelona_Idealista4[[#This Row],[area_m2]]</f>
        <v>5696.2025316455693</v>
      </c>
      <c r="Q2945" t="str">
        <f>_xlfn.TEXTJOIN("-",0,Barcelona_Idealista4[[#This Row],[condition]],Barcelona_Idealista4[[#This Row],[prices]])</f>
        <v>needs refurb-450000</v>
      </c>
      <c r="R2945" s="11" t="str" cm="1">
        <f t="array" ref="R294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6" spans="1:18" x14ac:dyDescent="0.2">
      <c r="A2946" s="1">
        <v>44980</v>
      </c>
      <c r="B2946" s="14">
        <f>YEAR(Barcelona_Idealista4[[#This Row],[Fecha]])</f>
        <v>2023</v>
      </c>
      <c r="C2946" t="s">
        <v>3067</v>
      </c>
      <c r="D2946" t="s">
        <v>11</v>
      </c>
      <c r="E2946" t="s">
        <v>12</v>
      </c>
      <c r="F2946" t="s">
        <v>41</v>
      </c>
      <c r="G2946" t="s">
        <v>120</v>
      </c>
      <c r="H2946" t="s">
        <v>15</v>
      </c>
      <c r="I2946">
        <v>2</v>
      </c>
      <c r="J2946">
        <v>77</v>
      </c>
      <c r="K2946" t="s">
        <v>16</v>
      </c>
      <c r="L2946" t="s">
        <v>67</v>
      </c>
      <c r="M2946" t="s">
        <v>18</v>
      </c>
      <c r="N2946" s="18">
        <f>VLOOKUP(Barcelona_Idealista4[[#This Row],[lift]],Tabla5[],2,0)</f>
        <v>0</v>
      </c>
      <c r="O2946" s="25">
        <v>450000</v>
      </c>
      <c r="P2946" s="25">
        <f>Barcelona_Idealista4[[#This Row],[prices]]/Barcelona_Idealista4[[#This Row],[area_m2]]</f>
        <v>5844.1558441558445</v>
      </c>
      <c r="Q2946" t="str">
        <f>_xlfn.TEXTJOIN("-",0,Barcelona_Idealista4[[#This Row],[condition]],Barcelona_Idealista4[[#This Row],[prices]])</f>
        <v>needs refurb-450000</v>
      </c>
      <c r="R2946" s="11" t="str" cm="1">
        <f t="array" ref="R29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7" spans="1:18" x14ac:dyDescent="0.2">
      <c r="A2947" s="1">
        <v>44981</v>
      </c>
      <c r="B2947" s="14">
        <f>YEAR(Barcelona_Idealista4[[#This Row],[Fecha]])</f>
        <v>2023</v>
      </c>
      <c r="C2947" t="s">
        <v>3068</v>
      </c>
      <c r="D2947" t="s">
        <v>11</v>
      </c>
      <c r="E2947" t="s">
        <v>34</v>
      </c>
      <c r="F2947" t="s">
        <v>35</v>
      </c>
      <c r="G2947" t="s">
        <v>120</v>
      </c>
      <c r="H2947" t="s">
        <v>23</v>
      </c>
      <c r="I2947">
        <v>3</v>
      </c>
      <c r="J2947">
        <v>73</v>
      </c>
      <c r="K2947" t="s">
        <v>16</v>
      </c>
      <c r="L2947" t="s">
        <v>17</v>
      </c>
      <c r="M2947" t="s">
        <v>46</v>
      </c>
      <c r="N2947" s="18">
        <f>VLOOKUP(Barcelona_Idealista4[[#This Row],[lift]],Tabla5[],2,0)</f>
        <v>0</v>
      </c>
      <c r="O2947" s="25">
        <v>430000</v>
      </c>
      <c r="P2947" s="25">
        <f>Barcelona_Idealista4[[#This Row],[prices]]/Barcelona_Idealista4[[#This Row],[area_m2]]</f>
        <v>5890.41095890411</v>
      </c>
      <c r="Q2947" t="str">
        <f>_xlfn.TEXTJOIN("-",0,Barcelona_Idealista4[[#This Row],[condition]],Barcelona_Idealista4[[#This Row],[prices]])</f>
        <v>needs refurb-430000</v>
      </c>
      <c r="R2947" s="11" t="str" cm="1">
        <f t="array" ref="R29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8" spans="1:18" x14ac:dyDescent="0.2">
      <c r="A2948" s="1">
        <v>44982</v>
      </c>
      <c r="B2948" s="14">
        <f>YEAR(Barcelona_Idealista4[[#This Row],[Fecha]])</f>
        <v>2023</v>
      </c>
      <c r="C2948" t="s">
        <v>3069</v>
      </c>
      <c r="D2948" t="s">
        <v>11</v>
      </c>
      <c r="E2948" t="s">
        <v>47</v>
      </c>
      <c r="F2948" t="s">
        <v>48</v>
      </c>
      <c r="G2948" t="s">
        <v>120</v>
      </c>
      <c r="H2948" t="s">
        <v>15</v>
      </c>
      <c r="I2948">
        <v>4</v>
      </c>
      <c r="J2948">
        <v>83</v>
      </c>
      <c r="K2948" t="s">
        <v>16</v>
      </c>
      <c r="L2948" t="s">
        <v>17</v>
      </c>
      <c r="M2948" t="s">
        <v>18</v>
      </c>
      <c r="N2948" s="18">
        <f>VLOOKUP(Barcelona_Idealista4[[#This Row],[lift]],Tabla5[],2,0)</f>
        <v>0</v>
      </c>
      <c r="O2948" s="25">
        <v>270000</v>
      </c>
      <c r="P2948" s="25">
        <f>Barcelona_Idealista4[[#This Row],[prices]]/Barcelona_Idealista4[[#This Row],[area_m2]]</f>
        <v>3253.0120481927711</v>
      </c>
      <c r="Q2948" t="str">
        <f>_xlfn.TEXTJOIN("-",0,Barcelona_Idealista4[[#This Row],[condition]],Barcelona_Idealista4[[#This Row],[prices]])</f>
        <v>needs refurb-270000</v>
      </c>
      <c r="R2948" s="11" t="str" cm="1">
        <f t="array" ref="R29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49" spans="1:18" x14ac:dyDescent="0.2">
      <c r="A2949" s="1">
        <v>44983</v>
      </c>
      <c r="B2949" s="14">
        <f>YEAR(Barcelona_Idealista4[[#This Row],[Fecha]])</f>
        <v>2023</v>
      </c>
      <c r="C2949" t="s">
        <v>3070</v>
      </c>
      <c r="D2949" t="s">
        <v>11</v>
      </c>
      <c r="E2949" t="s">
        <v>12</v>
      </c>
      <c r="F2949" t="s">
        <v>41</v>
      </c>
      <c r="G2949" t="s">
        <v>120</v>
      </c>
      <c r="H2949" t="s">
        <v>15</v>
      </c>
      <c r="I2949">
        <v>3</v>
      </c>
      <c r="J2949">
        <v>79</v>
      </c>
      <c r="K2949" t="s">
        <v>16</v>
      </c>
      <c r="L2949" t="s">
        <v>67</v>
      </c>
      <c r="M2949" t="s">
        <v>18</v>
      </c>
      <c r="N2949" s="18">
        <f>VLOOKUP(Barcelona_Idealista4[[#This Row],[lift]],Tabla5[],2,0)</f>
        <v>0</v>
      </c>
      <c r="O2949" s="25">
        <v>440000</v>
      </c>
      <c r="P2949" s="25">
        <f>Barcelona_Idealista4[[#This Row],[prices]]/Barcelona_Idealista4[[#This Row],[area_m2]]</f>
        <v>5569.6202531645567</v>
      </c>
      <c r="Q2949" t="str">
        <f>_xlfn.TEXTJOIN("-",0,Barcelona_Idealista4[[#This Row],[condition]],Barcelona_Idealista4[[#This Row],[prices]])</f>
        <v>needs refurb-440000</v>
      </c>
      <c r="R2949" s="11" t="str" cm="1">
        <f t="array" ref="R29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0" spans="1:18" x14ac:dyDescent="0.2">
      <c r="A2950" s="1">
        <v>44984</v>
      </c>
      <c r="B2950" s="14">
        <f>YEAR(Barcelona_Idealista4[[#This Row],[Fecha]])</f>
        <v>2023</v>
      </c>
      <c r="C2950" t="s">
        <v>3071</v>
      </c>
      <c r="D2950" t="s">
        <v>11</v>
      </c>
      <c r="E2950" t="s">
        <v>12</v>
      </c>
      <c r="F2950" t="s">
        <v>13</v>
      </c>
      <c r="G2950" t="s">
        <v>120</v>
      </c>
      <c r="H2950" t="s">
        <v>15</v>
      </c>
      <c r="I2950">
        <v>4</v>
      </c>
      <c r="J2950">
        <v>196</v>
      </c>
      <c r="K2950" t="s">
        <v>16</v>
      </c>
      <c r="L2950" t="s">
        <v>17</v>
      </c>
      <c r="M2950" t="s">
        <v>18</v>
      </c>
      <c r="N2950" s="18">
        <f>VLOOKUP(Barcelona_Idealista4[[#This Row],[lift]],Tabla5[],2,0)</f>
        <v>0</v>
      </c>
      <c r="O2950" s="25">
        <v>595000</v>
      </c>
      <c r="P2950" s="25">
        <f>Barcelona_Idealista4[[#This Row],[prices]]/Barcelona_Idealista4[[#This Row],[area_m2]]</f>
        <v>3035.7142857142858</v>
      </c>
      <c r="Q2950" t="str">
        <f>_xlfn.TEXTJOIN("-",0,Barcelona_Idealista4[[#This Row],[condition]],Barcelona_Idealista4[[#This Row],[prices]])</f>
        <v>needs refurb-595000</v>
      </c>
      <c r="R2950" s="11" t="str" cm="1">
        <f t="array" ref="R29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1" spans="1:18" x14ac:dyDescent="0.2">
      <c r="A2951" s="1">
        <v>44985</v>
      </c>
      <c r="B2951" s="14">
        <f>YEAR(Barcelona_Idealista4[[#This Row],[Fecha]])</f>
        <v>2023</v>
      </c>
      <c r="C2951" t="s">
        <v>3072</v>
      </c>
      <c r="D2951" t="s">
        <v>11</v>
      </c>
      <c r="E2951" t="s">
        <v>12</v>
      </c>
      <c r="F2951" t="s">
        <v>31</v>
      </c>
      <c r="G2951" t="s">
        <v>120</v>
      </c>
      <c r="H2951" t="s">
        <v>23</v>
      </c>
      <c r="I2951">
        <v>2</v>
      </c>
      <c r="J2951">
        <v>88</v>
      </c>
      <c r="K2951" t="s">
        <v>16</v>
      </c>
      <c r="L2951" t="s">
        <v>17</v>
      </c>
      <c r="M2951" t="s">
        <v>21</v>
      </c>
      <c r="N2951" s="18">
        <f>VLOOKUP(Barcelona_Idealista4[[#This Row],[lift]],Tabla5[],2,0)</f>
        <v>0</v>
      </c>
      <c r="O2951" s="25">
        <v>240000</v>
      </c>
      <c r="P2951" s="25">
        <f>Barcelona_Idealista4[[#This Row],[prices]]/Barcelona_Idealista4[[#This Row],[area_m2]]</f>
        <v>2727.2727272727275</v>
      </c>
      <c r="Q2951" t="str">
        <f>_xlfn.TEXTJOIN("-",0,Barcelona_Idealista4[[#This Row],[condition]],Barcelona_Idealista4[[#This Row],[prices]])</f>
        <v>needs refurb-240000</v>
      </c>
      <c r="R2951" s="11" t="str" cm="1">
        <f t="array" ref="R29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2" spans="1:18" x14ac:dyDescent="0.2">
      <c r="A2952" s="1">
        <v>44986</v>
      </c>
      <c r="B2952" s="14">
        <f>YEAR(Barcelona_Idealista4[[#This Row],[Fecha]])</f>
        <v>2023</v>
      </c>
      <c r="C2952" t="s">
        <v>3073</v>
      </c>
      <c r="D2952" t="s">
        <v>11</v>
      </c>
      <c r="E2952" t="s">
        <v>37</v>
      </c>
      <c r="F2952" t="s">
        <v>49</v>
      </c>
      <c r="G2952" t="s">
        <v>120</v>
      </c>
      <c r="H2952" t="s">
        <v>15</v>
      </c>
      <c r="I2952">
        <v>3</v>
      </c>
      <c r="J2952">
        <v>82</v>
      </c>
      <c r="K2952" t="s">
        <v>28</v>
      </c>
      <c r="L2952" t="s">
        <v>17</v>
      </c>
      <c r="M2952" t="s">
        <v>21</v>
      </c>
      <c r="N2952" s="18">
        <f>VLOOKUP(Barcelona_Idealista4[[#This Row],[lift]],Tabla5[],2,0)</f>
        <v>0.02</v>
      </c>
      <c r="O2952" s="25">
        <v>248000</v>
      </c>
      <c r="P2952" s="25">
        <f>Barcelona_Idealista4[[#This Row],[prices]]/Barcelona_Idealista4[[#This Row],[area_m2]]</f>
        <v>3024.3902439024391</v>
      </c>
      <c r="Q2952" t="str">
        <f>_xlfn.TEXTJOIN("-",0,Barcelona_Idealista4[[#This Row],[condition]],Barcelona_Idealista4[[#This Row],[prices]])</f>
        <v>needs refurb-248000</v>
      </c>
      <c r="R2952" s="11" t="str" cm="1">
        <f t="array" ref="R29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3" spans="1:18" x14ac:dyDescent="0.2">
      <c r="A2953" s="1">
        <v>44987</v>
      </c>
      <c r="B2953" s="14">
        <f>YEAR(Barcelona_Idealista4[[#This Row],[Fecha]])</f>
        <v>2023</v>
      </c>
      <c r="C2953" t="s">
        <v>3074</v>
      </c>
      <c r="D2953" t="s">
        <v>11</v>
      </c>
      <c r="E2953" t="s">
        <v>12</v>
      </c>
      <c r="F2953" t="s">
        <v>22</v>
      </c>
      <c r="G2953" t="s">
        <v>120</v>
      </c>
      <c r="H2953" t="s">
        <v>15</v>
      </c>
      <c r="I2953">
        <v>4</v>
      </c>
      <c r="J2953">
        <v>98</v>
      </c>
      <c r="K2953" t="s">
        <v>16</v>
      </c>
      <c r="L2953" t="s">
        <v>17</v>
      </c>
      <c r="M2953" t="s">
        <v>18</v>
      </c>
      <c r="N2953" s="18">
        <f>VLOOKUP(Barcelona_Idealista4[[#This Row],[lift]],Tabla5[],2,0)</f>
        <v>0</v>
      </c>
      <c r="O2953" s="25">
        <v>340000</v>
      </c>
      <c r="P2953" s="25">
        <f>Barcelona_Idealista4[[#This Row],[prices]]/Barcelona_Idealista4[[#This Row],[area_m2]]</f>
        <v>3469.387755102041</v>
      </c>
      <c r="Q2953" t="str">
        <f>_xlfn.TEXTJOIN("-",0,Barcelona_Idealista4[[#This Row],[condition]],Barcelona_Idealista4[[#This Row],[prices]])</f>
        <v>needs refurb-340000</v>
      </c>
      <c r="R2953" s="11" t="str" cm="1">
        <f t="array" ref="R29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4" spans="1:18" x14ac:dyDescent="0.2">
      <c r="A2954" s="1">
        <v>44988</v>
      </c>
      <c r="B2954" s="14">
        <f>YEAR(Barcelona_Idealista4[[#This Row],[Fecha]])</f>
        <v>2023</v>
      </c>
      <c r="C2954" t="s">
        <v>3075</v>
      </c>
      <c r="D2954" t="s">
        <v>11</v>
      </c>
      <c r="E2954" t="s">
        <v>47</v>
      </c>
      <c r="F2954" t="s">
        <v>48</v>
      </c>
      <c r="G2954" t="s">
        <v>120</v>
      </c>
      <c r="H2954" t="s">
        <v>15</v>
      </c>
      <c r="I2954">
        <v>3</v>
      </c>
      <c r="J2954">
        <v>68</v>
      </c>
      <c r="K2954" t="s">
        <v>28</v>
      </c>
      <c r="L2954" t="s">
        <v>17</v>
      </c>
      <c r="M2954" t="s">
        <v>21</v>
      </c>
      <c r="N2954" s="18">
        <f>VLOOKUP(Barcelona_Idealista4[[#This Row],[lift]],Tabla5[],2,0)</f>
        <v>0.02</v>
      </c>
      <c r="O2954" s="25">
        <v>152000</v>
      </c>
      <c r="P2954" s="25">
        <f>Barcelona_Idealista4[[#This Row],[prices]]/Barcelona_Idealista4[[#This Row],[area_m2]]</f>
        <v>2235.294117647059</v>
      </c>
      <c r="Q2954" t="str">
        <f>_xlfn.TEXTJOIN("-",0,Barcelona_Idealista4[[#This Row],[condition]],Barcelona_Idealista4[[#This Row],[prices]])</f>
        <v>needs refurb-152000</v>
      </c>
      <c r="R2954" s="11" t="str" cm="1">
        <f t="array" ref="R295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5" spans="1:18" x14ac:dyDescent="0.2">
      <c r="A2955" s="1">
        <v>44989</v>
      </c>
      <c r="B2955" s="14">
        <f>YEAR(Barcelona_Idealista4[[#This Row],[Fecha]])</f>
        <v>2023</v>
      </c>
      <c r="C2955" t="s">
        <v>3076</v>
      </c>
      <c r="D2955" t="s">
        <v>11</v>
      </c>
      <c r="E2955" t="s">
        <v>42</v>
      </c>
      <c r="F2955" t="s">
        <v>62</v>
      </c>
      <c r="G2955" t="s">
        <v>120</v>
      </c>
      <c r="H2955" t="s">
        <v>32</v>
      </c>
      <c r="I2955">
        <v>2</v>
      </c>
      <c r="J2955">
        <v>50</v>
      </c>
      <c r="K2955" t="s">
        <v>28</v>
      </c>
      <c r="L2955" t="s">
        <v>17</v>
      </c>
      <c r="M2955" t="s">
        <v>40</v>
      </c>
      <c r="N2955" s="18">
        <f>VLOOKUP(Barcelona_Idealista4[[#This Row],[lift]],Tabla5[],2,0)</f>
        <v>0.02</v>
      </c>
      <c r="O2955" s="25">
        <v>260000</v>
      </c>
      <c r="P2955" s="25">
        <f>Barcelona_Idealista4[[#This Row],[prices]]/Barcelona_Idealista4[[#This Row],[area_m2]]</f>
        <v>5200</v>
      </c>
      <c r="Q2955" t="str">
        <f>_xlfn.TEXTJOIN("-",0,Barcelona_Idealista4[[#This Row],[condition]],Barcelona_Idealista4[[#This Row],[prices]])</f>
        <v>needs refurb-260000</v>
      </c>
      <c r="R2955" s="11" t="str" cm="1">
        <f t="array" ref="R29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6" spans="1:18" x14ac:dyDescent="0.2">
      <c r="A2956" s="1">
        <v>44990</v>
      </c>
      <c r="B2956" s="14">
        <f>YEAR(Barcelona_Idealista4[[#This Row],[Fecha]])</f>
        <v>2023</v>
      </c>
      <c r="C2956" t="s">
        <v>3077</v>
      </c>
      <c r="D2956" t="s">
        <v>11</v>
      </c>
      <c r="E2956" t="s">
        <v>89</v>
      </c>
      <c r="F2956" t="s">
        <v>103</v>
      </c>
      <c r="G2956" t="s">
        <v>120</v>
      </c>
      <c r="H2956" t="s">
        <v>23</v>
      </c>
      <c r="I2956">
        <v>3</v>
      </c>
      <c r="J2956">
        <v>65</v>
      </c>
      <c r="K2956" t="s">
        <v>16</v>
      </c>
      <c r="L2956" t="s">
        <v>17</v>
      </c>
      <c r="M2956" t="s">
        <v>58</v>
      </c>
      <c r="N2956" s="18">
        <f>VLOOKUP(Barcelona_Idealista4[[#This Row],[lift]],Tabla5[],2,0)</f>
        <v>0</v>
      </c>
      <c r="O2956" s="25">
        <v>189000</v>
      </c>
      <c r="P2956" s="25">
        <f>Barcelona_Idealista4[[#This Row],[prices]]/Barcelona_Idealista4[[#This Row],[area_m2]]</f>
        <v>2907.6923076923076</v>
      </c>
      <c r="Q2956" t="str">
        <f>_xlfn.TEXTJOIN("-",0,Barcelona_Idealista4[[#This Row],[condition]],Barcelona_Idealista4[[#This Row],[prices]])</f>
        <v>needs refurb-189000</v>
      </c>
      <c r="R2956" s="11" t="str" cm="1">
        <f t="array" ref="R295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57" spans="1:18" x14ac:dyDescent="0.2">
      <c r="A2957" s="1">
        <v>44991</v>
      </c>
      <c r="B2957" s="14">
        <f>YEAR(Barcelona_Idealista4[[#This Row],[Fecha]])</f>
        <v>2023</v>
      </c>
      <c r="C2957" t="s">
        <v>3078</v>
      </c>
      <c r="D2957" t="s">
        <v>11</v>
      </c>
      <c r="E2957" t="s">
        <v>42</v>
      </c>
      <c r="F2957" t="s">
        <v>62</v>
      </c>
      <c r="G2957" t="s">
        <v>120</v>
      </c>
      <c r="H2957" t="s">
        <v>15</v>
      </c>
      <c r="I2957">
        <v>3</v>
      </c>
      <c r="J2957">
        <v>66</v>
      </c>
      <c r="K2957" t="s">
        <v>16</v>
      </c>
      <c r="L2957" t="s">
        <v>17</v>
      </c>
      <c r="M2957" t="s">
        <v>60</v>
      </c>
      <c r="N2957" s="18">
        <f>VLOOKUP(Barcelona_Idealista4[[#This Row],[lift]],Tabla5[],2,0)</f>
        <v>0</v>
      </c>
      <c r="O2957" s="25">
        <v>214900</v>
      </c>
      <c r="P2957" s="25">
        <f>Barcelona_Idealista4[[#This Row],[prices]]/Barcelona_Idealista4[[#This Row],[area_m2]]</f>
        <v>3256.060606060606</v>
      </c>
      <c r="Q2957" t="str">
        <f>_xlfn.TEXTJOIN("-",0,Barcelona_Idealista4[[#This Row],[condition]],Barcelona_Idealista4[[#This Row],[prices]])</f>
        <v>needs refurb-214900</v>
      </c>
      <c r="R2957" s="11" t="str" cm="1">
        <f t="array" ref="R29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8" spans="1:18" x14ac:dyDescent="0.2">
      <c r="A2958" s="1">
        <v>44992</v>
      </c>
      <c r="B2958" s="14">
        <f>YEAR(Barcelona_Idealista4[[#This Row],[Fecha]])</f>
        <v>2023</v>
      </c>
      <c r="C2958" t="s">
        <v>3079</v>
      </c>
      <c r="D2958" t="s">
        <v>11</v>
      </c>
      <c r="E2958" t="s">
        <v>12</v>
      </c>
      <c r="F2958" t="s">
        <v>33</v>
      </c>
      <c r="G2958" t="s">
        <v>120</v>
      </c>
      <c r="H2958" t="s">
        <v>15</v>
      </c>
      <c r="I2958">
        <v>4</v>
      </c>
      <c r="J2958">
        <v>134</v>
      </c>
      <c r="K2958" t="s">
        <v>16</v>
      </c>
      <c r="L2958" t="s">
        <v>17</v>
      </c>
      <c r="M2958" t="s">
        <v>36</v>
      </c>
      <c r="N2958" s="18">
        <f>VLOOKUP(Barcelona_Idealista4[[#This Row],[lift]],Tabla5[],2,0)</f>
        <v>0</v>
      </c>
      <c r="O2958" s="25">
        <v>490000</v>
      </c>
      <c r="P2958" s="25">
        <f>Barcelona_Idealista4[[#This Row],[prices]]/Barcelona_Idealista4[[#This Row],[area_m2]]</f>
        <v>3656.7164179104479</v>
      </c>
      <c r="Q2958" t="str">
        <f>_xlfn.TEXTJOIN("-",0,Barcelona_Idealista4[[#This Row],[condition]],Barcelona_Idealista4[[#This Row],[prices]])</f>
        <v>needs refurb-490000</v>
      </c>
      <c r="R2958" s="11" t="str" cm="1">
        <f t="array" ref="R29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59" spans="1:18" x14ac:dyDescent="0.2">
      <c r="A2959" s="1">
        <v>44993</v>
      </c>
      <c r="B2959" s="14">
        <f>YEAR(Barcelona_Idealista4[[#This Row],[Fecha]])</f>
        <v>2023</v>
      </c>
      <c r="C2959" t="s">
        <v>3080</v>
      </c>
      <c r="D2959" t="s">
        <v>11</v>
      </c>
      <c r="E2959" t="s">
        <v>47</v>
      </c>
      <c r="F2959" t="s">
        <v>48</v>
      </c>
      <c r="G2959" t="s">
        <v>120</v>
      </c>
      <c r="H2959" t="s">
        <v>15</v>
      </c>
      <c r="I2959">
        <v>3</v>
      </c>
      <c r="J2959">
        <v>68</v>
      </c>
      <c r="K2959" t="s">
        <v>16</v>
      </c>
      <c r="L2959" t="s">
        <v>17</v>
      </c>
      <c r="M2959" t="s">
        <v>18</v>
      </c>
      <c r="N2959" s="18">
        <f>VLOOKUP(Barcelona_Idealista4[[#This Row],[lift]],Tabla5[],2,0)</f>
        <v>0</v>
      </c>
      <c r="O2959" s="25">
        <v>179000</v>
      </c>
      <c r="P2959" s="25">
        <f>Barcelona_Idealista4[[#This Row],[prices]]/Barcelona_Idealista4[[#This Row],[area_m2]]</f>
        <v>2632.3529411764707</v>
      </c>
      <c r="Q2959" t="str">
        <f>_xlfn.TEXTJOIN("-",0,Barcelona_Idealista4[[#This Row],[condition]],Barcelona_Idealista4[[#This Row],[prices]])</f>
        <v>needs refurb-179000</v>
      </c>
      <c r="R2959" s="11" t="str" cm="1">
        <f t="array" ref="R29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0" spans="1:18" x14ac:dyDescent="0.2">
      <c r="A2960" s="1">
        <v>44994</v>
      </c>
      <c r="B2960" s="14">
        <f>YEAR(Barcelona_Idealista4[[#This Row],[Fecha]])</f>
        <v>2023</v>
      </c>
      <c r="C2960" t="s">
        <v>3081</v>
      </c>
      <c r="D2960" t="s">
        <v>11</v>
      </c>
      <c r="E2960" t="s">
        <v>47</v>
      </c>
      <c r="F2960" t="s">
        <v>96</v>
      </c>
      <c r="G2960" t="s">
        <v>120</v>
      </c>
      <c r="H2960" t="s">
        <v>15</v>
      </c>
      <c r="I2960">
        <v>3</v>
      </c>
      <c r="J2960">
        <v>75</v>
      </c>
      <c r="K2960" t="s">
        <v>16</v>
      </c>
      <c r="L2960" t="s">
        <v>17</v>
      </c>
      <c r="M2960" t="s">
        <v>36</v>
      </c>
      <c r="N2960" s="18">
        <f>VLOOKUP(Barcelona_Idealista4[[#This Row],[lift]],Tabla5[],2,0)</f>
        <v>0</v>
      </c>
      <c r="O2960" s="25">
        <v>195000</v>
      </c>
      <c r="P2960" s="25">
        <f>Barcelona_Idealista4[[#This Row],[prices]]/Barcelona_Idealista4[[#This Row],[area_m2]]</f>
        <v>2600</v>
      </c>
      <c r="Q2960" t="str">
        <f>_xlfn.TEXTJOIN("-",0,Barcelona_Idealista4[[#This Row],[condition]],Barcelona_Idealista4[[#This Row],[prices]])</f>
        <v>needs refurb-195000</v>
      </c>
      <c r="R2960" s="11" t="str" cm="1">
        <f t="array" ref="R296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1" spans="1:18" x14ac:dyDescent="0.2">
      <c r="A2961" s="1">
        <v>44995</v>
      </c>
      <c r="B2961" s="14">
        <f>YEAR(Barcelona_Idealista4[[#This Row],[Fecha]])</f>
        <v>2023</v>
      </c>
      <c r="C2961" t="s">
        <v>3082</v>
      </c>
      <c r="D2961" t="s">
        <v>11</v>
      </c>
      <c r="E2961" t="s">
        <v>19</v>
      </c>
      <c r="F2961" t="s">
        <v>68</v>
      </c>
      <c r="G2961" t="s">
        <v>120</v>
      </c>
      <c r="H2961" t="s">
        <v>15</v>
      </c>
      <c r="I2961">
        <v>4</v>
      </c>
      <c r="J2961">
        <v>118</v>
      </c>
      <c r="K2961" t="s">
        <v>16</v>
      </c>
      <c r="L2961" t="s">
        <v>17</v>
      </c>
      <c r="M2961" t="s">
        <v>21</v>
      </c>
      <c r="N2961" s="18">
        <f>VLOOKUP(Barcelona_Idealista4[[#This Row],[lift]],Tabla5[],2,0)</f>
        <v>0</v>
      </c>
      <c r="O2961" s="25">
        <v>560000</v>
      </c>
      <c r="P2961" s="25">
        <f>Barcelona_Idealista4[[#This Row],[prices]]/Barcelona_Idealista4[[#This Row],[area_m2]]</f>
        <v>4745.7627118644068</v>
      </c>
      <c r="Q2961" t="str">
        <f>_xlfn.TEXTJOIN("-",0,Barcelona_Idealista4[[#This Row],[condition]],Barcelona_Idealista4[[#This Row],[prices]])</f>
        <v>needs refurb-560000</v>
      </c>
      <c r="R2961" s="11" t="str" cm="1">
        <f t="array" ref="R29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2" spans="1:18" x14ac:dyDescent="0.2">
      <c r="A2962" s="1">
        <v>44996</v>
      </c>
      <c r="B2962" s="14">
        <f>YEAR(Barcelona_Idealista4[[#This Row],[Fecha]])</f>
        <v>2023</v>
      </c>
      <c r="C2962" t="s">
        <v>3083</v>
      </c>
      <c r="D2962" t="s">
        <v>11</v>
      </c>
      <c r="E2962" t="s">
        <v>42</v>
      </c>
      <c r="F2962" t="s">
        <v>87</v>
      </c>
      <c r="G2962" t="s">
        <v>120</v>
      </c>
      <c r="H2962" t="s">
        <v>15</v>
      </c>
      <c r="I2962">
        <v>4</v>
      </c>
      <c r="J2962">
        <v>75</v>
      </c>
      <c r="K2962" t="s">
        <v>16</v>
      </c>
      <c r="L2962" t="s">
        <v>17</v>
      </c>
      <c r="M2962" t="s">
        <v>18</v>
      </c>
      <c r="N2962" s="18">
        <f>VLOOKUP(Barcelona_Idealista4[[#This Row],[lift]],Tabla5[],2,0)</f>
        <v>0</v>
      </c>
      <c r="O2962" s="25">
        <v>183000</v>
      </c>
      <c r="P2962" s="25">
        <f>Barcelona_Idealista4[[#This Row],[prices]]/Barcelona_Idealista4[[#This Row],[area_m2]]</f>
        <v>2440</v>
      </c>
      <c r="Q2962" t="str">
        <f>_xlfn.TEXTJOIN("-",0,Barcelona_Idealista4[[#This Row],[condition]],Barcelona_Idealista4[[#This Row],[prices]])</f>
        <v>needs refurb-183000</v>
      </c>
      <c r="R2962" s="11" t="str" cm="1">
        <f t="array" ref="R29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3" spans="1:18" x14ac:dyDescent="0.2">
      <c r="A2963" s="1">
        <v>44997</v>
      </c>
      <c r="B2963" s="14">
        <f>YEAR(Barcelona_Idealista4[[#This Row],[Fecha]])</f>
        <v>2023</v>
      </c>
      <c r="C2963" t="s">
        <v>3084</v>
      </c>
      <c r="D2963" t="s">
        <v>11</v>
      </c>
      <c r="E2963" t="s">
        <v>54</v>
      </c>
      <c r="F2963" t="s">
        <v>108</v>
      </c>
      <c r="G2963" t="s">
        <v>120</v>
      </c>
      <c r="H2963" t="s">
        <v>15</v>
      </c>
      <c r="I2963">
        <v>4</v>
      </c>
      <c r="J2963">
        <v>89</v>
      </c>
      <c r="K2963" t="s">
        <v>16</v>
      </c>
      <c r="L2963" t="s">
        <v>17</v>
      </c>
      <c r="M2963" t="s">
        <v>40</v>
      </c>
      <c r="N2963" s="18">
        <f>VLOOKUP(Barcelona_Idealista4[[#This Row],[lift]],Tabla5[],2,0)</f>
        <v>0</v>
      </c>
      <c r="O2963" s="25">
        <v>260000</v>
      </c>
      <c r="P2963" s="25">
        <f>Barcelona_Idealista4[[#This Row],[prices]]/Barcelona_Idealista4[[#This Row],[area_m2]]</f>
        <v>2921.3483146067415</v>
      </c>
      <c r="Q2963" t="str">
        <f>_xlfn.TEXTJOIN("-",0,Barcelona_Idealista4[[#This Row],[condition]],Barcelona_Idealista4[[#This Row],[prices]])</f>
        <v>needs refurb-260000</v>
      </c>
      <c r="R2963" s="11" t="str" cm="1">
        <f t="array" ref="R29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4" spans="1:18" x14ac:dyDescent="0.2">
      <c r="A2964" s="1">
        <v>44998</v>
      </c>
      <c r="B2964" s="14">
        <f>YEAR(Barcelona_Idealista4[[#This Row],[Fecha]])</f>
        <v>2023</v>
      </c>
      <c r="C2964" t="s">
        <v>3085</v>
      </c>
      <c r="D2964" t="s">
        <v>11</v>
      </c>
      <c r="E2964" t="s">
        <v>12</v>
      </c>
      <c r="F2964" t="s">
        <v>31</v>
      </c>
      <c r="G2964" t="s">
        <v>120</v>
      </c>
      <c r="H2964" t="s">
        <v>32</v>
      </c>
      <c r="I2964">
        <v>4</v>
      </c>
      <c r="J2964">
        <v>350</v>
      </c>
      <c r="K2964" t="s">
        <v>28</v>
      </c>
      <c r="L2964" t="s">
        <v>17</v>
      </c>
      <c r="M2964" t="s">
        <v>52</v>
      </c>
      <c r="N2964" s="18">
        <f>VLOOKUP(Barcelona_Idealista4[[#This Row],[lift]],Tabla5[],2,0)</f>
        <v>0.02</v>
      </c>
      <c r="O2964" s="25">
        <v>390000</v>
      </c>
      <c r="P2964" s="25">
        <f>Barcelona_Idealista4[[#This Row],[prices]]/Barcelona_Idealista4[[#This Row],[area_m2]]</f>
        <v>1114.2857142857142</v>
      </c>
      <c r="Q2964" t="str">
        <f>_xlfn.TEXTJOIN("-",0,Barcelona_Idealista4[[#This Row],[condition]],Barcelona_Idealista4[[#This Row],[prices]])</f>
        <v>needs refurb-390000</v>
      </c>
      <c r="R2964" s="11" t="str" cm="1">
        <f t="array" ref="R296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5" spans="1:18" x14ac:dyDescent="0.2">
      <c r="A2965" s="1">
        <v>44999</v>
      </c>
      <c r="B2965" s="14">
        <f>YEAR(Barcelona_Idealista4[[#This Row],[Fecha]])</f>
        <v>2023</v>
      </c>
      <c r="C2965" t="s">
        <v>3086</v>
      </c>
      <c r="D2965" t="s">
        <v>11</v>
      </c>
      <c r="E2965" t="s">
        <v>37</v>
      </c>
      <c r="F2965" t="s">
        <v>49</v>
      </c>
      <c r="G2965" t="s">
        <v>120</v>
      </c>
      <c r="H2965" t="s">
        <v>15</v>
      </c>
      <c r="I2965">
        <v>4</v>
      </c>
      <c r="J2965">
        <v>240</v>
      </c>
      <c r="K2965" t="s">
        <v>16</v>
      </c>
      <c r="L2965" t="s">
        <v>17</v>
      </c>
      <c r="M2965" t="s">
        <v>18</v>
      </c>
      <c r="N2965" s="18">
        <f>VLOOKUP(Barcelona_Idealista4[[#This Row],[lift]],Tabla5[],2,0)</f>
        <v>0</v>
      </c>
      <c r="O2965" s="25">
        <v>1190000</v>
      </c>
      <c r="P2965" s="25">
        <f>Barcelona_Idealista4[[#This Row],[prices]]/Barcelona_Idealista4[[#This Row],[area_m2]]</f>
        <v>4958.333333333333</v>
      </c>
      <c r="Q2965" t="str">
        <f>_xlfn.TEXTJOIN("-",0,Barcelona_Idealista4[[#This Row],[condition]],Barcelona_Idealista4[[#This Row],[prices]])</f>
        <v>needs refurb-1190000</v>
      </c>
      <c r="R2965" s="11" t="str" cm="1">
        <f t="array" ref="R29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6" spans="1:18" x14ac:dyDescent="0.2">
      <c r="A2966" s="1">
        <v>45000</v>
      </c>
      <c r="B2966" s="14">
        <f>YEAR(Barcelona_Idealista4[[#This Row],[Fecha]])</f>
        <v>2023</v>
      </c>
      <c r="C2966" t="s">
        <v>3087</v>
      </c>
      <c r="D2966" t="s">
        <v>11</v>
      </c>
      <c r="E2966" t="s">
        <v>50</v>
      </c>
      <c r="F2966" t="s">
        <v>66</v>
      </c>
      <c r="G2966" t="s">
        <v>120</v>
      </c>
      <c r="H2966" t="s">
        <v>23</v>
      </c>
      <c r="I2966">
        <v>3</v>
      </c>
      <c r="J2966">
        <v>84</v>
      </c>
      <c r="K2966" t="s">
        <v>16</v>
      </c>
      <c r="L2966" t="s">
        <v>17</v>
      </c>
      <c r="M2966" t="s">
        <v>36</v>
      </c>
      <c r="N2966" s="18">
        <f>VLOOKUP(Barcelona_Idealista4[[#This Row],[lift]],Tabla5[],2,0)</f>
        <v>0</v>
      </c>
      <c r="O2966" s="25">
        <v>399000</v>
      </c>
      <c r="P2966" s="25">
        <f>Barcelona_Idealista4[[#This Row],[prices]]/Barcelona_Idealista4[[#This Row],[area_m2]]</f>
        <v>4750</v>
      </c>
      <c r="Q2966" t="str">
        <f>_xlfn.TEXTJOIN("-",0,Barcelona_Idealista4[[#This Row],[condition]],Barcelona_Idealista4[[#This Row],[prices]])</f>
        <v>needs refurb-399000</v>
      </c>
      <c r="R2966" s="11" t="str" cm="1">
        <f t="array" ref="R29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7" spans="1:18" x14ac:dyDescent="0.2">
      <c r="A2967" s="1">
        <v>45001</v>
      </c>
      <c r="B2967" s="14">
        <f>YEAR(Barcelona_Idealista4[[#This Row],[Fecha]])</f>
        <v>2023</v>
      </c>
      <c r="C2967" t="s">
        <v>3088</v>
      </c>
      <c r="D2967" t="s">
        <v>11</v>
      </c>
      <c r="E2967" t="s">
        <v>34</v>
      </c>
      <c r="F2967" t="s">
        <v>35</v>
      </c>
      <c r="G2967" t="s">
        <v>120</v>
      </c>
      <c r="H2967" t="s">
        <v>15</v>
      </c>
      <c r="I2967">
        <v>5</v>
      </c>
      <c r="J2967">
        <v>148</v>
      </c>
      <c r="K2967" t="s">
        <v>16</v>
      </c>
      <c r="L2967" t="s">
        <v>17</v>
      </c>
      <c r="M2967" t="s">
        <v>36</v>
      </c>
      <c r="N2967" s="18">
        <f>VLOOKUP(Barcelona_Idealista4[[#This Row],[lift]],Tabla5[],2,0)</f>
        <v>0</v>
      </c>
      <c r="O2967" s="25">
        <v>590000</v>
      </c>
      <c r="P2967" s="25">
        <f>Barcelona_Idealista4[[#This Row],[prices]]/Barcelona_Idealista4[[#This Row],[area_m2]]</f>
        <v>3986.4864864864867</v>
      </c>
      <c r="Q2967" t="str">
        <f>_xlfn.TEXTJOIN("-",0,Barcelona_Idealista4[[#This Row],[condition]],Barcelona_Idealista4[[#This Row],[prices]])</f>
        <v>needs refurb-590000</v>
      </c>
      <c r="R2967" s="11" t="str" cm="1">
        <f t="array" ref="R29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68" spans="1:18" x14ac:dyDescent="0.2">
      <c r="A2968" s="1">
        <v>45002</v>
      </c>
      <c r="B2968" s="14">
        <f>YEAR(Barcelona_Idealista4[[#This Row],[Fecha]])</f>
        <v>2023</v>
      </c>
      <c r="C2968" t="s">
        <v>3089</v>
      </c>
      <c r="D2968" t="s">
        <v>11</v>
      </c>
      <c r="E2968" t="s">
        <v>42</v>
      </c>
      <c r="F2968" t="s">
        <v>59</v>
      </c>
      <c r="G2968" t="s">
        <v>120</v>
      </c>
      <c r="H2968" t="s">
        <v>15</v>
      </c>
      <c r="I2968">
        <v>4</v>
      </c>
      <c r="J2968">
        <v>93</v>
      </c>
      <c r="K2968" t="s">
        <v>16</v>
      </c>
      <c r="L2968" t="s">
        <v>17</v>
      </c>
      <c r="M2968" t="s">
        <v>46</v>
      </c>
      <c r="N2968" s="18">
        <f>VLOOKUP(Barcelona_Idealista4[[#This Row],[lift]],Tabla5[],2,0)</f>
        <v>0</v>
      </c>
      <c r="O2968" s="25">
        <v>278000</v>
      </c>
      <c r="P2968" s="25">
        <f>Barcelona_Idealista4[[#This Row],[prices]]/Barcelona_Idealista4[[#This Row],[area_m2]]</f>
        <v>2989.2473118279568</v>
      </c>
      <c r="Q2968" t="str">
        <f>_xlfn.TEXTJOIN("-",0,Barcelona_Idealista4[[#This Row],[condition]],Barcelona_Idealista4[[#This Row],[prices]])</f>
        <v>needs refurb-278000</v>
      </c>
      <c r="R2968" s="11" t="str" cm="1">
        <f t="array" ref="R296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69" spans="1:18" x14ac:dyDescent="0.2">
      <c r="A2969" s="1">
        <v>45003</v>
      </c>
      <c r="B2969" s="14">
        <f>YEAR(Barcelona_Idealista4[[#This Row],[Fecha]])</f>
        <v>2023</v>
      </c>
      <c r="C2969" t="s">
        <v>3090</v>
      </c>
      <c r="D2969" t="s">
        <v>11</v>
      </c>
      <c r="E2969" t="s">
        <v>12</v>
      </c>
      <c r="F2969" t="s">
        <v>22</v>
      </c>
      <c r="G2969" t="s">
        <v>120</v>
      </c>
      <c r="H2969" t="s">
        <v>15</v>
      </c>
      <c r="I2969">
        <v>5</v>
      </c>
      <c r="J2969">
        <v>188</v>
      </c>
      <c r="K2969" t="s">
        <v>16</v>
      </c>
      <c r="L2969" t="s">
        <v>17</v>
      </c>
      <c r="M2969" t="s">
        <v>18</v>
      </c>
      <c r="N2969" s="18">
        <f>VLOOKUP(Barcelona_Idealista4[[#This Row],[lift]],Tabla5[],2,0)</f>
        <v>0</v>
      </c>
      <c r="O2969" s="25">
        <v>580000</v>
      </c>
      <c r="P2969" s="25">
        <f>Barcelona_Idealista4[[#This Row],[prices]]/Barcelona_Idealista4[[#This Row],[area_m2]]</f>
        <v>3085.1063829787236</v>
      </c>
      <c r="Q2969" t="str">
        <f>_xlfn.TEXTJOIN("-",0,Barcelona_Idealista4[[#This Row],[condition]],Barcelona_Idealista4[[#This Row],[prices]])</f>
        <v>needs refurb-580000</v>
      </c>
      <c r="R2969" s="11" t="str" cm="1">
        <f t="array" ref="R29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0" spans="1:18" x14ac:dyDescent="0.2">
      <c r="A2970" s="1">
        <v>45004</v>
      </c>
      <c r="B2970" s="14">
        <f>YEAR(Barcelona_Idealista4[[#This Row],[Fecha]])</f>
        <v>2023</v>
      </c>
      <c r="C2970" t="s">
        <v>3091</v>
      </c>
      <c r="D2970" t="s">
        <v>11</v>
      </c>
      <c r="E2970" t="s">
        <v>42</v>
      </c>
      <c r="F2970" t="s">
        <v>62</v>
      </c>
      <c r="G2970" t="s">
        <v>120</v>
      </c>
      <c r="H2970" t="s">
        <v>15</v>
      </c>
      <c r="I2970">
        <v>3</v>
      </c>
      <c r="J2970">
        <v>70</v>
      </c>
      <c r="K2970" t="s">
        <v>16</v>
      </c>
      <c r="L2970" t="s">
        <v>17</v>
      </c>
      <c r="M2970" t="s">
        <v>21</v>
      </c>
      <c r="N2970" s="18">
        <f>VLOOKUP(Barcelona_Idealista4[[#This Row],[lift]],Tabla5[],2,0)</f>
        <v>0</v>
      </c>
      <c r="O2970" s="25">
        <v>230000</v>
      </c>
      <c r="P2970" s="25">
        <f>Barcelona_Idealista4[[#This Row],[prices]]/Barcelona_Idealista4[[#This Row],[area_m2]]</f>
        <v>3285.7142857142858</v>
      </c>
      <c r="Q2970" t="str">
        <f>_xlfn.TEXTJOIN("-",0,Barcelona_Idealista4[[#This Row],[condition]],Barcelona_Idealista4[[#This Row],[prices]])</f>
        <v>needs refurb-230000</v>
      </c>
      <c r="R2970" s="11" t="str" cm="1">
        <f t="array" ref="R29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1" spans="1:18" x14ac:dyDescent="0.2">
      <c r="A2971" s="1">
        <v>45005</v>
      </c>
      <c r="B2971" s="14">
        <f>YEAR(Barcelona_Idealista4[[#This Row],[Fecha]])</f>
        <v>2023</v>
      </c>
      <c r="C2971" t="s">
        <v>3092</v>
      </c>
      <c r="D2971" t="s">
        <v>11</v>
      </c>
      <c r="E2971" t="s">
        <v>47</v>
      </c>
      <c r="F2971" t="s">
        <v>86</v>
      </c>
      <c r="G2971" t="s">
        <v>120</v>
      </c>
      <c r="H2971" t="s">
        <v>15</v>
      </c>
      <c r="I2971">
        <v>3</v>
      </c>
      <c r="J2971">
        <v>78</v>
      </c>
      <c r="K2971" t="s">
        <v>28</v>
      </c>
      <c r="L2971" t="s">
        <v>17</v>
      </c>
      <c r="M2971" t="s">
        <v>40</v>
      </c>
      <c r="N2971" s="18">
        <f>VLOOKUP(Barcelona_Idealista4[[#This Row],[lift]],Tabla5[],2,0)</f>
        <v>0.02</v>
      </c>
      <c r="O2971" s="25">
        <v>177000</v>
      </c>
      <c r="P2971" s="25">
        <f>Barcelona_Idealista4[[#This Row],[prices]]/Barcelona_Idealista4[[#This Row],[area_m2]]</f>
        <v>2269.2307692307691</v>
      </c>
      <c r="Q2971" t="str">
        <f>_xlfn.TEXTJOIN("-",0,Barcelona_Idealista4[[#This Row],[condition]],Barcelona_Idealista4[[#This Row],[prices]])</f>
        <v>needs refurb-177000</v>
      </c>
      <c r="R2971" s="11" t="str" cm="1">
        <f t="array" ref="R29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2" spans="1:18" x14ac:dyDescent="0.2">
      <c r="A2972" s="1">
        <v>45006</v>
      </c>
      <c r="B2972" s="14">
        <f>YEAR(Barcelona_Idealista4[[#This Row],[Fecha]])</f>
        <v>2023</v>
      </c>
      <c r="C2972" t="s">
        <v>3093</v>
      </c>
      <c r="D2972" t="s">
        <v>11</v>
      </c>
      <c r="E2972" t="s">
        <v>47</v>
      </c>
      <c r="F2972" t="s">
        <v>48</v>
      </c>
      <c r="G2972" t="s">
        <v>120</v>
      </c>
      <c r="H2972" t="s">
        <v>15</v>
      </c>
      <c r="I2972">
        <v>2</v>
      </c>
      <c r="J2972">
        <v>51</v>
      </c>
      <c r="K2972" t="s">
        <v>28</v>
      </c>
      <c r="L2972" t="s">
        <v>17</v>
      </c>
      <c r="M2972" t="s">
        <v>21</v>
      </c>
      <c r="N2972" s="18">
        <f>VLOOKUP(Barcelona_Idealista4[[#This Row],[lift]],Tabla5[],2,0)</f>
        <v>0.02</v>
      </c>
      <c r="O2972" s="25">
        <v>150000</v>
      </c>
      <c r="P2972" s="25">
        <f>Barcelona_Idealista4[[#This Row],[prices]]/Barcelona_Idealista4[[#This Row],[area_m2]]</f>
        <v>2941.1764705882351</v>
      </c>
      <c r="Q2972" t="str">
        <f>_xlfn.TEXTJOIN("-",0,Barcelona_Idealista4[[#This Row],[condition]],Barcelona_Idealista4[[#This Row],[prices]])</f>
        <v>needs refurb-150000</v>
      </c>
      <c r="R2972" s="11" t="str" cm="1">
        <f t="array" ref="R297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3" spans="1:18" x14ac:dyDescent="0.2">
      <c r="A2973" s="1">
        <v>45007</v>
      </c>
      <c r="B2973" s="14">
        <f>YEAR(Barcelona_Idealista4[[#This Row],[Fecha]])</f>
        <v>2023</v>
      </c>
      <c r="C2973" t="s">
        <v>3094</v>
      </c>
      <c r="D2973" t="s">
        <v>11</v>
      </c>
      <c r="E2973" t="s">
        <v>47</v>
      </c>
      <c r="F2973" t="s">
        <v>96</v>
      </c>
      <c r="G2973" t="s">
        <v>120</v>
      </c>
      <c r="H2973" t="s">
        <v>15</v>
      </c>
      <c r="I2973">
        <v>3</v>
      </c>
      <c r="J2973">
        <v>86</v>
      </c>
      <c r="K2973" t="s">
        <v>16</v>
      </c>
      <c r="L2973" t="s">
        <v>17</v>
      </c>
      <c r="M2973" t="s">
        <v>57</v>
      </c>
      <c r="N2973" s="18">
        <f>VLOOKUP(Barcelona_Idealista4[[#This Row],[lift]],Tabla5[],2,0)</f>
        <v>0</v>
      </c>
      <c r="O2973" s="25">
        <v>200000</v>
      </c>
      <c r="P2973" s="25">
        <f>Barcelona_Idealista4[[#This Row],[prices]]/Barcelona_Idealista4[[#This Row],[area_m2]]</f>
        <v>2325.5813953488373</v>
      </c>
      <c r="Q2973" t="str">
        <f>_xlfn.TEXTJOIN("-",0,Barcelona_Idealista4[[#This Row],[condition]],Barcelona_Idealista4[[#This Row],[prices]])</f>
        <v>needs refurb-200000</v>
      </c>
      <c r="R2973" s="11" t="str" cm="1">
        <f t="array" ref="R297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74" spans="1:18" x14ac:dyDescent="0.2">
      <c r="A2974" s="1">
        <v>45008</v>
      </c>
      <c r="B2974" s="14">
        <f>YEAR(Barcelona_Idealista4[[#This Row],[Fecha]])</f>
        <v>2023</v>
      </c>
      <c r="C2974" t="s">
        <v>3095</v>
      </c>
      <c r="D2974" t="s">
        <v>11</v>
      </c>
      <c r="E2974" t="s">
        <v>34</v>
      </c>
      <c r="F2974" t="s">
        <v>35</v>
      </c>
      <c r="G2974" t="s">
        <v>120</v>
      </c>
      <c r="H2974" t="s">
        <v>23</v>
      </c>
      <c r="I2974">
        <v>3</v>
      </c>
      <c r="J2974">
        <v>69</v>
      </c>
      <c r="K2974" t="s">
        <v>16</v>
      </c>
      <c r="L2974" t="s">
        <v>17</v>
      </c>
      <c r="M2974" t="s">
        <v>65</v>
      </c>
      <c r="N2974" s="18">
        <f>VLOOKUP(Barcelona_Idealista4[[#This Row],[lift]],Tabla5[],2,0)</f>
        <v>0</v>
      </c>
      <c r="O2974" s="25">
        <v>435000</v>
      </c>
      <c r="P2974" s="25">
        <f>Barcelona_Idealista4[[#This Row],[prices]]/Barcelona_Idealista4[[#This Row],[area_m2]]</f>
        <v>6304.347826086957</v>
      </c>
      <c r="Q2974" t="str">
        <f>_xlfn.TEXTJOIN("-",0,Barcelona_Idealista4[[#This Row],[condition]],Barcelona_Idealista4[[#This Row],[prices]])</f>
        <v>needs refurb-435000</v>
      </c>
      <c r="R2974" s="11" t="str" cm="1">
        <f t="array" ref="R29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5" spans="1:18" x14ac:dyDescent="0.2">
      <c r="A2975" s="1">
        <v>45009</v>
      </c>
      <c r="B2975" s="14">
        <f>YEAR(Barcelona_Idealista4[[#This Row],[Fecha]])</f>
        <v>2023</v>
      </c>
      <c r="C2975" t="s">
        <v>3096</v>
      </c>
      <c r="D2975" t="s">
        <v>11</v>
      </c>
      <c r="E2975" t="s">
        <v>50</v>
      </c>
      <c r="F2975" t="s">
        <v>66</v>
      </c>
      <c r="G2975" t="s">
        <v>120</v>
      </c>
      <c r="H2975" t="s">
        <v>15</v>
      </c>
      <c r="I2975">
        <v>2</v>
      </c>
      <c r="J2975">
        <v>59</v>
      </c>
      <c r="K2975" t="s">
        <v>16</v>
      </c>
      <c r="L2975" t="s">
        <v>17</v>
      </c>
      <c r="M2975" t="s">
        <v>18</v>
      </c>
      <c r="N2975" s="18">
        <f>VLOOKUP(Barcelona_Idealista4[[#This Row],[lift]],Tabla5[],2,0)</f>
        <v>0</v>
      </c>
      <c r="O2975" s="25">
        <v>198000</v>
      </c>
      <c r="P2975" s="25">
        <f>Barcelona_Idealista4[[#This Row],[prices]]/Barcelona_Idealista4[[#This Row],[area_m2]]</f>
        <v>3355.9322033898306</v>
      </c>
      <c r="Q2975" t="str">
        <f>_xlfn.TEXTJOIN("-",0,Barcelona_Idealista4[[#This Row],[condition]],Barcelona_Idealista4[[#This Row],[prices]])</f>
        <v>needs refurb-198000</v>
      </c>
      <c r="R2975" s="11" t="str" cm="1">
        <f t="array" ref="R29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6" spans="1:18" x14ac:dyDescent="0.2">
      <c r="A2976" s="1">
        <v>45010</v>
      </c>
      <c r="B2976" s="14">
        <f>YEAR(Barcelona_Idealista4[[#This Row],[Fecha]])</f>
        <v>2023</v>
      </c>
      <c r="C2976" t="s">
        <v>3097</v>
      </c>
      <c r="D2976" t="s">
        <v>11</v>
      </c>
      <c r="E2976" t="s">
        <v>47</v>
      </c>
      <c r="F2976" t="s">
        <v>86</v>
      </c>
      <c r="G2976" t="s">
        <v>120</v>
      </c>
      <c r="H2976" t="s">
        <v>15</v>
      </c>
      <c r="I2976">
        <v>5</v>
      </c>
      <c r="J2976">
        <v>110</v>
      </c>
      <c r="K2976" t="s">
        <v>16</v>
      </c>
      <c r="L2976" t="s">
        <v>17</v>
      </c>
      <c r="M2976" t="s">
        <v>24</v>
      </c>
      <c r="N2976" s="18">
        <f>VLOOKUP(Barcelona_Idealista4[[#This Row],[lift]],Tabla5[],2,0)</f>
        <v>0</v>
      </c>
      <c r="O2976" s="25">
        <v>540000</v>
      </c>
      <c r="P2976" s="25">
        <f>Barcelona_Idealista4[[#This Row],[prices]]/Barcelona_Idealista4[[#This Row],[area_m2]]</f>
        <v>4909.090909090909</v>
      </c>
      <c r="Q2976" t="str">
        <f>_xlfn.TEXTJOIN("-",0,Barcelona_Idealista4[[#This Row],[condition]],Barcelona_Idealista4[[#This Row],[prices]])</f>
        <v>needs refurb-540000</v>
      </c>
      <c r="R2976" s="11" t="str" cm="1">
        <f t="array" ref="R29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7" spans="1:18" x14ac:dyDescent="0.2">
      <c r="A2977" s="1">
        <v>45011</v>
      </c>
      <c r="B2977" s="14">
        <f>YEAR(Barcelona_Idealista4[[#This Row],[Fecha]])</f>
        <v>2023</v>
      </c>
      <c r="C2977" t="s">
        <v>3098</v>
      </c>
      <c r="D2977" t="s">
        <v>11</v>
      </c>
      <c r="E2977" t="s">
        <v>34</v>
      </c>
      <c r="F2977" t="s">
        <v>35</v>
      </c>
      <c r="G2977" t="s">
        <v>120</v>
      </c>
      <c r="H2977" t="s">
        <v>23</v>
      </c>
      <c r="I2977">
        <v>3</v>
      </c>
      <c r="J2977">
        <v>69</v>
      </c>
      <c r="K2977" t="s">
        <v>16</v>
      </c>
      <c r="L2977" t="s">
        <v>17</v>
      </c>
      <c r="M2977" t="s">
        <v>46</v>
      </c>
      <c r="N2977" s="18">
        <f>VLOOKUP(Barcelona_Idealista4[[#This Row],[lift]],Tabla5[],2,0)</f>
        <v>0</v>
      </c>
      <c r="O2977" s="25">
        <v>430000</v>
      </c>
      <c r="P2977" s="25">
        <f>Barcelona_Idealista4[[#This Row],[prices]]/Barcelona_Idealista4[[#This Row],[area_m2]]</f>
        <v>6231.884057971014</v>
      </c>
      <c r="Q2977" t="str">
        <f>_xlfn.TEXTJOIN("-",0,Barcelona_Idealista4[[#This Row],[condition]],Barcelona_Idealista4[[#This Row],[prices]])</f>
        <v>needs refurb-430000</v>
      </c>
      <c r="R2977" s="11" t="str" cm="1">
        <f t="array" ref="R29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8" spans="1:18" x14ac:dyDescent="0.2">
      <c r="A2978" s="1">
        <v>45012</v>
      </c>
      <c r="B2978" s="14">
        <f>YEAR(Barcelona_Idealista4[[#This Row],[Fecha]])</f>
        <v>2023</v>
      </c>
      <c r="C2978" t="s">
        <v>3099</v>
      </c>
      <c r="D2978" t="s">
        <v>11</v>
      </c>
      <c r="E2978" t="s">
        <v>34</v>
      </c>
      <c r="F2978" t="s">
        <v>35</v>
      </c>
      <c r="G2978" t="s">
        <v>120</v>
      </c>
      <c r="H2978" t="s">
        <v>15</v>
      </c>
      <c r="I2978">
        <v>3</v>
      </c>
      <c r="J2978">
        <v>70</v>
      </c>
      <c r="K2978" t="s">
        <v>16</v>
      </c>
      <c r="L2978" t="s">
        <v>17</v>
      </c>
      <c r="M2978" t="s">
        <v>36</v>
      </c>
      <c r="N2978" s="18">
        <f>VLOOKUP(Barcelona_Idealista4[[#This Row],[lift]],Tabla5[],2,0)</f>
        <v>0</v>
      </c>
      <c r="O2978" s="25">
        <v>415000</v>
      </c>
      <c r="P2978" s="25">
        <f>Barcelona_Idealista4[[#This Row],[prices]]/Barcelona_Idealista4[[#This Row],[area_m2]]</f>
        <v>5928.5714285714284</v>
      </c>
      <c r="Q2978" t="str">
        <f>_xlfn.TEXTJOIN("-",0,Barcelona_Idealista4[[#This Row],[condition]],Barcelona_Idealista4[[#This Row],[prices]])</f>
        <v>needs refurb-415000</v>
      </c>
      <c r="R2978" s="11" t="str" cm="1">
        <f t="array" ref="R29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79" spans="1:18" x14ac:dyDescent="0.2">
      <c r="A2979" s="1">
        <v>45013</v>
      </c>
      <c r="B2979" s="14">
        <f>YEAR(Barcelona_Idealista4[[#This Row],[Fecha]])</f>
        <v>2023</v>
      </c>
      <c r="C2979" t="s">
        <v>3100</v>
      </c>
      <c r="D2979" t="s">
        <v>11</v>
      </c>
      <c r="E2979" t="s">
        <v>19</v>
      </c>
      <c r="F2979" t="s">
        <v>68</v>
      </c>
      <c r="G2979" t="s">
        <v>120</v>
      </c>
      <c r="H2979" t="s">
        <v>15</v>
      </c>
      <c r="I2979">
        <v>3</v>
      </c>
      <c r="J2979">
        <v>73</v>
      </c>
      <c r="K2979" t="s">
        <v>16</v>
      </c>
      <c r="L2979" t="s">
        <v>17</v>
      </c>
      <c r="M2979" t="s">
        <v>21</v>
      </c>
      <c r="N2979" s="18">
        <f>VLOOKUP(Barcelona_Idealista4[[#This Row],[lift]],Tabla5[],2,0)</f>
        <v>0</v>
      </c>
      <c r="O2979" s="25">
        <v>375000</v>
      </c>
      <c r="P2979" s="25">
        <f>Barcelona_Idealista4[[#This Row],[prices]]/Barcelona_Idealista4[[#This Row],[area_m2]]</f>
        <v>5136.9863013698632</v>
      </c>
      <c r="Q2979" t="str">
        <f>_xlfn.TEXTJOIN("-",0,Barcelona_Idealista4[[#This Row],[condition]],Barcelona_Idealista4[[#This Row],[prices]])</f>
        <v>needs refurb-375000</v>
      </c>
      <c r="R2979" s="11" t="str" cm="1">
        <f t="array" ref="R29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0" spans="1:18" x14ac:dyDescent="0.2">
      <c r="A2980" s="1">
        <v>45014</v>
      </c>
      <c r="B2980" s="14">
        <f>YEAR(Barcelona_Idealista4[[#This Row],[Fecha]])</f>
        <v>2023</v>
      </c>
      <c r="C2980" t="s">
        <v>3101</v>
      </c>
      <c r="D2980" t="s">
        <v>11</v>
      </c>
      <c r="E2980" t="s">
        <v>12</v>
      </c>
      <c r="F2980" t="s">
        <v>41</v>
      </c>
      <c r="G2980" t="s">
        <v>120</v>
      </c>
      <c r="H2980" t="s">
        <v>15</v>
      </c>
      <c r="I2980">
        <v>4</v>
      </c>
      <c r="J2980">
        <v>130</v>
      </c>
      <c r="K2980" t="s">
        <v>16</v>
      </c>
      <c r="L2980" t="s">
        <v>17</v>
      </c>
      <c r="M2980" t="s">
        <v>60</v>
      </c>
      <c r="N2980" s="18">
        <f>VLOOKUP(Barcelona_Idealista4[[#This Row],[lift]],Tabla5[],2,0)</f>
        <v>0</v>
      </c>
      <c r="O2980" s="25">
        <v>480000</v>
      </c>
      <c r="P2980" s="25">
        <f>Barcelona_Idealista4[[#This Row],[prices]]/Barcelona_Idealista4[[#This Row],[area_m2]]</f>
        <v>3692.3076923076924</v>
      </c>
      <c r="Q2980" t="str">
        <f>_xlfn.TEXTJOIN("-",0,Barcelona_Idealista4[[#This Row],[condition]],Barcelona_Idealista4[[#This Row],[prices]])</f>
        <v>needs refurb-480000</v>
      </c>
      <c r="R2980" s="11" t="str" cm="1">
        <f t="array" ref="R29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1" spans="1:18" x14ac:dyDescent="0.2">
      <c r="A2981" s="1">
        <v>45015</v>
      </c>
      <c r="B2981" s="14">
        <f>YEAR(Barcelona_Idealista4[[#This Row],[Fecha]])</f>
        <v>2023</v>
      </c>
      <c r="C2981" t="s">
        <v>3102</v>
      </c>
      <c r="D2981" t="s">
        <v>11</v>
      </c>
      <c r="E2981" t="s">
        <v>12</v>
      </c>
      <c r="F2981" t="s">
        <v>41</v>
      </c>
      <c r="G2981" t="s">
        <v>120</v>
      </c>
      <c r="H2981" t="s">
        <v>15</v>
      </c>
      <c r="I2981">
        <v>2</v>
      </c>
      <c r="J2981">
        <v>80</v>
      </c>
      <c r="K2981" t="s">
        <v>16</v>
      </c>
      <c r="L2981" t="s">
        <v>17</v>
      </c>
      <c r="M2981" t="s">
        <v>36</v>
      </c>
      <c r="N2981" s="18">
        <f>VLOOKUP(Barcelona_Idealista4[[#This Row],[lift]],Tabla5[],2,0)</f>
        <v>0</v>
      </c>
      <c r="O2981" s="25">
        <v>455000</v>
      </c>
      <c r="P2981" s="25">
        <f>Barcelona_Idealista4[[#This Row],[prices]]/Barcelona_Idealista4[[#This Row],[area_m2]]</f>
        <v>5687.5</v>
      </c>
      <c r="Q2981" t="str">
        <f>_xlfn.TEXTJOIN("-",0,Barcelona_Idealista4[[#This Row],[condition]],Barcelona_Idealista4[[#This Row],[prices]])</f>
        <v>needs refurb-455000</v>
      </c>
      <c r="R2981" s="11" t="str" cm="1">
        <f t="array" ref="R29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2" spans="1:18" x14ac:dyDescent="0.2">
      <c r="A2982" s="1">
        <v>45016</v>
      </c>
      <c r="B2982" s="14">
        <f>YEAR(Barcelona_Idealista4[[#This Row],[Fecha]])</f>
        <v>2023</v>
      </c>
      <c r="C2982" t="s">
        <v>3103</v>
      </c>
      <c r="D2982" t="s">
        <v>11</v>
      </c>
      <c r="E2982" t="s">
        <v>19</v>
      </c>
      <c r="F2982" t="s">
        <v>77</v>
      </c>
      <c r="G2982" t="s">
        <v>120</v>
      </c>
      <c r="H2982" t="s">
        <v>15</v>
      </c>
      <c r="I2982">
        <v>4</v>
      </c>
      <c r="J2982">
        <v>140</v>
      </c>
      <c r="K2982" t="s">
        <v>16</v>
      </c>
      <c r="L2982" t="s">
        <v>17</v>
      </c>
      <c r="M2982" t="s">
        <v>18</v>
      </c>
      <c r="N2982" s="18">
        <f>VLOOKUP(Barcelona_Idealista4[[#This Row],[lift]],Tabla5[],2,0)</f>
        <v>0</v>
      </c>
      <c r="O2982" s="25">
        <v>790000</v>
      </c>
      <c r="P2982" s="25">
        <f>Barcelona_Idealista4[[#This Row],[prices]]/Barcelona_Idealista4[[#This Row],[area_m2]]</f>
        <v>5642.8571428571431</v>
      </c>
      <c r="Q2982" t="str">
        <f>_xlfn.TEXTJOIN("-",0,Barcelona_Idealista4[[#This Row],[condition]],Barcelona_Idealista4[[#This Row],[prices]])</f>
        <v>needs refurb-790000</v>
      </c>
      <c r="R2982" s="11" t="str" cm="1">
        <f t="array" ref="R29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3" spans="1:18" x14ac:dyDescent="0.2">
      <c r="A2983" s="1">
        <v>45017</v>
      </c>
      <c r="B2983" s="14">
        <f>YEAR(Barcelona_Idealista4[[#This Row],[Fecha]])</f>
        <v>2023</v>
      </c>
      <c r="C2983" t="s">
        <v>3104</v>
      </c>
      <c r="D2983" t="s">
        <v>11</v>
      </c>
      <c r="E2983" t="s">
        <v>19</v>
      </c>
      <c r="F2983" t="s">
        <v>20</v>
      </c>
      <c r="G2983" t="s">
        <v>120</v>
      </c>
      <c r="H2983" t="s">
        <v>15</v>
      </c>
      <c r="I2983">
        <v>2</v>
      </c>
      <c r="J2983">
        <v>95</v>
      </c>
      <c r="K2983" t="s">
        <v>16</v>
      </c>
      <c r="L2983" t="s">
        <v>17</v>
      </c>
      <c r="M2983" t="s">
        <v>21</v>
      </c>
      <c r="N2983" s="18">
        <f>VLOOKUP(Barcelona_Idealista4[[#This Row],[lift]],Tabla5[],2,0)</f>
        <v>0</v>
      </c>
      <c r="O2983" s="25">
        <v>340000</v>
      </c>
      <c r="P2983" s="25">
        <f>Barcelona_Idealista4[[#This Row],[prices]]/Barcelona_Idealista4[[#This Row],[area_m2]]</f>
        <v>3578.9473684210525</v>
      </c>
      <c r="Q2983" t="str">
        <f>_xlfn.TEXTJOIN("-",0,Barcelona_Idealista4[[#This Row],[condition]],Barcelona_Idealista4[[#This Row],[prices]])</f>
        <v>needs refurb-340000</v>
      </c>
      <c r="R2983" s="11" t="str" cm="1">
        <f t="array" ref="R29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4" spans="1:18" x14ac:dyDescent="0.2">
      <c r="A2984" s="1">
        <v>45018</v>
      </c>
      <c r="B2984" s="14">
        <f>YEAR(Barcelona_Idealista4[[#This Row],[Fecha]])</f>
        <v>2023</v>
      </c>
      <c r="C2984" t="s">
        <v>3105</v>
      </c>
      <c r="D2984" t="s">
        <v>11</v>
      </c>
      <c r="E2984" t="s">
        <v>37</v>
      </c>
      <c r="F2984" t="s">
        <v>74</v>
      </c>
      <c r="G2984" t="s">
        <v>120</v>
      </c>
      <c r="H2984" t="s">
        <v>15</v>
      </c>
      <c r="I2984">
        <v>3</v>
      </c>
      <c r="J2984">
        <v>130</v>
      </c>
      <c r="K2984" t="s">
        <v>28</v>
      </c>
      <c r="L2984" t="s">
        <v>17</v>
      </c>
      <c r="M2984" t="s">
        <v>40</v>
      </c>
      <c r="N2984" s="18">
        <f>VLOOKUP(Barcelona_Idealista4[[#This Row],[lift]],Tabla5[],2,0)</f>
        <v>0.02</v>
      </c>
      <c r="O2984" s="25">
        <v>450000</v>
      </c>
      <c r="P2984" s="25">
        <f>Barcelona_Idealista4[[#This Row],[prices]]/Barcelona_Idealista4[[#This Row],[area_m2]]</f>
        <v>3461.5384615384614</v>
      </c>
      <c r="Q2984" t="str">
        <f>_xlfn.TEXTJOIN("-",0,Barcelona_Idealista4[[#This Row],[condition]],Barcelona_Idealista4[[#This Row],[prices]])</f>
        <v>needs refurb-450000</v>
      </c>
      <c r="R2984" s="11" t="str" cm="1">
        <f t="array" ref="R29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5" spans="1:18" x14ac:dyDescent="0.2">
      <c r="A2985" s="1">
        <v>45019</v>
      </c>
      <c r="B2985" s="14">
        <f>YEAR(Barcelona_Idealista4[[#This Row],[Fecha]])</f>
        <v>2023</v>
      </c>
      <c r="C2985" t="s">
        <v>3106</v>
      </c>
      <c r="D2985" t="s">
        <v>11</v>
      </c>
      <c r="E2985" t="s">
        <v>12</v>
      </c>
      <c r="F2985" t="s">
        <v>31</v>
      </c>
      <c r="G2985" t="s">
        <v>120</v>
      </c>
      <c r="H2985" t="s">
        <v>15</v>
      </c>
      <c r="I2985">
        <v>4</v>
      </c>
      <c r="J2985">
        <v>80</v>
      </c>
      <c r="K2985" t="s">
        <v>16</v>
      </c>
      <c r="L2985" t="s">
        <v>17</v>
      </c>
      <c r="M2985" t="s">
        <v>18</v>
      </c>
      <c r="N2985" s="18">
        <f>VLOOKUP(Barcelona_Idealista4[[#This Row],[lift]],Tabla5[],2,0)</f>
        <v>0</v>
      </c>
      <c r="O2985" s="25">
        <v>325000</v>
      </c>
      <c r="P2985" s="25">
        <f>Barcelona_Idealista4[[#This Row],[prices]]/Barcelona_Idealista4[[#This Row],[area_m2]]</f>
        <v>4062.5</v>
      </c>
      <c r="Q2985" t="str">
        <f>_xlfn.TEXTJOIN("-",0,Barcelona_Idealista4[[#This Row],[condition]],Barcelona_Idealista4[[#This Row],[prices]])</f>
        <v>needs refurb-325000</v>
      </c>
      <c r="R2985" s="11" t="str" cm="1">
        <f t="array" ref="R29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6" spans="1:18" x14ac:dyDescent="0.2">
      <c r="A2986" s="1">
        <v>45020</v>
      </c>
      <c r="B2986" s="14">
        <f>YEAR(Barcelona_Idealista4[[#This Row],[Fecha]])</f>
        <v>2023</v>
      </c>
      <c r="C2986" t="s">
        <v>3107</v>
      </c>
      <c r="D2986" t="s">
        <v>11</v>
      </c>
      <c r="E2986" t="s">
        <v>19</v>
      </c>
      <c r="F2986" t="s">
        <v>20</v>
      </c>
      <c r="G2986" t="s">
        <v>120</v>
      </c>
      <c r="H2986" t="s">
        <v>15</v>
      </c>
      <c r="I2986">
        <v>5</v>
      </c>
      <c r="J2986">
        <v>145</v>
      </c>
      <c r="K2986" t="s">
        <v>16</v>
      </c>
      <c r="L2986" t="s">
        <v>17</v>
      </c>
      <c r="M2986" t="s">
        <v>21</v>
      </c>
      <c r="N2986" s="18">
        <f>VLOOKUP(Barcelona_Idealista4[[#This Row],[lift]],Tabla5[],2,0)</f>
        <v>0</v>
      </c>
      <c r="O2986" s="25">
        <v>790000</v>
      </c>
      <c r="P2986" s="25">
        <f>Barcelona_Idealista4[[#This Row],[prices]]/Barcelona_Idealista4[[#This Row],[area_m2]]</f>
        <v>5448.2758620689656</v>
      </c>
      <c r="Q2986" t="str">
        <f>_xlfn.TEXTJOIN("-",0,Barcelona_Idealista4[[#This Row],[condition]],Barcelona_Idealista4[[#This Row],[prices]])</f>
        <v>needs refurb-790000</v>
      </c>
      <c r="R2986" s="11" t="str" cm="1">
        <f t="array" ref="R29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7" spans="1:18" x14ac:dyDescent="0.2">
      <c r="A2987" s="1">
        <v>45021</v>
      </c>
      <c r="B2987" s="14">
        <f>YEAR(Barcelona_Idealista4[[#This Row],[Fecha]])</f>
        <v>2023</v>
      </c>
      <c r="C2987" t="s">
        <v>3108</v>
      </c>
      <c r="D2987" t="s">
        <v>11</v>
      </c>
      <c r="E2987" t="s">
        <v>19</v>
      </c>
      <c r="F2987" t="s">
        <v>77</v>
      </c>
      <c r="G2987" t="s">
        <v>120</v>
      </c>
      <c r="H2987" t="s">
        <v>15</v>
      </c>
      <c r="I2987">
        <v>5</v>
      </c>
      <c r="J2987">
        <v>145</v>
      </c>
      <c r="K2987" t="s">
        <v>16</v>
      </c>
      <c r="L2987" t="s">
        <v>17</v>
      </c>
      <c r="M2987" t="s">
        <v>21</v>
      </c>
      <c r="N2987" s="18">
        <f>VLOOKUP(Barcelona_Idealista4[[#This Row],[lift]],Tabla5[],2,0)</f>
        <v>0</v>
      </c>
      <c r="O2987" s="25">
        <v>790000</v>
      </c>
      <c r="P2987" s="25">
        <f>Barcelona_Idealista4[[#This Row],[prices]]/Barcelona_Idealista4[[#This Row],[area_m2]]</f>
        <v>5448.2758620689656</v>
      </c>
      <c r="Q2987" t="str">
        <f>_xlfn.TEXTJOIN("-",0,Barcelona_Idealista4[[#This Row],[condition]],Barcelona_Idealista4[[#This Row],[prices]])</f>
        <v>needs refurb-790000</v>
      </c>
      <c r="R2987" s="11" t="str" cm="1">
        <f t="array" ref="R29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8" spans="1:18" x14ac:dyDescent="0.2">
      <c r="A2988" s="1">
        <v>45022</v>
      </c>
      <c r="B2988" s="14">
        <f>YEAR(Barcelona_Idealista4[[#This Row],[Fecha]])</f>
        <v>2023</v>
      </c>
      <c r="C2988" t="s">
        <v>3109</v>
      </c>
      <c r="D2988" t="s">
        <v>11</v>
      </c>
      <c r="E2988" t="s">
        <v>89</v>
      </c>
      <c r="F2988" t="s">
        <v>103</v>
      </c>
      <c r="G2988" t="s">
        <v>120</v>
      </c>
      <c r="H2988" t="s">
        <v>15</v>
      </c>
      <c r="I2988">
        <v>3</v>
      </c>
      <c r="J2988">
        <v>55</v>
      </c>
      <c r="K2988" t="s">
        <v>16</v>
      </c>
      <c r="L2988" t="s">
        <v>17</v>
      </c>
      <c r="M2988" t="s">
        <v>58</v>
      </c>
      <c r="N2988" s="18">
        <f>VLOOKUP(Barcelona_Idealista4[[#This Row],[lift]],Tabla5[],2,0)</f>
        <v>0</v>
      </c>
      <c r="O2988" s="25">
        <v>189000</v>
      </c>
      <c r="P2988" s="25">
        <f>Barcelona_Idealista4[[#This Row],[prices]]/Barcelona_Idealista4[[#This Row],[area_m2]]</f>
        <v>3436.3636363636365</v>
      </c>
      <c r="Q2988" t="str">
        <f>_xlfn.TEXTJOIN("-",0,Barcelona_Idealista4[[#This Row],[condition]],Barcelona_Idealista4[[#This Row],[prices]])</f>
        <v>needs refurb-189000</v>
      </c>
      <c r="R2988" s="11" t="str" cm="1">
        <f t="array" ref="R29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89" spans="1:18" x14ac:dyDescent="0.2">
      <c r="A2989" s="1">
        <v>45023</v>
      </c>
      <c r="B2989" s="14">
        <f>YEAR(Barcelona_Idealista4[[#This Row],[Fecha]])</f>
        <v>2023</v>
      </c>
      <c r="C2989" t="s">
        <v>3110</v>
      </c>
      <c r="D2989" t="s">
        <v>11</v>
      </c>
      <c r="E2989" t="s">
        <v>12</v>
      </c>
      <c r="F2989" t="s">
        <v>31</v>
      </c>
      <c r="G2989" t="s">
        <v>120</v>
      </c>
      <c r="H2989" t="s">
        <v>15</v>
      </c>
      <c r="I2989">
        <v>5</v>
      </c>
      <c r="J2989">
        <v>113</v>
      </c>
      <c r="K2989" t="s">
        <v>16</v>
      </c>
      <c r="L2989" t="s">
        <v>17</v>
      </c>
      <c r="M2989" t="s">
        <v>36</v>
      </c>
      <c r="N2989" s="18">
        <f>VLOOKUP(Barcelona_Idealista4[[#This Row],[lift]],Tabla5[],2,0)</f>
        <v>0</v>
      </c>
      <c r="O2989" s="25">
        <v>460000</v>
      </c>
      <c r="P2989" s="25">
        <f>Barcelona_Idealista4[[#This Row],[prices]]/Barcelona_Idealista4[[#This Row],[area_m2]]</f>
        <v>4070.7964601769913</v>
      </c>
      <c r="Q2989" t="str">
        <f>_xlfn.TEXTJOIN("-",0,Barcelona_Idealista4[[#This Row],[condition]],Barcelona_Idealista4[[#This Row],[prices]])</f>
        <v>needs refurb-460000</v>
      </c>
      <c r="R2989" s="11" t="str" cm="1">
        <f t="array" ref="R29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0" spans="1:18" x14ac:dyDescent="0.2">
      <c r="A2990" s="1">
        <v>45024</v>
      </c>
      <c r="B2990" s="14">
        <f>YEAR(Barcelona_Idealista4[[#This Row],[Fecha]])</f>
        <v>2023</v>
      </c>
      <c r="C2990" t="s">
        <v>3111</v>
      </c>
      <c r="D2990" t="s">
        <v>11</v>
      </c>
      <c r="E2990" t="s">
        <v>12</v>
      </c>
      <c r="F2990" t="s">
        <v>31</v>
      </c>
      <c r="G2990" t="s">
        <v>120</v>
      </c>
      <c r="H2990" t="s">
        <v>15</v>
      </c>
      <c r="I2990">
        <v>4</v>
      </c>
      <c r="J2990">
        <v>89</v>
      </c>
      <c r="K2990" t="s">
        <v>16</v>
      </c>
      <c r="L2990" t="s">
        <v>17</v>
      </c>
      <c r="M2990" t="s">
        <v>24</v>
      </c>
      <c r="N2990" s="18">
        <f>VLOOKUP(Barcelona_Idealista4[[#This Row],[lift]],Tabla5[],2,0)</f>
        <v>0</v>
      </c>
      <c r="O2990" s="25">
        <v>385000</v>
      </c>
      <c r="P2990" s="25">
        <f>Barcelona_Idealista4[[#This Row],[prices]]/Barcelona_Idealista4[[#This Row],[area_m2]]</f>
        <v>4325.8426966292136</v>
      </c>
      <c r="Q2990" t="str">
        <f>_xlfn.TEXTJOIN("-",0,Barcelona_Idealista4[[#This Row],[condition]],Barcelona_Idealista4[[#This Row],[prices]])</f>
        <v>needs refurb-385000</v>
      </c>
      <c r="R2990" s="11" t="str" cm="1">
        <f t="array" ref="R29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1" spans="1:18" x14ac:dyDescent="0.2">
      <c r="A2991" s="1">
        <v>45025</v>
      </c>
      <c r="B2991" s="14">
        <f>YEAR(Barcelona_Idealista4[[#This Row],[Fecha]])</f>
        <v>2023</v>
      </c>
      <c r="C2991" t="s">
        <v>3112</v>
      </c>
      <c r="D2991" t="s">
        <v>11</v>
      </c>
      <c r="E2991" t="s">
        <v>37</v>
      </c>
      <c r="F2991" t="s">
        <v>74</v>
      </c>
      <c r="G2991" t="s">
        <v>120</v>
      </c>
      <c r="H2991" t="s">
        <v>15</v>
      </c>
      <c r="I2991">
        <v>3</v>
      </c>
      <c r="J2991">
        <v>50</v>
      </c>
      <c r="K2991" t="s">
        <v>28</v>
      </c>
      <c r="L2991" t="s">
        <v>17</v>
      </c>
      <c r="M2991" t="s">
        <v>18</v>
      </c>
      <c r="N2991" s="18">
        <f>VLOOKUP(Barcelona_Idealista4[[#This Row],[lift]],Tabla5[],2,0)</f>
        <v>0.02</v>
      </c>
      <c r="O2991" s="25">
        <v>184000</v>
      </c>
      <c r="P2991" s="25">
        <f>Barcelona_Idealista4[[#This Row],[prices]]/Barcelona_Idealista4[[#This Row],[area_m2]]</f>
        <v>3680</v>
      </c>
      <c r="Q2991" t="str">
        <f>_xlfn.TEXTJOIN("-",0,Barcelona_Idealista4[[#This Row],[condition]],Barcelona_Idealista4[[#This Row],[prices]])</f>
        <v>needs refurb-184000</v>
      </c>
      <c r="R2991" s="11" t="str" cm="1">
        <f t="array" ref="R29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2" spans="1:18" x14ac:dyDescent="0.2">
      <c r="A2992" s="1">
        <v>45026</v>
      </c>
      <c r="B2992" s="14">
        <f>YEAR(Barcelona_Idealista4[[#This Row],[Fecha]])</f>
        <v>2023</v>
      </c>
      <c r="C2992" t="s">
        <v>3113</v>
      </c>
      <c r="D2992" t="s">
        <v>11</v>
      </c>
      <c r="E2992" t="s">
        <v>47</v>
      </c>
      <c r="F2992" t="s">
        <v>98</v>
      </c>
      <c r="G2992" t="s">
        <v>120</v>
      </c>
      <c r="H2992" t="s">
        <v>15</v>
      </c>
      <c r="I2992">
        <v>2</v>
      </c>
      <c r="J2992">
        <v>72</v>
      </c>
      <c r="K2992" t="s">
        <v>28</v>
      </c>
      <c r="L2992" t="s">
        <v>17</v>
      </c>
      <c r="M2992" t="s">
        <v>18</v>
      </c>
      <c r="N2992" s="18">
        <f>VLOOKUP(Barcelona_Idealista4[[#This Row],[lift]],Tabla5[],2,0)</f>
        <v>0.02</v>
      </c>
      <c r="O2992" s="25">
        <v>174000</v>
      </c>
      <c r="P2992" s="25">
        <f>Barcelona_Idealista4[[#This Row],[prices]]/Barcelona_Idealista4[[#This Row],[area_m2]]</f>
        <v>2416.6666666666665</v>
      </c>
      <c r="Q2992" t="str">
        <f>_xlfn.TEXTJOIN("-",0,Barcelona_Idealista4[[#This Row],[condition]],Barcelona_Idealista4[[#This Row],[prices]])</f>
        <v>needs refurb-174000</v>
      </c>
      <c r="R2992" s="11" t="str" cm="1">
        <f t="array" ref="R29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93" spans="1:18" x14ac:dyDescent="0.2">
      <c r="A2993" s="1">
        <v>45027</v>
      </c>
      <c r="B2993" s="14">
        <f>YEAR(Barcelona_Idealista4[[#This Row],[Fecha]])</f>
        <v>2023</v>
      </c>
      <c r="C2993" t="s">
        <v>3114</v>
      </c>
      <c r="D2993" t="s">
        <v>11</v>
      </c>
      <c r="E2993" t="s">
        <v>50</v>
      </c>
      <c r="F2993" t="s">
        <v>51</v>
      </c>
      <c r="G2993" t="s">
        <v>120</v>
      </c>
      <c r="H2993" t="s">
        <v>15</v>
      </c>
      <c r="I2993">
        <v>3</v>
      </c>
      <c r="J2993">
        <v>52</v>
      </c>
      <c r="K2993" t="s">
        <v>28</v>
      </c>
      <c r="L2993" t="s">
        <v>17</v>
      </c>
      <c r="M2993" t="s">
        <v>21</v>
      </c>
      <c r="N2993" s="18">
        <f>VLOOKUP(Barcelona_Idealista4[[#This Row],[lift]],Tabla5[],2,0)</f>
        <v>0.02</v>
      </c>
      <c r="O2993" s="25">
        <v>228000</v>
      </c>
      <c r="P2993" s="25">
        <f>Barcelona_Idealista4[[#This Row],[prices]]/Barcelona_Idealista4[[#This Row],[area_m2]]</f>
        <v>4384.6153846153848</v>
      </c>
      <c r="Q2993" t="str">
        <f>_xlfn.TEXTJOIN("-",0,Barcelona_Idealista4[[#This Row],[condition]],Barcelona_Idealista4[[#This Row],[prices]])</f>
        <v>needs refurb-228000</v>
      </c>
      <c r="R2993" s="11" t="str" cm="1">
        <f t="array" ref="R29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4" spans="1:18" x14ac:dyDescent="0.2">
      <c r="A2994" s="1">
        <v>45028</v>
      </c>
      <c r="B2994" s="14">
        <f>YEAR(Barcelona_Idealista4[[#This Row],[Fecha]])</f>
        <v>2023</v>
      </c>
      <c r="C2994" t="s">
        <v>3115</v>
      </c>
      <c r="D2994" t="s">
        <v>11</v>
      </c>
      <c r="E2994" t="s">
        <v>12</v>
      </c>
      <c r="F2994" t="s">
        <v>13</v>
      </c>
      <c r="G2994" t="s">
        <v>120</v>
      </c>
      <c r="H2994" t="s">
        <v>15</v>
      </c>
      <c r="I2994">
        <v>3</v>
      </c>
      <c r="J2994">
        <v>95</v>
      </c>
      <c r="K2994" t="s">
        <v>16</v>
      </c>
      <c r="L2994" t="s">
        <v>67</v>
      </c>
      <c r="M2994" t="s">
        <v>18</v>
      </c>
      <c r="N2994" s="18">
        <f>VLOOKUP(Barcelona_Idealista4[[#This Row],[lift]],Tabla5[],2,0)</f>
        <v>0</v>
      </c>
      <c r="O2994" s="25">
        <v>410000</v>
      </c>
      <c r="P2994" s="25">
        <f>Barcelona_Idealista4[[#This Row],[prices]]/Barcelona_Idealista4[[#This Row],[area_m2]]</f>
        <v>4315.7894736842109</v>
      </c>
      <c r="Q2994" t="str">
        <f>_xlfn.TEXTJOIN("-",0,Barcelona_Idealista4[[#This Row],[condition]],Barcelona_Idealista4[[#This Row],[prices]])</f>
        <v>needs refurb-410000</v>
      </c>
      <c r="R2994" s="11" t="str" cm="1">
        <f t="array" ref="R29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5" spans="1:18" x14ac:dyDescent="0.2">
      <c r="A2995" s="1">
        <v>45029</v>
      </c>
      <c r="B2995" s="14">
        <f>YEAR(Barcelona_Idealista4[[#This Row],[Fecha]])</f>
        <v>2023</v>
      </c>
      <c r="C2995" t="s">
        <v>3116</v>
      </c>
      <c r="D2995" t="s">
        <v>11</v>
      </c>
      <c r="E2995" t="s">
        <v>12</v>
      </c>
      <c r="F2995" t="s">
        <v>13</v>
      </c>
      <c r="G2995" t="s">
        <v>120</v>
      </c>
      <c r="H2995" t="s">
        <v>15</v>
      </c>
      <c r="I2995">
        <v>7</v>
      </c>
      <c r="J2995">
        <v>200</v>
      </c>
      <c r="K2995" t="s">
        <v>16</v>
      </c>
      <c r="L2995" t="s">
        <v>17</v>
      </c>
      <c r="M2995" t="s">
        <v>18</v>
      </c>
      <c r="N2995" s="18">
        <f>VLOOKUP(Barcelona_Idealista4[[#This Row],[lift]],Tabla5[],2,0)</f>
        <v>0</v>
      </c>
      <c r="O2995" s="25">
        <v>680000</v>
      </c>
      <c r="P2995" s="25">
        <f>Barcelona_Idealista4[[#This Row],[prices]]/Barcelona_Idealista4[[#This Row],[area_m2]]</f>
        <v>3400</v>
      </c>
      <c r="Q2995" t="str">
        <f>_xlfn.TEXTJOIN("-",0,Barcelona_Idealista4[[#This Row],[condition]],Barcelona_Idealista4[[#This Row],[prices]])</f>
        <v>needs refurb-680000</v>
      </c>
      <c r="R2995" s="11" t="str" cm="1">
        <f t="array" ref="R29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6" spans="1:18" x14ac:dyDescent="0.2">
      <c r="A2996" s="1">
        <v>45030</v>
      </c>
      <c r="B2996" s="14">
        <f>YEAR(Barcelona_Idealista4[[#This Row],[Fecha]])</f>
        <v>2023</v>
      </c>
      <c r="C2996" t="s">
        <v>3117</v>
      </c>
      <c r="D2996" t="s">
        <v>11</v>
      </c>
      <c r="E2996" t="s">
        <v>19</v>
      </c>
      <c r="F2996" t="s">
        <v>68</v>
      </c>
      <c r="G2996" t="s">
        <v>120</v>
      </c>
      <c r="H2996" t="s">
        <v>76</v>
      </c>
      <c r="I2996">
        <v>3</v>
      </c>
      <c r="J2996">
        <v>77</v>
      </c>
      <c r="K2996" t="s">
        <v>28</v>
      </c>
      <c r="L2996" t="s">
        <v>17</v>
      </c>
      <c r="M2996" t="s">
        <v>29</v>
      </c>
      <c r="N2996" s="18">
        <f>VLOOKUP(Barcelona_Idealista4[[#This Row],[lift]],Tabla5[],2,0)</f>
        <v>0.02</v>
      </c>
      <c r="O2996" s="25">
        <v>365000</v>
      </c>
      <c r="P2996" s="25">
        <f>Barcelona_Idealista4[[#This Row],[prices]]/Barcelona_Idealista4[[#This Row],[area_m2]]</f>
        <v>4740.2597402597403</v>
      </c>
      <c r="Q2996" t="str">
        <f>_xlfn.TEXTJOIN("-",0,Barcelona_Idealista4[[#This Row],[condition]],Barcelona_Idealista4[[#This Row],[prices]])</f>
        <v>needs refurb-365000</v>
      </c>
      <c r="R2996" s="11" t="str" cm="1">
        <f t="array" ref="R29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7" spans="1:18" x14ac:dyDescent="0.2">
      <c r="A2997" s="1">
        <v>45031</v>
      </c>
      <c r="B2997" s="14">
        <f>YEAR(Barcelona_Idealista4[[#This Row],[Fecha]])</f>
        <v>2023</v>
      </c>
      <c r="C2997" t="s">
        <v>3118</v>
      </c>
      <c r="D2997" t="s">
        <v>11</v>
      </c>
      <c r="E2997" t="s">
        <v>89</v>
      </c>
      <c r="F2997" t="s">
        <v>115</v>
      </c>
      <c r="G2997" t="s">
        <v>120</v>
      </c>
      <c r="H2997" t="s">
        <v>15</v>
      </c>
      <c r="I2997">
        <v>1</v>
      </c>
      <c r="J2997">
        <v>51</v>
      </c>
      <c r="K2997" t="s">
        <v>16</v>
      </c>
      <c r="L2997" t="s">
        <v>17</v>
      </c>
      <c r="M2997" t="s">
        <v>52</v>
      </c>
      <c r="N2997" s="18">
        <f>VLOOKUP(Barcelona_Idealista4[[#This Row],[lift]],Tabla5[],2,0)</f>
        <v>0</v>
      </c>
      <c r="O2997" s="25">
        <v>118000</v>
      </c>
      <c r="P2997" s="25">
        <f>Barcelona_Idealista4[[#This Row],[prices]]/Barcelona_Idealista4[[#This Row],[area_m2]]</f>
        <v>2313.7254901960782</v>
      </c>
      <c r="Q2997" t="str">
        <f>_xlfn.TEXTJOIN("-",0,Barcelona_Idealista4[[#This Row],[condition]],Barcelona_Idealista4[[#This Row],[prices]])</f>
        <v>needs refurb-118000</v>
      </c>
      <c r="R2997" s="11" t="str" cm="1">
        <f t="array" ref="R299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2998" spans="1:18" x14ac:dyDescent="0.2">
      <c r="A2998" s="1">
        <v>45032</v>
      </c>
      <c r="B2998" s="14">
        <f>YEAR(Barcelona_Idealista4[[#This Row],[Fecha]])</f>
        <v>2023</v>
      </c>
      <c r="C2998" t="s">
        <v>3119</v>
      </c>
      <c r="D2998" t="s">
        <v>11</v>
      </c>
      <c r="E2998" t="s">
        <v>34</v>
      </c>
      <c r="F2998" t="s">
        <v>44</v>
      </c>
      <c r="G2998" t="s">
        <v>120</v>
      </c>
      <c r="H2998" t="s">
        <v>15</v>
      </c>
      <c r="I2998">
        <v>2</v>
      </c>
      <c r="J2998">
        <v>49</v>
      </c>
      <c r="K2998" t="s">
        <v>16</v>
      </c>
      <c r="L2998" t="s">
        <v>17</v>
      </c>
      <c r="M2998" t="s">
        <v>40</v>
      </c>
      <c r="N2998" s="18">
        <f>VLOOKUP(Barcelona_Idealista4[[#This Row],[lift]],Tabla5[],2,0)</f>
        <v>0</v>
      </c>
      <c r="O2998" s="25">
        <v>210000</v>
      </c>
      <c r="P2998" s="25">
        <f>Barcelona_Idealista4[[#This Row],[prices]]/Barcelona_Idealista4[[#This Row],[area_m2]]</f>
        <v>4285.7142857142853</v>
      </c>
      <c r="Q2998" t="str">
        <f>_xlfn.TEXTJOIN("-",0,Barcelona_Idealista4[[#This Row],[condition]],Barcelona_Idealista4[[#This Row],[prices]])</f>
        <v>needs refurb-210000</v>
      </c>
      <c r="R2998" s="11" t="str" cm="1">
        <f t="array" ref="R29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2999" spans="1:18" x14ac:dyDescent="0.2">
      <c r="A2999" s="1">
        <v>45033</v>
      </c>
      <c r="B2999" s="14">
        <f>YEAR(Barcelona_Idealista4[[#This Row],[Fecha]])</f>
        <v>2023</v>
      </c>
      <c r="C2999" t="s">
        <v>3120</v>
      </c>
      <c r="D2999" t="s">
        <v>11</v>
      </c>
      <c r="E2999" t="s">
        <v>89</v>
      </c>
      <c r="F2999" t="s">
        <v>92</v>
      </c>
      <c r="G2999" t="s">
        <v>120</v>
      </c>
      <c r="H2999" t="s">
        <v>15</v>
      </c>
      <c r="I2999">
        <v>2</v>
      </c>
      <c r="J2999">
        <v>53</v>
      </c>
      <c r="K2999" t="s">
        <v>28</v>
      </c>
      <c r="L2999" t="s">
        <v>17</v>
      </c>
      <c r="M2999" t="s">
        <v>52</v>
      </c>
      <c r="N2999" s="18">
        <f>VLOOKUP(Barcelona_Idealista4[[#This Row],[lift]],Tabla5[],2,0)</f>
        <v>0.02</v>
      </c>
      <c r="O2999" s="25">
        <v>49000</v>
      </c>
      <c r="P2999" s="25">
        <f>Barcelona_Idealista4[[#This Row],[prices]]/Barcelona_Idealista4[[#This Row],[area_m2]]</f>
        <v>924.52830188679241</v>
      </c>
      <c r="Q2999" t="str">
        <f>_xlfn.TEXTJOIN("-",0,Barcelona_Idealista4[[#This Row],[condition]],Barcelona_Idealista4[[#This Row],[prices]])</f>
        <v>needs refurb-49000</v>
      </c>
      <c r="R2999" s="11" t="str" cm="1">
        <f t="array" ref="R299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0" spans="1:18" x14ac:dyDescent="0.2">
      <c r="A3000" s="1">
        <v>45034</v>
      </c>
      <c r="B3000" s="14">
        <f>YEAR(Barcelona_Idealista4[[#This Row],[Fecha]])</f>
        <v>2023</v>
      </c>
      <c r="C3000" t="s">
        <v>3121</v>
      </c>
      <c r="D3000" t="s">
        <v>11</v>
      </c>
      <c r="E3000" t="s">
        <v>37</v>
      </c>
      <c r="F3000" t="s">
        <v>38</v>
      </c>
      <c r="G3000" t="s">
        <v>120</v>
      </c>
      <c r="H3000" t="s">
        <v>15</v>
      </c>
      <c r="I3000">
        <v>2</v>
      </c>
      <c r="J3000">
        <v>55</v>
      </c>
      <c r="K3000" t="s">
        <v>28</v>
      </c>
      <c r="L3000" t="s">
        <v>17</v>
      </c>
      <c r="M3000" t="s">
        <v>21</v>
      </c>
      <c r="N3000" s="18">
        <f>VLOOKUP(Barcelona_Idealista4[[#This Row],[lift]],Tabla5[],2,0)</f>
        <v>0.02</v>
      </c>
      <c r="O3000" s="25">
        <v>215000</v>
      </c>
      <c r="P3000" s="25">
        <f>Barcelona_Idealista4[[#This Row],[prices]]/Barcelona_Idealista4[[#This Row],[area_m2]]</f>
        <v>3909.090909090909</v>
      </c>
      <c r="Q3000" t="str">
        <f>_xlfn.TEXTJOIN("-",0,Barcelona_Idealista4[[#This Row],[condition]],Barcelona_Idealista4[[#This Row],[prices]])</f>
        <v>needs refurb-215000</v>
      </c>
      <c r="R3000" s="11" t="str" cm="1">
        <f t="array" ref="R30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1" spans="1:18" x14ac:dyDescent="0.2">
      <c r="A3001" s="1">
        <v>45035</v>
      </c>
      <c r="B3001" s="14">
        <f>YEAR(Barcelona_Idealista4[[#This Row],[Fecha]])</f>
        <v>2023</v>
      </c>
      <c r="C3001" t="s">
        <v>3122</v>
      </c>
      <c r="D3001" t="s">
        <v>11</v>
      </c>
      <c r="E3001" t="s">
        <v>47</v>
      </c>
      <c r="F3001" t="s">
        <v>96</v>
      </c>
      <c r="G3001" t="s">
        <v>120</v>
      </c>
      <c r="H3001" t="s">
        <v>15</v>
      </c>
      <c r="I3001">
        <v>3</v>
      </c>
      <c r="J3001">
        <v>77</v>
      </c>
      <c r="K3001" t="s">
        <v>16</v>
      </c>
      <c r="L3001" t="s">
        <v>17</v>
      </c>
      <c r="M3001" t="s">
        <v>36</v>
      </c>
      <c r="N3001" s="18">
        <f>VLOOKUP(Barcelona_Idealista4[[#This Row],[lift]],Tabla5[],2,0)</f>
        <v>0</v>
      </c>
      <c r="O3001" s="25">
        <v>224000</v>
      </c>
      <c r="P3001" s="25">
        <f>Barcelona_Idealista4[[#This Row],[prices]]/Barcelona_Idealista4[[#This Row],[area_m2]]</f>
        <v>2909.090909090909</v>
      </c>
      <c r="Q3001" t="str">
        <f>_xlfn.TEXTJOIN("-",0,Barcelona_Idealista4[[#This Row],[condition]],Barcelona_Idealista4[[#This Row],[prices]])</f>
        <v>needs refurb-224000</v>
      </c>
      <c r="R3001" s="11" t="str" cm="1">
        <f t="array" ref="R30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2" spans="1:18" x14ac:dyDescent="0.2">
      <c r="A3002" s="1">
        <v>45036</v>
      </c>
      <c r="B3002" s="14">
        <f>YEAR(Barcelona_Idealista4[[#This Row],[Fecha]])</f>
        <v>2023</v>
      </c>
      <c r="C3002" t="s">
        <v>3123</v>
      </c>
      <c r="D3002" t="s">
        <v>11</v>
      </c>
      <c r="E3002" t="s">
        <v>50</v>
      </c>
      <c r="F3002" t="s">
        <v>51</v>
      </c>
      <c r="G3002" t="s">
        <v>120</v>
      </c>
      <c r="H3002" t="s">
        <v>15</v>
      </c>
      <c r="I3002">
        <v>2</v>
      </c>
      <c r="J3002">
        <v>74</v>
      </c>
      <c r="K3002" t="s">
        <v>28</v>
      </c>
      <c r="L3002" t="s">
        <v>17</v>
      </c>
      <c r="M3002" t="s">
        <v>18</v>
      </c>
      <c r="N3002" s="18">
        <f>VLOOKUP(Barcelona_Idealista4[[#This Row],[lift]],Tabla5[],2,0)</f>
        <v>0.02</v>
      </c>
      <c r="O3002" s="25">
        <v>349000</v>
      </c>
      <c r="P3002" s="25">
        <f>Barcelona_Idealista4[[#This Row],[prices]]/Barcelona_Idealista4[[#This Row],[area_m2]]</f>
        <v>4716.2162162162158</v>
      </c>
      <c r="Q3002" t="str">
        <f>_xlfn.TEXTJOIN("-",0,Barcelona_Idealista4[[#This Row],[condition]],Barcelona_Idealista4[[#This Row],[prices]])</f>
        <v>needs refurb-349000</v>
      </c>
      <c r="R3002" s="11" t="str" cm="1">
        <f t="array" ref="R300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3" spans="1:18" x14ac:dyDescent="0.2">
      <c r="A3003" s="1">
        <v>45037</v>
      </c>
      <c r="B3003" s="14">
        <f>YEAR(Barcelona_Idealista4[[#This Row],[Fecha]])</f>
        <v>2023</v>
      </c>
      <c r="C3003" t="s">
        <v>3124</v>
      </c>
      <c r="D3003" t="s">
        <v>11</v>
      </c>
      <c r="E3003" t="s">
        <v>25</v>
      </c>
      <c r="F3003" t="s">
        <v>99</v>
      </c>
      <c r="G3003" t="s">
        <v>120</v>
      </c>
      <c r="H3003" t="s">
        <v>64</v>
      </c>
      <c r="I3003">
        <v>5</v>
      </c>
      <c r="J3003">
        <v>161</v>
      </c>
      <c r="K3003" t="s">
        <v>28</v>
      </c>
      <c r="L3003" t="s">
        <v>17</v>
      </c>
      <c r="M3003" t="s">
        <v>29</v>
      </c>
      <c r="N3003" s="18">
        <f>VLOOKUP(Barcelona_Idealista4[[#This Row],[lift]],Tabla5[],2,0)</f>
        <v>0.02</v>
      </c>
      <c r="O3003" s="25">
        <v>490000</v>
      </c>
      <c r="P3003" s="25">
        <f>Barcelona_Idealista4[[#This Row],[prices]]/Barcelona_Idealista4[[#This Row],[area_m2]]</f>
        <v>3043.478260869565</v>
      </c>
      <c r="Q3003" t="str">
        <f>_xlfn.TEXTJOIN("-",0,Barcelona_Idealista4[[#This Row],[condition]],Barcelona_Idealista4[[#This Row],[prices]])</f>
        <v>needs refurb-490000</v>
      </c>
      <c r="R3003" s="11" t="str" cm="1">
        <f t="array" ref="R30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4" spans="1:18" x14ac:dyDescent="0.2">
      <c r="A3004" s="1">
        <v>45038</v>
      </c>
      <c r="B3004" s="14">
        <f>YEAR(Barcelona_Idealista4[[#This Row],[Fecha]])</f>
        <v>2023</v>
      </c>
      <c r="C3004" t="s">
        <v>3125</v>
      </c>
      <c r="D3004" t="s">
        <v>11</v>
      </c>
      <c r="E3004" t="s">
        <v>47</v>
      </c>
      <c r="F3004" t="s">
        <v>48</v>
      </c>
      <c r="G3004" t="s">
        <v>120</v>
      </c>
      <c r="H3004" t="s">
        <v>15</v>
      </c>
      <c r="I3004">
        <v>4</v>
      </c>
      <c r="J3004">
        <v>95</v>
      </c>
      <c r="K3004" t="s">
        <v>16</v>
      </c>
      <c r="L3004" t="s">
        <v>67</v>
      </c>
      <c r="M3004" t="s">
        <v>58</v>
      </c>
      <c r="N3004" s="18">
        <f>VLOOKUP(Barcelona_Idealista4[[#This Row],[lift]],Tabla5[],2,0)</f>
        <v>0</v>
      </c>
      <c r="O3004" s="25">
        <v>280000</v>
      </c>
      <c r="P3004" s="25">
        <f>Barcelona_Idealista4[[#This Row],[prices]]/Barcelona_Idealista4[[#This Row],[area_m2]]</f>
        <v>2947.3684210526317</v>
      </c>
      <c r="Q3004" t="str">
        <f>_xlfn.TEXTJOIN("-",0,Barcelona_Idealista4[[#This Row],[condition]],Barcelona_Idealista4[[#This Row],[prices]])</f>
        <v>needs refurb-280000</v>
      </c>
      <c r="R3004" s="11" t="str" cm="1">
        <f t="array" ref="R30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05" spans="1:18" x14ac:dyDescent="0.2">
      <c r="A3005" s="1">
        <v>45039</v>
      </c>
      <c r="B3005" s="14">
        <f>YEAR(Barcelona_Idealista4[[#This Row],[Fecha]])</f>
        <v>2023</v>
      </c>
      <c r="C3005" t="s">
        <v>3126</v>
      </c>
      <c r="D3005" t="s">
        <v>11</v>
      </c>
      <c r="E3005" t="s">
        <v>37</v>
      </c>
      <c r="F3005" t="s">
        <v>38</v>
      </c>
      <c r="G3005" t="s">
        <v>120</v>
      </c>
      <c r="H3005" t="s">
        <v>15</v>
      </c>
      <c r="I3005">
        <v>1</v>
      </c>
      <c r="J3005">
        <v>77</v>
      </c>
      <c r="K3005" t="s">
        <v>28</v>
      </c>
      <c r="L3005" t="s">
        <v>17</v>
      </c>
      <c r="M3005" t="s">
        <v>18</v>
      </c>
      <c r="N3005" s="18">
        <f>VLOOKUP(Barcelona_Idealista4[[#This Row],[lift]],Tabla5[],2,0)</f>
        <v>0.02</v>
      </c>
      <c r="O3005" s="25">
        <v>250000</v>
      </c>
      <c r="P3005" s="25">
        <f>Barcelona_Idealista4[[#This Row],[prices]]/Barcelona_Idealista4[[#This Row],[area_m2]]</f>
        <v>3246.7532467532469</v>
      </c>
      <c r="Q3005" t="str">
        <f>_xlfn.TEXTJOIN("-",0,Barcelona_Idealista4[[#This Row],[condition]],Barcelona_Idealista4[[#This Row],[prices]])</f>
        <v>needs refurb-250000</v>
      </c>
      <c r="R3005" s="11" t="str" cm="1">
        <f t="array" ref="R30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6" spans="1:18" x14ac:dyDescent="0.2">
      <c r="A3006" s="1">
        <v>45040</v>
      </c>
      <c r="B3006" s="14">
        <f>YEAR(Barcelona_Idealista4[[#This Row],[Fecha]])</f>
        <v>2023</v>
      </c>
      <c r="C3006" t="s">
        <v>3127</v>
      </c>
      <c r="D3006" t="s">
        <v>11</v>
      </c>
      <c r="E3006" t="s">
        <v>34</v>
      </c>
      <c r="F3006" t="s">
        <v>35</v>
      </c>
      <c r="G3006" t="s">
        <v>120</v>
      </c>
      <c r="H3006" t="s">
        <v>23</v>
      </c>
      <c r="I3006">
        <v>3</v>
      </c>
      <c r="J3006">
        <v>74</v>
      </c>
      <c r="K3006" t="s">
        <v>16</v>
      </c>
      <c r="L3006" t="s">
        <v>17</v>
      </c>
      <c r="M3006" t="s">
        <v>46</v>
      </c>
      <c r="N3006" s="18">
        <f>VLOOKUP(Barcelona_Idealista4[[#This Row],[lift]],Tabla5[],2,0)</f>
        <v>0</v>
      </c>
      <c r="O3006" s="25">
        <v>435000</v>
      </c>
      <c r="P3006" s="25">
        <f>Barcelona_Idealista4[[#This Row],[prices]]/Barcelona_Idealista4[[#This Row],[area_m2]]</f>
        <v>5878.3783783783783</v>
      </c>
      <c r="Q3006" t="str">
        <f>_xlfn.TEXTJOIN("-",0,Barcelona_Idealista4[[#This Row],[condition]],Barcelona_Idealista4[[#This Row],[prices]])</f>
        <v>needs refurb-435000</v>
      </c>
      <c r="R3006" s="11" t="str" cm="1">
        <f t="array" ref="R30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7" spans="1:18" x14ac:dyDescent="0.2">
      <c r="A3007" s="1">
        <v>45041</v>
      </c>
      <c r="B3007" s="14">
        <f>YEAR(Barcelona_Idealista4[[#This Row],[Fecha]])</f>
        <v>2023</v>
      </c>
      <c r="C3007" t="s">
        <v>3128</v>
      </c>
      <c r="D3007" t="s">
        <v>11</v>
      </c>
      <c r="E3007" t="s">
        <v>19</v>
      </c>
      <c r="F3007" t="s">
        <v>77</v>
      </c>
      <c r="G3007" t="s">
        <v>120</v>
      </c>
      <c r="H3007" t="s">
        <v>32</v>
      </c>
      <c r="I3007">
        <v>7</v>
      </c>
      <c r="J3007">
        <v>387</v>
      </c>
      <c r="K3007" t="s">
        <v>16</v>
      </c>
      <c r="L3007" t="s">
        <v>17</v>
      </c>
      <c r="M3007" t="s">
        <v>58</v>
      </c>
      <c r="N3007" s="18">
        <f>VLOOKUP(Barcelona_Idealista4[[#This Row],[lift]],Tabla5[],2,0)</f>
        <v>0</v>
      </c>
      <c r="O3007" s="25">
        <v>1850000</v>
      </c>
      <c r="P3007" s="25">
        <f>Barcelona_Idealista4[[#This Row],[prices]]/Barcelona_Idealista4[[#This Row],[area_m2]]</f>
        <v>4780.3617571059431</v>
      </c>
      <c r="Q3007" t="str">
        <f>_xlfn.TEXTJOIN("-",0,Barcelona_Idealista4[[#This Row],[condition]],Barcelona_Idealista4[[#This Row],[prices]])</f>
        <v>needs refurb-1850000</v>
      </c>
      <c r="R3007" s="11" t="str" cm="1">
        <f t="array" ref="R300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8" spans="1:18" x14ac:dyDescent="0.2">
      <c r="A3008" s="1">
        <v>45042</v>
      </c>
      <c r="B3008" s="14">
        <f>YEAR(Barcelona_Idealista4[[#This Row],[Fecha]])</f>
        <v>2023</v>
      </c>
      <c r="C3008" t="s">
        <v>3129</v>
      </c>
      <c r="D3008" t="s">
        <v>11</v>
      </c>
      <c r="E3008" t="s">
        <v>34</v>
      </c>
      <c r="F3008" t="s">
        <v>44</v>
      </c>
      <c r="G3008" t="s">
        <v>120</v>
      </c>
      <c r="H3008" t="s">
        <v>15</v>
      </c>
      <c r="I3008">
        <v>3</v>
      </c>
      <c r="J3008">
        <v>70</v>
      </c>
      <c r="K3008" t="s">
        <v>16</v>
      </c>
      <c r="L3008" t="s">
        <v>17</v>
      </c>
      <c r="M3008" t="s">
        <v>21</v>
      </c>
      <c r="N3008" s="18">
        <f>VLOOKUP(Barcelona_Idealista4[[#This Row],[lift]],Tabla5[],2,0)</f>
        <v>0</v>
      </c>
      <c r="O3008" s="25">
        <v>395000</v>
      </c>
      <c r="P3008" s="25">
        <f>Barcelona_Idealista4[[#This Row],[prices]]/Barcelona_Idealista4[[#This Row],[area_m2]]</f>
        <v>5642.8571428571431</v>
      </c>
      <c r="Q3008" t="str">
        <f>_xlfn.TEXTJOIN("-",0,Barcelona_Idealista4[[#This Row],[condition]],Barcelona_Idealista4[[#This Row],[prices]])</f>
        <v>needs refurb-395000</v>
      </c>
      <c r="R3008" s="11" t="str" cm="1">
        <f t="array" ref="R300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09" spans="1:18" x14ac:dyDescent="0.2">
      <c r="A3009" s="1">
        <v>45043</v>
      </c>
      <c r="B3009" s="14">
        <f>YEAR(Barcelona_Idealista4[[#This Row],[Fecha]])</f>
        <v>2023</v>
      </c>
      <c r="C3009" t="s">
        <v>3130</v>
      </c>
      <c r="D3009" t="s">
        <v>11</v>
      </c>
      <c r="E3009" t="s">
        <v>12</v>
      </c>
      <c r="F3009" t="s">
        <v>31</v>
      </c>
      <c r="G3009" t="s">
        <v>120</v>
      </c>
      <c r="H3009" t="s">
        <v>27</v>
      </c>
      <c r="I3009">
        <v>5</v>
      </c>
      <c r="J3009">
        <v>172</v>
      </c>
      <c r="K3009" t="s">
        <v>28</v>
      </c>
      <c r="L3009" t="s">
        <v>17</v>
      </c>
      <c r="M3009" t="s">
        <v>29</v>
      </c>
      <c r="N3009" s="18">
        <f>VLOOKUP(Barcelona_Idealista4[[#This Row],[lift]],Tabla5[],2,0)</f>
        <v>0.02</v>
      </c>
      <c r="O3009" s="25">
        <v>695000</v>
      </c>
      <c r="P3009" s="25">
        <f>Barcelona_Idealista4[[#This Row],[prices]]/Barcelona_Idealista4[[#This Row],[area_m2]]</f>
        <v>4040.6976744186045</v>
      </c>
      <c r="Q3009" t="str">
        <f>_xlfn.TEXTJOIN("-",0,Barcelona_Idealista4[[#This Row],[condition]],Barcelona_Idealista4[[#This Row],[prices]])</f>
        <v>needs refurb-695000</v>
      </c>
      <c r="R3009" s="11" t="str" cm="1">
        <f t="array" ref="R300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0" spans="1:18" x14ac:dyDescent="0.2">
      <c r="A3010" s="1">
        <v>45044</v>
      </c>
      <c r="B3010" s="14">
        <f>YEAR(Barcelona_Idealista4[[#This Row],[Fecha]])</f>
        <v>2023</v>
      </c>
      <c r="C3010" t="s">
        <v>3131</v>
      </c>
      <c r="D3010" t="s">
        <v>11</v>
      </c>
      <c r="E3010" t="s">
        <v>12</v>
      </c>
      <c r="F3010" t="s">
        <v>41</v>
      </c>
      <c r="G3010" t="s">
        <v>120</v>
      </c>
      <c r="H3010" t="s">
        <v>15</v>
      </c>
      <c r="I3010">
        <v>4</v>
      </c>
      <c r="J3010">
        <v>159</v>
      </c>
      <c r="K3010" t="s">
        <v>16</v>
      </c>
      <c r="L3010" t="s">
        <v>17</v>
      </c>
      <c r="M3010" t="s">
        <v>18</v>
      </c>
      <c r="N3010" s="18">
        <f>VLOOKUP(Barcelona_Idealista4[[#This Row],[lift]],Tabla5[],2,0)</f>
        <v>0</v>
      </c>
      <c r="O3010" s="25">
        <v>530000</v>
      </c>
      <c r="P3010" s="25">
        <f>Barcelona_Idealista4[[#This Row],[prices]]/Barcelona_Idealista4[[#This Row],[area_m2]]</f>
        <v>3333.3333333333335</v>
      </c>
      <c r="Q3010" t="str">
        <f>_xlfn.TEXTJOIN("-",0,Barcelona_Idealista4[[#This Row],[condition]],Barcelona_Idealista4[[#This Row],[prices]])</f>
        <v>needs refurb-530000</v>
      </c>
      <c r="R3010" s="11" t="str" cm="1">
        <f t="array" ref="R30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1" spans="1:18" x14ac:dyDescent="0.2">
      <c r="A3011" s="1">
        <v>45045</v>
      </c>
      <c r="B3011" s="14">
        <f>YEAR(Barcelona_Idealista4[[#This Row],[Fecha]])</f>
        <v>2023</v>
      </c>
      <c r="C3011" t="s">
        <v>3132</v>
      </c>
      <c r="D3011" t="s">
        <v>11</v>
      </c>
      <c r="E3011" t="s">
        <v>19</v>
      </c>
      <c r="F3011" t="s">
        <v>73</v>
      </c>
      <c r="G3011" t="s">
        <v>120</v>
      </c>
      <c r="H3011" t="s">
        <v>15</v>
      </c>
      <c r="I3011">
        <v>4</v>
      </c>
      <c r="J3011">
        <v>152</v>
      </c>
      <c r="K3011" t="s">
        <v>16</v>
      </c>
      <c r="L3011" t="s">
        <v>17</v>
      </c>
      <c r="M3011" t="s">
        <v>18</v>
      </c>
      <c r="N3011" s="18">
        <f>VLOOKUP(Barcelona_Idealista4[[#This Row],[lift]],Tabla5[],2,0)</f>
        <v>0</v>
      </c>
      <c r="O3011" s="25">
        <v>575000</v>
      </c>
      <c r="P3011" s="25">
        <f>Barcelona_Idealista4[[#This Row],[prices]]/Barcelona_Idealista4[[#This Row],[area_m2]]</f>
        <v>3782.8947368421054</v>
      </c>
      <c r="Q3011" t="str">
        <f>_xlfn.TEXTJOIN("-",0,Barcelona_Idealista4[[#This Row],[condition]],Barcelona_Idealista4[[#This Row],[prices]])</f>
        <v>needs refurb-575000</v>
      </c>
      <c r="R3011" s="11" t="str" cm="1">
        <f t="array" ref="R30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2" spans="1:18" x14ac:dyDescent="0.2">
      <c r="A3012" s="1">
        <v>45046</v>
      </c>
      <c r="B3012" s="14">
        <f>YEAR(Barcelona_Idealista4[[#This Row],[Fecha]])</f>
        <v>2023</v>
      </c>
      <c r="C3012" t="s">
        <v>3133</v>
      </c>
      <c r="D3012" t="s">
        <v>11</v>
      </c>
      <c r="E3012" t="s">
        <v>19</v>
      </c>
      <c r="F3012" t="s">
        <v>20</v>
      </c>
      <c r="G3012" t="s">
        <v>120</v>
      </c>
      <c r="H3012" t="s">
        <v>15</v>
      </c>
      <c r="I3012">
        <v>5</v>
      </c>
      <c r="J3012">
        <v>291</v>
      </c>
      <c r="K3012" t="s">
        <v>16</v>
      </c>
      <c r="L3012" t="s">
        <v>17</v>
      </c>
      <c r="M3012" t="s">
        <v>40</v>
      </c>
      <c r="N3012" s="18">
        <f>VLOOKUP(Barcelona_Idealista4[[#This Row],[lift]],Tabla5[],2,0)</f>
        <v>0</v>
      </c>
      <c r="O3012" s="25">
        <v>1190000</v>
      </c>
      <c r="P3012" s="25">
        <f>Barcelona_Idealista4[[#This Row],[prices]]/Barcelona_Idealista4[[#This Row],[area_m2]]</f>
        <v>4089.3470790378005</v>
      </c>
      <c r="Q3012" t="str">
        <f>_xlfn.TEXTJOIN("-",0,Barcelona_Idealista4[[#This Row],[condition]],Barcelona_Idealista4[[#This Row],[prices]])</f>
        <v>needs refurb-1190000</v>
      </c>
      <c r="R3012" s="11" t="str" cm="1">
        <f t="array" ref="R30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3" spans="1:18" x14ac:dyDescent="0.2">
      <c r="A3013" s="1">
        <v>45047</v>
      </c>
      <c r="B3013" s="14">
        <f>YEAR(Barcelona_Idealista4[[#This Row],[Fecha]])</f>
        <v>2023</v>
      </c>
      <c r="C3013" t="s">
        <v>3134</v>
      </c>
      <c r="D3013" t="s">
        <v>11</v>
      </c>
      <c r="E3013" t="s">
        <v>37</v>
      </c>
      <c r="F3013" t="s">
        <v>49</v>
      </c>
      <c r="G3013" t="s">
        <v>120</v>
      </c>
      <c r="H3013" t="s">
        <v>15</v>
      </c>
      <c r="I3013">
        <v>3</v>
      </c>
      <c r="J3013">
        <v>131</v>
      </c>
      <c r="K3013" t="s">
        <v>16</v>
      </c>
      <c r="L3013" t="s">
        <v>17</v>
      </c>
      <c r="M3013" t="s">
        <v>60</v>
      </c>
      <c r="N3013" s="18">
        <f>VLOOKUP(Barcelona_Idealista4[[#This Row],[lift]],Tabla5[],2,0)</f>
        <v>0</v>
      </c>
      <c r="O3013" s="25">
        <v>619000</v>
      </c>
      <c r="P3013" s="25">
        <f>Barcelona_Idealista4[[#This Row],[prices]]/Barcelona_Idealista4[[#This Row],[area_m2]]</f>
        <v>4725.1908396946565</v>
      </c>
      <c r="Q3013" t="str">
        <f>_xlfn.TEXTJOIN("-",0,Barcelona_Idealista4[[#This Row],[condition]],Barcelona_Idealista4[[#This Row],[prices]])</f>
        <v>needs refurb-619000</v>
      </c>
      <c r="R3013" s="11" t="str" cm="1">
        <f t="array" ref="R30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4" spans="1:18" x14ac:dyDescent="0.2">
      <c r="A3014" s="1">
        <v>45048</v>
      </c>
      <c r="B3014" s="14">
        <f>YEAR(Barcelona_Idealista4[[#This Row],[Fecha]])</f>
        <v>2023</v>
      </c>
      <c r="C3014" t="s">
        <v>3135</v>
      </c>
      <c r="D3014" t="s">
        <v>11</v>
      </c>
      <c r="E3014" t="s">
        <v>12</v>
      </c>
      <c r="F3014" t="s">
        <v>13</v>
      </c>
      <c r="G3014" t="s">
        <v>120</v>
      </c>
      <c r="H3014" t="s">
        <v>15</v>
      </c>
      <c r="I3014">
        <v>5</v>
      </c>
      <c r="J3014">
        <v>140</v>
      </c>
      <c r="K3014" t="s">
        <v>16</v>
      </c>
      <c r="L3014" t="s">
        <v>17</v>
      </c>
      <c r="M3014" t="s">
        <v>58</v>
      </c>
      <c r="N3014" s="18">
        <f>VLOOKUP(Barcelona_Idealista4[[#This Row],[lift]],Tabla5[],2,0)</f>
        <v>0</v>
      </c>
      <c r="O3014" s="25">
        <v>620000</v>
      </c>
      <c r="P3014" s="25">
        <f>Barcelona_Idealista4[[#This Row],[prices]]/Barcelona_Idealista4[[#This Row],[area_m2]]</f>
        <v>4428.5714285714284</v>
      </c>
      <c r="Q3014" t="str">
        <f>_xlfn.TEXTJOIN("-",0,Barcelona_Idealista4[[#This Row],[condition]],Barcelona_Idealista4[[#This Row],[prices]])</f>
        <v>needs refurb-620000</v>
      </c>
      <c r="R3014" s="11" t="str" cm="1">
        <f t="array" ref="R30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15" spans="1:18" x14ac:dyDescent="0.2">
      <c r="A3015" s="1">
        <v>45049</v>
      </c>
      <c r="B3015" s="14">
        <f>YEAR(Barcelona_Idealista4[[#This Row],[Fecha]])</f>
        <v>2023</v>
      </c>
      <c r="C3015" t="s">
        <v>3136</v>
      </c>
      <c r="D3015" t="s">
        <v>11</v>
      </c>
      <c r="E3015" t="s">
        <v>42</v>
      </c>
      <c r="F3015" t="s">
        <v>78</v>
      </c>
      <c r="G3015" t="s">
        <v>120</v>
      </c>
      <c r="H3015" t="s">
        <v>15</v>
      </c>
      <c r="I3015">
        <v>4</v>
      </c>
      <c r="J3015">
        <v>79</v>
      </c>
      <c r="K3015" t="s">
        <v>16</v>
      </c>
      <c r="L3015" t="s">
        <v>17</v>
      </c>
      <c r="M3015" t="s">
        <v>58</v>
      </c>
      <c r="N3015" s="18">
        <f>VLOOKUP(Barcelona_Idealista4[[#This Row],[lift]],Tabla5[],2,0)</f>
        <v>0</v>
      </c>
      <c r="O3015" s="25">
        <v>195000</v>
      </c>
      <c r="P3015" s="25">
        <f>Barcelona_Idealista4[[#This Row],[prices]]/Barcelona_Idealista4[[#This Row],[area_m2]]</f>
        <v>2468.3544303797466</v>
      </c>
      <c r="Q3015" t="str">
        <f>_xlfn.TEXTJOIN("-",0,Barcelona_Idealista4[[#This Row],[condition]],Barcelona_Idealista4[[#This Row],[prices]])</f>
        <v>needs refurb-195000</v>
      </c>
      <c r="R3015" s="11" t="str" cm="1">
        <f t="array" ref="R301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6" spans="1:18" x14ac:dyDescent="0.2">
      <c r="A3016" s="1">
        <v>45050</v>
      </c>
      <c r="B3016" s="14">
        <f>YEAR(Barcelona_Idealista4[[#This Row],[Fecha]])</f>
        <v>2023</v>
      </c>
      <c r="C3016" t="s">
        <v>3137</v>
      </c>
      <c r="D3016" t="s">
        <v>11</v>
      </c>
      <c r="E3016" t="s">
        <v>47</v>
      </c>
      <c r="F3016" t="s">
        <v>96</v>
      </c>
      <c r="G3016" t="s">
        <v>120</v>
      </c>
      <c r="H3016" t="s">
        <v>15</v>
      </c>
      <c r="I3016">
        <v>4</v>
      </c>
      <c r="J3016">
        <v>131</v>
      </c>
      <c r="K3016" t="s">
        <v>16</v>
      </c>
      <c r="L3016" t="s">
        <v>17</v>
      </c>
      <c r="M3016" t="s">
        <v>18</v>
      </c>
      <c r="N3016" s="18">
        <f>VLOOKUP(Barcelona_Idealista4[[#This Row],[lift]],Tabla5[],2,0)</f>
        <v>0</v>
      </c>
      <c r="O3016" s="25">
        <v>315000</v>
      </c>
      <c r="P3016" s="25">
        <f>Barcelona_Idealista4[[#This Row],[prices]]/Barcelona_Idealista4[[#This Row],[area_m2]]</f>
        <v>2404.5801526717555</v>
      </c>
      <c r="Q3016" t="str">
        <f>_xlfn.TEXTJOIN("-",0,Barcelona_Idealista4[[#This Row],[condition]],Barcelona_Idealista4[[#This Row],[prices]])</f>
        <v>needs refurb-315000</v>
      </c>
      <c r="R3016" s="11" t="str" cm="1">
        <f t="array" ref="R30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7" spans="1:18" x14ac:dyDescent="0.2">
      <c r="A3017" s="1">
        <v>45051</v>
      </c>
      <c r="B3017" s="14">
        <f>YEAR(Barcelona_Idealista4[[#This Row],[Fecha]])</f>
        <v>2023</v>
      </c>
      <c r="C3017" t="s">
        <v>3138</v>
      </c>
      <c r="D3017" t="s">
        <v>11</v>
      </c>
      <c r="E3017" t="s">
        <v>42</v>
      </c>
      <c r="F3017" t="s">
        <v>61</v>
      </c>
      <c r="G3017" t="s">
        <v>120</v>
      </c>
      <c r="H3017" t="s">
        <v>15</v>
      </c>
      <c r="I3017">
        <v>2</v>
      </c>
      <c r="J3017">
        <v>78</v>
      </c>
      <c r="K3017" t="s">
        <v>28</v>
      </c>
      <c r="L3017" t="s">
        <v>17</v>
      </c>
      <c r="M3017" t="s">
        <v>21</v>
      </c>
      <c r="N3017" s="18">
        <f>VLOOKUP(Barcelona_Idealista4[[#This Row],[lift]],Tabla5[],2,0)</f>
        <v>0.02</v>
      </c>
      <c r="O3017" s="25">
        <v>185000</v>
      </c>
      <c r="P3017" s="25">
        <f>Barcelona_Idealista4[[#This Row],[prices]]/Barcelona_Idealista4[[#This Row],[area_m2]]</f>
        <v>2371.7948717948716</v>
      </c>
      <c r="Q3017" t="str">
        <f>_xlfn.TEXTJOIN("-",0,Barcelona_Idealista4[[#This Row],[condition]],Barcelona_Idealista4[[#This Row],[prices]])</f>
        <v>needs refurb-185000</v>
      </c>
      <c r="R3017" s="11" t="str" cm="1">
        <f t="array" ref="R301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8" spans="1:18" x14ac:dyDescent="0.2">
      <c r="A3018" s="1">
        <v>45052</v>
      </c>
      <c r="B3018" s="14">
        <f>YEAR(Barcelona_Idealista4[[#This Row],[Fecha]])</f>
        <v>2023</v>
      </c>
      <c r="C3018" t="s">
        <v>3139</v>
      </c>
      <c r="D3018" t="s">
        <v>11</v>
      </c>
      <c r="E3018" t="s">
        <v>50</v>
      </c>
      <c r="F3018" t="s">
        <v>82</v>
      </c>
      <c r="G3018" t="s">
        <v>120</v>
      </c>
      <c r="H3018" t="s">
        <v>15</v>
      </c>
      <c r="I3018">
        <v>2</v>
      </c>
      <c r="J3018">
        <v>108</v>
      </c>
      <c r="K3018" t="s">
        <v>16</v>
      </c>
      <c r="L3018" t="s">
        <v>67</v>
      </c>
      <c r="M3018" t="s">
        <v>52</v>
      </c>
      <c r="N3018" s="18">
        <f>VLOOKUP(Barcelona_Idealista4[[#This Row],[lift]],Tabla5[],2,0)</f>
        <v>0</v>
      </c>
      <c r="O3018" s="25">
        <v>195000</v>
      </c>
      <c r="P3018" s="25">
        <f>Barcelona_Idealista4[[#This Row],[prices]]/Barcelona_Idealista4[[#This Row],[area_m2]]</f>
        <v>1805.5555555555557</v>
      </c>
      <c r="Q3018" t="str">
        <f>_xlfn.TEXTJOIN("-",0,Barcelona_Idealista4[[#This Row],[condition]],Barcelona_Idealista4[[#This Row],[prices]])</f>
        <v>needs refurb-195000</v>
      </c>
      <c r="R3018" s="11" t="str" cm="1">
        <f t="array" ref="R30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19" spans="1:18" x14ac:dyDescent="0.2">
      <c r="A3019" s="1">
        <v>45053</v>
      </c>
      <c r="B3019" s="14">
        <f>YEAR(Barcelona_Idealista4[[#This Row],[Fecha]])</f>
        <v>2023</v>
      </c>
      <c r="C3019" t="s">
        <v>3140</v>
      </c>
      <c r="D3019" t="s">
        <v>11</v>
      </c>
      <c r="E3019" t="s">
        <v>50</v>
      </c>
      <c r="F3019" t="s">
        <v>66</v>
      </c>
      <c r="G3019" t="s">
        <v>120</v>
      </c>
      <c r="H3019" t="s">
        <v>15</v>
      </c>
      <c r="I3019">
        <v>4</v>
      </c>
      <c r="J3019">
        <v>93</v>
      </c>
      <c r="K3019" t="s">
        <v>16</v>
      </c>
      <c r="L3019" t="s">
        <v>17</v>
      </c>
      <c r="M3019" t="s">
        <v>40</v>
      </c>
      <c r="N3019" s="18">
        <f>VLOOKUP(Barcelona_Idealista4[[#This Row],[lift]],Tabla5[],2,0)</f>
        <v>0</v>
      </c>
      <c r="O3019" s="25">
        <v>370000</v>
      </c>
      <c r="P3019" s="25">
        <f>Barcelona_Idealista4[[#This Row],[prices]]/Barcelona_Idealista4[[#This Row],[area_m2]]</f>
        <v>3978.494623655914</v>
      </c>
      <c r="Q3019" t="str">
        <f>_xlfn.TEXTJOIN("-",0,Barcelona_Idealista4[[#This Row],[condition]],Barcelona_Idealista4[[#This Row],[prices]])</f>
        <v>needs refurb-370000</v>
      </c>
      <c r="R3019" s="11" t="str" cm="1">
        <f t="array" ref="R30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0" spans="1:18" x14ac:dyDescent="0.2">
      <c r="A3020" s="1">
        <v>45054</v>
      </c>
      <c r="B3020" s="14">
        <f>YEAR(Barcelona_Idealista4[[#This Row],[Fecha]])</f>
        <v>2023</v>
      </c>
      <c r="C3020" t="s">
        <v>3141</v>
      </c>
      <c r="D3020" t="s">
        <v>11</v>
      </c>
      <c r="E3020" t="s">
        <v>47</v>
      </c>
      <c r="F3020" t="s">
        <v>86</v>
      </c>
      <c r="G3020" t="s">
        <v>120</v>
      </c>
      <c r="H3020" t="s">
        <v>15</v>
      </c>
      <c r="I3020">
        <v>3</v>
      </c>
      <c r="J3020">
        <v>85</v>
      </c>
      <c r="K3020" t="s">
        <v>16</v>
      </c>
      <c r="L3020" t="s">
        <v>17</v>
      </c>
      <c r="M3020" t="s">
        <v>58</v>
      </c>
      <c r="N3020" s="18">
        <f>VLOOKUP(Barcelona_Idealista4[[#This Row],[lift]],Tabla5[],2,0)</f>
        <v>0</v>
      </c>
      <c r="O3020" s="25">
        <v>275000</v>
      </c>
      <c r="P3020" s="25">
        <f>Barcelona_Idealista4[[#This Row],[prices]]/Barcelona_Idealista4[[#This Row],[area_m2]]</f>
        <v>3235.294117647059</v>
      </c>
      <c r="Q3020" t="str">
        <f>_xlfn.TEXTJOIN("-",0,Barcelona_Idealista4[[#This Row],[condition]],Barcelona_Idealista4[[#This Row],[prices]])</f>
        <v>needs refurb-275000</v>
      </c>
      <c r="R3020" s="11" t="str" cm="1">
        <f t="array" ref="R30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1" spans="1:18" x14ac:dyDescent="0.2">
      <c r="A3021" s="1">
        <v>45055</v>
      </c>
      <c r="B3021" s="14">
        <f>YEAR(Barcelona_Idealista4[[#This Row],[Fecha]])</f>
        <v>2023</v>
      </c>
      <c r="C3021" t="s">
        <v>3142</v>
      </c>
      <c r="D3021" t="s">
        <v>11</v>
      </c>
      <c r="E3021" t="s">
        <v>19</v>
      </c>
      <c r="F3021" t="s">
        <v>77</v>
      </c>
      <c r="G3021" t="s">
        <v>120</v>
      </c>
      <c r="H3021" t="s">
        <v>15</v>
      </c>
      <c r="I3021">
        <v>5</v>
      </c>
      <c r="J3021">
        <v>247</v>
      </c>
      <c r="K3021" t="s">
        <v>16</v>
      </c>
      <c r="L3021" t="s">
        <v>17</v>
      </c>
      <c r="M3021" t="s">
        <v>40</v>
      </c>
      <c r="N3021" s="18">
        <f>VLOOKUP(Barcelona_Idealista4[[#This Row],[lift]],Tabla5[],2,0)</f>
        <v>0</v>
      </c>
      <c r="O3021" s="25">
        <v>1250000</v>
      </c>
      <c r="P3021" s="25">
        <f>Barcelona_Idealista4[[#This Row],[prices]]/Barcelona_Idealista4[[#This Row],[area_m2]]</f>
        <v>5060.7287449392716</v>
      </c>
      <c r="Q3021" t="str">
        <f>_xlfn.TEXTJOIN("-",0,Barcelona_Idealista4[[#This Row],[condition]],Barcelona_Idealista4[[#This Row],[prices]])</f>
        <v>needs refurb-1250000</v>
      </c>
      <c r="R3021" s="11" t="str" cm="1">
        <f t="array" ref="R30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2" spans="1:18" x14ac:dyDescent="0.2">
      <c r="A3022" s="1">
        <v>45056</v>
      </c>
      <c r="B3022" s="14">
        <f>YEAR(Barcelona_Idealista4[[#This Row],[Fecha]])</f>
        <v>2023</v>
      </c>
      <c r="C3022" t="s">
        <v>3143</v>
      </c>
      <c r="D3022" t="s">
        <v>11</v>
      </c>
      <c r="E3022" t="s">
        <v>37</v>
      </c>
      <c r="F3022" t="s">
        <v>74</v>
      </c>
      <c r="G3022" t="s">
        <v>120</v>
      </c>
      <c r="H3022" t="s">
        <v>15</v>
      </c>
      <c r="I3022">
        <v>2</v>
      </c>
      <c r="J3022">
        <v>71</v>
      </c>
      <c r="K3022" t="s">
        <v>28</v>
      </c>
      <c r="L3022" t="s">
        <v>17</v>
      </c>
      <c r="M3022" t="s">
        <v>21</v>
      </c>
      <c r="N3022" s="18">
        <f>VLOOKUP(Barcelona_Idealista4[[#This Row],[lift]],Tabla5[],2,0)</f>
        <v>0.02</v>
      </c>
      <c r="O3022" s="25">
        <v>175000</v>
      </c>
      <c r="P3022" s="25">
        <f>Barcelona_Idealista4[[#This Row],[prices]]/Barcelona_Idealista4[[#This Row],[area_m2]]</f>
        <v>2464.788732394366</v>
      </c>
      <c r="Q3022" t="str">
        <f>_xlfn.TEXTJOIN("-",0,Barcelona_Idealista4[[#This Row],[condition]],Barcelona_Idealista4[[#This Row],[prices]])</f>
        <v>needs refurb-175000</v>
      </c>
      <c r="R3022" s="11" t="str" cm="1">
        <f t="array" ref="R302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23" spans="1:18" x14ac:dyDescent="0.2">
      <c r="A3023" s="1">
        <v>45057</v>
      </c>
      <c r="B3023" s="14">
        <f>YEAR(Barcelona_Idealista4[[#This Row],[Fecha]])</f>
        <v>2023</v>
      </c>
      <c r="C3023" t="s">
        <v>3144</v>
      </c>
      <c r="D3023" t="s">
        <v>11</v>
      </c>
      <c r="E3023" t="s">
        <v>47</v>
      </c>
      <c r="F3023" t="s">
        <v>48</v>
      </c>
      <c r="G3023" t="s">
        <v>120</v>
      </c>
      <c r="H3023" t="s">
        <v>15</v>
      </c>
      <c r="I3023">
        <v>5</v>
      </c>
      <c r="J3023">
        <v>110</v>
      </c>
      <c r="K3023" t="s">
        <v>16</v>
      </c>
      <c r="L3023" t="s">
        <v>17</v>
      </c>
      <c r="M3023" t="s">
        <v>21</v>
      </c>
      <c r="N3023" s="18">
        <f>VLOOKUP(Barcelona_Idealista4[[#This Row],[lift]],Tabla5[],2,0)</f>
        <v>0</v>
      </c>
      <c r="O3023" s="25">
        <v>350000</v>
      </c>
      <c r="P3023" s="25">
        <f>Barcelona_Idealista4[[#This Row],[prices]]/Barcelona_Idealista4[[#This Row],[area_m2]]</f>
        <v>3181.818181818182</v>
      </c>
      <c r="Q3023" t="str">
        <f>_xlfn.TEXTJOIN("-",0,Barcelona_Idealista4[[#This Row],[condition]],Barcelona_Idealista4[[#This Row],[prices]])</f>
        <v>needs refurb-350000</v>
      </c>
      <c r="R3023" s="11" t="str" cm="1">
        <f t="array" ref="R30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4" spans="1:18" x14ac:dyDescent="0.2">
      <c r="A3024" s="1">
        <v>45058</v>
      </c>
      <c r="B3024" s="14">
        <f>YEAR(Barcelona_Idealista4[[#This Row],[Fecha]])</f>
        <v>2023</v>
      </c>
      <c r="C3024" t="s">
        <v>3145</v>
      </c>
      <c r="D3024" t="s">
        <v>11</v>
      </c>
      <c r="E3024" t="s">
        <v>19</v>
      </c>
      <c r="F3024" t="s">
        <v>20</v>
      </c>
      <c r="G3024" t="s">
        <v>120</v>
      </c>
      <c r="H3024" t="s">
        <v>15</v>
      </c>
      <c r="I3024">
        <v>4</v>
      </c>
      <c r="J3024">
        <v>90</v>
      </c>
      <c r="K3024" t="s">
        <v>16</v>
      </c>
      <c r="L3024" t="s">
        <v>17</v>
      </c>
      <c r="M3024" t="s">
        <v>21</v>
      </c>
      <c r="N3024" s="18">
        <f>VLOOKUP(Barcelona_Idealista4[[#This Row],[lift]],Tabla5[],2,0)</f>
        <v>0</v>
      </c>
      <c r="O3024" s="25">
        <v>415000</v>
      </c>
      <c r="P3024" s="25">
        <f>Barcelona_Idealista4[[#This Row],[prices]]/Barcelona_Idealista4[[#This Row],[area_m2]]</f>
        <v>4611.1111111111113</v>
      </c>
      <c r="Q3024" t="str">
        <f>_xlfn.TEXTJOIN("-",0,Barcelona_Idealista4[[#This Row],[condition]],Barcelona_Idealista4[[#This Row],[prices]])</f>
        <v>needs refurb-415000</v>
      </c>
      <c r="R3024" s="11" t="str" cm="1">
        <f t="array" ref="R30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5" spans="1:18" x14ac:dyDescent="0.2">
      <c r="A3025" s="1">
        <v>45059</v>
      </c>
      <c r="B3025" s="14">
        <f>YEAR(Barcelona_Idealista4[[#This Row],[Fecha]])</f>
        <v>2023</v>
      </c>
      <c r="C3025" t="s">
        <v>3146</v>
      </c>
      <c r="D3025" t="s">
        <v>11</v>
      </c>
      <c r="E3025" t="s">
        <v>19</v>
      </c>
      <c r="F3025" t="s">
        <v>73</v>
      </c>
      <c r="G3025" t="s">
        <v>120</v>
      </c>
      <c r="H3025" t="s">
        <v>15</v>
      </c>
      <c r="I3025">
        <v>4</v>
      </c>
      <c r="J3025">
        <v>90</v>
      </c>
      <c r="K3025" t="s">
        <v>16</v>
      </c>
      <c r="L3025" t="s">
        <v>17</v>
      </c>
      <c r="M3025" t="s">
        <v>21</v>
      </c>
      <c r="N3025" s="18">
        <f>VLOOKUP(Barcelona_Idealista4[[#This Row],[lift]],Tabla5[],2,0)</f>
        <v>0</v>
      </c>
      <c r="O3025" s="25">
        <v>415000</v>
      </c>
      <c r="P3025" s="25">
        <f>Barcelona_Idealista4[[#This Row],[prices]]/Barcelona_Idealista4[[#This Row],[area_m2]]</f>
        <v>4611.1111111111113</v>
      </c>
      <c r="Q3025" t="str">
        <f>_xlfn.TEXTJOIN("-",0,Barcelona_Idealista4[[#This Row],[condition]],Barcelona_Idealista4[[#This Row],[prices]])</f>
        <v>needs refurb-415000</v>
      </c>
      <c r="R3025" s="11" t="str" cm="1">
        <f t="array" ref="R30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6" spans="1:18" x14ac:dyDescent="0.2">
      <c r="A3026" s="1">
        <v>45060</v>
      </c>
      <c r="B3026" s="14">
        <f>YEAR(Barcelona_Idealista4[[#This Row],[Fecha]])</f>
        <v>2023</v>
      </c>
      <c r="C3026" t="s">
        <v>3147</v>
      </c>
      <c r="D3026" t="s">
        <v>11</v>
      </c>
      <c r="E3026" t="s">
        <v>19</v>
      </c>
      <c r="F3026" t="s">
        <v>20</v>
      </c>
      <c r="G3026" t="s">
        <v>120</v>
      </c>
      <c r="H3026" t="s">
        <v>15</v>
      </c>
      <c r="I3026">
        <v>2</v>
      </c>
      <c r="J3026">
        <v>60</v>
      </c>
      <c r="K3026" t="s">
        <v>16</v>
      </c>
      <c r="L3026" t="s">
        <v>17</v>
      </c>
      <c r="M3026" t="s">
        <v>21</v>
      </c>
      <c r="N3026" s="18">
        <f>VLOOKUP(Barcelona_Idealista4[[#This Row],[lift]],Tabla5[],2,0)</f>
        <v>0</v>
      </c>
      <c r="O3026" s="25">
        <v>315000</v>
      </c>
      <c r="P3026" s="25">
        <f>Barcelona_Idealista4[[#This Row],[prices]]/Barcelona_Idealista4[[#This Row],[area_m2]]</f>
        <v>5250</v>
      </c>
      <c r="Q3026" t="str">
        <f>_xlfn.TEXTJOIN("-",0,Barcelona_Idealista4[[#This Row],[condition]],Barcelona_Idealista4[[#This Row],[prices]])</f>
        <v>needs refurb-315000</v>
      </c>
      <c r="R3026" s="11" t="str" cm="1">
        <f t="array" ref="R30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7" spans="1:18" x14ac:dyDescent="0.2">
      <c r="A3027" s="1">
        <v>45061</v>
      </c>
      <c r="B3027" s="14">
        <f>YEAR(Barcelona_Idealista4[[#This Row],[Fecha]])</f>
        <v>2023</v>
      </c>
      <c r="C3027" t="s">
        <v>3148</v>
      </c>
      <c r="D3027" t="s">
        <v>11</v>
      </c>
      <c r="E3027" t="s">
        <v>19</v>
      </c>
      <c r="F3027" t="s">
        <v>77</v>
      </c>
      <c r="G3027" t="s">
        <v>120</v>
      </c>
      <c r="H3027" t="s">
        <v>15</v>
      </c>
      <c r="I3027">
        <v>2</v>
      </c>
      <c r="J3027">
        <v>60</v>
      </c>
      <c r="K3027" t="s">
        <v>16</v>
      </c>
      <c r="L3027" t="s">
        <v>17</v>
      </c>
      <c r="M3027" t="s">
        <v>21</v>
      </c>
      <c r="N3027" s="18">
        <f>VLOOKUP(Barcelona_Idealista4[[#This Row],[lift]],Tabla5[],2,0)</f>
        <v>0</v>
      </c>
      <c r="O3027" s="25">
        <v>315000</v>
      </c>
      <c r="P3027" s="25">
        <f>Barcelona_Idealista4[[#This Row],[prices]]/Barcelona_Idealista4[[#This Row],[area_m2]]</f>
        <v>5250</v>
      </c>
      <c r="Q3027" t="str">
        <f>_xlfn.TEXTJOIN("-",0,Barcelona_Idealista4[[#This Row],[condition]],Barcelona_Idealista4[[#This Row],[prices]])</f>
        <v>needs refurb-315000</v>
      </c>
      <c r="R3027" s="11" t="str" cm="1">
        <f t="array" ref="R30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8" spans="1:18" x14ac:dyDescent="0.2">
      <c r="A3028" s="1">
        <v>45062</v>
      </c>
      <c r="B3028" s="14">
        <f>YEAR(Barcelona_Idealista4[[#This Row],[Fecha]])</f>
        <v>2023</v>
      </c>
      <c r="C3028" t="s">
        <v>3149</v>
      </c>
      <c r="D3028" t="s">
        <v>11</v>
      </c>
      <c r="E3028" t="s">
        <v>19</v>
      </c>
      <c r="F3028" t="s">
        <v>45</v>
      </c>
      <c r="G3028" t="s">
        <v>120</v>
      </c>
      <c r="H3028" t="s">
        <v>15</v>
      </c>
      <c r="I3028">
        <v>2</v>
      </c>
      <c r="J3028">
        <v>60</v>
      </c>
      <c r="K3028" t="s">
        <v>16</v>
      </c>
      <c r="L3028" t="s">
        <v>17</v>
      </c>
      <c r="M3028" t="s">
        <v>21</v>
      </c>
      <c r="N3028" s="18">
        <f>VLOOKUP(Barcelona_Idealista4[[#This Row],[lift]],Tabla5[],2,0)</f>
        <v>0</v>
      </c>
      <c r="O3028" s="25">
        <v>315000</v>
      </c>
      <c r="P3028" s="25">
        <f>Barcelona_Idealista4[[#This Row],[prices]]/Barcelona_Idealista4[[#This Row],[area_m2]]</f>
        <v>5250</v>
      </c>
      <c r="Q3028" t="str">
        <f>_xlfn.TEXTJOIN("-",0,Barcelona_Idealista4[[#This Row],[condition]],Barcelona_Idealista4[[#This Row],[prices]])</f>
        <v>needs refurb-315000</v>
      </c>
      <c r="R3028" s="11" t="str" cm="1">
        <f t="array" ref="R30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29" spans="1:18" x14ac:dyDescent="0.2">
      <c r="A3029" s="1">
        <v>45063</v>
      </c>
      <c r="B3029" s="14">
        <f>YEAR(Barcelona_Idealista4[[#This Row],[Fecha]])</f>
        <v>2023</v>
      </c>
      <c r="C3029" t="s">
        <v>3150</v>
      </c>
      <c r="D3029" t="s">
        <v>11</v>
      </c>
      <c r="E3029" t="s">
        <v>42</v>
      </c>
      <c r="F3029" t="s">
        <v>88</v>
      </c>
      <c r="G3029" t="s">
        <v>120</v>
      </c>
      <c r="H3029" t="s">
        <v>15</v>
      </c>
      <c r="I3029">
        <v>4</v>
      </c>
      <c r="J3029">
        <v>100</v>
      </c>
      <c r="K3029" t="s">
        <v>16</v>
      </c>
      <c r="L3029" t="s">
        <v>17</v>
      </c>
      <c r="M3029" t="s">
        <v>40</v>
      </c>
      <c r="N3029" s="18">
        <f>VLOOKUP(Barcelona_Idealista4[[#This Row],[lift]],Tabla5[],2,0)</f>
        <v>0</v>
      </c>
      <c r="O3029" s="25">
        <v>420000</v>
      </c>
      <c r="P3029" s="25">
        <f>Barcelona_Idealista4[[#This Row],[prices]]/Barcelona_Idealista4[[#This Row],[area_m2]]</f>
        <v>4200</v>
      </c>
      <c r="Q3029" t="str">
        <f>_xlfn.TEXTJOIN("-",0,Barcelona_Idealista4[[#This Row],[condition]],Barcelona_Idealista4[[#This Row],[prices]])</f>
        <v>needs refurb-420000</v>
      </c>
      <c r="R3029" s="11" t="str" cm="1">
        <f t="array" ref="R30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0" spans="1:18" x14ac:dyDescent="0.2">
      <c r="A3030" s="1">
        <v>45064</v>
      </c>
      <c r="B3030" s="14">
        <f>YEAR(Barcelona_Idealista4[[#This Row],[Fecha]])</f>
        <v>2023</v>
      </c>
      <c r="C3030" t="s">
        <v>3151</v>
      </c>
      <c r="D3030" t="s">
        <v>11</v>
      </c>
      <c r="E3030" t="s">
        <v>19</v>
      </c>
      <c r="F3030" t="s">
        <v>73</v>
      </c>
      <c r="G3030" t="s">
        <v>120</v>
      </c>
      <c r="H3030" t="s">
        <v>15</v>
      </c>
      <c r="I3030">
        <v>4</v>
      </c>
      <c r="J3030">
        <v>100</v>
      </c>
      <c r="K3030" t="s">
        <v>16</v>
      </c>
      <c r="L3030" t="s">
        <v>17</v>
      </c>
      <c r="M3030" t="s">
        <v>58</v>
      </c>
      <c r="N3030" s="18">
        <f>VLOOKUP(Barcelona_Idealista4[[#This Row],[lift]],Tabla5[],2,0)</f>
        <v>0</v>
      </c>
      <c r="O3030" s="25">
        <v>395000</v>
      </c>
      <c r="P3030" s="25">
        <f>Barcelona_Idealista4[[#This Row],[prices]]/Barcelona_Idealista4[[#This Row],[area_m2]]</f>
        <v>3950</v>
      </c>
      <c r="Q3030" t="str">
        <f>_xlfn.TEXTJOIN("-",0,Barcelona_Idealista4[[#This Row],[condition]],Barcelona_Idealista4[[#This Row],[prices]])</f>
        <v>needs refurb-395000</v>
      </c>
      <c r="R3030" s="11" t="str" cm="1">
        <f t="array" ref="R30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1" spans="1:18" x14ac:dyDescent="0.2">
      <c r="A3031" s="1">
        <v>45065</v>
      </c>
      <c r="B3031" s="14">
        <f>YEAR(Barcelona_Idealista4[[#This Row],[Fecha]])</f>
        <v>2023</v>
      </c>
      <c r="C3031" t="s">
        <v>3152</v>
      </c>
      <c r="D3031" t="s">
        <v>11</v>
      </c>
      <c r="E3031" t="s">
        <v>19</v>
      </c>
      <c r="F3031" t="s">
        <v>20</v>
      </c>
      <c r="G3031" t="s">
        <v>120</v>
      </c>
      <c r="H3031" t="s">
        <v>15</v>
      </c>
      <c r="I3031">
        <v>4</v>
      </c>
      <c r="J3031">
        <v>100</v>
      </c>
      <c r="K3031" t="s">
        <v>16</v>
      </c>
      <c r="L3031" t="s">
        <v>17</v>
      </c>
      <c r="M3031" t="s">
        <v>58</v>
      </c>
      <c r="N3031" s="18">
        <f>VLOOKUP(Barcelona_Idealista4[[#This Row],[lift]],Tabla5[],2,0)</f>
        <v>0</v>
      </c>
      <c r="O3031" s="25">
        <v>395000</v>
      </c>
      <c r="P3031" s="25">
        <f>Barcelona_Idealista4[[#This Row],[prices]]/Barcelona_Idealista4[[#This Row],[area_m2]]</f>
        <v>3950</v>
      </c>
      <c r="Q3031" t="str">
        <f>_xlfn.TEXTJOIN("-",0,Barcelona_Idealista4[[#This Row],[condition]],Barcelona_Idealista4[[#This Row],[prices]])</f>
        <v>needs refurb-395000</v>
      </c>
      <c r="R3031" s="11" t="str" cm="1">
        <f t="array" ref="R30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2" spans="1:18" x14ac:dyDescent="0.2">
      <c r="A3032" s="1">
        <v>45066</v>
      </c>
      <c r="B3032" s="14">
        <f>YEAR(Barcelona_Idealista4[[#This Row],[Fecha]])</f>
        <v>2023</v>
      </c>
      <c r="C3032" t="s">
        <v>3153</v>
      </c>
      <c r="D3032" t="s">
        <v>11</v>
      </c>
      <c r="E3032" t="s">
        <v>47</v>
      </c>
      <c r="F3032" t="s">
        <v>102</v>
      </c>
      <c r="G3032" t="s">
        <v>120</v>
      </c>
      <c r="H3032" t="s">
        <v>15</v>
      </c>
      <c r="I3032">
        <v>4</v>
      </c>
      <c r="J3032">
        <v>73</v>
      </c>
      <c r="K3032" t="s">
        <v>28</v>
      </c>
      <c r="L3032" t="s">
        <v>67</v>
      </c>
      <c r="M3032" t="s">
        <v>52</v>
      </c>
      <c r="N3032" s="18">
        <f>VLOOKUP(Barcelona_Idealista4[[#This Row],[lift]],Tabla5[],2,0)</f>
        <v>0.02</v>
      </c>
      <c r="O3032" s="25">
        <v>95000</v>
      </c>
      <c r="P3032" s="25">
        <f>Barcelona_Idealista4[[#This Row],[prices]]/Barcelona_Idealista4[[#This Row],[area_m2]]</f>
        <v>1301.3698630136987</v>
      </c>
      <c r="Q3032" t="str">
        <f>_xlfn.TEXTJOIN("-",0,Barcelona_Idealista4[[#This Row],[condition]],Barcelona_Idealista4[[#This Row],[prices]])</f>
        <v>needs refurb-95000</v>
      </c>
      <c r="R3032" s="11" t="str" cm="1">
        <f t="array" ref="R303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33" spans="1:18" x14ac:dyDescent="0.2">
      <c r="A3033" s="1">
        <v>45067</v>
      </c>
      <c r="B3033" s="14">
        <f>YEAR(Barcelona_Idealista4[[#This Row],[Fecha]])</f>
        <v>2023</v>
      </c>
      <c r="C3033" t="s">
        <v>3154</v>
      </c>
      <c r="D3033" t="s">
        <v>11</v>
      </c>
      <c r="E3033" t="s">
        <v>19</v>
      </c>
      <c r="F3033" t="s">
        <v>68</v>
      </c>
      <c r="G3033" t="s">
        <v>120</v>
      </c>
      <c r="H3033" t="s">
        <v>69</v>
      </c>
      <c r="I3033">
        <v>5</v>
      </c>
      <c r="J3033">
        <v>500</v>
      </c>
      <c r="K3033" t="s">
        <v>28</v>
      </c>
      <c r="L3033" t="s">
        <v>17</v>
      </c>
      <c r="M3033" t="s">
        <v>29</v>
      </c>
      <c r="N3033" s="18">
        <f>VLOOKUP(Barcelona_Idealista4[[#This Row],[lift]],Tabla5[],2,0)</f>
        <v>0.02</v>
      </c>
      <c r="O3033" s="25">
        <v>1150000</v>
      </c>
      <c r="P3033" s="25">
        <f>Barcelona_Idealista4[[#This Row],[prices]]/Barcelona_Idealista4[[#This Row],[area_m2]]</f>
        <v>2300</v>
      </c>
      <c r="Q3033" t="str">
        <f>_xlfn.TEXTJOIN("-",0,Barcelona_Idealista4[[#This Row],[condition]],Barcelona_Idealista4[[#This Row],[prices]])</f>
        <v>needs refurb-1150000</v>
      </c>
      <c r="R3033" s="11" t="str" cm="1">
        <f t="array" ref="R303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34" spans="1:18" x14ac:dyDescent="0.2">
      <c r="A3034" s="1">
        <v>45068</v>
      </c>
      <c r="B3034" s="14">
        <f>YEAR(Barcelona_Idealista4[[#This Row],[Fecha]])</f>
        <v>2023</v>
      </c>
      <c r="C3034" t="s">
        <v>3155</v>
      </c>
      <c r="D3034" t="s">
        <v>11</v>
      </c>
      <c r="E3034" t="s">
        <v>34</v>
      </c>
      <c r="F3034" t="s">
        <v>44</v>
      </c>
      <c r="G3034" t="s">
        <v>120</v>
      </c>
      <c r="H3034" t="s">
        <v>15</v>
      </c>
      <c r="I3034">
        <v>3</v>
      </c>
      <c r="J3034">
        <v>87</v>
      </c>
      <c r="K3034" t="s">
        <v>16</v>
      </c>
      <c r="L3034" t="s">
        <v>17</v>
      </c>
      <c r="M3034" t="s">
        <v>18</v>
      </c>
      <c r="N3034" s="18">
        <f>VLOOKUP(Barcelona_Idealista4[[#This Row],[lift]],Tabla5[],2,0)</f>
        <v>0</v>
      </c>
      <c r="O3034" s="25">
        <v>360000</v>
      </c>
      <c r="P3034" s="25">
        <f>Barcelona_Idealista4[[#This Row],[prices]]/Barcelona_Idealista4[[#This Row],[area_m2]]</f>
        <v>4137.9310344827591</v>
      </c>
      <c r="Q3034" t="str">
        <f>_xlfn.TEXTJOIN("-",0,Barcelona_Idealista4[[#This Row],[condition]],Barcelona_Idealista4[[#This Row],[prices]])</f>
        <v>needs refurb-360000</v>
      </c>
      <c r="R3034" s="11" t="str" cm="1">
        <f t="array" ref="R30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5" spans="1:18" x14ac:dyDescent="0.2">
      <c r="A3035" s="1">
        <v>45069</v>
      </c>
      <c r="B3035" s="14">
        <f>YEAR(Barcelona_Idealista4[[#This Row],[Fecha]])</f>
        <v>2023</v>
      </c>
      <c r="C3035" t="s">
        <v>3156</v>
      </c>
      <c r="D3035" t="s">
        <v>11</v>
      </c>
      <c r="E3035" t="s">
        <v>19</v>
      </c>
      <c r="F3035" t="s">
        <v>68</v>
      </c>
      <c r="G3035" t="s">
        <v>120</v>
      </c>
      <c r="H3035" t="s">
        <v>15</v>
      </c>
      <c r="I3035">
        <v>6</v>
      </c>
      <c r="J3035">
        <v>339</v>
      </c>
      <c r="K3035" t="s">
        <v>16</v>
      </c>
      <c r="L3035" t="s">
        <v>17</v>
      </c>
      <c r="M3035" t="s">
        <v>18</v>
      </c>
      <c r="N3035" s="18">
        <f>VLOOKUP(Barcelona_Idealista4[[#This Row],[lift]],Tabla5[],2,0)</f>
        <v>0</v>
      </c>
      <c r="O3035" s="25">
        <v>1350000</v>
      </c>
      <c r="P3035" s="25">
        <f>Barcelona_Idealista4[[#This Row],[prices]]/Barcelona_Idealista4[[#This Row],[area_m2]]</f>
        <v>3982.3008849557523</v>
      </c>
      <c r="Q3035" t="str">
        <f>_xlfn.TEXTJOIN("-",0,Barcelona_Idealista4[[#This Row],[condition]],Barcelona_Idealista4[[#This Row],[prices]])</f>
        <v>needs refurb-1350000</v>
      </c>
      <c r="R3035" s="11" t="str" cm="1">
        <f t="array" ref="R30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6" spans="1:18" x14ac:dyDescent="0.2">
      <c r="A3036" s="1">
        <v>45070</v>
      </c>
      <c r="B3036" s="14">
        <f>YEAR(Barcelona_Idealista4[[#This Row],[Fecha]])</f>
        <v>2023</v>
      </c>
      <c r="C3036" t="s">
        <v>3157</v>
      </c>
      <c r="D3036" t="s">
        <v>11</v>
      </c>
      <c r="E3036" t="s">
        <v>19</v>
      </c>
      <c r="F3036" t="s">
        <v>45</v>
      </c>
      <c r="G3036" t="s">
        <v>120</v>
      </c>
      <c r="H3036" t="s">
        <v>64</v>
      </c>
      <c r="I3036">
        <v>10</v>
      </c>
      <c r="J3036">
        <v>327</v>
      </c>
      <c r="K3036" t="s">
        <v>28</v>
      </c>
      <c r="L3036" t="s">
        <v>17</v>
      </c>
      <c r="M3036" t="s">
        <v>29</v>
      </c>
      <c r="N3036" s="18">
        <f>VLOOKUP(Barcelona_Idealista4[[#This Row],[lift]],Tabla5[],2,0)</f>
        <v>0.02</v>
      </c>
      <c r="O3036" s="25">
        <v>2450000</v>
      </c>
      <c r="P3036" s="25">
        <f>Barcelona_Idealista4[[#This Row],[prices]]/Barcelona_Idealista4[[#This Row],[area_m2]]</f>
        <v>7492.3547400611624</v>
      </c>
      <c r="Q3036" t="str">
        <f>_xlfn.TEXTJOIN("-",0,Barcelona_Idealista4[[#This Row],[condition]],Barcelona_Idealista4[[#This Row],[prices]])</f>
        <v>needs refurb-2450000</v>
      </c>
      <c r="R3036" s="11" t="str" cm="1">
        <f t="array" ref="R30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7" spans="1:18" x14ac:dyDescent="0.2">
      <c r="A3037" s="1">
        <v>45071</v>
      </c>
      <c r="B3037" s="14">
        <f>YEAR(Barcelona_Idealista4[[#This Row],[Fecha]])</f>
        <v>2023</v>
      </c>
      <c r="C3037" t="s">
        <v>3158</v>
      </c>
      <c r="D3037" t="s">
        <v>11</v>
      </c>
      <c r="E3037" t="s">
        <v>19</v>
      </c>
      <c r="F3037" t="s">
        <v>77</v>
      </c>
      <c r="G3037" t="s">
        <v>120</v>
      </c>
      <c r="H3037" t="s">
        <v>15</v>
      </c>
      <c r="I3037">
        <v>4</v>
      </c>
      <c r="J3037">
        <v>225</v>
      </c>
      <c r="K3037" t="s">
        <v>16</v>
      </c>
      <c r="L3037" t="s">
        <v>17</v>
      </c>
      <c r="M3037" t="s">
        <v>24</v>
      </c>
      <c r="N3037" s="18">
        <f>VLOOKUP(Barcelona_Idealista4[[#This Row],[lift]],Tabla5[],2,0)</f>
        <v>0</v>
      </c>
      <c r="O3037" s="25">
        <v>1350000</v>
      </c>
      <c r="P3037" s="25">
        <f>Barcelona_Idealista4[[#This Row],[prices]]/Barcelona_Idealista4[[#This Row],[area_m2]]</f>
        <v>6000</v>
      </c>
      <c r="Q3037" t="str">
        <f>_xlfn.TEXTJOIN("-",0,Barcelona_Idealista4[[#This Row],[condition]],Barcelona_Idealista4[[#This Row],[prices]])</f>
        <v>needs refurb-1350000</v>
      </c>
      <c r="R3037" s="11" t="str" cm="1">
        <f t="array" ref="R30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8" spans="1:18" x14ac:dyDescent="0.2">
      <c r="A3038" s="1">
        <v>45072</v>
      </c>
      <c r="B3038" s="14">
        <f>YEAR(Barcelona_Idealista4[[#This Row],[Fecha]])</f>
        <v>2023</v>
      </c>
      <c r="C3038" t="s">
        <v>3159</v>
      </c>
      <c r="D3038" t="s">
        <v>11</v>
      </c>
      <c r="E3038" t="s">
        <v>25</v>
      </c>
      <c r="F3038" t="s">
        <v>79</v>
      </c>
      <c r="G3038" t="s">
        <v>120</v>
      </c>
      <c r="H3038" t="s">
        <v>15</v>
      </c>
      <c r="I3038">
        <v>3</v>
      </c>
      <c r="J3038">
        <v>88</v>
      </c>
      <c r="K3038" t="s">
        <v>16</v>
      </c>
      <c r="L3038" t="s">
        <v>17</v>
      </c>
      <c r="M3038" t="s">
        <v>21</v>
      </c>
      <c r="N3038" s="18">
        <f>VLOOKUP(Barcelona_Idealista4[[#This Row],[lift]],Tabla5[],2,0)</f>
        <v>0</v>
      </c>
      <c r="O3038" s="25">
        <v>285000</v>
      </c>
      <c r="P3038" s="25">
        <f>Barcelona_Idealista4[[#This Row],[prices]]/Barcelona_Idealista4[[#This Row],[area_m2]]</f>
        <v>3238.6363636363635</v>
      </c>
      <c r="Q3038" t="str">
        <f>_xlfn.TEXTJOIN("-",0,Barcelona_Idealista4[[#This Row],[condition]],Barcelona_Idealista4[[#This Row],[prices]])</f>
        <v>needs refurb-285000</v>
      </c>
      <c r="R3038" s="11" t="str" cm="1">
        <f t="array" ref="R303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39" spans="1:18" x14ac:dyDescent="0.2">
      <c r="A3039" s="1">
        <v>45073</v>
      </c>
      <c r="B3039" s="14">
        <f>YEAR(Barcelona_Idealista4[[#This Row],[Fecha]])</f>
        <v>2023</v>
      </c>
      <c r="C3039" t="s">
        <v>3160</v>
      </c>
      <c r="D3039" t="s">
        <v>11</v>
      </c>
      <c r="E3039" t="s">
        <v>19</v>
      </c>
      <c r="F3039" t="s">
        <v>20</v>
      </c>
      <c r="G3039" t="s">
        <v>120</v>
      </c>
      <c r="H3039" t="s">
        <v>23</v>
      </c>
      <c r="I3039">
        <v>1</v>
      </c>
      <c r="J3039">
        <v>83</v>
      </c>
      <c r="K3039" t="s">
        <v>16</v>
      </c>
      <c r="L3039" t="s">
        <v>17</v>
      </c>
      <c r="M3039" t="s">
        <v>36</v>
      </c>
      <c r="N3039" s="18">
        <f>VLOOKUP(Barcelona_Idealista4[[#This Row],[lift]],Tabla5[],2,0)</f>
        <v>0</v>
      </c>
      <c r="O3039" s="25">
        <v>460000</v>
      </c>
      <c r="P3039" s="25">
        <f>Barcelona_Idealista4[[#This Row],[prices]]/Barcelona_Idealista4[[#This Row],[area_m2]]</f>
        <v>5542.1686746987953</v>
      </c>
      <c r="Q3039" t="str">
        <f>_xlfn.TEXTJOIN("-",0,Barcelona_Idealista4[[#This Row],[condition]],Barcelona_Idealista4[[#This Row],[prices]])</f>
        <v>needs refurb-460000</v>
      </c>
      <c r="R3039" s="11" t="str" cm="1">
        <f t="array" ref="R30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0" spans="1:18" x14ac:dyDescent="0.2">
      <c r="A3040" s="1">
        <v>45074</v>
      </c>
      <c r="B3040" s="14">
        <f>YEAR(Barcelona_Idealista4[[#This Row],[Fecha]])</f>
        <v>2023</v>
      </c>
      <c r="C3040" t="s">
        <v>3161</v>
      </c>
      <c r="D3040" t="s">
        <v>11</v>
      </c>
      <c r="E3040" t="s">
        <v>19</v>
      </c>
      <c r="F3040" t="s">
        <v>77</v>
      </c>
      <c r="G3040" t="s">
        <v>120</v>
      </c>
      <c r="H3040" t="s">
        <v>15</v>
      </c>
      <c r="I3040">
        <v>6</v>
      </c>
      <c r="J3040">
        <v>338</v>
      </c>
      <c r="K3040" t="s">
        <v>16</v>
      </c>
      <c r="L3040" t="s">
        <v>17</v>
      </c>
      <c r="M3040" t="s">
        <v>36</v>
      </c>
      <c r="N3040" s="18">
        <f>VLOOKUP(Barcelona_Idealista4[[#This Row],[lift]],Tabla5[],2,0)</f>
        <v>0</v>
      </c>
      <c r="O3040" s="25">
        <v>1380000</v>
      </c>
      <c r="P3040" s="25">
        <f>Barcelona_Idealista4[[#This Row],[prices]]/Barcelona_Idealista4[[#This Row],[area_m2]]</f>
        <v>4082.8402366863907</v>
      </c>
      <c r="Q3040" t="str">
        <f>_xlfn.TEXTJOIN("-",0,Barcelona_Idealista4[[#This Row],[condition]],Barcelona_Idealista4[[#This Row],[prices]])</f>
        <v>needs refurb-1380000</v>
      </c>
      <c r="R3040" s="11" t="str" cm="1">
        <f t="array" ref="R30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1" spans="1:18" x14ac:dyDescent="0.2">
      <c r="A3041" s="1">
        <v>45075</v>
      </c>
      <c r="B3041" s="14">
        <f>YEAR(Barcelona_Idealista4[[#This Row],[Fecha]])</f>
        <v>2023</v>
      </c>
      <c r="C3041" t="s">
        <v>3162</v>
      </c>
      <c r="D3041" t="s">
        <v>11</v>
      </c>
      <c r="E3041" t="s">
        <v>12</v>
      </c>
      <c r="F3041" t="s">
        <v>13</v>
      </c>
      <c r="G3041" t="s">
        <v>120</v>
      </c>
      <c r="H3041" t="s">
        <v>32</v>
      </c>
      <c r="I3041">
        <v>5</v>
      </c>
      <c r="J3041">
        <v>250</v>
      </c>
      <c r="K3041" t="s">
        <v>16</v>
      </c>
      <c r="L3041" t="s">
        <v>17</v>
      </c>
      <c r="M3041" t="s">
        <v>18</v>
      </c>
      <c r="N3041" s="18">
        <f>VLOOKUP(Barcelona_Idealista4[[#This Row],[lift]],Tabla5[],2,0)</f>
        <v>0</v>
      </c>
      <c r="O3041" s="25">
        <v>1100000</v>
      </c>
      <c r="P3041" s="25">
        <f>Barcelona_Idealista4[[#This Row],[prices]]/Barcelona_Idealista4[[#This Row],[area_m2]]</f>
        <v>4400</v>
      </c>
      <c r="Q3041" t="str">
        <f>_xlfn.TEXTJOIN("-",0,Barcelona_Idealista4[[#This Row],[condition]],Barcelona_Idealista4[[#This Row],[prices]])</f>
        <v>needs refurb-1100000</v>
      </c>
      <c r="R3041" s="11" t="str" cm="1">
        <f t="array" ref="R30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2" spans="1:18" x14ac:dyDescent="0.2">
      <c r="A3042" s="1">
        <v>45076</v>
      </c>
      <c r="B3042" s="14">
        <f>YEAR(Barcelona_Idealista4[[#This Row],[Fecha]])</f>
        <v>2023</v>
      </c>
      <c r="C3042" t="s">
        <v>3163</v>
      </c>
      <c r="D3042" t="s">
        <v>11</v>
      </c>
      <c r="E3042" t="s">
        <v>19</v>
      </c>
      <c r="F3042" t="s">
        <v>68</v>
      </c>
      <c r="G3042" t="s">
        <v>120</v>
      </c>
      <c r="H3042" t="s">
        <v>23</v>
      </c>
      <c r="I3042">
        <v>4</v>
      </c>
      <c r="J3042">
        <v>93</v>
      </c>
      <c r="K3042" t="s">
        <v>16</v>
      </c>
      <c r="L3042" t="s">
        <v>17</v>
      </c>
      <c r="M3042" t="s">
        <v>60</v>
      </c>
      <c r="N3042" s="18">
        <f>VLOOKUP(Barcelona_Idealista4[[#This Row],[lift]],Tabla5[],2,0)</f>
        <v>0</v>
      </c>
      <c r="O3042" s="25">
        <v>460000</v>
      </c>
      <c r="P3042" s="25">
        <f>Barcelona_Idealista4[[#This Row],[prices]]/Barcelona_Idealista4[[#This Row],[area_m2]]</f>
        <v>4946.2365591397847</v>
      </c>
      <c r="Q3042" t="str">
        <f>_xlfn.TEXTJOIN("-",0,Barcelona_Idealista4[[#This Row],[condition]],Barcelona_Idealista4[[#This Row],[prices]])</f>
        <v>needs refurb-460000</v>
      </c>
      <c r="R3042" s="11" t="str" cm="1">
        <f t="array" ref="R30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3" spans="1:18" x14ac:dyDescent="0.2">
      <c r="A3043" s="1">
        <v>45077</v>
      </c>
      <c r="B3043" s="14">
        <f>YEAR(Barcelona_Idealista4[[#This Row],[Fecha]])</f>
        <v>2023</v>
      </c>
      <c r="C3043" t="s">
        <v>3164</v>
      </c>
      <c r="D3043" t="s">
        <v>11</v>
      </c>
      <c r="E3043" t="s">
        <v>19</v>
      </c>
      <c r="F3043" t="s">
        <v>77</v>
      </c>
      <c r="G3043" t="s">
        <v>120</v>
      </c>
      <c r="H3043" t="s">
        <v>15</v>
      </c>
      <c r="I3043">
        <v>5</v>
      </c>
      <c r="J3043">
        <v>372</v>
      </c>
      <c r="K3043" t="s">
        <v>16</v>
      </c>
      <c r="L3043" t="s">
        <v>17</v>
      </c>
      <c r="M3043" t="s">
        <v>58</v>
      </c>
      <c r="N3043" s="18">
        <f>VLOOKUP(Barcelona_Idealista4[[#This Row],[lift]],Tabla5[],2,0)</f>
        <v>0</v>
      </c>
      <c r="O3043" s="25">
        <v>1880000</v>
      </c>
      <c r="P3043" s="25">
        <f>Barcelona_Idealista4[[#This Row],[prices]]/Barcelona_Idealista4[[#This Row],[area_m2]]</f>
        <v>5053.7634408602153</v>
      </c>
      <c r="Q3043" t="str">
        <f>_xlfn.TEXTJOIN("-",0,Barcelona_Idealista4[[#This Row],[condition]],Barcelona_Idealista4[[#This Row],[prices]])</f>
        <v>needs refurb-1880000</v>
      </c>
      <c r="R3043" s="11" t="str" cm="1">
        <f t="array" ref="R30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4" spans="1:18" x14ac:dyDescent="0.2">
      <c r="A3044" s="1">
        <v>45078</v>
      </c>
      <c r="B3044" s="14">
        <f>YEAR(Barcelona_Idealista4[[#This Row],[Fecha]])</f>
        <v>2023</v>
      </c>
      <c r="C3044" t="s">
        <v>3165</v>
      </c>
      <c r="D3044" t="s">
        <v>11</v>
      </c>
      <c r="E3044" t="s">
        <v>37</v>
      </c>
      <c r="F3044" t="s">
        <v>49</v>
      </c>
      <c r="G3044" t="s">
        <v>120</v>
      </c>
      <c r="H3044" t="s">
        <v>15</v>
      </c>
      <c r="I3044">
        <v>3</v>
      </c>
      <c r="J3044">
        <v>76</v>
      </c>
      <c r="K3044" t="s">
        <v>28</v>
      </c>
      <c r="L3044" t="s">
        <v>17</v>
      </c>
      <c r="M3044" t="s">
        <v>58</v>
      </c>
      <c r="N3044" s="18">
        <f>VLOOKUP(Barcelona_Idealista4[[#This Row],[lift]],Tabla5[],2,0)</f>
        <v>0.02</v>
      </c>
      <c r="O3044" s="25">
        <v>325000</v>
      </c>
      <c r="P3044" s="25">
        <f>Barcelona_Idealista4[[#This Row],[prices]]/Barcelona_Idealista4[[#This Row],[area_m2]]</f>
        <v>4276.3157894736842</v>
      </c>
      <c r="Q3044" t="str">
        <f>_xlfn.TEXTJOIN("-",0,Barcelona_Idealista4[[#This Row],[condition]],Barcelona_Idealista4[[#This Row],[prices]])</f>
        <v>needs refurb-325000</v>
      </c>
      <c r="R3044" s="11" t="str" cm="1">
        <f t="array" ref="R30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5" spans="1:18" x14ac:dyDescent="0.2">
      <c r="A3045" s="1">
        <v>45079</v>
      </c>
      <c r="B3045" s="14">
        <f>YEAR(Barcelona_Idealista4[[#This Row],[Fecha]])</f>
        <v>2023</v>
      </c>
      <c r="C3045" t="s">
        <v>3166</v>
      </c>
      <c r="D3045" t="s">
        <v>11</v>
      </c>
      <c r="E3045" t="s">
        <v>42</v>
      </c>
      <c r="F3045" t="s">
        <v>87</v>
      </c>
      <c r="G3045" t="s">
        <v>120</v>
      </c>
      <c r="H3045" t="s">
        <v>15</v>
      </c>
      <c r="I3045">
        <v>3</v>
      </c>
      <c r="J3045">
        <v>72</v>
      </c>
      <c r="K3045" t="s">
        <v>16</v>
      </c>
      <c r="L3045" t="s">
        <v>17</v>
      </c>
      <c r="M3045" t="s">
        <v>40</v>
      </c>
      <c r="N3045" s="18">
        <f>VLOOKUP(Barcelona_Idealista4[[#This Row],[lift]],Tabla5[],2,0)</f>
        <v>0</v>
      </c>
      <c r="O3045" s="25">
        <v>165000</v>
      </c>
      <c r="P3045" s="25">
        <f>Barcelona_Idealista4[[#This Row],[prices]]/Barcelona_Idealista4[[#This Row],[area_m2]]</f>
        <v>2291.6666666666665</v>
      </c>
      <c r="Q3045" t="str">
        <f>_xlfn.TEXTJOIN("-",0,Barcelona_Idealista4[[#This Row],[condition]],Barcelona_Idealista4[[#This Row],[prices]])</f>
        <v>needs refurb-165000</v>
      </c>
      <c r="R3045" s="11" t="str" cm="1">
        <f t="array" ref="R30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46" spans="1:18" x14ac:dyDescent="0.2">
      <c r="A3046" s="1">
        <v>45080</v>
      </c>
      <c r="B3046" s="14">
        <f>YEAR(Barcelona_Idealista4[[#This Row],[Fecha]])</f>
        <v>2023</v>
      </c>
      <c r="C3046" t="s">
        <v>3167</v>
      </c>
      <c r="D3046" t="s">
        <v>11</v>
      </c>
      <c r="E3046" t="s">
        <v>42</v>
      </c>
      <c r="F3046" t="s">
        <v>88</v>
      </c>
      <c r="G3046" t="s">
        <v>120</v>
      </c>
      <c r="H3046" t="s">
        <v>15</v>
      </c>
      <c r="I3046">
        <v>4</v>
      </c>
      <c r="J3046">
        <v>70</v>
      </c>
      <c r="K3046" t="s">
        <v>16</v>
      </c>
      <c r="L3046" t="s">
        <v>17</v>
      </c>
      <c r="M3046" t="s">
        <v>21</v>
      </c>
      <c r="N3046" s="18">
        <f>VLOOKUP(Barcelona_Idealista4[[#This Row],[lift]],Tabla5[],2,0)</f>
        <v>0</v>
      </c>
      <c r="O3046" s="25">
        <v>290000</v>
      </c>
      <c r="P3046" s="25">
        <f>Barcelona_Idealista4[[#This Row],[prices]]/Barcelona_Idealista4[[#This Row],[area_m2]]</f>
        <v>4142.8571428571431</v>
      </c>
      <c r="Q3046" t="str">
        <f>_xlfn.TEXTJOIN("-",0,Barcelona_Idealista4[[#This Row],[condition]],Barcelona_Idealista4[[#This Row],[prices]])</f>
        <v>needs refurb-290000</v>
      </c>
      <c r="R3046" s="11" t="str" cm="1">
        <f t="array" ref="R30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7" spans="1:18" x14ac:dyDescent="0.2">
      <c r="A3047" s="1">
        <v>45081</v>
      </c>
      <c r="B3047" s="14">
        <f>YEAR(Barcelona_Idealista4[[#This Row],[Fecha]])</f>
        <v>2023</v>
      </c>
      <c r="C3047" t="s">
        <v>3168</v>
      </c>
      <c r="D3047" t="s">
        <v>11</v>
      </c>
      <c r="E3047" t="s">
        <v>37</v>
      </c>
      <c r="F3047" t="s">
        <v>74</v>
      </c>
      <c r="G3047" t="s">
        <v>120</v>
      </c>
      <c r="H3047" t="s">
        <v>15</v>
      </c>
      <c r="I3047">
        <v>2</v>
      </c>
      <c r="J3047">
        <v>65</v>
      </c>
      <c r="K3047" t="s">
        <v>28</v>
      </c>
      <c r="L3047" t="s">
        <v>67</v>
      </c>
      <c r="M3047" t="s">
        <v>36</v>
      </c>
      <c r="N3047" s="18">
        <f>VLOOKUP(Barcelona_Idealista4[[#This Row],[lift]],Tabla5[],2,0)</f>
        <v>0.02</v>
      </c>
      <c r="O3047" s="25">
        <v>185000</v>
      </c>
      <c r="P3047" s="25">
        <f>Barcelona_Idealista4[[#This Row],[prices]]/Barcelona_Idealista4[[#This Row],[area_m2]]</f>
        <v>2846.1538461538462</v>
      </c>
      <c r="Q3047" t="str">
        <f>_xlfn.TEXTJOIN("-",0,Barcelona_Idealista4[[#This Row],[condition]],Barcelona_Idealista4[[#This Row],[prices]])</f>
        <v>needs refurb-185000</v>
      </c>
      <c r="R3047" s="11" t="str" cm="1">
        <f t="array" ref="R30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48" spans="1:18" x14ac:dyDescent="0.2">
      <c r="A3048" s="1">
        <v>45082</v>
      </c>
      <c r="B3048" s="14">
        <f>YEAR(Barcelona_Idealista4[[#This Row],[Fecha]])</f>
        <v>2023</v>
      </c>
      <c r="C3048" t="s">
        <v>3169</v>
      </c>
      <c r="D3048" t="s">
        <v>11</v>
      </c>
      <c r="E3048" t="s">
        <v>12</v>
      </c>
      <c r="F3048" t="s">
        <v>13</v>
      </c>
      <c r="G3048" t="s">
        <v>120</v>
      </c>
      <c r="H3048" t="s">
        <v>23</v>
      </c>
      <c r="I3048">
        <v>2</v>
      </c>
      <c r="J3048">
        <v>135</v>
      </c>
      <c r="K3048" t="s">
        <v>16</v>
      </c>
      <c r="L3048" t="s">
        <v>17</v>
      </c>
      <c r="M3048" t="s">
        <v>65</v>
      </c>
      <c r="N3048" s="18">
        <f>VLOOKUP(Barcelona_Idealista4[[#This Row],[lift]],Tabla5[],2,0)</f>
        <v>0</v>
      </c>
      <c r="O3048" s="25">
        <v>650000</v>
      </c>
      <c r="P3048" s="25">
        <f>Barcelona_Idealista4[[#This Row],[prices]]/Barcelona_Idealista4[[#This Row],[area_m2]]</f>
        <v>4814.8148148148148</v>
      </c>
      <c r="Q3048" t="str">
        <f>_xlfn.TEXTJOIN("-",0,Barcelona_Idealista4[[#This Row],[condition]],Barcelona_Idealista4[[#This Row],[prices]])</f>
        <v>needs refurb-650000</v>
      </c>
      <c r="R3048" s="11" t="str" cm="1">
        <f t="array" ref="R30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49" spans="1:18" x14ac:dyDescent="0.2">
      <c r="A3049" s="1">
        <v>45083</v>
      </c>
      <c r="B3049" s="14">
        <f>YEAR(Barcelona_Idealista4[[#This Row],[Fecha]])</f>
        <v>2023</v>
      </c>
      <c r="C3049" t="s">
        <v>3170</v>
      </c>
      <c r="D3049" t="s">
        <v>11</v>
      </c>
      <c r="E3049" t="s">
        <v>12</v>
      </c>
      <c r="F3049" t="s">
        <v>41</v>
      </c>
      <c r="G3049" t="s">
        <v>120</v>
      </c>
      <c r="H3049" t="s">
        <v>15</v>
      </c>
      <c r="I3049">
        <v>2</v>
      </c>
      <c r="J3049">
        <v>70</v>
      </c>
      <c r="K3049" t="s">
        <v>16</v>
      </c>
      <c r="L3049" t="s">
        <v>67</v>
      </c>
      <c r="M3049" t="s">
        <v>57</v>
      </c>
      <c r="N3049" s="18">
        <f>VLOOKUP(Barcelona_Idealista4[[#This Row],[lift]],Tabla5[],2,0)</f>
        <v>0</v>
      </c>
      <c r="O3049" s="25">
        <v>190000</v>
      </c>
      <c r="P3049" s="25">
        <f>Barcelona_Idealista4[[#This Row],[prices]]/Barcelona_Idealista4[[#This Row],[area_m2]]</f>
        <v>2714.2857142857142</v>
      </c>
      <c r="Q3049" t="str">
        <f>_xlfn.TEXTJOIN("-",0,Barcelona_Idealista4[[#This Row],[condition]],Barcelona_Idealista4[[#This Row],[prices]])</f>
        <v>needs refurb-190000</v>
      </c>
      <c r="R3049" s="11" t="str" cm="1">
        <f t="array" ref="R304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0" spans="1:18" x14ac:dyDescent="0.2">
      <c r="A3050" s="1">
        <v>45084</v>
      </c>
      <c r="B3050" s="14">
        <f>YEAR(Barcelona_Idealista4[[#This Row],[Fecha]])</f>
        <v>2023</v>
      </c>
      <c r="C3050" t="s">
        <v>3171</v>
      </c>
      <c r="D3050" t="s">
        <v>11</v>
      </c>
      <c r="E3050" t="s">
        <v>25</v>
      </c>
      <c r="F3050" t="s">
        <v>91</v>
      </c>
      <c r="G3050" t="s">
        <v>120</v>
      </c>
      <c r="H3050" t="s">
        <v>15</v>
      </c>
      <c r="I3050">
        <v>3</v>
      </c>
      <c r="J3050">
        <v>89</v>
      </c>
      <c r="K3050" t="s">
        <v>16</v>
      </c>
      <c r="L3050" t="s">
        <v>67</v>
      </c>
      <c r="M3050" t="s">
        <v>40</v>
      </c>
      <c r="N3050" s="18">
        <f>VLOOKUP(Barcelona_Idealista4[[#This Row],[lift]],Tabla5[],2,0)</f>
        <v>0</v>
      </c>
      <c r="O3050" s="25">
        <v>280000</v>
      </c>
      <c r="P3050" s="25">
        <f>Barcelona_Idealista4[[#This Row],[prices]]/Barcelona_Idealista4[[#This Row],[area_m2]]</f>
        <v>3146.067415730337</v>
      </c>
      <c r="Q3050" t="str">
        <f>_xlfn.TEXTJOIN("-",0,Barcelona_Idealista4[[#This Row],[condition]],Barcelona_Idealista4[[#This Row],[prices]])</f>
        <v>needs refurb-280000</v>
      </c>
      <c r="R3050" s="11" t="str" cm="1">
        <f t="array" ref="R30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1" spans="1:18" x14ac:dyDescent="0.2">
      <c r="A3051" s="1">
        <v>45085</v>
      </c>
      <c r="B3051" s="14">
        <f>YEAR(Barcelona_Idealista4[[#This Row],[Fecha]])</f>
        <v>2023</v>
      </c>
      <c r="C3051" t="s">
        <v>3172</v>
      </c>
      <c r="D3051" t="s">
        <v>11</v>
      </c>
      <c r="E3051" t="s">
        <v>50</v>
      </c>
      <c r="F3051" t="s">
        <v>66</v>
      </c>
      <c r="G3051" t="s">
        <v>120</v>
      </c>
      <c r="H3051" t="s">
        <v>15</v>
      </c>
      <c r="I3051">
        <v>5</v>
      </c>
      <c r="J3051">
        <v>132</v>
      </c>
      <c r="K3051" t="s">
        <v>16</v>
      </c>
      <c r="L3051" t="s">
        <v>17</v>
      </c>
      <c r="M3051" t="s">
        <v>52</v>
      </c>
      <c r="N3051" s="18">
        <f>VLOOKUP(Barcelona_Idealista4[[#This Row],[lift]],Tabla5[],2,0)</f>
        <v>0</v>
      </c>
      <c r="O3051" s="25">
        <v>330000</v>
      </c>
      <c r="P3051" s="25">
        <f>Barcelona_Idealista4[[#This Row],[prices]]/Barcelona_Idealista4[[#This Row],[area_m2]]</f>
        <v>2500</v>
      </c>
      <c r="Q3051" t="str">
        <f>_xlfn.TEXTJOIN("-",0,Barcelona_Idealista4[[#This Row],[condition]],Barcelona_Idealista4[[#This Row],[prices]])</f>
        <v>needs refurb-330000</v>
      </c>
      <c r="R3051" s="11" t="str" cm="1">
        <f t="array" ref="R305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2" spans="1:18" x14ac:dyDescent="0.2">
      <c r="A3052" s="1">
        <v>45086</v>
      </c>
      <c r="B3052" s="14">
        <f>YEAR(Barcelona_Idealista4[[#This Row],[Fecha]])</f>
        <v>2023</v>
      </c>
      <c r="C3052" t="s">
        <v>3173</v>
      </c>
      <c r="D3052" t="s">
        <v>11</v>
      </c>
      <c r="E3052" t="s">
        <v>19</v>
      </c>
      <c r="F3052" t="s">
        <v>20</v>
      </c>
      <c r="G3052" t="s">
        <v>120</v>
      </c>
      <c r="H3052" t="s">
        <v>15</v>
      </c>
      <c r="I3052">
        <v>4</v>
      </c>
      <c r="J3052">
        <v>144</v>
      </c>
      <c r="K3052" t="s">
        <v>16</v>
      </c>
      <c r="L3052" t="s">
        <v>17</v>
      </c>
      <c r="M3052" t="s">
        <v>40</v>
      </c>
      <c r="N3052" s="18">
        <f>VLOOKUP(Barcelona_Idealista4[[#This Row],[lift]],Tabla5[],2,0)</f>
        <v>0</v>
      </c>
      <c r="O3052" s="25">
        <v>520000</v>
      </c>
      <c r="P3052" s="25">
        <f>Barcelona_Idealista4[[#This Row],[prices]]/Barcelona_Idealista4[[#This Row],[area_m2]]</f>
        <v>3611.1111111111113</v>
      </c>
      <c r="Q3052" t="str">
        <f>_xlfn.TEXTJOIN("-",0,Barcelona_Idealista4[[#This Row],[condition]],Barcelona_Idealista4[[#This Row],[prices]])</f>
        <v>needs refurb-520000</v>
      </c>
      <c r="R3052" s="11" t="str" cm="1">
        <f t="array" ref="R30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3" spans="1:18" x14ac:dyDescent="0.2">
      <c r="A3053" s="1">
        <v>45087</v>
      </c>
      <c r="B3053" s="14">
        <f>YEAR(Barcelona_Idealista4[[#This Row],[Fecha]])</f>
        <v>2023</v>
      </c>
      <c r="C3053" t="s">
        <v>3174</v>
      </c>
      <c r="D3053" t="s">
        <v>11</v>
      </c>
      <c r="E3053" t="s">
        <v>19</v>
      </c>
      <c r="F3053" t="s">
        <v>20</v>
      </c>
      <c r="G3053" t="s">
        <v>120</v>
      </c>
      <c r="H3053" t="s">
        <v>15</v>
      </c>
      <c r="I3053">
        <v>4</v>
      </c>
      <c r="J3053">
        <v>160</v>
      </c>
      <c r="K3053" t="s">
        <v>16</v>
      </c>
      <c r="L3053" t="s">
        <v>17</v>
      </c>
      <c r="M3053" t="s">
        <v>40</v>
      </c>
      <c r="N3053" s="18">
        <f>VLOOKUP(Barcelona_Idealista4[[#This Row],[lift]],Tabla5[],2,0)</f>
        <v>0</v>
      </c>
      <c r="O3053" s="25">
        <v>980000</v>
      </c>
      <c r="P3053" s="25">
        <f>Barcelona_Idealista4[[#This Row],[prices]]/Barcelona_Idealista4[[#This Row],[area_m2]]</f>
        <v>6125</v>
      </c>
      <c r="Q3053" t="str">
        <f>_xlfn.TEXTJOIN("-",0,Barcelona_Idealista4[[#This Row],[condition]],Barcelona_Idealista4[[#This Row],[prices]])</f>
        <v>needs refurb-980000</v>
      </c>
      <c r="R3053" s="11" t="str" cm="1">
        <f t="array" ref="R30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4" spans="1:18" x14ac:dyDescent="0.2">
      <c r="A3054" s="1">
        <v>45088</v>
      </c>
      <c r="B3054" s="14">
        <f>YEAR(Barcelona_Idealista4[[#This Row],[Fecha]])</f>
        <v>2023</v>
      </c>
      <c r="C3054" t="s">
        <v>3175</v>
      </c>
      <c r="D3054" t="s">
        <v>11</v>
      </c>
      <c r="E3054" t="s">
        <v>37</v>
      </c>
      <c r="F3054" t="s">
        <v>38</v>
      </c>
      <c r="G3054" t="s">
        <v>120</v>
      </c>
      <c r="H3054" t="s">
        <v>15</v>
      </c>
      <c r="I3054">
        <v>2</v>
      </c>
      <c r="J3054">
        <v>70</v>
      </c>
      <c r="K3054" t="s">
        <v>16</v>
      </c>
      <c r="L3054" t="s">
        <v>17</v>
      </c>
      <c r="M3054" t="s">
        <v>40</v>
      </c>
      <c r="N3054" s="18">
        <f>VLOOKUP(Barcelona_Idealista4[[#This Row],[lift]],Tabla5[],2,0)</f>
        <v>0</v>
      </c>
      <c r="O3054" s="25">
        <v>380000</v>
      </c>
      <c r="P3054" s="25">
        <f>Barcelona_Idealista4[[#This Row],[prices]]/Barcelona_Idealista4[[#This Row],[area_m2]]</f>
        <v>5428.5714285714284</v>
      </c>
      <c r="Q3054" t="str">
        <f>_xlfn.TEXTJOIN("-",0,Barcelona_Idealista4[[#This Row],[condition]],Barcelona_Idealista4[[#This Row],[prices]])</f>
        <v>needs refurb-380000</v>
      </c>
      <c r="R3054" s="11" t="str" cm="1">
        <f t="array" ref="R30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5" spans="1:18" x14ac:dyDescent="0.2">
      <c r="A3055" s="1">
        <v>45089</v>
      </c>
      <c r="B3055" s="14">
        <f>YEAR(Barcelona_Idealista4[[#This Row],[Fecha]])</f>
        <v>2023</v>
      </c>
      <c r="C3055" t="s">
        <v>3176</v>
      </c>
      <c r="D3055" t="s">
        <v>11</v>
      </c>
      <c r="E3055" t="s">
        <v>12</v>
      </c>
      <c r="F3055" t="s">
        <v>41</v>
      </c>
      <c r="G3055" t="s">
        <v>120</v>
      </c>
      <c r="H3055" t="s">
        <v>15</v>
      </c>
      <c r="I3055">
        <v>3</v>
      </c>
      <c r="J3055">
        <v>76</v>
      </c>
      <c r="K3055" t="s">
        <v>16</v>
      </c>
      <c r="L3055" t="s">
        <v>17</v>
      </c>
      <c r="M3055" t="s">
        <v>24</v>
      </c>
      <c r="N3055" s="18">
        <f>VLOOKUP(Barcelona_Idealista4[[#This Row],[lift]],Tabla5[],2,0)</f>
        <v>0</v>
      </c>
      <c r="O3055" s="25">
        <v>335000</v>
      </c>
      <c r="P3055" s="25">
        <f>Barcelona_Idealista4[[#This Row],[prices]]/Barcelona_Idealista4[[#This Row],[area_m2]]</f>
        <v>4407.894736842105</v>
      </c>
      <c r="Q3055" t="str">
        <f>_xlfn.TEXTJOIN("-",0,Barcelona_Idealista4[[#This Row],[condition]],Barcelona_Idealista4[[#This Row],[prices]])</f>
        <v>needs refurb-335000</v>
      </c>
      <c r="R3055" s="11" t="str" cm="1">
        <f t="array" ref="R30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6" spans="1:18" x14ac:dyDescent="0.2">
      <c r="A3056" s="1">
        <v>45090</v>
      </c>
      <c r="B3056" s="14">
        <f>YEAR(Barcelona_Idealista4[[#This Row],[Fecha]])</f>
        <v>2023</v>
      </c>
      <c r="C3056" t="s">
        <v>3177</v>
      </c>
      <c r="D3056" t="s">
        <v>11</v>
      </c>
      <c r="E3056" t="s">
        <v>19</v>
      </c>
      <c r="F3056" t="s">
        <v>73</v>
      </c>
      <c r="G3056" t="s">
        <v>120</v>
      </c>
      <c r="H3056" t="s">
        <v>23</v>
      </c>
      <c r="I3056">
        <v>4</v>
      </c>
      <c r="J3056">
        <v>183</v>
      </c>
      <c r="K3056" t="s">
        <v>16</v>
      </c>
      <c r="L3056" t="s">
        <v>17</v>
      </c>
      <c r="M3056" t="s">
        <v>24</v>
      </c>
      <c r="N3056" s="18">
        <f>VLOOKUP(Barcelona_Idealista4[[#This Row],[lift]],Tabla5[],2,0)</f>
        <v>0</v>
      </c>
      <c r="O3056" s="25">
        <v>1070000</v>
      </c>
      <c r="P3056" s="25">
        <f>Barcelona_Idealista4[[#This Row],[prices]]/Barcelona_Idealista4[[#This Row],[area_m2]]</f>
        <v>5846.9945355191257</v>
      </c>
      <c r="Q3056" t="str">
        <f>_xlfn.TEXTJOIN("-",0,Barcelona_Idealista4[[#This Row],[condition]],Barcelona_Idealista4[[#This Row],[prices]])</f>
        <v>needs refurb-1070000</v>
      </c>
      <c r="R3056" s="11" t="str" cm="1">
        <f t="array" ref="R30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57" spans="1:18" x14ac:dyDescent="0.2">
      <c r="A3057" s="1">
        <v>45091</v>
      </c>
      <c r="B3057" s="14">
        <f>YEAR(Barcelona_Idealista4[[#This Row],[Fecha]])</f>
        <v>2023</v>
      </c>
      <c r="C3057" t="s">
        <v>3178</v>
      </c>
      <c r="D3057" t="s">
        <v>11</v>
      </c>
      <c r="E3057" t="s">
        <v>54</v>
      </c>
      <c r="F3057" t="s">
        <v>55</v>
      </c>
      <c r="G3057" t="s">
        <v>120</v>
      </c>
      <c r="H3057" t="s">
        <v>15</v>
      </c>
      <c r="I3057">
        <v>3</v>
      </c>
      <c r="J3057">
        <v>88</v>
      </c>
      <c r="K3057" t="s">
        <v>16</v>
      </c>
      <c r="L3057" t="s">
        <v>17</v>
      </c>
      <c r="M3057" t="s">
        <v>21</v>
      </c>
      <c r="N3057" s="18">
        <f>VLOOKUP(Barcelona_Idealista4[[#This Row],[lift]],Tabla5[],2,0)</f>
        <v>0</v>
      </c>
      <c r="O3057" s="25">
        <v>230000</v>
      </c>
      <c r="P3057" s="25">
        <f>Barcelona_Idealista4[[#This Row],[prices]]/Barcelona_Idealista4[[#This Row],[area_m2]]</f>
        <v>2613.6363636363635</v>
      </c>
      <c r="Q3057" t="str">
        <f>_xlfn.TEXTJOIN("-",0,Barcelona_Idealista4[[#This Row],[condition]],Barcelona_Idealista4[[#This Row],[prices]])</f>
        <v>needs refurb-230000</v>
      </c>
      <c r="R3057" s="11" t="str" cm="1">
        <f t="array" ref="R30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8" spans="1:18" x14ac:dyDescent="0.2">
      <c r="A3058" s="1">
        <v>45092</v>
      </c>
      <c r="B3058" s="14">
        <f>YEAR(Barcelona_Idealista4[[#This Row],[Fecha]])</f>
        <v>2023</v>
      </c>
      <c r="C3058" t="s">
        <v>3179</v>
      </c>
      <c r="D3058" t="s">
        <v>11</v>
      </c>
      <c r="E3058" t="s">
        <v>89</v>
      </c>
      <c r="F3058" t="s">
        <v>103</v>
      </c>
      <c r="G3058" t="s">
        <v>120</v>
      </c>
      <c r="H3058" t="s">
        <v>15</v>
      </c>
      <c r="I3058">
        <v>3</v>
      </c>
      <c r="J3058">
        <v>68</v>
      </c>
      <c r="K3058" t="s">
        <v>16</v>
      </c>
      <c r="L3058" t="s">
        <v>17</v>
      </c>
      <c r="M3058" t="s">
        <v>36</v>
      </c>
      <c r="N3058" s="18">
        <f>VLOOKUP(Barcelona_Idealista4[[#This Row],[lift]],Tabla5[],2,0)</f>
        <v>0</v>
      </c>
      <c r="O3058" s="25">
        <v>198000</v>
      </c>
      <c r="P3058" s="25">
        <f>Barcelona_Idealista4[[#This Row],[prices]]/Barcelona_Idealista4[[#This Row],[area_m2]]</f>
        <v>2911.7647058823532</v>
      </c>
      <c r="Q3058" t="str">
        <f>_xlfn.TEXTJOIN("-",0,Barcelona_Idealista4[[#This Row],[condition]],Barcelona_Idealista4[[#This Row],[prices]])</f>
        <v>needs refurb-198000</v>
      </c>
      <c r="R3058" s="11" t="str" cm="1">
        <f t="array" ref="R305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59" spans="1:18" x14ac:dyDescent="0.2">
      <c r="A3059" s="1">
        <v>45093</v>
      </c>
      <c r="B3059" s="14">
        <f>YEAR(Barcelona_Idealista4[[#This Row],[Fecha]])</f>
        <v>2023</v>
      </c>
      <c r="C3059" t="s">
        <v>3180</v>
      </c>
      <c r="D3059" t="s">
        <v>11</v>
      </c>
      <c r="E3059" t="s">
        <v>42</v>
      </c>
      <c r="F3059" t="s">
        <v>61</v>
      </c>
      <c r="G3059" t="s">
        <v>120</v>
      </c>
      <c r="H3059" t="s">
        <v>15</v>
      </c>
      <c r="I3059">
        <v>3</v>
      </c>
      <c r="J3059">
        <v>60</v>
      </c>
      <c r="K3059" t="s">
        <v>16</v>
      </c>
      <c r="L3059" t="s">
        <v>67</v>
      </c>
      <c r="M3059" t="s">
        <v>36</v>
      </c>
      <c r="N3059" s="18">
        <f>VLOOKUP(Barcelona_Idealista4[[#This Row],[lift]],Tabla5[],2,0)</f>
        <v>0</v>
      </c>
      <c r="O3059" s="25">
        <v>245000</v>
      </c>
      <c r="P3059" s="25">
        <f>Barcelona_Idealista4[[#This Row],[prices]]/Barcelona_Idealista4[[#This Row],[area_m2]]</f>
        <v>4083.3333333333335</v>
      </c>
      <c r="Q3059" t="str">
        <f>_xlfn.TEXTJOIN("-",0,Barcelona_Idealista4[[#This Row],[condition]],Barcelona_Idealista4[[#This Row],[prices]])</f>
        <v>needs refurb-245000</v>
      </c>
      <c r="R3059" s="11" t="str" cm="1">
        <f t="array" ref="R305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0" spans="1:18" x14ac:dyDescent="0.2">
      <c r="A3060" s="1">
        <v>45094</v>
      </c>
      <c r="B3060" s="14">
        <f>YEAR(Barcelona_Idealista4[[#This Row],[Fecha]])</f>
        <v>2023</v>
      </c>
      <c r="C3060" t="s">
        <v>3181</v>
      </c>
      <c r="D3060" t="s">
        <v>11</v>
      </c>
      <c r="E3060" t="s">
        <v>12</v>
      </c>
      <c r="F3060" t="s">
        <v>33</v>
      </c>
      <c r="G3060" t="s">
        <v>120</v>
      </c>
      <c r="H3060" t="s">
        <v>15</v>
      </c>
      <c r="I3060">
        <v>3</v>
      </c>
      <c r="J3060">
        <v>67</v>
      </c>
      <c r="K3060" t="s">
        <v>28</v>
      </c>
      <c r="L3060" t="s">
        <v>17</v>
      </c>
      <c r="M3060" t="s">
        <v>21</v>
      </c>
      <c r="N3060" s="18">
        <f>VLOOKUP(Barcelona_Idealista4[[#This Row],[lift]],Tabla5[],2,0)</f>
        <v>0.02</v>
      </c>
      <c r="O3060" s="25">
        <v>219000</v>
      </c>
      <c r="P3060" s="25">
        <f>Barcelona_Idealista4[[#This Row],[prices]]/Barcelona_Idealista4[[#This Row],[area_m2]]</f>
        <v>3268.6567164179105</v>
      </c>
      <c r="Q3060" t="str">
        <f>_xlfn.TEXTJOIN("-",0,Barcelona_Idealista4[[#This Row],[condition]],Barcelona_Idealista4[[#This Row],[prices]])</f>
        <v>needs refurb-219000</v>
      </c>
      <c r="R3060" s="11" t="str" cm="1">
        <f t="array" ref="R30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1" spans="1:18" x14ac:dyDescent="0.2">
      <c r="A3061" s="1">
        <v>45095</v>
      </c>
      <c r="B3061" s="14">
        <f>YEAR(Barcelona_Idealista4[[#This Row],[Fecha]])</f>
        <v>2023</v>
      </c>
      <c r="C3061" t="s">
        <v>3182</v>
      </c>
      <c r="D3061" t="s">
        <v>11</v>
      </c>
      <c r="E3061" t="s">
        <v>37</v>
      </c>
      <c r="F3061" t="s">
        <v>74</v>
      </c>
      <c r="G3061" t="s">
        <v>120</v>
      </c>
      <c r="H3061" t="s">
        <v>15</v>
      </c>
      <c r="I3061">
        <v>2</v>
      </c>
      <c r="J3061">
        <v>63</v>
      </c>
      <c r="K3061" t="s">
        <v>28</v>
      </c>
      <c r="L3061" t="s">
        <v>17</v>
      </c>
      <c r="M3061" t="s">
        <v>58</v>
      </c>
      <c r="N3061" s="18">
        <f>VLOOKUP(Barcelona_Idealista4[[#This Row],[lift]],Tabla5[],2,0)</f>
        <v>0.02</v>
      </c>
      <c r="O3061" s="25">
        <v>198000</v>
      </c>
      <c r="P3061" s="25">
        <f>Barcelona_Idealista4[[#This Row],[prices]]/Barcelona_Idealista4[[#This Row],[area_m2]]</f>
        <v>3142.8571428571427</v>
      </c>
      <c r="Q3061" t="str">
        <f>_xlfn.TEXTJOIN("-",0,Barcelona_Idealista4[[#This Row],[condition]],Barcelona_Idealista4[[#This Row],[prices]])</f>
        <v>needs refurb-198000</v>
      </c>
      <c r="R3061" s="11" t="str" cm="1">
        <f t="array" ref="R306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2" spans="1:18" x14ac:dyDescent="0.2">
      <c r="A3062" s="1">
        <v>45096</v>
      </c>
      <c r="B3062" s="14">
        <f>YEAR(Barcelona_Idealista4[[#This Row],[Fecha]])</f>
        <v>2023</v>
      </c>
      <c r="C3062" t="s">
        <v>3183</v>
      </c>
      <c r="D3062" t="s">
        <v>11</v>
      </c>
      <c r="E3062" t="s">
        <v>54</v>
      </c>
      <c r="F3062" t="s">
        <v>54</v>
      </c>
      <c r="G3062" t="s">
        <v>120</v>
      </c>
      <c r="H3062" t="s">
        <v>15</v>
      </c>
      <c r="I3062">
        <v>3</v>
      </c>
      <c r="J3062">
        <v>66</v>
      </c>
      <c r="K3062" t="s">
        <v>28</v>
      </c>
      <c r="L3062" t="s">
        <v>17</v>
      </c>
      <c r="M3062" t="s">
        <v>18</v>
      </c>
      <c r="N3062" s="18">
        <f>VLOOKUP(Barcelona_Idealista4[[#This Row],[lift]],Tabla5[],2,0)</f>
        <v>0.02</v>
      </c>
      <c r="O3062" s="25">
        <v>195000</v>
      </c>
      <c r="P3062" s="25">
        <f>Barcelona_Idealista4[[#This Row],[prices]]/Barcelona_Idealista4[[#This Row],[area_m2]]</f>
        <v>2954.5454545454545</v>
      </c>
      <c r="Q3062" t="str">
        <f>_xlfn.TEXTJOIN("-",0,Barcelona_Idealista4[[#This Row],[condition]],Barcelona_Idealista4[[#This Row],[prices]])</f>
        <v>needs refurb-195000</v>
      </c>
      <c r="R3062" s="11" t="str" cm="1">
        <f t="array" ref="R306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3" spans="1:18" x14ac:dyDescent="0.2">
      <c r="A3063" s="1">
        <v>45097</v>
      </c>
      <c r="B3063" s="14">
        <f>YEAR(Barcelona_Idealista4[[#This Row],[Fecha]])</f>
        <v>2023</v>
      </c>
      <c r="C3063" t="s">
        <v>3184</v>
      </c>
      <c r="D3063" t="s">
        <v>11</v>
      </c>
      <c r="E3063" t="s">
        <v>42</v>
      </c>
      <c r="F3063" t="s">
        <v>62</v>
      </c>
      <c r="G3063" t="s">
        <v>120</v>
      </c>
      <c r="H3063" t="s">
        <v>15</v>
      </c>
      <c r="I3063">
        <v>4</v>
      </c>
      <c r="J3063">
        <v>67</v>
      </c>
      <c r="K3063" t="s">
        <v>28</v>
      </c>
      <c r="L3063" t="s">
        <v>17</v>
      </c>
      <c r="M3063" t="s">
        <v>40</v>
      </c>
      <c r="N3063" s="18">
        <f>VLOOKUP(Barcelona_Idealista4[[#This Row],[lift]],Tabla5[],2,0)</f>
        <v>0.02</v>
      </c>
      <c r="O3063" s="25">
        <v>195000</v>
      </c>
      <c r="P3063" s="25">
        <f>Barcelona_Idealista4[[#This Row],[prices]]/Barcelona_Idealista4[[#This Row],[area_m2]]</f>
        <v>2910.4477611940297</v>
      </c>
      <c r="Q3063" t="str">
        <f>_xlfn.TEXTJOIN("-",0,Barcelona_Idealista4[[#This Row],[condition]],Barcelona_Idealista4[[#This Row],[prices]])</f>
        <v>needs refurb-195000</v>
      </c>
      <c r="R3063" s="11" t="str" cm="1">
        <f t="array" ref="R30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4" spans="1:18" x14ac:dyDescent="0.2">
      <c r="A3064" s="1">
        <v>45098</v>
      </c>
      <c r="B3064" s="14">
        <f>YEAR(Barcelona_Idealista4[[#This Row],[Fecha]])</f>
        <v>2023</v>
      </c>
      <c r="C3064" t="s">
        <v>3185</v>
      </c>
      <c r="D3064" t="s">
        <v>11</v>
      </c>
      <c r="E3064" t="s">
        <v>12</v>
      </c>
      <c r="F3064" t="s">
        <v>13</v>
      </c>
      <c r="G3064" t="s">
        <v>120</v>
      </c>
      <c r="H3064" t="s">
        <v>15</v>
      </c>
      <c r="I3064">
        <v>4</v>
      </c>
      <c r="J3064">
        <v>93</v>
      </c>
      <c r="K3064" t="s">
        <v>16</v>
      </c>
      <c r="L3064" t="s">
        <v>17</v>
      </c>
      <c r="M3064" t="s">
        <v>40</v>
      </c>
      <c r="N3064" s="18">
        <f>VLOOKUP(Barcelona_Idealista4[[#This Row],[lift]],Tabla5[],2,0)</f>
        <v>0</v>
      </c>
      <c r="O3064" s="25">
        <v>390000</v>
      </c>
      <c r="P3064" s="25">
        <f>Barcelona_Idealista4[[#This Row],[prices]]/Barcelona_Idealista4[[#This Row],[area_m2]]</f>
        <v>4193.5483870967746</v>
      </c>
      <c r="Q3064" t="str">
        <f>_xlfn.TEXTJOIN("-",0,Barcelona_Idealista4[[#This Row],[condition]],Barcelona_Idealista4[[#This Row],[prices]])</f>
        <v>needs refurb-390000</v>
      </c>
      <c r="R3064" s="11" t="str" cm="1">
        <f t="array" ref="R30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5" spans="1:18" x14ac:dyDescent="0.2">
      <c r="A3065" s="1">
        <v>45099</v>
      </c>
      <c r="B3065" s="14">
        <f>YEAR(Barcelona_Idealista4[[#This Row],[Fecha]])</f>
        <v>2023</v>
      </c>
      <c r="C3065" t="s">
        <v>3186</v>
      </c>
      <c r="D3065" t="s">
        <v>11</v>
      </c>
      <c r="E3065" t="s">
        <v>37</v>
      </c>
      <c r="F3065" t="s">
        <v>85</v>
      </c>
      <c r="G3065" t="s">
        <v>120</v>
      </c>
      <c r="H3065" t="s">
        <v>15</v>
      </c>
      <c r="I3065">
        <v>1</v>
      </c>
      <c r="J3065">
        <v>36</v>
      </c>
      <c r="K3065" t="s">
        <v>28</v>
      </c>
      <c r="L3065" t="s">
        <v>17</v>
      </c>
      <c r="M3065" t="s">
        <v>21</v>
      </c>
      <c r="N3065" s="18">
        <f>VLOOKUP(Barcelona_Idealista4[[#This Row],[lift]],Tabla5[],2,0)</f>
        <v>0.02</v>
      </c>
      <c r="O3065" s="25">
        <v>135000</v>
      </c>
      <c r="P3065" s="25">
        <f>Barcelona_Idealista4[[#This Row],[prices]]/Barcelona_Idealista4[[#This Row],[area_m2]]</f>
        <v>3750</v>
      </c>
      <c r="Q3065" t="str">
        <f>_xlfn.TEXTJOIN("-",0,Barcelona_Idealista4[[#This Row],[condition]],Barcelona_Idealista4[[#This Row],[prices]])</f>
        <v>needs refurb-135000</v>
      </c>
      <c r="R3065" s="11" t="str" cm="1">
        <f t="array" ref="R306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6" spans="1:18" x14ac:dyDescent="0.2">
      <c r="A3066" s="1">
        <v>45100</v>
      </c>
      <c r="B3066" s="14">
        <f>YEAR(Barcelona_Idealista4[[#This Row],[Fecha]])</f>
        <v>2023</v>
      </c>
      <c r="C3066" t="s">
        <v>3187</v>
      </c>
      <c r="D3066" t="s">
        <v>11</v>
      </c>
      <c r="E3066" t="s">
        <v>50</v>
      </c>
      <c r="F3066" t="s">
        <v>114</v>
      </c>
      <c r="G3066" t="s">
        <v>120</v>
      </c>
      <c r="H3066" t="s">
        <v>15</v>
      </c>
      <c r="I3066">
        <v>4</v>
      </c>
      <c r="J3066">
        <v>68</v>
      </c>
      <c r="K3066" t="s">
        <v>28</v>
      </c>
      <c r="L3066" t="s">
        <v>17</v>
      </c>
      <c r="M3066" t="s">
        <v>18</v>
      </c>
      <c r="N3066" s="18">
        <f>VLOOKUP(Barcelona_Idealista4[[#This Row],[lift]],Tabla5[],2,0)</f>
        <v>0.02</v>
      </c>
      <c r="O3066" s="25">
        <v>190000</v>
      </c>
      <c r="P3066" s="25">
        <f>Barcelona_Idealista4[[#This Row],[prices]]/Barcelona_Idealista4[[#This Row],[area_m2]]</f>
        <v>2794.1176470588234</v>
      </c>
      <c r="Q3066" t="str">
        <f>_xlfn.TEXTJOIN("-",0,Barcelona_Idealista4[[#This Row],[condition]],Barcelona_Idealista4[[#This Row],[prices]])</f>
        <v>needs refurb-190000</v>
      </c>
      <c r="R3066" s="11" t="str" cm="1">
        <f t="array" ref="R306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67" spans="1:18" x14ac:dyDescent="0.2">
      <c r="A3067" s="1">
        <v>45101</v>
      </c>
      <c r="B3067" s="14">
        <f>YEAR(Barcelona_Idealista4[[#This Row],[Fecha]])</f>
        <v>2023</v>
      </c>
      <c r="C3067" t="s">
        <v>3188</v>
      </c>
      <c r="D3067" t="s">
        <v>11</v>
      </c>
      <c r="E3067" t="s">
        <v>34</v>
      </c>
      <c r="F3067" t="s">
        <v>35</v>
      </c>
      <c r="G3067" t="s">
        <v>120</v>
      </c>
      <c r="H3067" t="s">
        <v>15</v>
      </c>
      <c r="I3067">
        <v>3</v>
      </c>
      <c r="J3067">
        <v>63</v>
      </c>
      <c r="K3067" t="s">
        <v>16</v>
      </c>
      <c r="L3067" t="s">
        <v>17</v>
      </c>
      <c r="M3067" t="s">
        <v>60</v>
      </c>
      <c r="N3067" s="18">
        <f>VLOOKUP(Barcelona_Idealista4[[#This Row],[lift]],Tabla5[],2,0)</f>
        <v>0</v>
      </c>
      <c r="O3067" s="25">
        <v>415000</v>
      </c>
      <c r="P3067" s="25">
        <f>Barcelona_Idealista4[[#This Row],[prices]]/Barcelona_Idealista4[[#This Row],[area_m2]]</f>
        <v>6587.3015873015875</v>
      </c>
      <c r="Q3067" t="str">
        <f>_xlfn.TEXTJOIN("-",0,Barcelona_Idealista4[[#This Row],[condition]],Barcelona_Idealista4[[#This Row],[prices]])</f>
        <v>needs refurb-415000</v>
      </c>
      <c r="R3067" s="11" t="str" cm="1">
        <f t="array" ref="R30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8" spans="1:18" x14ac:dyDescent="0.2">
      <c r="A3068" s="1">
        <v>45102</v>
      </c>
      <c r="B3068" s="14">
        <f>YEAR(Barcelona_Idealista4[[#This Row],[Fecha]])</f>
        <v>2023</v>
      </c>
      <c r="C3068" t="s">
        <v>3189</v>
      </c>
      <c r="D3068" t="s">
        <v>11</v>
      </c>
      <c r="E3068" t="s">
        <v>47</v>
      </c>
      <c r="F3068" t="s">
        <v>112</v>
      </c>
      <c r="G3068" t="s">
        <v>120</v>
      </c>
      <c r="H3068" t="s">
        <v>15</v>
      </c>
      <c r="I3068">
        <v>3</v>
      </c>
      <c r="J3068">
        <v>76</v>
      </c>
      <c r="K3068" t="s">
        <v>16</v>
      </c>
      <c r="L3068" t="s">
        <v>17</v>
      </c>
      <c r="M3068" t="s">
        <v>60</v>
      </c>
      <c r="N3068" s="18">
        <f>VLOOKUP(Barcelona_Idealista4[[#This Row],[lift]],Tabla5[],2,0)</f>
        <v>0</v>
      </c>
      <c r="O3068" s="25">
        <v>360000</v>
      </c>
      <c r="P3068" s="25">
        <f>Barcelona_Idealista4[[#This Row],[prices]]/Barcelona_Idealista4[[#This Row],[area_m2]]</f>
        <v>4736.8421052631575</v>
      </c>
      <c r="Q3068" t="str">
        <f>_xlfn.TEXTJOIN("-",0,Barcelona_Idealista4[[#This Row],[condition]],Barcelona_Idealista4[[#This Row],[prices]])</f>
        <v>needs refurb-360000</v>
      </c>
      <c r="R3068" s="11" t="str" cm="1">
        <f t="array" ref="R30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69" spans="1:18" x14ac:dyDescent="0.2">
      <c r="A3069" s="1">
        <v>45103</v>
      </c>
      <c r="B3069" s="14">
        <f>YEAR(Barcelona_Idealista4[[#This Row],[Fecha]])</f>
        <v>2023</v>
      </c>
      <c r="C3069" t="s">
        <v>3190</v>
      </c>
      <c r="D3069" t="s">
        <v>11</v>
      </c>
      <c r="E3069" t="s">
        <v>37</v>
      </c>
      <c r="F3069" t="s">
        <v>74</v>
      </c>
      <c r="G3069" t="s">
        <v>120</v>
      </c>
      <c r="H3069" t="s">
        <v>15</v>
      </c>
      <c r="I3069">
        <v>3</v>
      </c>
      <c r="J3069">
        <v>66</v>
      </c>
      <c r="K3069" t="s">
        <v>16</v>
      </c>
      <c r="L3069" t="s">
        <v>17</v>
      </c>
      <c r="M3069" t="s">
        <v>57</v>
      </c>
      <c r="N3069" s="18">
        <f>VLOOKUP(Barcelona_Idealista4[[#This Row],[lift]],Tabla5[],2,0)</f>
        <v>0</v>
      </c>
      <c r="O3069" s="25">
        <v>210000</v>
      </c>
      <c r="P3069" s="25">
        <f>Barcelona_Idealista4[[#This Row],[prices]]/Barcelona_Idealista4[[#This Row],[area_m2]]</f>
        <v>3181.818181818182</v>
      </c>
      <c r="Q3069" t="str">
        <f>_xlfn.TEXTJOIN("-",0,Barcelona_Idealista4[[#This Row],[condition]],Barcelona_Idealista4[[#This Row],[prices]])</f>
        <v>needs refurb-210000</v>
      </c>
      <c r="R3069" s="11" t="str" cm="1">
        <f t="array" ref="R306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0" spans="1:18" x14ac:dyDescent="0.2">
      <c r="A3070" s="1">
        <v>45104</v>
      </c>
      <c r="B3070" s="14">
        <f>YEAR(Barcelona_Idealista4[[#This Row],[Fecha]])</f>
        <v>2023</v>
      </c>
      <c r="C3070" t="s">
        <v>3191</v>
      </c>
      <c r="D3070" t="s">
        <v>11</v>
      </c>
      <c r="E3070" t="s">
        <v>12</v>
      </c>
      <c r="F3070" t="s">
        <v>31</v>
      </c>
      <c r="G3070" t="s">
        <v>120</v>
      </c>
      <c r="H3070" t="s">
        <v>15</v>
      </c>
      <c r="I3070">
        <v>3</v>
      </c>
      <c r="J3070">
        <v>50</v>
      </c>
      <c r="K3070" t="s">
        <v>16</v>
      </c>
      <c r="L3070" t="s">
        <v>67</v>
      </c>
      <c r="M3070" t="s">
        <v>58</v>
      </c>
      <c r="N3070" s="18">
        <f>VLOOKUP(Barcelona_Idealista4[[#This Row],[lift]],Tabla5[],2,0)</f>
        <v>0</v>
      </c>
      <c r="O3070" s="25">
        <v>210000</v>
      </c>
      <c r="P3070" s="25">
        <f>Barcelona_Idealista4[[#This Row],[prices]]/Barcelona_Idealista4[[#This Row],[area_m2]]</f>
        <v>4200</v>
      </c>
      <c r="Q3070" t="str">
        <f>_xlfn.TEXTJOIN("-",0,Barcelona_Idealista4[[#This Row],[condition]],Barcelona_Idealista4[[#This Row],[prices]])</f>
        <v>needs refurb-210000</v>
      </c>
      <c r="R3070" s="11" t="str" cm="1">
        <f t="array" ref="R307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1" spans="1:18" x14ac:dyDescent="0.2">
      <c r="A3071" s="1">
        <v>45105</v>
      </c>
      <c r="B3071" s="14">
        <f>YEAR(Barcelona_Idealista4[[#This Row],[Fecha]])</f>
        <v>2023</v>
      </c>
      <c r="C3071" t="s">
        <v>3192</v>
      </c>
      <c r="D3071" t="s">
        <v>11</v>
      </c>
      <c r="E3071" t="s">
        <v>42</v>
      </c>
      <c r="F3071" t="s">
        <v>62</v>
      </c>
      <c r="G3071" t="s">
        <v>120</v>
      </c>
      <c r="H3071" t="s">
        <v>15</v>
      </c>
      <c r="I3071">
        <v>3</v>
      </c>
      <c r="J3071">
        <v>75</v>
      </c>
      <c r="K3071" t="s">
        <v>16</v>
      </c>
      <c r="L3071" t="s">
        <v>17</v>
      </c>
      <c r="M3071" t="s">
        <v>40</v>
      </c>
      <c r="N3071" s="18">
        <f>VLOOKUP(Barcelona_Idealista4[[#This Row],[lift]],Tabla5[],2,0)</f>
        <v>0</v>
      </c>
      <c r="O3071" s="25">
        <v>195000</v>
      </c>
      <c r="P3071" s="25">
        <f>Barcelona_Idealista4[[#This Row],[prices]]/Barcelona_Idealista4[[#This Row],[area_m2]]</f>
        <v>2600</v>
      </c>
      <c r="Q3071" t="str">
        <f>_xlfn.TEXTJOIN("-",0,Barcelona_Idealista4[[#This Row],[condition]],Barcelona_Idealista4[[#This Row],[prices]])</f>
        <v>needs refurb-195000</v>
      </c>
      <c r="R3071" s="11" t="str" cm="1">
        <f t="array" ref="R30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72" spans="1:18" x14ac:dyDescent="0.2">
      <c r="A3072" s="1">
        <v>45106</v>
      </c>
      <c r="B3072" s="14">
        <f>YEAR(Barcelona_Idealista4[[#This Row],[Fecha]])</f>
        <v>2023</v>
      </c>
      <c r="C3072" t="s">
        <v>3193</v>
      </c>
      <c r="D3072" t="s">
        <v>11</v>
      </c>
      <c r="E3072" t="s">
        <v>37</v>
      </c>
      <c r="F3072" t="s">
        <v>38</v>
      </c>
      <c r="G3072" t="s">
        <v>120</v>
      </c>
      <c r="H3072" t="s">
        <v>15</v>
      </c>
      <c r="I3072">
        <v>2</v>
      </c>
      <c r="J3072">
        <v>89</v>
      </c>
      <c r="K3072" t="s">
        <v>16</v>
      </c>
      <c r="L3072" t="s">
        <v>17</v>
      </c>
      <c r="M3072" t="s">
        <v>40</v>
      </c>
      <c r="N3072" s="18">
        <f>VLOOKUP(Barcelona_Idealista4[[#This Row],[lift]],Tabla5[],2,0)</f>
        <v>0</v>
      </c>
      <c r="O3072" s="25">
        <v>480000</v>
      </c>
      <c r="P3072" s="25">
        <f>Barcelona_Idealista4[[#This Row],[prices]]/Barcelona_Idealista4[[#This Row],[area_m2]]</f>
        <v>5393.2584269662921</v>
      </c>
      <c r="Q3072" t="str">
        <f>_xlfn.TEXTJOIN("-",0,Barcelona_Idealista4[[#This Row],[condition]],Barcelona_Idealista4[[#This Row],[prices]])</f>
        <v>needs refurb-480000</v>
      </c>
      <c r="R3072" s="11" t="str" cm="1">
        <f t="array" ref="R30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3" spans="1:18" x14ac:dyDescent="0.2">
      <c r="A3073" s="1">
        <v>45107</v>
      </c>
      <c r="B3073" s="14">
        <f>YEAR(Barcelona_Idealista4[[#This Row],[Fecha]])</f>
        <v>2023</v>
      </c>
      <c r="C3073" t="s">
        <v>3194</v>
      </c>
      <c r="D3073" t="s">
        <v>11</v>
      </c>
      <c r="E3073" t="s">
        <v>12</v>
      </c>
      <c r="F3073" t="s">
        <v>31</v>
      </c>
      <c r="G3073" t="s">
        <v>120</v>
      </c>
      <c r="H3073" t="s">
        <v>15</v>
      </c>
      <c r="I3073">
        <v>3</v>
      </c>
      <c r="J3073">
        <v>85</v>
      </c>
      <c r="K3073" t="s">
        <v>16</v>
      </c>
      <c r="L3073" t="s">
        <v>17</v>
      </c>
      <c r="M3073" t="s">
        <v>18</v>
      </c>
      <c r="N3073" s="18">
        <f>VLOOKUP(Barcelona_Idealista4[[#This Row],[lift]],Tabla5[],2,0)</f>
        <v>0</v>
      </c>
      <c r="O3073" s="25">
        <v>379000</v>
      </c>
      <c r="P3073" s="25">
        <f>Barcelona_Idealista4[[#This Row],[prices]]/Barcelona_Idealista4[[#This Row],[area_m2]]</f>
        <v>4458.8235294117649</v>
      </c>
      <c r="Q3073" t="str">
        <f>_xlfn.TEXTJOIN("-",0,Barcelona_Idealista4[[#This Row],[condition]],Barcelona_Idealista4[[#This Row],[prices]])</f>
        <v>needs refurb-379000</v>
      </c>
      <c r="R3073" s="11" t="str" cm="1">
        <f t="array" ref="R30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4" spans="1:18" x14ac:dyDescent="0.2">
      <c r="A3074" s="1">
        <v>45108</v>
      </c>
      <c r="B3074" s="14">
        <f>YEAR(Barcelona_Idealista4[[#This Row],[Fecha]])</f>
        <v>2023</v>
      </c>
      <c r="C3074" t="s">
        <v>3195</v>
      </c>
      <c r="D3074" t="s">
        <v>11</v>
      </c>
      <c r="E3074" t="s">
        <v>19</v>
      </c>
      <c r="F3074" t="s">
        <v>20</v>
      </c>
      <c r="G3074" t="s">
        <v>120</v>
      </c>
      <c r="H3074" t="s">
        <v>15</v>
      </c>
      <c r="I3074">
        <v>5</v>
      </c>
      <c r="J3074">
        <v>168</v>
      </c>
      <c r="K3074" t="s">
        <v>16</v>
      </c>
      <c r="L3074" t="s">
        <v>17</v>
      </c>
      <c r="M3074" t="s">
        <v>40</v>
      </c>
      <c r="N3074" s="18">
        <f>VLOOKUP(Barcelona_Idealista4[[#This Row],[lift]],Tabla5[],2,0)</f>
        <v>0</v>
      </c>
      <c r="O3074" s="25">
        <v>640000</v>
      </c>
      <c r="P3074" s="25">
        <f>Barcelona_Idealista4[[#This Row],[prices]]/Barcelona_Idealista4[[#This Row],[area_m2]]</f>
        <v>3809.5238095238096</v>
      </c>
      <c r="Q3074" t="str">
        <f>_xlfn.TEXTJOIN("-",0,Barcelona_Idealista4[[#This Row],[condition]],Barcelona_Idealista4[[#This Row],[prices]])</f>
        <v>needs refurb-640000</v>
      </c>
      <c r="R3074" s="11" t="str" cm="1">
        <f t="array" ref="R307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5" spans="1:18" x14ac:dyDescent="0.2">
      <c r="A3075" s="1">
        <v>45109</v>
      </c>
      <c r="B3075" s="14">
        <f>YEAR(Barcelona_Idealista4[[#This Row],[Fecha]])</f>
        <v>2023</v>
      </c>
      <c r="C3075" t="s">
        <v>3196</v>
      </c>
      <c r="D3075" t="s">
        <v>11</v>
      </c>
      <c r="E3075" t="s">
        <v>37</v>
      </c>
      <c r="F3075" t="s">
        <v>49</v>
      </c>
      <c r="G3075" t="s">
        <v>120</v>
      </c>
      <c r="H3075" t="s">
        <v>15</v>
      </c>
      <c r="I3075">
        <v>4</v>
      </c>
      <c r="J3075">
        <v>129</v>
      </c>
      <c r="K3075" t="s">
        <v>16</v>
      </c>
      <c r="L3075" t="s">
        <v>17</v>
      </c>
      <c r="M3075" t="s">
        <v>18</v>
      </c>
      <c r="N3075" s="18">
        <f>VLOOKUP(Barcelona_Idealista4[[#This Row],[lift]],Tabla5[],2,0)</f>
        <v>0</v>
      </c>
      <c r="O3075" s="25">
        <v>419000</v>
      </c>
      <c r="P3075" s="25">
        <f>Barcelona_Idealista4[[#This Row],[prices]]/Barcelona_Idealista4[[#This Row],[area_m2]]</f>
        <v>3248.062015503876</v>
      </c>
      <c r="Q3075" t="str">
        <f>_xlfn.TEXTJOIN("-",0,Barcelona_Idealista4[[#This Row],[condition]],Barcelona_Idealista4[[#This Row],[prices]])</f>
        <v>needs refurb-419000</v>
      </c>
      <c r="R3075" s="11" t="str" cm="1">
        <f t="array" ref="R307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6" spans="1:18" x14ac:dyDescent="0.2">
      <c r="A3076" s="1">
        <v>45110</v>
      </c>
      <c r="B3076" s="14">
        <f>YEAR(Barcelona_Idealista4[[#This Row],[Fecha]])</f>
        <v>2023</v>
      </c>
      <c r="C3076" t="s">
        <v>3197</v>
      </c>
      <c r="D3076" t="s">
        <v>11</v>
      </c>
      <c r="E3076" t="s">
        <v>12</v>
      </c>
      <c r="F3076" t="s">
        <v>31</v>
      </c>
      <c r="G3076" t="s">
        <v>120</v>
      </c>
      <c r="H3076" t="s">
        <v>15</v>
      </c>
      <c r="I3076">
        <v>4</v>
      </c>
      <c r="J3076">
        <v>79</v>
      </c>
      <c r="K3076" t="s">
        <v>16</v>
      </c>
      <c r="L3076" t="s">
        <v>17</v>
      </c>
      <c r="M3076" t="s">
        <v>60</v>
      </c>
      <c r="N3076" s="18">
        <f>VLOOKUP(Barcelona_Idealista4[[#This Row],[lift]],Tabla5[],2,0)</f>
        <v>0</v>
      </c>
      <c r="O3076" s="25">
        <v>255000</v>
      </c>
      <c r="P3076" s="25">
        <f>Barcelona_Idealista4[[#This Row],[prices]]/Barcelona_Idealista4[[#This Row],[area_m2]]</f>
        <v>3227.8481012658226</v>
      </c>
      <c r="Q3076" t="str">
        <f>_xlfn.TEXTJOIN("-",0,Barcelona_Idealista4[[#This Row],[condition]],Barcelona_Idealista4[[#This Row],[prices]])</f>
        <v>needs refurb-255000</v>
      </c>
      <c r="R3076" s="11" t="str" cm="1">
        <f t="array" ref="R30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7" spans="1:18" x14ac:dyDescent="0.2">
      <c r="A3077" s="1">
        <v>45111</v>
      </c>
      <c r="B3077" s="14">
        <f>YEAR(Barcelona_Idealista4[[#This Row],[Fecha]])</f>
        <v>2023</v>
      </c>
      <c r="C3077" t="s">
        <v>3198</v>
      </c>
      <c r="D3077" t="s">
        <v>11</v>
      </c>
      <c r="E3077" t="s">
        <v>19</v>
      </c>
      <c r="F3077" t="s">
        <v>73</v>
      </c>
      <c r="G3077" t="s">
        <v>120</v>
      </c>
      <c r="H3077" t="s">
        <v>15</v>
      </c>
      <c r="I3077">
        <v>6</v>
      </c>
      <c r="J3077">
        <v>258</v>
      </c>
      <c r="K3077" t="s">
        <v>16</v>
      </c>
      <c r="L3077" t="s">
        <v>17</v>
      </c>
      <c r="M3077" t="s">
        <v>21</v>
      </c>
      <c r="N3077" s="18">
        <f>VLOOKUP(Barcelona_Idealista4[[#This Row],[lift]],Tabla5[],2,0)</f>
        <v>0</v>
      </c>
      <c r="O3077" s="25">
        <v>1100000</v>
      </c>
      <c r="P3077" s="25">
        <f>Barcelona_Idealista4[[#This Row],[prices]]/Barcelona_Idealista4[[#This Row],[area_m2]]</f>
        <v>4263.5658914728683</v>
      </c>
      <c r="Q3077" t="str">
        <f>_xlfn.TEXTJOIN("-",0,Barcelona_Idealista4[[#This Row],[condition]],Barcelona_Idealista4[[#This Row],[prices]])</f>
        <v>needs refurb-1100000</v>
      </c>
      <c r="R3077" s="11" t="str" cm="1">
        <f t="array" ref="R30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8" spans="1:18" x14ac:dyDescent="0.2">
      <c r="A3078" s="1">
        <v>45112</v>
      </c>
      <c r="B3078" s="14">
        <f>YEAR(Barcelona_Idealista4[[#This Row],[Fecha]])</f>
        <v>2023</v>
      </c>
      <c r="C3078" t="s">
        <v>3199</v>
      </c>
      <c r="D3078" t="s">
        <v>11</v>
      </c>
      <c r="E3078" t="s">
        <v>47</v>
      </c>
      <c r="F3078" t="s">
        <v>86</v>
      </c>
      <c r="G3078" t="s">
        <v>120</v>
      </c>
      <c r="H3078" t="s">
        <v>15</v>
      </c>
      <c r="I3078">
        <v>1</v>
      </c>
      <c r="J3078">
        <v>68</v>
      </c>
      <c r="K3078" t="s">
        <v>28</v>
      </c>
      <c r="L3078" t="s">
        <v>17</v>
      </c>
      <c r="M3078" t="s">
        <v>21</v>
      </c>
      <c r="N3078" s="18">
        <f>VLOOKUP(Barcelona_Idealista4[[#This Row],[lift]],Tabla5[],2,0)</f>
        <v>0.02</v>
      </c>
      <c r="O3078" s="25">
        <v>280000</v>
      </c>
      <c r="P3078" s="25">
        <f>Barcelona_Idealista4[[#This Row],[prices]]/Barcelona_Idealista4[[#This Row],[area_m2]]</f>
        <v>4117.6470588235297</v>
      </c>
      <c r="Q3078" t="str">
        <f>_xlfn.TEXTJOIN("-",0,Barcelona_Idealista4[[#This Row],[condition]],Barcelona_Idealista4[[#This Row],[prices]])</f>
        <v>needs refurb-280000</v>
      </c>
      <c r="R3078" s="11" t="str" cm="1">
        <f t="array" ref="R30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79" spans="1:18" x14ac:dyDescent="0.2">
      <c r="A3079" s="1">
        <v>45113</v>
      </c>
      <c r="B3079" s="14">
        <f>YEAR(Barcelona_Idealista4[[#This Row],[Fecha]])</f>
        <v>2023</v>
      </c>
      <c r="C3079" t="s">
        <v>3200</v>
      </c>
      <c r="D3079" t="s">
        <v>11</v>
      </c>
      <c r="E3079" t="s">
        <v>37</v>
      </c>
      <c r="F3079" t="s">
        <v>74</v>
      </c>
      <c r="G3079" t="s">
        <v>120</v>
      </c>
      <c r="H3079" t="s">
        <v>15</v>
      </c>
      <c r="I3079">
        <v>1</v>
      </c>
      <c r="J3079">
        <v>42</v>
      </c>
      <c r="K3079" t="s">
        <v>28</v>
      </c>
      <c r="L3079" t="s">
        <v>67</v>
      </c>
      <c r="M3079" t="s">
        <v>40</v>
      </c>
      <c r="N3079" s="18">
        <f>VLOOKUP(Barcelona_Idealista4[[#This Row],[lift]],Tabla5[],2,0)</f>
        <v>0.02</v>
      </c>
      <c r="O3079" s="25">
        <v>112000</v>
      </c>
      <c r="P3079" s="25">
        <f>Barcelona_Idealista4[[#This Row],[prices]]/Barcelona_Idealista4[[#This Row],[area_m2]]</f>
        <v>2666.6666666666665</v>
      </c>
      <c r="Q3079" t="str">
        <f>_xlfn.TEXTJOIN("-",0,Barcelona_Idealista4[[#This Row],[condition]],Barcelona_Idealista4[[#This Row],[prices]])</f>
        <v>needs refurb-112000</v>
      </c>
      <c r="R3079" s="11" t="str" cm="1">
        <f t="array" ref="R307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80" spans="1:18" x14ac:dyDescent="0.2">
      <c r="A3080" s="1">
        <v>45114</v>
      </c>
      <c r="B3080" s="14">
        <f>YEAR(Barcelona_Idealista4[[#This Row],[Fecha]])</f>
        <v>2023</v>
      </c>
      <c r="C3080" t="s">
        <v>3201</v>
      </c>
      <c r="D3080" t="s">
        <v>11</v>
      </c>
      <c r="E3080" t="s">
        <v>54</v>
      </c>
      <c r="F3080" t="s">
        <v>55</v>
      </c>
      <c r="G3080" t="s">
        <v>120</v>
      </c>
      <c r="H3080" t="s">
        <v>15</v>
      </c>
      <c r="I3080">
        <v>3</v>
      </c>
      <c r="J3080">
        <v>59</v>
      </c>
      <c r="K3080" t="s">
        <v>16</v>
      </c>
      <c r="L3080" t="s">
        <v>17</v>
      </c>
      <c r="M3080" t="s">
        <v>58</v>
      </c>
      <c r="N3080" s="18">
        <f>VLOOKUP(Barcelona_Idealista4[[#This Row],[lift]],Tabla5[],2,0)</f>
        <v>0</v>
      </c>
      <c r="O3080" s="25">
        <v>189000</v>
      </c>
      <c r="P3080" s="25">
        <f>Barcelona_Idealista4[[#This Row],[prices]]/Barcelona_Idealista4[[#This Row],[area_m2]]</f>
        <v>3203.3898305084745</v>
      </c>
      <c r="Q3080" t="str">
        <f>_xlfn.TEXTJOIN("-",0,Barcelona_Idealista4[[#This Row],[condition]],Barcelona_Idealista4[[#This Row],[prices]])</f>
        <v>needs refurb-189000</v>
      </c>
      <c r="R3080" s="11" t="str" cm="1">
        <f t="array" ref="R30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1" spans="1:18" x14ac:dyDescent="0.2">
      <c r="A3081" s="1">
        <v>45115</v>
      </c>
      <c r="B3081" s="14">
        <f>YEAR(Barcelona_Idealista4[[#This Row],[Fecha]])</f>
        <v>2023</v>
      </c>
      <c r="C3081" t="s">
        <v>3202</v>
      </c>
      <c r="D3081" t="s">
        <v>11</v>
      </c>
      <c r="E3081" t="s">
        <v>12</v>
      </c>
      <c r="F3081" t="s">
        <v>31</v>
      </c>
      <c r="G3081" t="s">
        <v>120</v>
      </c>
      <c r="H3081" t="s">
        <v>15</v>
      </c>
      <c r="I3081">
        <v>5</v>
      </c>
      <c r="J3081">
        <v>150</v>
      </c>
      <c r="K3081" t="s">
        <v>16</v>
      </c>
      <c r="L3081" t="s">
        <v>17</v>
      </c>
      <c r="M3081" t="s">
        <v>36</v>
      </c>
      <c r="N3081" s="18">
        <f>VLOOKUP(Barcelona_Idealista4[[#This Row],[lift]],Tabla5[],2,0)</f>
        <v>0</v>
      </c>
      <c r="O3081" s="25">
        <v>540000</v>
      </c>
      <c r="P3081" s="25">
        <f>Barcelona_Idealista4[[#This Row],[prices]]/Barcelona_Idealista4[[#This Row],[area_m2]]</f>
        <v>3600</v>
      </c>
      <c r="Q3081" t="str">
        <f>_xlfn.TEXTJOIN("-",0,Barcelona_Idealista4[[#This Row],[condition]],Barcelona_Idealista4[[#This Row],[prices]])</f>
        <v>needs refurb-540000</v>
      </c>
      <c r="R3081" s="11" t="str" cm="1">
        <f t="array" ref="R30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2" spans="1:18" x14ac:dyDescent="0.2">
      <c r="A3082" s="1">
        <v>45116</v>
      </c>
      <c r="B3082" s="14">
        <f>YEAR(Barcelona_Idealista4[[#This Row],[Fecha]])</f>
        <v>2023</v>
      </c>
      <c r="C3082" t="s">
        <v>3203</v>
      </c>
      <c r="D3082" t="s">
        <v>11</v>
      </c>
      <c r="E3082" t="s">
        <v>12</v>
      </c>
      <c r="F3082" t="s">
        <v>41</v>
      </c>
      <c r="G3082" t="s">
        <v>120</v>
      </c>
      <c r="H3082" t="s">
        <v>15</v>
      </c>
      <c r="I3082">
        <v>4</v>
      </c>
      <c r="J3082">
        <v>115</v>
      </c>
      <c r="K3082" t="s">
        <v>16</v>
      </c>
      <c r="L3082" t="s">
        <v>17</v>
      </c>
      <c r="M3082" t="s">
        <v>57</v>
      </c>
      <c r="N3082" s="18">
        <f>VLOOKUP(Barcelona_Idealista4[[#This Row],[lift]],Tabla5[],2,0)</f>
        <v>0</v>
      </c>
      <c r="O3082" s="25">
        <v>550000</v>
      </c>
      <c r="P3082" s="25">
        <f>Barcelona_Idealista4[[#This Row],[prices]]/Barcelona_Idealista4[[#This Row],[area_m2]]</f>
        <v>4782.608695652174</v>
      </c>
      <c r="Q3082" t="str">
        <f>_xlfn.TEXTJOIN("-",0,Barcelona_Idealista4[[#This Row],[condition]],Barcelona_Idealista4[[#This Row],[prices]])</f>
        <v>needs refurb-550000</v>
      </c>
      <c r="R3082" s="11" t="str" cm="1">
        <f t="array" ref="R308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3" spans="1:18" x14ac:dyDescent="0.2">
      <c r="A3083" s="1">
        <v>45117</v>
      </c>
      <c r="B3083" s="14">
        <f>YEAR(Barcelona_Idealista4[[#This Row],[Fecha]])</f>
        <v>2023</v>
      </c>
      <c r="C3083" t="s">
        <v>3204</v>
      </c>
      <c r="D3083" t="s">
        <v>11</v>
      </c>
      <c r="E3083" t="s">
        <v>50</v>
      </c>
      <c r="F3083" t="s">
        <v>66</v>
      </c>
      <c r="G3083" t="s">
        <v>120</v>
      </c>
      <c r="H3083" t="s">
        <v>15</v>
      </c>
      <c r="I3083">
        <v>2</v>
      </c>
      <c r="J3083">
        <v>85</v>
      </c>
      <c r="K3083" t="s">
        <v>28</v>
      </c>
      <c r="L3083" t="s">
        <v>67</v>
      </c>
      <c r="M3083" t="s">
        <v>52</v>
      </c>
      <c r="N3083" s="18">
        <f>VLOOKUP(Barcelona_Idealista4[[#This Row],[lift]],Tabla5[],2,0)</f>
        <v>0.02</v>
      </c>
      <c r="O3083" s="25">
        <v>185000</v>
      </c>
      <c r="P3083" s="25">
        <f>Barcelona_Idealista4[[#This Row],[prices]]/Barcelona_Idealista4[[#This Row],[area_m2]]</f>
        <v>2176.4705882352941</v>
      </c>
      <c r="Q3083" t="str">
        <f>_xlfn.TEXTJOIN("-",0,Barcelona_Idealista4[[#This Row],[condition]],Barcelona_Idealista4[[#This Row],[prices]])</f>
        <v>needs refurb-185000</v>
      </c>
      <c r="R3083" s="11" t="str" cm="1">
        <f t="array" ref="R308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84" spans="1:18" x14ac:dyDescent="0.2">
      <c r="A3084" s="1">
        <v>45118</v>
      </c>
      <c r="B3084" s="14">
        <f>YEAR(Barcelona_Idealista4[[#This Row],[Fecha]])</f>
        <v>2023</v>
      </c>
      <c r="C3084" t="s">
        <v>3205</v>
      </c>
      <c r="D3084" t="s">
        <v>11</v>
      </c>
      <c r="E3084" t="s">
        <v>12</v>
      </c>
      <c r="F3084" t="s">
        <v>31</v>
      </c>
      <c r="G3084" t="s">
        <v>120</v>
      </c>
      <c r="H3084" t="s">
        <v>15</v>
      </c>
      <c r="I3084">
        <v>4</v>
      </c>
      <c r="J3084">
        <v>75</v>
      </c>
      <c r="K3084" t="s">
        <v>16</v>
      </c>
      <c r="L3084" t="s">
        <v>17</v>
      </c>
      <c r="M3084" t="s">
        <v>40</v>
      </c>
      <c r="N3084" s="18">
        <f>VLOOKUP(Barcelona_Idealista4[[#This Row],[lift]],Tabla5[],2,0)</f>
        <v>0</v>
      </c>
      <c r="O3084" s="25">
        <v>325000</v>
      </c>
      <c r="P3084" s="25">
        <f>Barcelona_Idealista4[[#This Row],[prices]]/Barcelona_Idealista4[[#This Row],[area_m2]]</f>
        <v>4333.333333333333</v>
      </c>
      <c r="Q3084" t="str">
        <f>_xlfn.TEXTJOIN("-",0,Barcelona_Idealista4[[#This Row],[condition]],Barcelona_Idealista4[[#This Row],[prices]])</f>
        <v>needs refurb-325000</v>
      </c>
      <c r="R3084" s="11" t="str" cm="1">
        <f t="array" ref="R30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5" spans="1:18" x14ac:dyDescent="0.2">
      <c r="A3085" s="1">
        <v>45119</v>
      </c>
      <c r="B3085" s="14">
        <f>YEAR(Barcelona_Idealista4[[#This Row],[Fecha]])</f>
        <v>2023</v>
      </c>
      <c r="C3085" t="s">
        <v>3206</v>
      </c>
      <c r="D3085" t="s">
        <v>11</v>
      </c>
      <c r="E3085" t="s">
        <v>19</v>
      </c>
      <c r="F3085" t="s">
        <v>20</v>
      </c>
      <c r="G3085" t="s">
        <v>120</v>
      </c>
      <c r="H3085" t="s">
        <v>15</v>
      </c>
      <c r="I3085">
        <v>2</v>
      </c>
      <c r="J3085">
        <v>150</v>
      </c>
      <c r="K3085" t="s">
        <v>28</v>
      </c>
      <c r="L3085" t="s">
        <v>17</v>
      </c>
      <c r="M3085" t="s">
        <v>57</v>
      </c>
      <c r="N3085" s="18">
        <f>VLOOKUP(Barcelona_Idealista4[[#This Row],[lift]],Tabla5[],2,0)</f>
        <v>0.02</v>
      </c>
      <c r="O3085" s="25">
        <v>900000</v>
      </c>
      <c r="P3085" s="25">
        <f>Barcelona_Idealista4[[#This Row],[prices]]/Barcelona_Idealista4[[#This Row],[area_m2]]</f>
        <v>6000</v>
      </c>
      <c r="Q3085" t="str">
        <f>_xlfn.TEXTJOIN("-",0,Barcelona_Idealista4[[#This Row],[condition]],Barcelona_Idealista4[[#This Row],[prices]])</f>
        <v>needs refurb-900000</v>
      </c>
      <c r="R3085" s="11" t="str" cm="1">
        <f t="array" ref="R30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6" spans="1:18" x14ac:dyDescent="0.2">
      <c r="A3086" s="1">
        <v>45120</v>
      </c>
      <c r="B3086" s="14">
        <f>YEAR(Barcelona_Idealista4[[#This Row],[Fecha]])</f>
        <v>2023</v>
      </c>
      <c r="C3086" t="s">
        <v>3207</v>
      </c>
      <c r="D3086" t="s">
        <v>11</v>
      </c>
      <c r="E3086" t="s">
        <v>37</v>
      </c>
      <c r="F3086" t="s">
        <v>49</v>
      </c>
      <c r="G3086" t="s">
        <v>120</v>
      </c>
      <c r="H3086" t="s">
        <v>15</v>
      </c>
      <c r="I3086">
        <v>4</v>
      </c>
      <c r="J3086">
        <v>137</v>
      </c>
      <c r="K3086" t="s">
        <v>16</v>
      </c>
      <c r="L3086" t="s">
        <v>17</v>
      </c>
      <c r="M3086" t="s">
        <v>18</v>
      </c>
      <c r="N3086" s="18">
        <f>VLOOKUP(Barcelona_Idealista4[[#This Row],[lift]],Tabla5[],2,0)</f>
        <v>0</v>
      </c>
      <c r="O3086" s="25">
        <v>480000</v>
      </c>
      <c r="P3086" s="25">
        <f>Barcelona_Idealista4[[#This Row],[prices]]/Barcelona_Idealista4[[#This Row],[area_m2]]</f>
        <v>3503.6496350364964</v>
      </c>
      <c r="Q3086" t="str">
        <f>_xlfn.TEXTJOIN("-",0,Barcelona_Idealista4[[#This Row],[condition]],Barcelona_Idealista4[[#This Row],[prices]])</f>
        <v>needs refurb-480000</v>
      </c>
      <c r="R3086" s="11" t="str" cm="1">
        <f t="array" ref="R30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7" spans="1:18" x14ac:dyDescent="0.2">
      <c r="A3087" s="1">
        <v>45121</v>
      </c>
      <c r="B3087" s="14">
        <f>YEAR(Barcelona_Idealista4[[#This Row],[Fecha]])</f>
        <v>2023</v>
      </c>
      <c r="C3087" t="s">
        <v>3208</v>
      </c>
      <c r="D3087" t="s">
        <v>11</v>
      </c>
      <c r="E3087" t="s">
        <v>34</v>
      </c>
      <c r="F3087" t="s">
        <v>35</v>
      </c>
      <c r="G3087" t="s">
        <v>120</v>
      </c>
      <c r="H3087" t="s">
        <v>15</v>
      </c>
      <c r="I3087">
        <v>6</v>
      </c>
      <c r="J3087">
        <v>159</v>
      </c>
      <c r="K3087" t="s">
        <v>16</v>
      </c>
      <c r="L3087" t="s">
        <v>17</v>
      </c>
      <c r="M3087" t="s">
        <v>36</v>
      </c>
      <c r="N3087" s="18">
        <f>VLOOKUP(Barcelona_Idealista4[[#This Row],[lift]],Tabla5[],2,0)</f>
        <v>0</v>
      </c>
      <c r="O3087" s="25">
        <v>928800</v>
      </c>
      <c r="P3087" s="25">
        <f>Barcelona_Idealista4[[#This Row],[prices]]/Barcelona_Idealista4[[#This Row],[area_m2]]</f>
        <v>5841.5094339622638</v>
      </c>
      <c r="Q3087" t="str">
        <f>_xlfn.TEXTJOIN("-",0,Barcelona_Idealista4[[#This Row],[condition]],Barcelona_Idealista4[[#This Row],[prices]])</f>
        <v>needs refurb-928800</v>
      </c>
      <c r="R3087" s="11" t="str" cm="1">
        <f t="array" ref="R30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8" spans="1:18" x14ac:dyDescent="0.2">
      <c r="A3088" s="1">
        <v>45122</v>
      </c>
      <c r="B3088" s="14">
        <f>YEAR(Barcelona_Idealista4[[#This Row],[Fecha]])</f>
        <v>2023</v>
      </c>
      <c r="C3088" t="s">
        <v>3209</v>
      </c>
      <c r="D3088" t="s">
        <v>11</v>
      </c>
      <c r="E3088" t="s">
        <v>12</v>
      </c>
      <c r="F3088" t="s">
        <v>30</v>
      </c>
      <c r="G3088" t="s">
        <v>120</v>
      </c>
      <c r="H3088" t="s">
        <v>15</v>
      </c>
      <c r="I3088">
        <v>5</v>
      </c>
      <c r="J3088">
        <v>135</v>
      </c>
      <c r="K3088" t="s">
        <v>16</v>
      </c>
      <c r="L3088" t="s">
        <v>17</v>
      </c>
      <c r="M3088" t="s">
        <v>40</v>
      </c>
      <c r="N3088" s="18">
        <f>VLOOKUP(Barcelona_Idealista4[[#This Row],[lift]],Tabla5[],2,0)</f>
        <v>0</v>
      </c>
      <c r="O3088" s="25">
        <v>450000</v>
      </c>
      <c r="P3088" s="25">
        <f>Barcelona_Idealista4[[#This Row],[prices]]/Barcelona_Idealista4[[#This Row],[area_m2]]</f>
        <v>3333.3333333333335</v>
      </c>
      <c r="Q3088" t="str">
        <f>_xlfn.TEXTJOIN("-",0,Barcelona_Idealista4[[#This Row],[condition]],Barcelona_Idealista4[[#This Row],[prices]])</f>
        <v>needs refurb-450000</v>
      </c>
      <c r="R3088" s="11" t="str" cm="1">
        <f t="array" ref="R30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89" spans="1:18" x14ac:dyDescent="0.2">
      <c r="A3089" s="1">
        <v>45123</v>
      </c>
      <c r="B3089" s="14">
        <f>YEAR(Barcelona_Idealista4[[#This Row],[Fecha]])</f>
        <v>2023</v>
      </c>
      <c r="C3089" t="s">
        <v>3210</v>
      </c>
      <c r="D3089" t="s">
        <v>11</v>
      </c>
      <c r="E3089" t="s">
        <v>37</v>
      </c>
      <c r="F3089" t="s">
        <v>49</v>
      </c>
      <c r="G3089" t="s">
        <v>120</v>
      </c>
      <c r="H3089" t="s">
        <v>15</v>
      </c>
      <c r="I3089">
        <v>1</v>
      </c>
      <c r="J3089">
        <v>50</v>
      </c>
      <c r="K3089" t="s">
        <v>28</v>
      </c>
      <c r="L3089" t="s">
        <v>67</v>
      </c>
      <c r="M3089" t="s">
        <v>18</v>
      </c>
      <c r="N3089" s="18">
        <f>VLOOKUP(Barcelona_Idealista4[[#This Row],[lift]],Tabla5[],2,0)</f>
        <v>0.02</v>
      </c>
      <c r="O3089" s="25">
        <v>210000</v>
      </c>
      <c r="P3089" s="25">
        <f>Barcelona_Idealista4[[#This Row],[prices]]/Barcelona_Idealista4[[#This Row],[area_m2]]</f>
        <v>4200</v>
      </c>
      <c r="Q3089" t="str">
        <f>_xlfn.TEXTJOIN("-",0,Barcelona_Idealista4[[#This Row],[condition]],Barcelona_Idealista4[[#This Row],[prices]])</f>
        <v>needs refurb-210000</v>
      </c>
      <c r="R3089" s="11" t="str" cm="1">
        <f t="array" ref="R308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0" spans="1:18" x14ac:dyDescent="0.2">
      <c r="A3090" s="1">
        <v>45124</v>
      </c>
      <c r="B3090" s="14">
        <f>YEAR(Barcelona_Idealista4[[#This Row],[Fecha]])</f>
        <v>2023</v>
      </c>
      <c r="C3090" t="s">
        <v>3211</v>
      </c>
      <c r="D3090" t="s">
        <v>11</v>
      </c>
      <c r="E3090" t="s">
        <v>12</v>
      </c>
      <c r="F3090" t="s">
        <v>30</v>
      </c>
      <c r="G3090" t="s">
        <v>120</v>
      </c>
      <c r="H3090" t="s">
        <v>15</v>
      </c>
      <c r="I3090">
        <v>3</v>
      </c>
      <c r="J3090">
        <v>89</v>
      </c>
      <c r="K3090" t="s">
        <v>16</v>
      </c>
      <c r="L3090" t="s">
        <v>17</v>
      </c>
      <c r="M3090" t="s">
        <v>40</v>
      </c>
      <c r="N3090" s="18">
        <f>VLOOKUP(Barcelona_Idealista4[[#This Row],[lift]],Tabla5[],2,0)</f>
        <v>0</v>
      </c>
      <c r="O3090" s="25">
        <v>275000</v>
      </c>
      <c r="P3090" s="25">
        <f>Barcelona_Idealista4[[#This Row],[prices]]/Barcelona_Idealista4[[#This Row],[area_m2]]</f>
        <v>3089.8876404494381</v>
      </c>
      <c r="Q3090" t="str">
        <f>_xlfn.TEXTJOIN("-",0,Barcelona_Idealista4[[#This Row],[condition]],Barcelona_Idealista4[[#This Row],[prices]])</f>
        <v>needs refurb-275000</v>
      </c>
      <c r="R3090" s="11" t="str" cm="1">
        <f t="array" ref="R30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1" spans="1:18" x14ac:dyDescent="0.2">
      <c r="A3091" s="1">
        <v>45125</v>
      </c>
      <c r="B3091" s="14">
        <f>YEAR(Barcelona_Idealista4[[#This Row],[Fecha]])</f>
        <v>2023</v>
      </c>
      <c r="C3091" t="s">
        <v>3212</v>
      </c>
      <c r="D3091" t="s">
        <v>11</v>
      </c>
      <c r="E3091" t="s">
        <v>12</v>
      </c>
      <c r="F3091" t="s">
        <v>30</v>
      </c>
      <c r="G3091" t="s">
        <v>120</v>
      </c>
      <c r="H3091" t="s">
        <v>15</v>
      </c>
      <c r="I3091">
        <v>3</v>
      </c>
      <c r="J3091">
        <v>70</v>
      </c>
      <c r="K3091" t="s">
        <v>16</v>
      </c>
      <c r="L3091" t="s">
        <v>17</v>
      </c>
      <c r="M3091" t="s">
        <v>21</v>
      </c>
      <c r="N3091" s="18">
        <f>VLOOKUP(Barcelona_Idealista4[[#This Row],[lift]],Tabla5[],2,0)</f>
        <v>0</v>
      </c>
      <c r="O3091" s="25">
        <v>258000</v>
      </c>
      <c r="P3091" s="25">
        <f>Barcelona_Idealista4[[#This Row],[prices]]/Barcelona_Idealista4[[#This Row],[area_m2]]</f>
        <v>3685.7142857142858</v>
      </c>
      <c r="Q3091" t="str">
        <f>_xlfn.TEXTJOIN("-",0,Barcelona_Idealista4[[#This Row],[condition]],Barcelona_Idealista4[[#This Row],[prices]])</f>
        <v>needs refurb-258000</v>
      </c>
      <c r="R3091" s="11" t="str" cm="1">
        <f t="array" ref="R30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2" spans="1:18" x14ac:dyDescent="0.2">
      <c r="A3092" s="1">
        <v>45126</v>
      </c>
      <c r="B3092" s="14">
        <f>YEAR(Barcelona_Idealista4[[#This Row],[Fecha]])</f>
        <v>2023</v>
      </c>
      <c r="C3092" t="s">
        <v>3213</v>
      </c>
      <c r="D3092" t="s">
        <v>11</v>
      </c>
      <c r="E3092" t="s">
        <v>12</v>
      </c>
      <c r="F3092" t="s">
        <v>30</v>
      </c>
      <c r="G3092" t="s">
        <v>120</v>
      </c>
      <c r="H3092" t="s">
        <v>15</v>
      </c>
      <c r="I3092">
        <v>3</v>
      </c>
      <c r="J3092">
        <v>67</v>
      </c>
      <c r="K3092" t="s">
        <v>16</v>
      </c>
      <c r="L3092" t="s">
        <v>17</v>
      </c>
      <c r="M3092" t="s">
        <v>24</v>
      </c>
      <c r="N3092" s="18">
        <f>VLOOKUP(Barcelona_Idealista4[[#This Row],[lift]],Tabla5[],2,0)</f>
        <v>0</v>
      </c>
      <c r="O3092" s="25">
        <v>252000</v>
      </c>
      <c r="P3092" s="25">
        <f>Barcelona_Idealista4[[#This Row],[prices]]/Barcelona_Idealista4[[#This Row],[area_m2]]</f>
        <v>3761.1940298507461</v>
      </c>
      <c r="Q3092" t="str">
        <f>_xlfn.TEXTJOIN("-",0,Barcelona_Idealista4[[#This Row],[condition]],Barcelona_Idealista4[[#This Row],[prices]])</f>
        <v>needs refurb-252000</v>
      </c>
      <c r="R3092" s="11" t="str" cm="1">
        <f t="array" ref="R309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3" spans="1:18" x14ac:dyDescent="0.2">
      <c r="A3093" s="1">
        <v>45127</v>
      </c>
      <c r="B3093" s="14">
        <f>YEAR(Barcelona_Idealista4[[#This Row],[Fecha]])</f>
        <v>2023</v>
      </c>
      <c r="C3093" t="s">
        <v>3214</v>
      </c>
      <c r="D3093" t="s">
        <v>11</v>
      </c>
      <c r="E3093" t="s">
        <v>42</v>
      </c>
      <c r="F3093" t="s">
        <v>43</v>
      </c>
      <c r="G3093" t="s">
        <v>120</v>
      </c>
      <c r="H3093" t="s">
        <v>15</v>
      </c>
      <c r="I3093">
        <v>2</v>
      </c>
      <c r="J3093">
        <v>56</v>
      </c>
      <c r="K3093" t="s">
        <v>28</v>
      </c>
      <c r="L3093" t="s">
        <v>17</v>
      </c>
      <c r="M3093" t="s">
        <v>40</v>
      </c>
      <c r="N3093" s="18">
        <f>VLOOKUP(Barcelona_Idealista4[[#This Row],[lift]],Tabla5[],2,0)</f>
        <v>0.02</v>
      </c>
      <c r="O3093" s="25">
        <v>160000</v>
      </c>
      <c r="P3093" s="25">
        <f>Barcelona_Idealista4[[#This Row],[prices]]/Barcelona_Idealista4[[#This Row],[area_m2]]</f>
        <v>2857.1428571428573</v>
      </c>
      <c r="Q3093" t="str">
        <f>_xlfn.TEXTJOIN("-",0,Barcelona_Idealista4[[#This Row],[condition]],Barcelona_Idealista4[[#This Row],[prices]])</f>
        <v>needs refurb-160000</v>
      </c>
      <c r="R3093" s="11" t="str" cm="1">
        <f t="array" ref="R309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94" spans="1:18" x14ac:dyDescent="0.2">
      <c r="A3094" s="1">
        <v>45128</v>
      </c>
      <c r="B3094" s="14">
        <f>YEAR(Barcelona_Idealista4[[#This Row],[Fecha]])</f>
        <v>2023</v>
      </c>
      <c r="C3094" t="s">
        <v>3215</v>
      </c>
      <c r="D3094" t="s">
        <v>11</v>
      </c>
      <c r="E3094" t="s">
        <v>25</v>
      </c>
      <c r="F3094" t="s">
        <v>99</v>
      </c>
      <c r="G3094" t="s">
        <v>120</v>
      </c>
      <c r="H3094" t="s">
        <v>76</v>
      </c>
      <c r="I3094">
        <v>2</v>
      </c>
      <c r="J3094">
        <v>100</v>
      </c>
      <c r="K3094" t="s">
        <v>28</v>
      </c>
      <c r="L3094" t="s">
        <v>17</v>
      </c>
      <c r="M3094" t="s">
        <v>29</v>
      </c>
      <c r="N3094" s="18">
        <f>VLOOKUP(Barcelona_Idealista4[[#This Row],[lift]],Tabla5[],2,0)</f>
        <v>0.02</v>
      </c>
      <c r="O3094" s="25">
        <v>250000</v>
      </c>
      <c r="P3094" s="25">
        <f>Barcelona_Idealista4[[#This Row],[prices]]/Barcelona_Idealista4[[#This Row],[area_m2]]</f>
        <v>2500</v>
      </c>
      <c r="Q3094" t="str">
        <f>_xlfn.TEXTJOIN("-",0,Barcelona_Idealista4[[#This Row],[condition]],Barcelona_Idealista4[[#This Row],[prices]])</f>
        <v>needs refurb-250000</v>
      </c>
      <c r="R3094" s="11" t="str" cm="1">
        <f t="array" ref="R309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095" spans="1:18" x14ac:dyDescent="0.2">
      <c r="A3095" s="1">
        <v>45129</v>
      </c>
      <c r="B3095" s="14">
        <f>YEAR(Barcelona_Idealista4[[#This Row],[Fecha]])</f>
        <v>2023</v>
      </c>
      <c r="C3095" t="s">
        <v>3216</v>
      </c>
      <c r="D3095" t="s">
        <v>11</v>
      </c>
      <c r="E3095" t="s">
        <v>19</v>
      </c>
      <c r="F3095" t="s">
        <v>73</v>
      </c>
      <c r="G3095" t="s">
        <v>120</v>
      </c>
      <c r="H3095" t="s">
        <v>15</v>
      </c>
      <c r="I3095">
        <v>4</v>
      </c>
      <c r="J3095">
        <v>114</v>
      </c>
      <c r="K3095" t="s">
        <v>16</v>
      </c>
      <c r="L3095" t="s">
        <v>17</v>
      </c>
      <c r="M3095" t="s">
        <v>40</v>
      </c>
      <c r="N3095" s="18">
        <f>VLOOKUP(Barcelona_Idealista4[[#This Row],[lift]],Tabla5[],2,0)</f>
        <v>0</v>
      </c>
      <c r="O3095" s="25">
        <v>460000</v>
      </c>
      <c r="P3095" s="25">
        <f>Barcelona_Idealista4[[#This Row],[prices]]/Barcelona_Idealista4[[#This Row],[area_m2]]</f>
        <v>4035.0877192982457</v>
      </c>
      <c r="Q3095" t="str">
        <f>_xlfn.TEXTJOIN("-",0,Barcelona_Idealista4[[#This Row],[condition]],Barcelona_Idealista4[[#This Row],[prices]])</f>
        <v>needs refurb-460000</v>
      </c>
      <c r="R3095" s="11" t="str" cm="1">
        <f t="array" ref="R30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6" spans="1:18" x14ac:dyDescent="0.2">
      <c r="A3096" s="1">
        <v>45130</v>
      </c>
      <c r="B3096" s="14">
        <f>YEAR(Barcelona_Idealista4[[#This Row],[Fecha]])</f>
        <v>2023</v>
      </c>
      <c r="C3096" t="s">
        <v>3217</v>
      </c>
      <c r="D3096" t="s">
        <v>11</v>
      </c>
      <c r="E3096" t="s">
        <v>42</v>
      </c>
      <c r="F3096" t="s">
        <v>61</v>
      </c>
      <c r="G3096" t="s">
        <v>120</v>
      </c>
      <c r="H3096" t="s">
        <v>15</v>
      </c>
      <c r="I3096">
        <v>4</v>
      </c>
      <c r="J3096">
        <v>69</v>
      </c>
      <c r="K3096" t="s">
        <v>16</v>
      </c>
      <c r="L3096" t="s">
        <v>17</v>
      </c>
      <c r="M3096" t="s">
        <v>18</v>
      </c>
      <c r="N3096" s="18">
        <f>VLOOKUP(Barcelona_Idealista4[[#This Row],[lift]],Tabla5[],2,0)</f>
        <v>0</v>
      </c>
      <c r="O3096" s="25">
        <v>279000</v>
      </c>
      <c r="P3096" s="25">
        <f>Barcelona_Idealista4[[#This Row],[prices]]/Barcelona_Idealista4[[#This Row],[area_m2]]</f>
        <v>4043.478260869565</v>
      </c>
      <c r="Q3096" t="str">
        <f>_xlfn.TEXTJOIN("-",0,Barcelona_Idealista4[[#This Row],[condition]],Barcelona_Idealista4[[#This Row],[prices]])</f>
        <v>needs refurb-279000</v>
      </c>
      <c r="R3096" s="11" t="str" cm="1">
        <f t="array" ref="R309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7" spans="1:18" x14ac:dyDescent="0.2">
      <c r="A3097" s="1">
        <v>45131</v>
      </c>
      <c r="B3097" s="14">
        <f>YEAR(Barcelona_Idealista4[[#This Row],[Fecha]])</f>
        <v>2023</v>
      </c>
      <c r="C3097" t="s">
        <v>3218</v>
      </c>
      <c r="D3097" t="s">
        <v>11</v>
      </c>
      <c r="E3097" t="s">
        <v>19</v>
      </c>
      <c r="F3097" t="s">
        <v>73</v>
      </c>
      <c r="G3097" t="s">
        <v>120</v>
      </c>
      <c r="H3097" t="s">
        <v>15</v>
      </c>
      <c r="I3097">
        <v>5</v>
      </c>
      <c r="J3097">
        <v>126</v>
      </c>
      <c r="K3097" t="s">
        <v>16</v>
      </c>
      <c r="L3097" t="s">
        <v>17</v>
      </c>
      <c r="M3097" t="s">
        <v>40</v>
      </c>
      <c r="N3097" s="18">
        <f>VLOOKUP(Barcelona_Idealista4[[#This Row],[lift]],Tabla5[],2,0)</f>
        <v>0</v>
      </c>
      <c r="O3097" s="25">
        <v>480000</v>
      </c>
      <c r="P3097" s="25">
        <f>Barcelona_Idealista4[[#This Row],[prices]]/Barcelona_Idealista4[[#This Row],[area_m2]]</f>
        <v>3809.5238095238096</v>
      </c>
      <c r="Q3097" t="str">
        <f>_xlfn.TEXTJOIN("-",0,Barcelona_Idealista4[[#This Row],[condition]],Barcelona_Idealista4[[#This Row],[prices]])</f>
        <v>needs refurb-480000</v>
      </c>
      <c r="R3097" s="11" t="str" cm="1">
        <f t="array" ref="R30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8" spans="1:18" x14ac:dyDescent="0.2">
      <c r="A3098" s="1">
        <v>45132</v>
      </c>
      <c r="B3098" s="14">
        <f>YEAR(Barcelona_Idealista4[[#This Row],[Fecha]])</f>
        <v>2023</v>
      </c>
      <c r="C3098" t="s">
        <v>3219</v>
      </c>
      <c r="D3098" t="s">
        <v>11</v>
      </c>
      <c r="E3098" t="s">
        <v>50</v>
      </c>
      <c r="F3098" t="s">
        <v>114</v>
      </c>
      <c r="G3098" t="s">
        <v>120</v>
      </c>
      <c r="H3098" t="s">
        <v>23</v>
      </c>
      <c r="I3098">
        <v>2</v>
      </c>
      <c r="J3098">
        <v>105</v>
      </c>
      <c r="K3098" t="s">
        <v>16</v>
      </c>
      <c r="L3098" t="s">
        <v>17</v>
      </c>
      <c r="M3098" t="s">
        <v>21</v>
      </c>
      <c r="N3098" s="18">
        <f>VLOOKUP(Barcelona_Idealista4[[#This Row],[lift]],Tabla5[],2,0)</f>
        <v>0</v>
      </c>
      <c r="O3098" s="25">
        <v>470000</v>
      </c>
      <c r="P3098" s="25">
        <f>Barcelona_Idealista4[[#This Row],[prices]]/Barcelona_Idealista4[[#This Row],[area_m2]]</f>
        <v>4476.1904761904761</v>
      </c>
      <c r="Q3098" t="str">
        <f>_xlfn.TEXTJOIN("-",0,Barcelona_Idealista4[[#This Row],[condition]],Barcelona_Idealista4[[#This Row],[prices]])</f>
        <v>needs refurb-470000</v>
      </c>
      <c r="R3098" s="11" t="str" cm="1">
        <f t="array" ref="R309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099" spans="1:18" x14ac:dyDescent="0.2">
      <c r="A3099" s="1">
        <v>45133</v>
      </c>
      <c r="B3099" s="14">
        <f>YEAR(Barcelona_Idealista4[[#This Row],[Fecha]])</f>
        <v>2023</v>
      </c>
      <c r="C3099" t="s">
        <v>3220</v>
      </c>
      <c r="D3099" t="s">
        <v>11</v>
      </c>
      <c r="E3099" t="s">
        <v>19</v>
      </c>
      <c r="F3099" t="s">
        <v>73</v>
      </c>
      <c r="G3099" t="s">
        <v>120</v>
      </c>
      <c r="H3099" t="s">
        <v>15</v>
      </c>
      <c r="I3099">
        <v>3</v>
      </c>
      <c r="J3099">
        <v>92</v>
      </c>
      <c r="K3099" t="s">
        <v>16</v>
      </c>
      <c r="L3099" t="s">
        <v>17</v>
      </c>
      <c r="M3099" t="s">
        <v>52</v>
      </c>
      <c r="N3099" s="18">
        <f>VLOOKUP(Barcelona_Idealista4[[#This Row],[lift]],Tabla5[],2,0)</f>
        <v>0</v>
      </c>
      <c r="O3099" s="25">
        <v>290000</v>
      </c>
      <c r="P3099" s="25">
        <f>Barcelona_Idealista4[[#This Row],[prices]]/Barcelona_Idealista4[[#This Row],[area_m2]]</f>
        <v>3152.1739130434785</v>
      </c>
      <c r="Q3099" t="str">
        <f>_xlfn.TEXTJOIN("-",0,Barcelona_Idealista4[[#This Row],[condition]],Barcelona_Idealista4[[#This Row],[prices]])</f>
        <v>needs refurb-290000</v>
      </c>
      <c r="R3099" s="11" t="str" cm="1">
        <f t="array" ref="R30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0" spans="1:18" x14ac:dyDescent="0.2">
      <c r="A3100" s="1">
        <v>45134</v>
      </c>
      <c r="B3100" s="14">
        <f>YEAR(Barcelona_Idealista4[[#This Row],[Fecha]])</f>
        <v>2023</v>
      </c>
      <c r="C3100" t="s">
        <v>3221</v>
      </c>
      <c r="D3100" t="s">
        <v>11</v>
      </c>
      <c r="E3100" t="s">
        <v>19</v>
      </c>
      <c r="F3100" t="s">
        <v>73</v>
      </c>
      <c r="G3100" t="s">
        <v>120</v>
      </c>
      <c r="H3100" t="s">
        <v>15</v>
      </c>
      <c r="I3100">
        <v>4</v>
      </c>
      <c r="J3100">
        <v>179</v>
      </c>
      <c r="K3100" t="s">
        <v>16</v>
      </c>
      <c r="L3100" t="s">
        <v>17</v>
      </c>
      <c r="M3100" t="s">
        <v>40</v>
      </c>
      <c r="N3100" s="18">
        <f>VLOOKUP(Barcelona_Idealista4[[#This Row],[lift]],Tabla5[],2,0)</f>
        <v>0</v>
      </c>
      <c r="O3100" s="25">
        <v>780000</v>
      </c>
      <c r="P3100" s="25">
        <f>Barcelona_Idealista4[[#This Row],[prices]]/Barcelona_Idealista4[[#This Row],[area_m2]]</f>
        <v>4357.5418994413412</v>
      </c>
      <c r="Q3100" t="str">
        <f>_xlfn.TEXTJOIN("-",0,Barcelona_Idealista4[[#This Row],[condition]],Barcelona_Idealista4[[#This Row],[prices]])</f>
        <v>needs refurb-780000</v>
      </c>
      <c r="R3100" s="11" t="str" cm="1">
        <f t="array" ref="R31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1" spans="1:18" x14ac:dyDescent="0.2">
      <c r="A3101" s="1">
        <v>45135</v>
      </c>
      <c r="B3101" s="14">
        <f>YEAR(Barcelona_Idealista4[[#This Row],[Fecha]])</f>
        <v>2023</v>
      </c>
      <c r="C3101" t="s">
        <v>3222</v>
      </c>
      <c r="D3101" t="s">
        <v>11</v>
      </c>
      <c r="E3101" t="s">
        <v>25</v>
      </c>
      <c r="F3101" t="s">
        <v>113</v>
      </c>
      <c r="G3101" t="s">
        <v>120</v>
      </c>
      <c r="H3101" t="s">
        <v>64</v>
      </c>
      <c r="I3101">
        <v>6</v>
      </c>
      <c r="J3101">
        <v>184</v>
      </c>
      <c r="K3101" t="s">
        <v>28</v>
      </c>
      <c r="L3101" t="s">
        <v>17</v>
      </c>
      <c r="M3101" t="s">
        <v>29</v>
      </c>
      <c r="N3101" s="18">
        <f>VLOOKUP(Barcelona_Idealista4[[#This Row],[lift]],Tabla5[],2,0)</f>
        <v>0.02</v>
      </c>
      <c r="O3101" s="25">
        <v>399000</v>
      </c>
      <c r="P3101" s="25">
        <f>Barcelona_Idealista4[[#This Row],[prices]]/Barcelona_Idealista4[[#This Row],[area_m2]]</f>
        <v>2168.478260869565</v>
      </c>
      <c r="Q3101" t="str">
        <f>_xlfn.TEXTJOIN("-",0,Barcelona_Idealista4[[#This Row],[condition]],Barcelona_Idealista4[[#This Row],[prices]])</f>
        <v>needs refurb-399000</v>
      </c>
      <c r="R3101" s="11" t="str" cm="1">
        <f t="array" ref="R310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2" spans="1:18" x14ac:dyDescent="0.2">
      <c r="A3102" s="1">
        <v>45136</v>
      </c>
      <c r="B3102" s="14">
        <f>YEAR(Barcelona_Idealista4[[#This Row],[Fecha]])</f>
        <v>2023</v>
      </c>
      <c r="C3102" t="s">
        <v>3223</v>
      </c>
      <c r="D3102" t="s">
        <v>11</v>
      </c>
      <c r="E3102" t="s">
        <v>42</v>
      </c>
      <c r="F3102" t="s">
        <v>78</v>
      </c>
      <c r="G3102" t="s">
        <v>120</v>
      </c>
      <c r="H3102" t="s">
        <v>15</v>
      </c>
      <c r="I3102">
        <v>2</v>
      </c>
      <c r="J3102">
        <v>55</v>
      </c>
      <c r="K3102" t="s">
        <v>28</v>
      </c>
      <c r="L3102" t="s">
        <v>17</v>
      </c>
      <c r="M3102" t="s">
        <v>21</v>
      </c>
      <c r="N3102" s="18">
        <f>VLOOKUP(Barcelona_Idealista4[[#This Row],[lift]],Tabla5[],2,0)</f>
        <v>0.02</v>
      </c>
      <c r="O3102" s="25">
        <v>120000</v>
      </c>
      <c r="P3102" s="25">
        <f>Barcelona_Idealista4[[#This Row],[prices]]/Barcelona_Idealista4[[#This Row],[area_m2]]</f>
        <v>2181.818181818182</v>
      </c>
      <c r="Q3102" t="str">
        <f>_xlfn.TEXTJOIN("-",0,Barcelona_Idealista4[[#This Row],[condition]],Barcelona_Idealista4[[#This Row],[prices]])</f>
        <v>needs refurb-120000</v>
      </c>
      <c r="R3102" s="11" t="str" cm="1">
        <f t="array" ref="R31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3" spans="1:18" x14ac:dyDescent="0.2">
      <c r="A3103" s="1">
        <v>45137</v>
      </c>
      <c r="B3103" s="14">
        <f>YEAR(Barcelona_Idealista4[[#This Row],[Fecha]])</f>
        <v>2023</v>
      </c>
      <c r="C3103" t="s">
        <v>3224</v>
      </c>
      <c r="D3103" t="s">
        <v>11</v>
      </c>
      <c r="E3103" t="s">
        <v>47</v>
      </c>
      <c r="F3103" t="s">
        <v>48</v>
      </c>
      <c r="G3103" t="s">
        <v>120</v>
      </c>
      <c r="H3103" t="s">
        <v>15</v>
      </c>
      <c r="I3103">
        <v>3</v>
      </c>
      <c r="J3103">
        <v>83</v>
      </c>
      <c r="K3103" t="s">
        <v>16</v>
      </c>
      <c r="L3103" t="s">
        <v>17</v>
      </c>
      <c r="M3103" t="s">
        <v>58</v>
      </c>
      <c r="N3103" s="18">
        <f>VLOOKUP(Barcelona_Idealista4[[#This Row],[lift]],Tabla5[],2,0)</f>
        <v>0</v>
      </c>
      <c r="O3103" s="25">
        <v>288000</v>
      </c>
      <c r="P3103" s="25">
        <f>Barcelona_Idealista4[[#This Row],[prices]]/Barcelona_Idealista4[[#This Row],[area_m2]]</f>
        <v>3469.8795180722891</v>
      </c>
      <c r="Q3103" t="str">
        <f>_xlfn.TEXTJOIN("-",0,Barcelona_Idealista4[[#This Row],[condition]],Barcelona_Idealista4[[#This Row],[prices]])</f>
        <v>needs refurb-288000</v>
      </c>
      <c r="R3103" s="11" t="str" cm="1">
        <f t="array" ref="R310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4" spans="1:18" x14ac:dyDescent="0.2">
      <c r="A3104" s="1">
        <v>45138</v>
      </c>
      <c r="B3104" s="14">
        <f>YEAR(Barcelona_Idealista4[[#This Row],[Fecha]])</f>
        <v>2023</v>
      </c>
      <c r="C3104" t="s">
        <v>3225</v>
      </c>
      <c r="D3104" t="s">
        <v>11</v>
      </c>
      <c r="E3104" t="s">
        <v>12</v>
      </c>
      <c r="F3104" t="s">
        <v>13</v>
      </c>
      <c r="G3104" t="s">
        <v>120</v>
      </c>
      <c r="H3104" t="s">
        <v>15</v>
      </c>
      <c r="I3104">
        <v>3</v>
      </c>
      <c r="J3104">
        <v>128</v>
      </c>
      <c r="K3104" t="s">
        <v>16</v>
      </c>
      <c r="L3104" t="s">
        <v>17</v>
      </c>
      <c r="M3104" t="s">
        <v>40</v>
      </c>
      <c r="N3104" s="18">
        <f>VLOOKUP(Barcelona_Idealista4[[#This Row],[lift]],Tabla5[],2,0)</f>
        <v>0</v>
      </c>
      <c r="O3104" s="25">
        <v>600000</v>
      </c>
      <c r="P3104" s="25">
        <f>Barcelona_Idealista4[[#This Row],[prices]]/Barcelona_Idealista4[[#This Row],[area_m2]]</f>
        <v>4687.5</v>
      </c>
      <c r="Q3104" t="str">
        <f>_xlfn.TEXTJOIN("-",0,Barcelona_Idealista4[[#This Row],[condition]],Barcelona_Idealista4[[#This Row],[prices]])</f>
        <v>needs refurb-600000</v>
      </c>
      <c r="R3104" s="11" t="str" cm="1">
        <f t="array" ref="R310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5" spans="1:18" x14ac:dyDescent="0.2">
      <c r="A3105" s="1">
        <v>45139</v>
      </c>
      <c r="B3105" s="14">
        <f>YEAR(Barcelona_Idealista4[[#This Row],[Fecha]])</f>
        <v>2023</v>
      </c>
      <c r="C3105" t="s">
        <v>3226</v>
      </c>
      <c r="D3105" t="s">
        <v>11</v>
      </c>
      <c r="E3105" t="s">
        <v>12</v>
      </c>
      <c r="F3105" t="s">
        <v>31</v>
      </c>
      <c r="G3105" t="s">
        <v>120</v>
      </c>
      <c r="H3105" t="s">
        <v>15</v>
      </c>
      <c r="I3105">
        <v>3</v>
      </c>
      <c r="J3105">
        <v>70</v>
      </c>
      <c r="K3105" t="s">
        <v>16</v>
      </c>
      <c r="L3105" t="s">
        <v>17</v>
      </c>
      <c r="M3105" t="s">
        <v>18</v>
      </c>
      <c r="N3105" s="18">
        <f>VLOOKUP(Barcelona_Idealista4[[#This Row],[lift]],Tabla5[],2,0)</f>
        <v>0</v>
      </c>
      <c r="O3105" s="25">
        <v>250000</v>
      </c>
      <c r="P3105" s="25">
        <f>Barcelona_Idealista4[[#This Row],[prices]]/Barcelona_Idealista4[[#This Row],[area_m2]]</f>
        <v>3571.4285714285716</v>
      </c>
      <c r="Q3105" t="str">
        <f>_xlfn.TEXTJOIN("-",0,Barcelona_Idealista4[[#This Row],[condition]],Barcelona_Idealista4[[#This Row],[prices]])</f>
        <v>needs refurb-250000</v>
      </c>
      <c r="R3105" s="11" t="str" cm="1">
        <f t="array" ref="R31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06" spans="1:18" x14ac:dyDescent="0.2">
      <c r="A3106" s="1">
        <v>45140</v>
      </c>
      <c r="B3106" s="14">
        <f>YEAR(Barcelona_Idealista4[[#This Row],[Fecha]])</f>
        <v>2023</v>
      </c>
      <c r="C3106" t="s">
        <v>3227</v>
      </c>
      <c r="D3106" t="s">
        <v>11</v>
      </c>
      <c r="E3106" t="s">
        <v>12</v>
      </c>
      <c r="F3106" t="s">
        <v>31</v>
      </c>
      <c r="G3106" t="s">
        <v>120</v>
      </c>
      <c r="H3106" t="s">
        <v>15</v>
      </c>
      <c r="I3106">
        <v>3</v>
      </c>
      <c r="J3106">
        <v>70</v>
      </c>
      <c r="K3106" t="s">
        <v>16</v>
      </c>
      <c r="L3106" t="s">
        <v>17</v>
      </c>
      <c r="M3106" t="s">
        <v>21</v>
      </c>
      <c r="N3106" s="18">
        <f>VLOOKUP(Barcelona_Idealista4[[#This Row],[lift]],Tabla5[],2,0)</f>
        <v>0</v>
      </c>
      <c r="O3106" s="25">
        <v>193000</v>
      </c>
      <c r="P3106" s="25">
        <f>Barcelona_Idealista4[[#This Row],[prices]]/Barcelona_Idealista4[[#This Row],[area_m2]]</f>
        <v>2757.1428571428573</v>
      </c>
      <c r="Q3106" t="str">
        <f>_xlfn.TEXTJOIN("-",0,Barcelona_Idealista4[[#This Row],[condition]],Barcelona_Idealista4[[#This Row],[prices]])</f>
        <v>needs refurb-193000</v>
      </c>
      <c r="R3106" s="11" t="str" cm="1">
        <f t="array" ref="R310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7" spans="1:18" x14ac:dyDescent="0.2">
      <c r="A3107" s="1">
        <v>45141</v>
      </c>
      <c r="B3107" s="14">
        <f>YEAR(Barcelona_Idealista4[[#This Row],[Fecha]])</f>
        <v>2023</v>
      </c>
      <c r="C3107" t="s">
        <v>3228</v>
      </c>
      <c r="D3107" t="s">
        <v>11</v>
      </c>
      <c r="E3107" t="s">
        <v>37</v>
      </c>
      <c r="F3107" t="s">
        <v>74</v>
      </c>
      <c r="G3107" t="s">
        <v>120</v>
      </c>
      <c r="H3107" t="s">
        <v>15</v>
      </c>
      <c r="I3107">
        <v>2</v>
      </c>
      <c r="J3107">
        <v>79</v>
      </c>
      <c r="K3107" t="s">
        <v>28</v>
      </c>
      <c r="L3107" t="s">
        <v>67</v>
      </c>
      <c r="M3107" t="s">
        <v>21</v>
      </c>
      <c r="N3107" s="18">
        <f>VLOOKUP(Barcelona_Idealista4[[#This Row],[lift]],Tabla5[],2,0)</f>
        <v>0.02</v>
      </c>
      <c r="O3107" s="25">
        <v>155000</v>
      </c>
      <c r="P3107" s="25">
        <f>Barcelona_Idealista4[[#This Row],[prices]]/Barcelona_Idealista4[[#This Row],[area_m2]]</f>
        <v>1962.0253164556962</v>
      </c>
      <c r="Q3107" t="str">
        <f>_xlfn.TEXTJOIN("-",0,Barcelona_Idealista4[[#This Row],[condition]],Barcelona_Idealista4[[#This Row],[prices]])</f>
        <v>needs refurb-155000</v>
      </c>
      <c r="R3107" s="11" t="str" cm="1">
        <f t="array" ref="R31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8" spans="1:18" x14ac:dyDescent="0.2">
      <c r="A3108" s="1">
        <v>45142</v>
      </c>
      <c r="B3108" s="14">
        <f>YEAR(Barcelona_Idealista4[[#This Row],[Fecha]])</f>
        <v>2023</v>
      </c>
      <c r="C3108" t="s">
        <v>3229</v>
      </c>
      <c r="D3108" t="s">
        <v>11</v>
      </c>
      <c r="E3108" t="s">
        <v>37</v>
      </c>
      <c r="F3108" t="s">
        <v>74</v>
      </c>
      <c r="G3108" t="s">
        <v>120</v>
      </c>
      <c r="H3108" t="s">
        <v>15</v>
      </c>
      <c r="I3108">
        <v>2</v>
      </c>
      <c r="J3108">
        <v>77</v>
      </c>
      <c r="K3108" t="s">
        <v>28</v>
      </c>
      <c r="L3108" t="s">
        <v>17</v>
      </c>
      <c r="M3108" t="s">
        <v>18</v>
      </c>
      <c r="N3108" s="18">
        <f>VLOOKUP(Barcelona_Idealista4[[#This Row],[lift]],Tabla5[],2,0)</f>
        <v>0.02</v>
      </c>
      <c r="O3108" s="25">
        <v>175000</v>
      </c>
      <c r="P3108" s="25">
        <f>Barcelona_Idealista4[[#This Row],[prices]]/Barcelona_Idealista4[[#This Row],[area_m2]]</f>
        <v>2272.7272727272725</v>
      </c>
      <c r="Q3108" t="str">
        <f>_xlfn.TEXTJOIN("-",0,Barcelona_Idealista4[[#This Row],[condition]],Barcelona_Idealista4[[#This Row],[prices]])</f>
        <v>needs refurb-175000</v>
      </c>
      <c r="R3108" s="11" t="str" cm="1">
        <f t="array" ref="R31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09" spans="1:18" x14ac:dyDescent="0.2">
      <c r="A3109" s="1">
        <v>45143</v>
      </c>
      <c r="B3109" s="14">
        <f>YEAR(Barcelona_Idealista4[[#This Row],[Fecha]])</f>
        <v>2023</v>
      </c>
      <c r="C3109" t="s">
        <v>3230</v>
      </c>
      <c r="D3109" t="s">
        <v>11</v>
      </c>
      <c r="E3109" t="s">
        <v>37</v>
      </c>
      <c r="F3109" t="s">
        <v>74</v>
      </c>
      <c r="G3109" t="s">
        <v>120</v>
      </c>
      <c r="H3109" t="s">
        <v>15</v>
      </c>
      <c r="I3109">
        <v>2</v>
      </c>
      <c r="J3109">
        <v>45</v>
      </c>
      <c r="K3109" t="s">
        <v>28</v>
      </c>
      <c r="L3109" t="s">
        <v>17</v>
      </c>
      <c r="M3109" t="s">
        <v>21</v>
      </c>
      <c r="N3109" s="18">
        <f>VLOOKUP(Barcelona_Idealista4[[#This Row],[lift]],Tabla5[],2,0)</f>
        <v>0.02</v>
      </c>
      <c r="O3109" s="25">
        <v>80000</v>
      </c>
      <c r="P3109" s="25">
        <f>Barcelona_Idealista4[[#This Row],[prices]]/Barcelona_Idealista4[[#This Row],[area_m2]]</f>
        <v>1777.7777777777778</v>
      </c>
      <c r="Q3109" t="str">
        <f>_xlfn.TEXTJOIN("-",0,Barcelona_Idealista4[[#This Row],[condition]],Barcelona_Idealista4[[#This Row],[prices]])</f>
        <v>needs refurb-80000</v>
      </c>
      <c r="R3109" s="11" t="str" cm="1">
        <f t="array" ref="R31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0" spans="1:18" x14ac:dyDescent="0.2">
      <c r="A3110" s="1">
        <v>45144</v>
      </c>
      <c r="B3110" s="14">
        <f>YEAR(Barcelona_Idealista4[[#This Row],[Fecha]])</f>
        <v>2023</v>
      </c>
      <c r="C3110" t="s">
        <v>3231</v>
      </c>
      <c r="D3110" t="s">
        <v>11</v>
      </c>
      <c r="E3110" t="s">
        <v>37</v>
      </c>
      <c r="F3110" t="s">
        <v>74</v>
      </c>
      <c r="G3110" t="s">
        <v>120</v>
      </c>
      <c r="H3110" t="s">
        <v>15</v>
      </c>
      <c r="I3110">
        <v>3</v>
      </c>
      <c r="J3110">
        <v>50</v>
      </c>
      <c r="K3110" t="s">
        <v>28</v>
      </c>
      <c r="L3110" t="s">
        <v>17</v>
      </c>
      <c r="M3110" t="s">
        <v>21</v>
      </c>
      <c r="N3110" s="18">
        <f>VLOOKUP(Barcelona_Idealista4[[#This Row],[lift]],Tabla5[],2,0)</f>
        <v>0.02</v>
      </c>
      <c r="O3110" s="25">
        <v>118000</v>
      </c>
      <c r="P3110" s="25">
        <f>Barcelona_Idealista4[[#This Row],[prices]]/Barcelona_Idealista4[[#This Row],[area_m2]]</f>
        <v>2360</v>
      </c>
      <c r="Q3110" t="str">
        <f>_xlfn.TEXTJOIN("-",0,Barcelona_Idealista4[[#This Row],[condition]],Barcelona_Idealista4[[#This Row],[prices]])</f>
        <v>needs refurb-118000</v>
      </c>
      <c r="R3110" s="11" t="str" cm="1">
        <f t="array" ref="R311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1" spans="1:18" x14ac:dyDescent="0.2">
      <c r="A3111" s="1">
        <v>45145</v>
      </c>
      <c r="B3111" s="14">
        <f>YEAR(Barcelona_Idealista4[[#This Row],[Fecha]])</f>
        <v>2023</v>
      </c>
      <c r="C3111" t="s">
        <v>3232</v>
      </c>
      <c r="D3111" t="s">
        <v>11</v>
      </c>
      <c r="E3111" t="s">
        <v>34</v>
      </c>
      <c r="F3111" t="s">
        <v>44</v>
      </c>
      <c r="G3111" t="s">
        <v>120</v>
      </c>
      <c r="H3111" t="s">
        <v>15</v>
      </c>
      <c r="I3111">
        <v>3</v>
      </c>
      <c r="J3111">
        <v>75</v>
      </c>
      <c r="K3111" t="s">
        <v>16</v>
      </c>
      <c r="L3111" t="s">
        <v>17</v>
      </c>
      <c r="M3111" t="s">
        <v>40</v>
      </c>
      <c r="N3111" s="18">
        <f>VLOOKUP(Barcelona_Idealista4[[#This Row],[lift]],Tabla5[],2,0)</f>
        <v>0</v>
      </c>
      <c r="O3111" s="25">
        <v>295000</v>
      </c>
      <c r="P3111" s="25">
        <f>Barcelona_Idealista4[[#This Row],[prices]]/Barcelona_Idealista4[[#This Row],[area_m2]]</f>
        <v>3933.3333333333335</v>
      </c>
      <c r="Q3111" t="str">
        <f>_xlfn.TEXTJOIN("-",0,Barcelona_Idealista4[[#This Row],[condition]],Barcelona_Idealista4[[#This Row],[prices]])</f>
        <v>needs refurb-295000</v>
      </c>
      <c r="R3111" s="11" t="str" cm="1">
        <f t="array" ref="R311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2" spans="1:18" x14ac:dyDescent="0.2">
      <c r="A3112" s="1">
        <v>45146</v>
      </c>
      <c r="B3112" s="14">
        <f>YEAR(Barcelona_Idealista4[[#This Row],[Fecha]])</f>
        <v>2023</v>
      </c>
      <c r="C3112" t="s">
        <v>3233</v>
      </c>
      <c r="D3112" t="s">
        <v>11</v>
      </c>
      <c r="E3112" t="s">
        <v>47</v>
      </c>
      <c r="F3112" t="s">
        <v>86</v>
      </c>
      <c r="G3112" t="s">
        <v>120</v>
      </c>
      <c r="H3112" t="s">
        <v>15</v>
      </c>
      <c r="I3112">
        <v>3</v>
      </c>
      <c r="J3112">
        <v>137</v>
      </c>
      <c r="K3112" t="s">
        <v>16</v>
      </c>
      <c r="L3112" t="s">
        <v>17</v>
      </c>
      <c r="M3112" t="s">
        <v>21</v>
      </c>
      <c r="N3112" s="18">
        <f>VLOOKUP(Barcelona_Idealista4[[#This Row],[lift]],Tabla5[],2,0)</f>
        <v>0</v>
      </c>
      <c r="O3112" s="25">
        <v>640000</v>
      </c>
      <c r="P3112" s="25">
        <f>Barcelona_Idealista4[[#This Row],[prices]]/Barcelona_Idealista4[[#This Row],[area_m2]]</f>
        <v>4671.5328467153286</v>
      </c>
      <c r="Q3112" t="str">
        <f>_xlfn.TEXTJOIN("-",0,Barcelona_Idealista4[[#This Row],[condition]],Barcelona_Idealista4[[#This Row],[prices]])</f>
        <v>needs refurb-640000</v>
      </c>
      <c r="R3112" s="11" t="str" cm="1">
        <f t="array" ref="R31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3" spans="1:18" x14ac:dyDescent="0.2">
      <c r="A3113" s="1">
        <v>45147</v>
      </c>
      <c r="B3113" s="14">
        <f>YEAR(Barcelona_Idealista4[[#This Row],[Fecha]])</f>
        <v>2023</v>
      </c>
      <c r="C3113" t="s">
        <v>3234</v>
      </c>
      <c r="D3113" t="s">
        <v>11</v>
      </c>
      <c r="E3113" t="s">
        <v>37</v>
      </c>
      <c r="F3113" t="s">
        <v>74</v>
      </c>
      <c r="G3113" t="s">
        <v>120</v>
      </c>
      <c r="H3113" t="s">
        <v>15</v>
      </c>
      <c r="I3113">
        <v>5</v>
      </c>
      <c r="J3113">
        <v>132</v>
      </c>
      <c r="K3113" t="s">
        <v>16</v>
      </c>
      <c r="L3113" t="s">
        <v>17</v>
      </c>
      <c r="M3113" t="s">
        <v>57</v>
      </c>
      <c r="N3113" s="18">
        <f>VLOOKUP(Barcelona_Idealista4[[#This Row],[lift]],Tabla5[],2,0)</f>
        <v>0</v>
      </c>
      <c r="O3113" s="25">
        <v>500000</v>
      </c>
      <c r="P3113" s="25">
        <f>Barcelona_Idealista4[[#This Row],[prices]]/Barcelona_Idealista4[[#This Row],[area_m2]]</f>
        <v>3787.878787878788</v>
      </c>
      <c r="Q3113" t="str">
        <f>_xlfn.TEXTJOIN("-",0,Barcelona_Idealista4[[#This Row],[condition]],Barcelona_Idealista4[[#This Row],[prices]])</f>
        <v>needs refurb-500000</v>
      </c>
      <c r="R3113" s="11" t="str" cm="1">
        <f t="array" ref="R31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4" spans="1:18" x14ac:dyDescent="0.2">
      <c r="A3114" s="1">
        <v>45148</v>
      </c>
      <c r="B3114" s="14">
        <f>YEAR(Barcelona_Idealista4[[#This Row],[Fecha]])</f>
        <v>2023</v>
      </c>
      <c r="C3114" t="s">
        <v>3235</v>
      </c>
      <c r="D3114" t="s">
        <v>11</v>
      </c>
      <c r="E3114" t="s">
        <v>25</v>
      </c>
      <c r="F3114" t="s">
        <v>70</v>
      </c>
      <c r="G3114" t="s">
        <v>120</v>
      </c>
      <c r="H3114" t="s">
        <v>15</v>
      </c>
      <c r="I3114">
        <v>3</v>
      </c>
      <c r="J3114">
        <v>53</v>
      </c>
      <c r="K3114" t="s">
        <v>16</v>
      </c>
      <c r="L3114" t="s">
        <v>17</v>
      </c>
      <c r="M3114" t="s">
        <v>40</v>
      </c>
      <c r="N3114" s="18">
        <f>VLOOKUP(Barcelona_Idealista4[[#This Row],[lift]],Tabla5[],2,0)</f>
        <v>0</v>
      </c>
      <c r="O3114" s="25">
        <v>131000</v>
      </c>
      <c r="P3114" s="25">
        <f>Barcelona_Idealista4[[#This Row],[prices]]/Barcelona_Idealista4[[#This Row],[area_m2]]</f>
        <v>2471.6981132075471</v>
      </c>
      <c r="Q3114" t="str">
        <f>_xlfn.TEXTJOIN("-",0,Barcelona_Idealista4[[#This Row],[condition]],Barcelona_Idealista4[[#This Row],[prices]])</f>
        <v>needs refurb-131000</v>
      </c>
      <c r="R3114" s="11" t="str" cm="1">
        <f t="array" ref="R311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5" spans="1:18" x14ac:dyDescent="0.2">
      <c r="A3115" s="1">
        <v>45149</v>
      </c>
      <c r="B3115" s="14">
        <f>YEAR(Barcelona_Idealista4[[#This Row],[Fecha]])</f>
        <v>2023</v>
      </c>
      <c r="C3115" t="s">
        <v>3236</v>
      </c>
      <c r="D3115" t="s">
        <v>11</v>
      </c>
      <c r="E3115" t="s">
        <v>12</v>
      </c>
      <c r="F3115" t="s">
        <v>31</v>
      </c>
      <c r="G3115" t="s">
        <v>120</v>
      </c>
      <c r="H3115" t="s">
        <v>15</v>
      </c>
      <c r="I3115">
        <v>4</v>
      </c>
      <c r="J3115">
        <v>89</v>
      </c>
      <c r="K3115" t="s">
        <v>16</v>
      </c>
      <c r="L3115" t="s">
        <v>17</v>
      </c>
      <c r="M3115" t="s">
        <v>60</v>
      </c>
      <c r="N3115" s="18">
        <f>VLOOKUP(Barcelona_Idealista4[[#This Row],[lift]],Tabla5[],2,0)</f>
        <v>0</v>
      </c>
      <c r="O3115" s="25">
        <v>380000</v>
      </c>
      <c r="P3115" s="25">
        <f>Barcelona_Idealista4[[#This Row],[prices]]/Barcelona_Idealista4[[#This Row],[area_m2]]</f>
        <v>4269.6629213483147</v>
      </c>
      <c r="Q3115" t="str">
        <f>_xlfn.TEXTJOIN("-",0,Barcelona_Idealista4[[#This Row],[condition]],Barcelona_Idealista4[[#This Row],[prices]])</f>
        <v>needs refurb-380000</v>
      </c>
      <c r="R3115" s="11" t="str" cm="1">
        <f t="array" ref="R311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6" spans="1:18" x14ac:dyDescent="0.2">
      <c r="A3116" s="1">
        <v>45150</v>
      </c>
      <c r="B3116" s="14">
        <f>YEAR(Barcelona_Idealista4[[#This Row],[Fecha]])</f>
        <v>2023</v>
      </c>
      <c r="C3116" t="s">
        <v>3237</v>
      </c>
      <c r="D3116" t="s">
        <v>11</v>
      </c>
      <c r="E3116" t="s">
        <v>37</v>
      </c>
      <c r="F3116" t="s">
        <v>74</v>
      </c>
      <c r="G3116" t="s">
        <v>120</v>
      </c>
      <c r="H3116" t="s">
        <v>15</v>
      </c>
      <c r="I3116">
        <v>3</v>
      </c>
      <c r="J3116">
        <v>50</v>
      </c>
      <c r="K3116" t="s">
        <v>28</v>
      </c>
      <c r="L3116" t="s">
        <v>67</v>
      </c>
      <c r="M3116" t="s">
        <v>58</v>
      </c>
      <c r="N3116" s="18">
        <f>VLOOKUP(Barcelona_Idealista4[[#This Row],[lift]],Tabla5[],2,0)</f>
        <v>0.02</v>
      </c>
      <c r="O3116" s="25">
        <v>107000</v>
      </c>
      <c r="P3116" s="25">
        <f>Barcelona_Idealista4[[#This Row],[prices]]/Barcelona_Idealista4[[#This Row],[area_m2]]</f>
        <v>2140</v>
      </c>
      <c r="Q3116" t="str">
        <f>_xlfn.TEXTJOIN("-",0,Barcelona_Idealista4[[#This Row],[condition]],Barcelona_Idealista4[[#This Row],[prices]])</f>
        <v>needs refurb-107000</v>
      </c>
      <c r="R3116" s="11" t="str" cm="1">
        <f t="array" ref="R31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7" spans="1:18" x14ac:dyDescent="0.2">
      <c r="A3117" s="1">
        <v>45151</v>
      </c>
      <c r="B3117" s="14">
        <f>YEAR(Barcelona_Idealista4[[#This Row],[Fecha]])</f>
        <v>2023</v>
      </c>
      <c r="C3117" t="s">
        <v>3238</v>
      </c>
      <c r="D3117" t="s">
        <v>11</v>
      </c>
      <c r="E3117" t="s">
        <v>19</v>
      </c>
      <c r="F3117" t="s">
        <v>73</v>
      </c>
      <c r="G3117" t="s">
        <v>120</v>
      </c>
      <c r="H3117" t="s">
        <v>15</v>
      </c>
      <c r="I3117">
        <v>2</v>
      </c>
      <c r="J3117">
        <v>88</v>
      </c>
      <c r="K3117" t="s">
        <v>16</v>
      </c>
      <c r="L3117" t="s">
        <v>17</v>
      </c>
      <c r="M3117" t="s">
        <v>18</v>
      </c>
      <c r="N3117" s="18">
        <f>VLOOKUP(Barcelona_Idealista4[[#This Row],[lift]],Tabla5[],2,0)</f>
        <v>0</v>
      </c>
      <c r="O3117" s="25">
        <v>410000</v>
      </c>
      <c r="P3117" s="25">
        <f>Barcelona_Idealista4[[#This Row],[prices]]/Barcelona_Idealista4[[#This Row],[area_m2]]</f>
        <v>4659.090909090909</v>
      </c>
      <c r="Q3117" t="str">
        <f>_xlfn.TEXTJOIN("-",0,Barcelona_Idealista4[[#This Row],[condition]],Barcelona_Idealista4[[#This Row],[prices]])</f>
        <v>needs refurb-410000</v>
      </c>
      <c r="R3117" s="11" t="str" cm="1">
        <f t="array" ref="R31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18" spans="1:18" x14ac:dyDescent="0.2">
      <c r="A3118" s="1">
        <v>45152</v>
      </c>
      <c r="B3118" s="14">
        <f>YEAR(Barcelona_Idealista4[[#This Row],[Fecha]])</f>
        <v>2023</v>
      </c>
      <c r="C3118" t="s">
        <v>3239</v>
      </c>
      <c r="D3118" t="s">
        <v>11</v>
      </c>
      <c r="E3118" t="s">
        <v>25</v>
      </c>
      <c r="F3118" t="s">
        <v>39</v>
      </c>
      <c r="G3118" t="s">
        <v>120</v>
      </c>
      <c r="H3118" t="s">
        <v>15</v>
      </c>
      <c r="I3118">
        <v>2</v>
      </c>
      <c r="J3118">
        <v>70</v>
      </c>
      <c r="K3118" t="s">
        <v>16</v>
      </c>
      <c r="L3118" t="s">
        <v>17</v>
      </c>
      <c r="M3118" t="s">
        <v>18</v>
      </c>
      <c r="N3118" s="18">
        <f>VLOOKUP(Barcelona_Idealista4[[#This Row],[lift]],Tabla5[],2,0)</f>
        <v>0</v>
      </c>
      <c r="O3118" s="25">
        <v>168000</v>
      </c>
      <c r="P3118" s="25">
        <f>Barcelona_Idealista4[[#This Row],[prices]]/Barcelona_Idealista4[[#This Row],[area_m2]]</f>
        <v>2400</v>
      </c>
      <c r="Q3118" t="str">
        <f>_xlfn.TEXTJOIN("-",0,Barcelona_Idealista4[[#This Row],[condition]],Barcelona_Idealista4[[#This Row],[prices]])</f>
        <v>needs refurb-168000</v>
      </c>
      <c r="R3118" s="11" t="str" cm="1">
        <f t="array" ref="R311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19" spans="1:18" x14ac:dyDescent="0.2">
      <c r="A3119" s="1">
        <v>45153</v>
      </c>
      <c r="B3119" s="14">
        <f>YEAR(Barcelona_Idealista4[[#This Row],[Fecha]])</f>
        <v>2023</v>
      </c>
      <c r="C3119" t="s">
        <v>3240</v>
      </c>
      <c r="D3119" t="s">
        <v>11</v>
      </c>
      <c r="E3119" t="s">
        <v>25</v>
      </c>
      <c r="F3119" t="s">
        <v>99</v>
      </c>
      <c r="G3119" t="s">
        <v>120</v>
      </c>
      <c r="H3119" t="s">
        <v>69</v>
      </c>
      <c r="I3119">
        <v>5</v>
      </c>
      <c r="J3119">
        <v>330</v>
      </c>
      <c r="K3119" t="s">
        <v>28</v>
      </c>
      <c r="L3119" t="s">
        <v>17</v>
      </c>
      <c r="M3119" t="s">
        <v>29</v>
      </c>
      <c r="N3119" s="18">
        <f>VLOOKUP(Barcelona_Idealista4[[#This Row],[lift]],Tabla5[],2,0)</f>
        <v>0.02</v>
      </c>
      <c r="O3119" s="25">
        <v>490000</v>
      </c>
      <c r="P3119" s="25">
        <f>Barcelona_Idealista4[[#This Row],[prices]]/Barcelona_Idealista4[[#This Row],[area_m2]]</f>
        <v>1484.8484848484848</v>
      </c>
      <c r="Q3119" t="str">
        <f>_xlfn.TEXTJOIN("-",0,Barcelona_Idealista4[[#This Row],[condition]],Barcelona_Idealista4[[#This Row],[prices]])</f>
        <v>needs refurb-490000</v>
      </c>
      <c r="R3119" s="11" t="str" cm="1">
        <f t="array" ref="R311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0" spans="1:18" x14ac:dyDescent="0.2">
      <c r="A3120" s="1">
        <v>45154</v>
      </c>
      <c r="B3120" s="14">
        <f>YEAR(Barcelona_Idealista4[[#This Row],[Fecha]])</f>
        <v>2023</v>
      </c>
      <c r="C3120" t="s">
        <v>3241</v>
      </c>
      <c r="D3120" t="s">
        <v>11</v>
      </c>
      <c r="E3120" t="s">
        <v>34</v>
      </c>
      <c r="F3120" t="s">
        <v>35</v>
      </c>
      <c r="G3120" t="s">
        <v>120</v>
      </c>
      <c r="H3120" t="s">
        <v>15</v>
      </c>
      <c r="I3120">
        <v>3</v>
      </c>
      <c r="J3120">
        <v>63</v>
      </c>
      <c r="K3120" t="s">
        <v>16</v>
      </c>
      <c r="L3120" t="s">
        <v>17</v>
      </c>
      <c r="M3120" t="s">
        <v>21</v>
      </c>
      <c r="N3120" s="18">
        <f>VLOOKUP(Barcelona_Idealista4[[#This Row],[lift]],Tabla5[],2,0)</f>
        <v>0</v>
      </c>
      <c r="O3120" s="25">
        <v>360000</v>
      </c>
      <c r="P3120" s="25">
        <f>Barcelona_Idealista4[[#This Row],[prices]]/Barcelona_Idealista4[[#This Row],[area_m2]]</f>
        <v>5714.2857142857147</v>
      </c>
      <c r="Q3120" t="str">
        <f>_xlfn.TEXTJOIN("-",0,Barcelona_Idealista4[[#This Row],[condition]],Barcelona_Idealista4[[#This Row],[prices]])</f>
        <v>needs refurb-360000</v>
      </c>
      <c r="R3120" s="11" t="str" cm="1">
        <f t="array" ref="R31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1" spans="1:18" x14ac:dyDescent="0.2">
      <c r="A3121" s="1">
        <v>45155</v>
      </c>
      <c r="B3121" s="14">
        <f>YEAR(Barcelona_Idealista4[[#This Row],[Fecha]])</f>
        <v>2023</v>
      </c>
      <c r="C3121" t="s">
        <v>3242</v>
      </c>
      <c r="D3121" t="s">
        <v>11</v>
      </c>
      <c r="E3121" t="s">
        <v>34</v>
      </c>
      <c r="F3121" t="s">
        <v>35</v>
      </c>
      <c r="G3121" t="s">
        <v>120</v>
      </c>
      <c r="H3121" t="s">
        <v>64</v>
      </c>
      <c r="I3121">
        <v>9</v>
      </c>
      <c r="J3121">
        <v>605</v>
      </c>
      <c r="K3121" t="s">
        <v>28</v>
      </c>
      <c r="L3121" t="s">
        <v>17</v>
      </c>
      <c r="M3121" t="s">
        <v>29</v>
      </c>
      <c r="N3121" s="18">
        <f>VLOOKUP(Barcelona_Idealista4[[#This Row],[lift]],Tabla5[],2,0)</f>
        <v>0.02</v>
      </c>
      <c r="O3121" s="25">
        <v>4500000</v>
      </c>
      <c r="P3121" s="25">
        <f>Barcelona_Idealista4[[#This Row],[prices]]/Barcelona_Idealista4[[#This Row],[area_m2]]</f>
        <v>7438.0165289256202</v>
      </c>
      <c r="Q3121" t="str">
        <f>_xlfn.TEXTJOIN("-",0,Barcelona_Idealista4[[#This Row],[condition]],Barcelona_Idealista4[[#This Row],[prices]])</f>
        <v>needs refurb-4500000</v>
      </c>
      <c r="R3121" s="11" t="str" cm="1">
        <f t="array" ref="R312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2" spans="1:18" x14ac:dyDescent="0.2">
      <c r="A3122" s="1">
        <v>45156</v>
      </c>
      <c r="B3122" s="14">
        <f>YEAR(Barcelona_Idealista4[[#This Row],[Fecha]])</f>
        <v>2023</v>
      </c>
      <c r="C3122" t="s">
        <v>3243</v>
      </c>
      <c r="D3122" t="s">
        <v>11</v>
      </c>
      <c r="E3122" t="s">
        <v>19</v>
      </c>
      <c r="F3122" t="s">
        <v>20</v>
      </c>
      <c r="G3122" t="s">
        <v>120</v>
      </c>
      <c r="H3122" t="s">
        <v>15</v>
      </c>
      <c r="I3122">
        <v>3</v>
      </c>
      <c r="J3122">
        <v>115</v>
      </c>
      <c r="K3122" t="s">
        <v>16</v>
      </c>
      <c r="L3122" t="s">
        <v>17</v>
      </c>
      <c r="M3122" t="s">
        <v>58</v>
      </c>
      <c r="N3122" s="18">
        <f>VLOOKUP(Barcelona_Idealista4[[#This Row],[lift]],Tabla5[],2,0)</f>
        <v>0</v>
      </c>
      <c r="O3122" s="25">
        <v>530000</v>
      </c>
      <c r="P3122" s="25">
        <f>Barcelona_Idealista4[[#This Row],[prices]]/Barcelona_Idealista4[[#This Row],[area_m2]]</f>
        <v>4608.695652173913</v>
      </c>
      <c r="Q3122" t="str">
        <f>_xlfn.TEXTJOIN("-",0,Barcelona_Idealista4[[#This Row],[condition]],Barcelona_Idealista4[[#This Row],[prices]])</f>
        <v>needs refurb-530000</v>
      </c>
      <c r="R3122" s="11" t="str" cm="1">
        <f t="array" ref="R31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3" spans="1:18" x14ac:dyDescent="0.2">
      <c r="A3123" s="1">
        <v>45157</v>
      </c>
      <c r="B3123" s="14">
        <f>YEAR(Barcelona_Idealista4[[#This Row],[Fecha]])</f>
        <v>2023</v>
      </c>
      <c r="C3123" t="s">
        <v>3244</v>
      </c>
      <c r="D3123" t="s">
        <v>11</v>
      </c>
      <c r="E3123" t="s">
        <v>19</v>
      </c>
      <c r="F3123" t="s">
        <v>68</v>
      </c>
      <c r="G3123" t="s">
        <v>120</v>
      </c>
      <c r="H3123" t="s">
        <v>15</v>
      </c>
      <c r="I3123">
        <v>5</v>
      </c>
      <c r="J3123">
        <v>339</v>
      </c>
      <c r="K3123" t="s">
        <v>16</v>
      </c>
      <c r="L3123" t="s">
        <v>17</v>
      </c>
      <c r="M3123" t="s">
        <v>18</v>
      </c>
      <c r="N3123" s="18">
        <f>VLOOKUP(Barcelona_Idealista4[[#This Row],[lift]],Tabla5[],2,0)</f>
        <v>0</v>
      </c>
      <c r="O3123" s="25">
        <v>1600000</v>
      </c>
      <c r="P3123" s="25">
        <f>Barcelona_Idealista4[[#This Row],[prices]]/Barcelona_Idealista4[[#This Row],[area_m2]]</f>
        <v>4719.7640117994097</v>
      </c>
      <c r="Q3123" t="str">
        <f>_xlfn.TEXTJOIN("-",0,Barcelona_Idealista4[[#This Row],[condition]],Barcelona_Idealista4[[#This Row],[prices]])</f>
        <v>needs refurb-1600000</v>
      </c>
      <c r="R3123" s="11" t="str" cm="1">
        <f t="array" ref="R312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4" spans="1:18" x14ac:dyDescent="0.2">
      <c r="A3124" s="1">
        <v>45158</v>
      </c>
      <c r="B3124" s="14">
        <f>YEAR(Barcelona_Idealista4[[#This Row],[Fecha]])</f>
        <v>2023</v>
      </c>
      <c r="C3124" t="s">
        <v>3245</v>
      </c>
      <c r="D3124" t="s">
        <v>11</v>
      </c>
      <c r="E3124" t="s">
        <v>50</v>
      </c>
      <c r="F3124" t="s">
        <v>66</v>
      </c>
      <c r="G3124" t="s">
        <v>120</v>
      </c>
      <c r="H3124" t="s">
        <v>23</v>
      </c>
      <c r="I3124">
        <v>3</v>
      </c>
      <c r="J3124">
        <v>86</v>
      </c>
      <c r="K3124" t="s">
        <v>16</v>
      </c>
      <c r="L3124" t="s">
        <v>17</v>
      </c>
      <c r="M3124" t="s">
        <v>60</v>
      </c>
      <c r="N3124" s="18">
        <f>VLOOKUP(Barcelona_Idealista4[[#This Row],[lift]],Tabla5[],2,0)</f>
        <v>0</v>
      </c>
      <c r="O3124" s="25">
        <v>300000</v>
      </c>
      <c r="P3124" s="25">
        <f>Barcelona_Idealista4[[#This Row],[prices]]/Barcelona_Idealista4[[#This Row],[area_m2]]</f>
        <v>3488.3720930232557</v>
      </c>
      <c r="Q3124" t="str">
        <f>_xlfn.TEXTJOIN("-",0,Barcelona_Idealista4[[#This Row],[condition]],Barcelona_Idealista4[[#This Row],[prices]])</f>
        <v>needs refurb-300000</v>
      </c>
      <c r="R3124" s="11" t="str" cm="1">
        <f t="array" ref="R31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5" spans="1:18" x14ac:dyDescent="0.2">
      <c r="A3125" s="1">
        <v>45159</v>
      </c>
      <c r="B3125" s="14">
        <f>YEAR(Barcelona_Idealista4[[#This Row],[Fecha]])</f>
        <v>2023</v>
      </c>
      <c r="C3125" t="s">
        <v>3246</v>
      </c>
      <c r="D3125" t="s">
        <v>11</v>
      </c>
      <c r="E3125" t="s">
        <v>42</v>
      </c>
      <c r="F3125" t="s">
        <v>59</v>
      </c>
      <c r="G3125" t="s">
        <v>120</v>
      </c>
      <c r="H3125" t="s">
        <v>15</v>
      </c>
      <c r="I3125">
        <v>4</v>
      </c>
      <c r="J3125">
        <v>86</v>
      </c>
      <c r="K3125" t="s">
        <v>16</v>
      </c>
      <c r="L3125" t="s">
        <v>17</v>
      </c>
      <c r="M3125" t="s">
        <v>58</v>
      </c>
      <c r="N3125" s="18">
        <f>VLOOKUP(Barcelona_Idealista4[[#This Row],[lift]],Tabla5[],2,0)</f>
        <v>0</v>
      </c>
      <c r="O3125" s="25">
        <v>280000</v>
      </c>
      <c r="P3125" s="25">
        <f>Barcelona_Idealista4[[#This Row],[prices]]/Barcelona_Idealista4[[#This Row],[area_m2]]</f>
        <v>3255.8139534883721</v>
      </c>
      <c r="Q3125" t="str">
        <f>_xlfn.TEXTJOIN("-",0,Barcelona_Idealista4[[#This Row],[condition]],Barcelona_Idealista4[[#This Row],[prices]])</f>
        <v>needs refurb-280000</v>
      </c>
      <c r="R3125" s="11" t="str" cm="1">
        <f t="array" ref="R31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6" spans="1:18" x14ac:dyDescent="0.2">
      <c r="A3126" s="1">
        <v>45160</v>
      </c>
      <c r="B3126" s="14">
        <f>YEAR(Barcelona_Idealista4[[#This Row],[Fecha]])</f>
        <v>2023</v>
      </c>
      <c r="C3126" t="s">
        <v>3247</v>
      </c>
      <c r="D3126" t="s">
        <v>11</v>
      </c>
      <c r="E3126" t="s">
        <v>37</v>
      </c>
      <c r="F3126" t="s">
        <v>74</v>
      </c>
      <c r="G3126" t="s">
        <v>120</v>
      </c>
      <c r="H3126" t="s">
        <v>15</v>
      </c>
      <c r="I3126">
        <v>4</v>
      </c>
      <c r="J3126">
        <v>63</v>
      </c>
      <c r="K3126" t="s">
        <v>28</v>
      </c>
      <c r="L3126" t="s">
        <v>17</v>
      </c>
      <c r="M3126" t="s">
        <v>18</v>
      </c>
      <c r="N3126" s="18">
        <f>VLOOKUP(Barcelona_Idealista4[[#This Row],[lift]],Tabla5[],2,0)</f>
        <v>0.02</v>
      </c>
      <c r="O3126" s="25">
        <v>149000</v>
      </c>
      <c r="P3126" s="25">
        <f>Barcelona_Idealista4[[#This Row],[prices]]/Barcelona_Idealista4[[#This Row],[area_m2]]</f>
        <v>2365.0793650793653</v>
      </c>
      <c r="Q3126" t="str">
        <f>_xlfn.TEXTJOIN("-",0,Barcelona_Idealista4[[#This Row],[condition]],Barcelona_Idealista4[[#This Row],[prices]])</f>
        <v>needs refurb-149000</v>
      </c>
      <c r="R3126" s="11" t="str" cm="1">
        <f t="array" ref="R312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7" spans="1:18" x14ac:dyDescent="0.2">
      <c r="A3127" s="1">
        <v>45161</v>
      </c>
      <c r="B3127" s="14">
        <f>YEAR(Barcelona_Idealista4[[#This Row],[Fecha]])</f>
        <v>2023</v>
      </c>
      <c r="C3127" t="s">
        <v>3248</v>
      </c>
      <c r="D3127" t="s">
        <v>11</v>
      </c>
      <c r="E3127" t="s">
        <v>12</v>
      </c>
      <c r="F3127" t="s">
        <v>13</v>
      </c>
      <c r="G3127" t="s">
        <v>120</v>
      </c>
      <c r="H3127" t="s">
        <v>15</v>
      </c>
      <c r="I3127">
        <v>8</v>
      </c>
      <c r="J3127">
        <v>241</v>
      </c>
      <c r="K3127" t="s">
        <v>16</v>
      </c>
      <c r="L3127" t="s">
        <v>17</v>
      </c>
      <c r="M3127" t="s">
        <v>58</v>
      </c>
      <c r="N3127" s="18">
        <f>VLOOKUP(Barcelona_Idealista4[[#This Row],[lift]],Tabla5[],2,0)</f>
        <v>0</v>
      </c>
      <c r="O3127" s="25">
        <v>980000</v>
      </c>
      <c r="P3127" s="25">
        <f>Barcelona_Idealista4[[#This Row],[prices]]/Barcelona_Idealista4[[#This Row],[area_m2]]</f>
        <v>4066.3900414937762</v>
      </c>
      <c r="Q3127" t="str">
        <f>_xlfn.TEXTJOIN("-",0,Barcelona_Idealista4[[#This Row],[condition]],Barcelona_Idealista4[[#This Row],[prices]])</f>
        <v>needs refurb-980000</v>
      </c>
      <c r="R3127" s="11" t="str" cm="1">
        <f t="array" ref="R31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28" spans="1:18" x14ac:dyDescent="0.2">
      <c r="A3128" s="1">
        <v>45162</v>
      </c>
      <c r="B3128" s="14">
        <f>YEAR(Barcelona_Idealista4[[#This Row],[Fecha]])</f>
        <v>2023</v>
      </c>
      <c r="C3128" t="s">
        <v>3249</v>
      </c>
      <c r="D3128" t="s">
        <v>11</v>
      </c>
      <c r="E3128" t="s">
        <v>89</v>
      </c>
      <c r="F3128" t="s">
        <v>110</v>
      </c>
      <c r="G3128" t="s">
        <v>120</v>
      </c>
      <c r="H3128" t="s">
        <v>15</v>
      </c>
      <c r="I3128">
        <v>1</v>
      </c>
      <c r="J3128">
        <v>40</v>
      </c>
      <c r="K3128" t="s">
        <v>28</v>
      </c>
      <c r="L3128" t="s">
        <v>67</v>
      </c>
      <c r="M3128" t="s">
        <v>57</v>
      </c>
      <c r="N3128" s="18">
        <f>VLOOKUP(Barcelona_Idealista4[[#This Row],[lift]],Tabla5[],2,0)</f>
        <v>0.02</v>
      </c>
      <c r="O3128" s="25">
        <v>76000</v>
      </c>
      <c r="P3128" s="25">
        <f>Barcelona_Idealista4[[#This Row],[prices]]/Barcelona_Idealista4[[#This Row],[area_m2]]</f>
        <v>1900</v>
      </c>
      <c r="Q3128" t="str">
        <f>_xlfn.TEXTJOIN("-",0,Barcelona_Idealista4[[#This Row],[condition]],Barcelona_Idealista4[[#This Row],[prices]])</f>
        <v>needs refurb-76000</v>
      </c>
      <c r="R3128" s="11" t="str" cm="1">
        <f t="array" ref="R312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29" spans="1:18" x14ac:dyDescent="0.2">
      <c r="A3129" s="1">
        <v>45163</v>
      </c>
      <c r="B3129" s="14">
        <f>YEAR(Barcelona_Idealista4[[#This Row],[Fecha]])</f>
        <v>2023</v>
      </c>
      <c r="C3129" t="s">
        <v>3250</v>
      </c>
      <c r="D3129" t="s">
        <v>11</v>
      </c>
      <c r="E3129" t="s">
        <v>42</v>
      </c>
      <c r="F3129" t="s">
        <v>62</v>
      </c>
      <c r="G3129" t="s">
        <v>120</v>
      </c>
      <c r="H3129" t="s">
        <v>15</v>
      </c>
      <c r="I3129">
        <v>3</v>
      </c>
      <c r="J3129">
        <v>93</v>
      </c>
      <c r="K3129" t="s">
        <v>16</v>
      </c>
      <c r="L3129" t="s">
        <v>17</v>
      </c>
      <c r="M3129" t="s">
        <v>57</v>
      </c>
      <c r="N3129" s="18">
        <f>VLOOKUP(Barcelona_Idealista4[[#This Row],[lift]],Tabla5[],2,0)</f>
        <v>0</v>
      </c>
      <c r="O3129" s="25">
        <v>296640</v>
      </c>
      <c r="P3129" s="25">
        <f>Barcelona_Idealista4[[#This Row],[prices]]/Barcelona_Idealista4[[#This Row],[area_m2]]</f>
        <v>3189.6774193548385</v>
      </c>
      <c r="Q3129" t="str">
        <f>_xlfn.TEXTJOIN("-",0,Barcelona_Idealista4[[#This Row],[condition]],Barcelona_Idealista4[[#This Row],[prices]])</f>
        <v>needs refurb-296640</v>
      </c>
      <c r="R3129" s="11" t="str" cm="1">
        <f t="array" ref="R312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0" spans="1:18" x14ac:dyDescent="0.2">
      <c r="A3130" s="1">
        <v>45164</v>
      </c>
      <c r="B3130" s="14">
        <f>YEAR(Barcelona_Idealista4[[#This Row],[Fecha]])</f>
        <v>2023</v>
      </c>
      <c r="C3130" t="s">
        <v>3251</v>
      </c>
      <c r="D3130" t="s">
        <v>11</v>
      </c>
      <c r="E3130" t="s">
        <v>42</v>
      </c>
      <c r="F3130" t="s">
        <v>62</v>
      </c>
      <c r="G3130" t="s">
        <v>120</v>
      </c>
      <c r="H3130" t="s">
        <v>15</v>
      </c>
      <c r="I3130">
        <v>3</v>
      </c>
      <c r="J3130">
        <v>70</v>
      </c>
      <c r="K3130" t="s">
        <v>16</v>
      </c>
      <c r="L3130" t="s">
        <v>17</v>
      </c>
      <c r="M3130" t="s">
        <v>18</v>
      </c>
      <c r="N3130" s="18">
        <f>VLOOKUP(Barcelona_Idealista4[[#This Row],[lift]],Tabla5[],2,0)</f>
        <v>0</v>
      </c>
      <c r="O3130" s="25">
        <v>215000</v>
      </c>
      <c r="P3130" s="25">
        <f>Barcelona_Idealista4[[#This Row],[prices]]/Barcelona_Idealista4[[#This Row],[area_m2]]</f>
        <v>3071.4285714285716</v>
      </c>
      <c r="Q3130" t="str">
        <f>_xlfn.TEXTJOIN("-",0,Barcelona_Idealista4[[#This Row],[condition]],Barcelona_Idealista4[[#This Row],[prices]])</f>
        <v>needs refurb-215000</v>
      </c>
      <c r="R3130" s="11" t="str" cm="1">
        <f t="array" ref="R313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1" spans="1:18" x14ac:dyDescent="0.2">
      <c r="A3131" s="1">
        <v>45165</v>
      </c>
      <c r="B3131" s="14">
        <f>YEAR(Barcelona_Idealista4[[#This Row],[Fecha]])</f>
        <v>2023</v>
      </c>
      <c r="C3131" t="s">
        <v>3252</v>
      </c>
      <c r="D3131" t="s">
        <v>11</v>
      </c>
      <c r="E3131" t="s">
        <v>42</v>
      </c>
      <c r="F3131" t="s">
        <v>56</v>
      </c>
      <c r="G3131" t="s">
        <v>120</v>
      </c>
      <c r="H3131" t="s">
        <v>32</v>
      </c>
      <c r="I3131">
        <v>3</v>
      </c>
      <c r="J3131">
        <v>136</v>
      </c>
      <c r="K3131" t="s">
        <v>16</v>
      </c>
      <c r="L3131" t="s">
        <v>17</v>
      </c>
      <c r="M3131" t="s">
        <v>36</v>
      </c>
      <c r="N3131" s="18">
        <f>VLOOKUP(Barcelona_Idealista4[[#This Row],[lift]],Tabla5[],2,0)</f>
        <v>0</v>
      </c>
      <c r="O3131" s="25">
        <v>690000</v>
      </c>
      <c r="P3131" s="25">
        <f>Barcelona_Idealista4[[#This Row],[prices]]/Barcelona_Idealista4[[#This Row],[area_m2]]</f>
        <v>5073.5294117647063</v>
      </c>
      <c r="Q3131" t="str">
        <f>_xlfn.TEXTJOIN("-",0,Barcelona_Idealista4[[#This Row],[condition]],Barcelona_Idealista4[[#This Row],[prices]])</f>
        <v>needs refurb-690000</v>
      </c>
      <c r="R3131" s="11" t="str" cm="1">
        <f t="array" ref="R31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2" spans="1:18" x14ac:dyDescent="0.2">
      <c r="A3132" s="1">
        <v>45166</v>
      </c>
      <c r="B3132" s="14">
        <f>YEAR(Barcelona_Idealista4[[#This Row],[Fecha]])</f>
        <v>2023</v>
      </c>
      <c r="C3132" t="s">
        <v>3253</v>
      </c>
      <c r="D3132" t="s">
        <v>11</v>
      </c>
      <c r="E3132" t="s">
        <v>42</v>
      </c>
      <c r="F3132" t="s">
        <v>61</v>
      </c>
      <c r="G3132" t="s">
        <v>120</v>
      </c>
      <c r="H3132" t="s">
        <v>15</v>
      </c>
      <c r="I3132">
        <v>4</v>
      </c>
      <c r="J3132">
        <v>80</v>
      </c>
      <c r="K3132" t="s">
        <v>16</v>
      </c>
      <c r="L3132" t="s">
        <v>17</v>
      </c>
      <c r="M3132" t="s">
        <v>24</v>
      </c>
      <c r="N3132" s="18">
        <f>VLOOKUP(Barcelona_Idealista4[[#This Row],[lift]],Tabla5[],2,0)</f>
        <v>0</v>
      </c>
      <c r="O3132" s="25">
        <v>325000</v>
      </c>
      <c r="P3132" s="25">
        <f>Barcelona_Idealista4[[#This Row],[prices]]/Barcelona_Idealista4[[#This Row],[area_m2]]</f>
        <v>4062.5</v>
      </c>
      <c r="Q3132" t="str">
        <f>_xlfn.TEXTJOIN("-",0,Barcelona_Idealista4[[#This Row],[condition]],Barcelona_Idealista4[[#This Row],[prices]])</f>
        <v>needs refurb-325000</v>
      </c>
      <c r="R3132" s="11" t="str" cm="1">
        <f t="array" ref="R31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3" spans="1:18" x14ac:dyDescent="0.2">
      <c r="A3133" s="1">
        <v>45167</v>
      </c>
      <c r="B3133" s="14">
        <f>YEAR(Barcelona_Idealista4[[#This Row],[Fecha]])</f>
        <v>2023</v>
      </c>
      <c r="C3133" t="s">
        <v>3254</v>
      </c>
      <c r="D3133" t="s">
        <v>11</v>
      </c>
      <c r="E3133" t="s">
        <v>12</v>
      </c>
      <c r="F3133" t="s">
        <v>13</v>
      </c>
      <c r="G3133" t="s">
        <v>120</v>
      </c>
      <c r="H3133" t="s">
        <v>15</v>
      </c>
      <c r="I3133">
        <v>5</v>
      </c>
      <c r="J3133">
        <v>160</v>
      </c>
      <c r="K3133" t="s">
        <v>16</v>
      </c>
      <c r="L3133" t="s">
        <v>17</v>
      </c>
      <c r="M3133" t="s">
        <v>18</v>
      </c>
      <c r="N3133" s="18">
        <f>VLOOKUP(Barcelona_Idealista4[[#This Row],[lift]],Tabla5[],2,0)</f>
        <v>0</v>
      </c>
      <c r="O3133" s="25">
        <v>690000</v>
      </c>
      <c r="P3133" s="25">
        <f>Barcelona_Idealista4[[#This Row],[prices]]/Barcelona_Idealista4[[#This Row],[area_m2]]</f>
        <v>4312.5</v>
      </c>
      <c r="Q3133" t="str">
        <f>_xlfn.TEXTJOIN("-",0,Barcelona_Idealista4[[#This Row],[condition]],Barcelona_Idealista4[[#This Row],[prices]])</f>
        <v>needs refurb-690000</v>
      </c>
      <c r="R3133" s="11" t="str" cm="1">
        <f t="array" ref="R31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4" spans="1:18" x14ac:dyDescent="0.2">
      <c r="A3134" s="1">
        <v>45168</v>
      </c>
      <c r="B3134" s="14">
        <f>YEAR(Barcelona_Idealista4[[#This Row],[Fecha]])</f>
        <v>2023</v>
      </c>
      <c r="C3134" t="s">
        <v>3255</v>
      </c>
      <c r="D3134" t="s">
        <v>11</v>
      </c>
      <c r="E3134" t="s">
        <v>54</v>
      </c>
      <c r="F3134" t="s">
        <v>54</v>
      </c>
      <c r="G3134" t="s">
        <v>120</v>
      </c>
      <c r="H3134" t="s">
        <v>15</v>
      </c>
      <c r="I3134">
        <v>3</v>
      </c>
      <c r="J3134">
        <v>60</v>
      </c>
      <c r="K3134" t="s">
        <v>16</v>
      </c>
      <c r="L3134" t="s">
        <v>17</v>
      </c>
      <c r="M3134" t="s">
        <v>40</v>
      </c>
      <c r="N3134" s="18">
        <f>VLOOKUP(Barcelona_Idealista4[[#This Row],[lift]],Tabla5[],2,0)</f>
        <v>0</v>
      </c>
      <c r="O3134" s="25">
        <v>195000</v>
      </c>
      <c r="P3134" s="25">
        <f>Barcelona_Idealista4[[#This Row],[prices]]/Barcelona_Idealista4[[#This Row],[area_m2]]</f>
        <v>3250</v>
      </c>
      <c r="Q3134" t="str">
        <f>_xlfn.TEXTJOIN("-",0,Barcelona_Idealista4[[#This Row],[condition]],Barcelona_Idealista4[[#This Row],[prices]])</f>
        <v>needs refurb-195000</v>
      </c>
      <c r="R3134" s="11" t="str" cm="1">
        <f t="array" ref="R313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5" spans="1:18" x14ac:dyDescent="0.2">
      <c r="A3135" s="1">
        <v>45169</v>
      </c>
      <c r="B3135" s="14">
        <f>YEAR(Barcelona_Idealista4[[#This Row],[Fecha]])</f>
        <v>2023</v>
      </c>
      <c r="C3135" t="s">
        <v>3256</v>
      </c>
      <c r="D3135" t="s">
        <v>11</v>
      </c>
      <c r="E3135" t="s">
        <v>19</v>
      </c>
      <c r="F3135" t="s">
        <v>77</v>
      </c>
      <c r="G3135" t="s">
        <v>120</v>
      </c>
      <c r="H3135" t="s">
        <v>15</v>
      </c>
      <c r="I3135">
        <v>6</v>
      </c>
      <c r="J3135">
        <v>374</v>
      </c>
      <c r="K3135" t="s">
        <v>16</v>
      </c>
      <c r="L3135" t="s">
        <v>17</v>
      </c>
      <c r="M3135" t="s">
        <v>21</v>
      </c>
      <c r="N3135" s="18">
        <f>VLOOKUP(Barcelona_Idealista4[[#This Row],[lift]],Tabla5[],2,0)</f>
        <v>0</v>
      </c>
      <c r="O3135" s="25">
        <v>1880000</v>
      </c>
      <c r="P3135" s="25">
        <f>Barcelona_Idealista4[[#This Row],[prices]]/Barcelona_Idealista4[[#This Row],[area_m2]]</f>
        <v>5026.7379679144387</v>
      </c>
      <c r="Q3135" t="str">
        <f>_xlfn.TEXTJOIN("-",0,Barcelona_Idealista4[[#This Row],[condition]],Barcelona_Idealista4[[#This Row],[prices]])</f>
        <v>needs refurb-1880000</v>
      </c>
      <c r="R3135" s="11" t="str" cm="1">
        <f t="array" ref="R313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6" spans="1:18" x14ac:dyDescent="0.2">
      <c r="A3136" s="1">
        <v>45170</v>
      </c>
      <c r="B3136" s="14">
        <f>YEAR(Barcelona_Idealista4[[#This Row],[Fecha]])</f>
        <v>2023</v>
      </c>
      <c r="C3136" t="s">
        <v>3257</v>
      </c>
      <c r="D3136" t="s">
        <v>11</v>
      </c>
      <c r="E3136" t="s">
        <v>12</v>
      </c>
      <c r="F3136" t="s">
        <v>22</v>
      </c>
      <c r="G3136" t="s">
        <v>120</v>
      </c>
      <c r="H3136" t="s">
        <v>15</v>
      </c>
      <c r="I3136">
        <v>6</v>
      </c>
      <c r="J3136">
        <v>116</v>
      </c>
      <c r="K3136" t="s">
        <v>16</v>
      </c>
      <c r="L3136" t="s">
        <v>17</v>
      </c>
      <c r="M3136" t="s">
        <v>18</v>
      </c>
      <c r="N3136" s="18">
        <f>VLOOKUP(Barcelona_Idealista4[[#This Row],[lift]],Tabla5[],2,0)</f>
        <v>0</v>
      </c>
      <c r="O3136" s="25">
        <v>550000</v>
      </c>
      <c r="P3136" s="25">
        <f>Barcelona_Idealista4[[#This Row],[prices]]/Barcelona_Idealista4[[#This Row],[area_m2]]</f>
        <v>4741.3793103448279</v>
      </c>
      <c r="Q3136" t="str">
        <f>_xlfn.TEXTJOIN("-",0,Barcelona_Idealista4[[#This Row],[condition]],Barcelona_Idealista4[[#This Row],[prices]])</f>
        <v>needs refurb-550000</v>
      </c>
      <c r="R3136" s="11" t="str" cm="1">
        <f t="array" ref="R31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7" spans="1:18" x14ac:dyDescent="0.2">
      <c r="A3137" s="1">
        <v>45171</v>
      </c>
      <c r="B3137" s="14">
        <f>YEAR(Barcelona_Idealista4[[#This Row],[Fecha]])</f>
        <v>2023</v>
      </c>
      <c r="C3137" t="s">
        <v>3258</v>
      </c>
      <c r="D3137" t="s">
        <v>11</v>
      </c>
      <c r="E3137" t="s">
        <v>12</v>
      </c>
      <c r="F3137" t="s">
        <v>41</v>
      </c>
      <c r="G3137" t="s">
        <v>120</v>
      </c>
      <c r="H3137" t="s">
        <v>15</v>
      </c>
      <c r="I3137">
        <v>4</v>
      </c>
      <c r="J3137">
        <v>90</v>
      </c>
      <c r="K3137" t="s">
        <v>16</v>
      </c>
      <c r="L3137" t="s">
        <v>17</v>
      </c>
      <c r="M3137" t="s">
        <v>36</v>
      </c>
      <c r="N3137" s="18">
        <f>VLOOKUP(Barcelona_Idealista4[[#This Row],[lift]],Tabla5[],2,0)</f>
        <v>0</v>
      </c>
      <c r="O3137" s="25">
        <v>432000</v>
      </c>
      <c r="P3137" s="25">
        <f>Barcelona_Idealista4[[#This Row],[prices]]/Barcelona_Idealista4[[#This Row],[area_m2]]</f>
        <v>4800</v>
      </c>
      <c r="Q3137" t="str">
        <f>_xlfn.TEXTJOIN("-",0,Barcelona_Idealista4[[#This Row],[condition]],Barcelona_Idealista4[[#This Row],[prices]])</f>
        <v>needs refurb-432000</v>
      </c>
      <c r="R3137" s="11" t="str" cm="1">
        <f t="array" ref="R31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38" spans="1:18" x14ac:dyDescent="0.2">
      <c r="A3138" s="1">
        <v>45172</v>
      </c>
      <c r="B3138" s="14">
        <f>YEAR(Barcelona_Idealista4[[#This Row],[Fecha]])</f>
        <v>2023</v>
      </c>
      <c r="C3138" t="s">
        <v>3259</v>
      </c>
      <c r="D3138" t="s">
        <v>11</v>
      </c>
      <c r="E3138" t="s">
        <v>54</v>
      </c>
      <c r="F3138" t="s">
        <v>54</v>
      </c>
      <c r="G3138" t="s">
        <v>120</v>
      </c>
      <c r="H3138" t="s">
        <v>15</v>
      </c>
      <c r="I3138">
        <v>5</v>
      </c>
      <c r="J3138">
        <v>153</v>
      </c>
      <c r="K3138" t="s">
        <v>16</v>
      </c>
      <c r="L3138" t="s">
        <v>17</v>
      </c>
      <c r="M3138" t="s">
        <v>52</v>
      </c>
      <c r="N3138" s="18">
        <f>VLOOKUP(Barcelona_Idealista4[[#This Row],[lift]],Tabla5[],2,0)</f>
        <v>0</v>
      </c>
      <c r="O3138" s="25">
        <v>369000</v>
      </c>
      <c r="P3138" s="25">
        <f>Barcelona_Idealista4[[#This Row],[prices]]/Barcelona_Idealista4[[#This Row],[area_m2]]</f>
        <v>2411.7647058823532</v>
      </c>
      <c r="Q3138" t="str">
        <f>_xlfn.TEXTJOIN("-",0,Barcelona_Idealista4[[#This Row],[condition]],Barcelona_Idealista4[[#This Row],[prices]])</f>
        <v>needs refurb-369000</v>
      </c>
      <c r="R3138" s="11" t="str" cm="1">
        <f t="array" ref="R31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39" spans="1:18" x14ac:dyDescent="0.2">
      <c r="A3139" s="1">
        <v>45173</v>
      </c>
      <c r="B3139" s="14">
        <f>YEAR(Barcelona_Idealista4[[#This Row],[Fecha]])</f>
        <v>2023</v>
      </c>
      <c r="C3139" t="s">
        <v>3260</v>
      </c>
      <c r="D3139" t="s">
        <v>11</v>
      </c>
      <c r="E3139" t="s">
        <v>54</v>
      </c>
      <c r="F3139" t="s">
        <v>54</v>
      </c>
      <c r="G3139" t="s">
        <v>120</v>
      </c>
      <c r="H3139" t="s">
        <v>15</v>
      </c>
      <c r="I3139">
        <v>3</v>
      </c>
      <c r="J3139">
        <v>103</v>
      </c>
      <c r="K3139" t="s">
        <v>28</v>
      </c>
      <c r="L3139" t="s">
        <v>17</v>
      </c>
      <c r="M3139" t="s">
        <v>21</v>
      </c>
      <c r="N3139" s="18">
        <f>VLOOKUP(Barcelona_Idealista4[[#This Row],[lift]],Tabla5[],2,0)</f>
        <v>0.02</v>
      </c>
      <c r="O3139" s="25">
        <v>230000</v>
      </c>
      <c r="P3139" s="25">
        <f>Barcelona_Idealista4[[#This Row],[prices]]/Barcelona_Idealista4[[#This Row],[area_m2]]</f>
        <v>2233.009708737864</v>
      </c>
      <c r="Q3139" t="str">
        <f>_xlfn.TEXTJOIN("-",0,Barcelona_Idealista4[[#This Row],[condition]],Barcelona_Idealista4[[#This Row],[prices]])</f>
        <v>needs refurb-230000</v>
      </c>
      <c r="R3139" s="11" t="str" cm="1">
        <f t="array" ref="R313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0" spans="1:18" x14ac:dyDescent="0.2">
      <c r="A3140" s="1">
        <v>45174</v>
      </c>
      <c r="B3140" s="14">
        <f>YEAR(Barcelona_Idealista4[[#This Row],[Fecha]])</f>
        <v>2023</v>
      </c>
      <c r="C3140" t="s">
        <v>3261</v>
      </c>
      <c r="D3140" t="s">
        <v>11</v>
      </c>
      <c r="E3140" t="s">
        <v>42</v>
      </c>
      <c r="F3140" t="s">
        <v>62</v>
      </c>
      <c r="G3140" t="s">
        <v>120</v>
      </c>
      <c r="H3140" t="s">
        <v>15</v>
      </c>
      <c r="I3140">
        <v>2</v>
      </c>
      <c r="J3140">
        <v>56</v>
      </c>
      <c r="K3140" t="s">
        <v>16</v>
      </c>
      <c r="L3140" t="s">
        <v>17</v>
      </c>
      <c r="M3140" t="s">
        <v>57</v>
      </c>
      <c r="N3140" s="18">
        <f>VLOOKUP(Barcelona_Idealista4[[#This Row],[lift]],Tabla5[],2,0)</f>
        <v>0</v>
      </c>
      <c r="O3140" s="25">
        <v>251000</v>
      </c>
      <c r="P3140" s="25">
        <f>Barcelona_Idealista4[[#This Row],[prices]]/Barcelona_Idealista4[[#This Row],[area_m2]]</f>
        <v>4482.1428571428569</v>
      </c>
      <c r="Q3140" t="str">
        <f>_xlfn.TEXTJOIN("-",0,Barcelona_Idealista4[[#This Row],[condition]],Barcelona_Idealista4[[#This Row],[prices]])</f>
        <v>needs refurb-251000</v>
      </c>
      <c r="R3140" s="11" t="str" cm="1">
        <f t="array" ref="R31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1" spans="1:18" x14ac:dyDescent="0.2">
      <c r="A3141" s="1">
        <v>45175</v>
      </c>
      <c r="B3141" s="14">
        <f>YEAR(Barcelona_Idealista4[[#This Row],[Fecha]])</f>
        <v>2023</v>
      </c>
      <c r="C3141" t="s">
        <v>3262</v>
      </c>
      <c r="D3141" t="s">
        <v>11</v>
      </c>
      <c r="E3141" t="s">
        <v>12</v>
      </c>
      <c r="F3141" t="s">
        <v>30</v>
      </c>
      <c r="G3141" t="s">
        <v>120</v>
      </c>
      <c r="H3141" t="s">
        <v>15</v>
      </c>
      <c r="I3141">
        <v>5</v>
      </c>
      <c r="J3141">
        <v>157</v>
      </c>
      <c r="K3141" t="s">
        <v>16</v>
      </c>
      <c r="L3141" t="s">
        <v>17</v>
      </c>
      <c r="M3141" t="s">
        <v>36</v>
      </c>
      <c r="N3141" s="18">
        <f>VLOOKUP(Barcelona_Idealista4[[#This Row],[lift]],Tabla5[],2,0)</f>
        <v>0</v>
      </c>
      <c r="O3141" s="25">
        <v>532000</v>
      </c>
      <c r="P3141" s="25">
        <f>Barcelona_Idealista4[[#This Row],[prices]]/Barcelona_Idealista4[[#This Row],[area_m2]]</f>
        <v>3388.5350318471337</v>
      </c>
      <c r="Q3141" t="str">
        <f>_xlfn.TEXTJOIN("-",0,Barcelona_Idealista4[[#This Row],[condition]],Barcelona_Idealista4[[#This Row],[prices]])</f>
        <v>needs refurb-532000</v>
      </c>
      <c r="R3141" s="11" t="str" cm="1">
        <f t="array" ref="R314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2" spans="1:18" x14ac:dyDescent="0.2">
      <c r="A3142" s="1">
        <v>45176</v>
      </c>
      <c r="B3142" s="14">
        <f>YEAR(Barcelona_Idealista4[[#This Row],[Fecha]])</f>
        <v>2023</v>
      </c>
      <c r="C3142" t="s">
        <v>3263</v>
      </c>
      <c r="D3142" t="s">
        <v>11</v>
      </c>
      <c r="E3142" t="s">
        <v>12</v>
      </c>
      <c r="F3142" t="s">
        <v>13</v>
      </c>
      <c r="G3142" t="s">
        <v>120</v>
      </c>
      <c r="H3142" t="s">
        <v>15</v>
      </c>
      <c r="I3142">
        <v>6</v>
      </c>
      <c r="J3142">
        <v>180</v>
      </c>
      <c r="K3142" t="s">
        <v>16</v>
      </c>
      <c r="L3142" t="s">
        <v>17</v>
      </c>
      <c r="M3142" t="s">
        <v>18</v>
      </c>
      <c r="N3142" s="18">
        <f>VLOOKUP(Barcelona_Idealista4[[#This Row],[lift]],Tabla5[],2,0)</f>
        <v>0</v>
      </c>
      <c r="O3142" s="25">
        <v>1570000</v>
      </c>
      <c r="P3142" s="25">
        <f>Barcelona_Idealista4[[#This Row],[prices]]/Barcelona_Idealista4[[#This Row],[area_m2]]</f>
        <v>8722.2222222222226</v>
      </c>
      <c r="Q3142" t="str">
        <f>_xlfn.TEXTJOIN("-",0,Barcelona_Idealista4[[#This Row],[condition]],Barcelona_Idealista4[[#This Row],[prices]])</f>
        <v>needs refurb-1570000</v>
      </c>
      <c r="R3142" s="11" t="str" cm="1">
        <f t="array" ref="R31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3" spans="1:18" x14ac:dyDescent="0.2">
      <c r="A3143" s="1">
        <v>45177</v>
      </c>
      <c r="B3143" s="14">
        <f>YEAR(Barcelona_Idealista4[[#This Row],[Fecha]])</f>
        <v>2023</v>
      </c>
      <c r="C3143" t="s">
        <v>3264</v>
      </c>
      <c r="D3143" t="s">
        <v>11</v>
      </c>
      <c r="E3143" t="s">
        <v>89</v>
      </c>
      <c r="F3143" t="s">
        <v>110</v>
      </c>
      <c r="G3143" t="s">
        <v>120</v>
      </c>
      <c r="H3143" t="s">
        <v>15</v>
      </c>
      <c r="I3143">
        <v>3</v>
      </c>
      <c r="J3143">
        <v>86</v>
      </c>
      <c r="K3143" t="s">
        <v>16</v>
      </c>
      <c r="L3143" t="s">
        <v>17</v>
      </c>
      <c r="M3143" t="s">
        <v>40</v>
      </c>
      <c r="N3143" s="18">
        <f>VLOOKUP(Barcelona_Idealista4[[#This Row],[lift]],Tabla5[],2,0)</f>
        <v>0</v>
      </c>
      <c r="O3143" s="25">
        <v>189900</v>
      </c>
      <c r="P3143" s="25">
        <f>Barcelona_Idealista4[[#This Row],[prices]]/Barcelona_Idealista4[[#This Row],[area_m2]]</f>
        <v>2208.1395348837209</v>
      </c>
      <c r="Q3143" t="str">
        <f>_xlfn.TEXTJOIN("-",0,Barcelona_Idealista4[[#This Row],[condition]],Barcelona_Idealista4[[#This Row],[prices]])</f>
        <v>needs refurb-189900</v>
      </c>
      <c r="R3143" s="11" t="str" cm="1">
        <f t="array" ref="R314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4" spans="1:18" x14ac:dyDescent="0.2">
      <c r="A3144" s="1">
        <v>45178</v>
      </c>
      <c r="B3144" s="14">
        <f>YEAR(Barcelona_Idealista4[[#This Row],[Fecha]])</f>
        <v>2023</v>
      </c>
      <c r="C3144" t="s">
        <v>3265</v>
      </c>
      <c r="D3144" t="s">
        <v>11</v>
      </c>
      <c r="E3144" t="s">
        <v>54</v>
      </c>
      <c r="F3144" t="s">
        <v>97</v>
      </c>
      <c r="G3144" t="s">
        <v>120</v>
      </c>
      <c r="H3144" t="s">
        <v>15</v>
      </c>
      <c r="I3144">
        <v>3</v>
      </c>
      <c r="J3144">
        <v>89</v>
      </c>
      <c r="K3144" t="s">
        <v>16</v>
      </c>
      <c r="L3144" t="s">
        <v>17</v>
      </c>
      <c r="M3144" t="s">
        <v>57</v>
      </c>
      <c r="N3144" s="18">
        <f>VLOOKUP(Barcelona_Idealista4[[#This Row],[lift]],Tabla5[],2,0)</f>
        <v>0</v>
      </c>
      <c r="O3144" s="25">
        <v>228000</v>
      </c>
      <c r="P3144" s="25">
        <f>Barcelona_Idealista4[[#This Row],[prices]]/Barcelona_Idealista4[[#This Row],[area_m2]]</f>
        <v>2561.7977528089887</v>
      </c>
      <c r="Q3144" t="str">
        <f>_xlfn.TEXTJOIN("-",0,Barcelona_Idealista4[[#This Row],[condition]],Barcelona_Idealista4[[#This Row],[prices]])</f>
        <v>needs refurb-228000</v>
      </c>
      <c r="R3144" s="11" t="str" cm="1">
        <f t="array" ref="R314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5" spans="1:18" x14ac:dyDescent="0.2">
      <c r="A3145" s="1">
        <v>45179</v>
      </c>
      <c r="B3145" s="14">
        <f>YEAR(Barcelona_Idealista4[[#This Row],[Fecha]])</f>
        <v>2023</v>
      </c>
      <c r="C3145" t="s">
        <v>3266</v>
      </c>
      <c r="D3145" t="s">
        <v>11</v>
      </c>
      <c r="E3145" t="s">
        <v>42</v>
      </c>
      <c r="F3145" t="s">
        <v>62</v>
      </c>
      <c r="G3145" t="s">
        <v>120</v>
      </c>
      <c r="H3145" t="s">
        <v>15</v>
      </c>
      <c r="I3145">
        <v>4</v>
      </c>
      <c r="J3145">
        <v>100</v>
      </c>
      <c r="K3145" t="s">
        <v>16</v>
      </c>
      <c r="L3145" t="s">
        <v>67</v>
      </c>
      <c r="M3145" t="s">
        <v>24</v>
      </c>
      <c r="N3145" s="18">
        <f>VLOOKUP(Barcelona_Idealista4[[#This Row],[lift]],Tabla5[],2,0)</f>
        <v>0</v>
      </c>
      <c r="O3145" s="25">
        <v>292000</v>
      </c>
      <c r="P3145" s="25">
        <f>Barcelona_Idealista4[[#This Row],[prices]]/Barcelona_Idealista4[[#This Row],[area_m2]]</f>
        <v>2920</v>
      </c>
      <c r="Q3145" t="str">
        <f>_xlfn.TEXTJOIN("-",0,Barcelona_Idealista4[[#This Row],[condition]],Barcelona_Idealista4[[#This Row],[prices]])</f>
        <v>needs refurb-292000</v>
      </c>
      <c r="R3145" s="11" t="str" cm="1">
        <f t="array" ref="R31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46" spans="1:18" x14ac:dyDescent="0.2">
      <c r="A3146" s="1">
        <v>45180</v>
      </c>
      <c r="B3146" s="14">
        <f>YEAR(Barcelona_Idealista4[[#This Row],[Fecha]])</f>
        <v>2023</v>
      </c>
      <c r="C3146" t="s">
        <v>3267</v>
      </c>
      <c r="D3146" t="s">
        <v>11</v>
      </c>
      <c r="E3146" t="s">
        <v>19</v>
      </c>
      <c r="F3146" t="s">
        <v>68</v>
      </c>
      <c r="G3146" t="s">
        <v>120</v>
      </c>
      <c r="H3146" t="s">
        <v>15</v>
      </c>
      <c r="I3146">
        <v>5</v>
      </c>
      <c r="J3146">
        <v>131</v>
      </c>
      <c r="K3146" t="s">
        <v>16</v>
      </c>
      <c r="L3146" t="s">
        <v>67</v>
      </c>
      <c r="M3146" t="s">
        <v>40</v>
      </c>
      <c r="N3146" s="18">
        <f>VLOOKUP(Barcelona_Idealista4[[#This Row],[lift]],Tabla5[],2,0)</f>
        <v>0</v>
      </c>
      <c r="O3146" s="25">
        <v>450000</v>
      </c>
      <c r="P3146" s="25">
        <f>Barcelona_Idealista4[[#This Row],[prices]]/Barcelona_Idealista4[[#This Row],[area_m2]]</f>
        <v>3435.1145038167938</v>
      </c>
      <c r="Q3146" t="str">
        <f>_xlfn.TEXTJOIN("-",0,Barcelona_Idealista4[[#This Row],[condition]],Barcelona_Idealista4[[#This Row],[prices]])</f>
        <v>needs refurb-450000</v>
      </c>
      <c r="R3146" s="11" t="str" cm="1">
        <f t="array" ref="R314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7" spans="1:18" x14ac:dyDescent="0.2">
      <c r="A3147" s="1">
        <v>45181</v>
      </c>
      <c r="B3147" s="14">
        <f>YEAR(Barcelona_Idealista4[[#This Row],[Fecha]])</f>
        <v>2023</v>
      </c>
      <c r="C3147" t="s">
        <v>3268</v>
      </c>
      <c r="D3147" t="s">
        <v>11</v>
      </c>
      <c r="E3147" t="s">
        <v>12</v>
      </c>
      <c r="F3147" t="s">
        <v>33</v>
      </c>
      <c r="G3147" t="s">
        <v>120</v>
      </c>
      <c r="H3147" t="s">
        <v>15</v>
      </c>
      <c r="I3147">
        <v>4</v>
      </c>
      <c r="J3147">
        <v>156</v>
      </c>
      <c r="K3147" t="s">
        <v>16</v>
      </c>
      <c r="L3147" t="s">
        <v>17</v>
      </c>
      <c r="M3147" t="s">
        <v>18</v>
      </c>
      <c r="N3147" s="18">
        <f>VLOOKUP(Barcelona_Idealista4[[#This Row],[lift]],Tabla5[],2,0)</f>
        <v>0</v>
      </c>
      <c r="O3147" s="25">
        <v>525000</v>
      </c>
      <c r="P3147" s="25">
        <f>Barcelona_Idealista4[[#This Row],[prices]]/Barcelona_Idealista4[[#This Row],[area_m2]]</f>
        <v>3365.3846153846152</v>
      </c>
      <c r="Q3147" t="str">
        <f>_xlfn.TEXTJOIN("-",0,Barcelona_Idealista4[[#This Row],[condition]],Barcelona_Idealista4[[#This Row],[prices]])</f>
        <v>needs refurb-525000</v>
      </c>
      <c r="R3147" s="11" t="str" cm="1">
        <f t="array" ref="R314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8" spans="1:18" x14ac:dyDescent="0.2">
      <c r="A3148" s="1">
        <v>45182</v>
      </c>
      <c r="B3148" s="14">
        <f>YEAR(Barcelona_Idealista4[[#This Row],[Fecha]])</f>
        <v>2023</v>
      </c>
      <c r="C3148" t="s">
        <v>3269</v>
      </c>
      <c r="D3148" t="s">
        <v>11</v>
      </c>
      <c r="E3148" t="s">
        <v>12</v>
      </c>
      <c r="F3148" t="s">
        <v>13</v>
      </c>
      <c r="G3148" t="s">
        <v>120</v>
      </c>
      <c r="H3148" t="s">
        <v>15</v>
      </c>
      <c r="I3148">
        <v>6</v>
      </c>
      <c r="J3148">
        <v>304</v>
      </c>
      <c r="K3148" t="s">
        <v>16</v>
      </c>
      <c r="L3148" t="s">
        <v>17</v>
      </c>
      <c r="M3148" t="s">
        <v>58</v>
      </c>
      <c r="N3148" s="18">
        <f>VLOOKUP(Barcelona_Idealista4[[#This Row],[lift]],Tabla5[],2,0)</f>
        <v>0</v>
      </c>
      <c r="O3148" s="25">
        <v>1050000</v>
      </c>
      <c r="P3148" s="25">
        <f>Barcelona_Idealista4[[#This Row],[prices]]/Barcelona_Idealista4[[#This Row],[area_m2]]</f>
        <v>3453.9473684210525</v>
      </c>
      <c r="Q3148" t="str">
        <f>_xlfn.TEXTJOIN("-",0,Barcelona_Idealista4[[#This Row],[condition]],Barcelona_Idealista4[[#This Row],[prices]])</f>
        <v>needs refurb-1050000</v>
      </c>
      <c r="R3148" s="11" t="str" cm="1">
        <f t="array" ref="R314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49" spans="1:18" x14ac:dyDescent="0.2">
      <c r="A3149" s="1">
        <v>45183</v>
      </c>
      <c r="B3149" s="14">
        <f>YEAR(Barcelona_Idealista4[[#This Row],[Fecha]])</f>
        <v>2023</v>
      </c>
      <c r="C3149" t="s">
        <v>3270</v>
      </c>
      <c r="D3149" t="s">
        <v>11</v>
      </c>
      <c r="E3149" t="s">
        <v>12</v>
      </c>
      <c r="F3149" t="s">
        <v>33</v>
      </c>
      <c r="G3149" t="s">
        <v>120</v>
      </c>
      <c r="H3149" t="s">
        <v>15</v>
      </c>
      <c r="I3149">
        <v>4</v>
      </c>
      <c r="J3149">
        <v>90</v>
      </c>
      <c r="K3149" t="s">
        <v>16</v>
      </c>
      <c r="L3149" t="s">
        <v>17</v>
      </c>
      <c r="M3149" t="s">
        <v>21</v>
      </c>
      <c r="N3149" s="18">
        <f>VLOOKUP(Barcelona_Idealista4[[#This Row],[lift]],Tabla5[],2,0)</f>
        <v>0</v>
      </c>
      <c r="O3149" s="25">
        <v>370000</v>
      </c>
      <c r="P3149" s="25">
        <f>Barcelona_Idealista4[[#This Row],[prices]]/Barcelona_Idealista4[[#This Row],[area_m2]]</f>
        <v>4111.1111111111113</v>
      </c>
      <c r="Q3149" t="str">
        <f>_xlfn.TEXTJOIN("-",0,Barcelona_Idealista4[[#This Row],[condition]],Barcelona_Idealista4[[#This Row],[prices]])</f>
        <v>needs refurb-370000</v>
      </c>
      <c r="R3149" s="11" t="str" cm="1">
        <f t="array" ref="R31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0" spans="1:18" x14ac:dyDescent="0.2">
      <c r="A3150" s="1">
        <v>45184</v>
      </c>
      <c r="B3150" s="14">
        <f>YEAR(Barcelona_Idealista4[[#This Row],[Fecha]])</f>
        <v>2023</v>
      </c>
      <c r="C3150" t="s">
        <v>3271</v>
      </c>
      <c r="D3150" t="s">
        <v>11</v>
      </c>
      <c r="E3150" t="s">
        <v>37</v>
      </c>
      <c r="F3150" t="s">
        <v>38</v>
      </c>
      <c r="G3150" t="s">
        <v>120</v>
      </c>
      <c r="H3150" t="s">
        <v>15</v>
      </c>
      <c r="I3150">
        <v>3</v>
      </c>
      <c r="J3150">
        <v>93</v>
      </c>
      <c r="K3150" t="s">
        <v>28</v>
      </c>
      <c r="L3150" t="s">
        <v>17</v>
      </c>
      <c r="M3150" t="s">
        <v>40</v>
      </c>
      <c r="N3150" s="18">
        <f>VLOOKUP(Barcelona_Idealista4[[#This Row],[lift]],Tabla5[],2,0)</f>
        <v>0.02</v>
      </c>
      <c r="O3150" s="25">
        <v>230000</v>
      </c>
      <c r="P3150" s="25">
        <f>Barcelona_Idealista4[[#This Row],[prices]]/Barcelona_Idealista4[[#This Row],[area_m2]]</f>
        <v>2473.1182795698924</v>
      </c>
      <c r="Q3150" t="str">
        <f>_xlfn.TEXTJOIN("-",0,Barcelona_Idealista4[[#This Row],[condition]],Barcelona_Idealista4[[#This Row],[prices]])</f>
        <v>needs refurb-230000</v>
      </c>
      <c r="R3150" s="11" t="str" cm="1">
        <f t="array" ref="R315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1" spans="1:18" x14ac:dyDescent="0.2">
      <c r="A3151" s="1">
        <v>45185</v>
      </c>
      <c r="B3151" s="14">
        <f>YEAR(Barcelona_Idealista4[[#This Row],[Fecha]])</f>
        <v>2023</v>
      </c>
      <c r="C3151" t="s">
        <v>3272</v>
      </c>
      <c r="D3151" t="s">
        <v>11</v>
      </c>
      <c r="E3151" t="s">
        <v>12</v>
      </c>
      <c r="F3151" t="s">
        <v>30</v>
      </c>
      <c r="G3151" t="s">
        <v>120</v>
      </c>
      <c r="H3151" t="s">
        <v>23</v>
      </c>
      <c r="I3151">
        <v>3</v>
      </c>
      <c r="J3151">
        <v>110</v>
      </c>
      <c r="K3151" t="s">
        <v>16</v>
      </c>
      <c r="L3151" t="s">
        <v>17</v>
      </c>
      <c r="M3151" t="s">
        <v>60</v>
      </c>
      <c r="N3151" s="18">
        <f>VLOOKUP(Barcelona_Idealista4[[#This Row],[lift]],Tabla5[],2,0)</f>
        <v>0</v>
      </c>
      <c r="O3151" s="25">
        <v>465000</v>
      </c>
      <c r="P3151" s="25">
        <f>Barcelona_Idealista4[[#This Row],[prices]]/Barcelona_Idealista4[[#This Row],[area_m2]]</f>
        <v>4227.272727272727</v>
      </c>
      <c r="Q3151" t="str">
        <f>_xlfn.TEXTJOIN("-",0,Barcelona_Idealista4[[#This Row],[condition]],Barcelona_Idealista4[[#This Row],[prices]])</f>
        <v>needs refurb-465000</v>
      </c>
      <c r="R3151" s="11" t="str" cm="1">
        <f t="array" ref="R31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2" spans="1:18" x14ac:dyDescent="0.2">
      <c r="A3152" s="1">
        <v>45186</v>
      </c>
      <c r="B3152" s="14">
        <f>YEAR(Barcelona_Idealista4[[#This Row],[Fecha]])</f>
        <v>2023</v>
      </c>
      <c r="C3152" t="s">
        <v>3273</v>
      </c>
      <c r="D3152" t="s">
        <v>11</v>
      </c>
      <c r="E3152" t="s">
        <v>89</v>
      </c>
      <c r="F3152" t="s">
        <v>90</v>
      </c>
      <c r="G3152" t="s">
        <v>120</v>
      </c>
      <c r="H3152" t="s">
        <v>15</v>
      </c>
      <c r="I3152">
        <v>2</v>
      </c>
      <c r="J3152">
        <v>61</v>
      </c>
      <c r="K3152" t="s">
        <v>28</v>
      </c>
      <c r="L3152" t="s">
        <v>17</v>
      </c>
      <c r="M3152" t="s">
        <v>58</v>
      </c>
      <c r="N3152" s="18">
        <f>VLOOKUP(Barcelona_Idealista4[[#This Row],[lift]],Tabla5[],2,0)</f>
        <v>0.02</v>
      </c>
      <c r="O3152" s="25">
        <v>103000</v>
      </c>
      <c r="P3152" s="25">
        <f>Barcelona_Idealista4[[#This Row],[prices]]/Barcelona_Idealista4[[#This Row],[area_m2]]</f>
        <v>1688.5245901639344</v>
      </c>
      <c r="Q3152" t="str">
        <f>_xlfn.TEXTJOIN("-",0,Barcelona_Idealista4[[#This Row],[condition]],Barcelona_Idealista4[[#This Row],[prices]])</f>
        <v>needs refurb-103000</v>
      </c>
      <c r="R3152" s="11" t="str" cm="1">
        <f t="array" ref="R315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3" spans="1:18" x14ac:dyDescent="0.2">
      <c r="A3153" s="1">
        <v>45187</v>
      </c>
      <c r="B3153" s="14">
        <f>YEAR(Barcelona_Idealista4[[#This Row],[Fecha]])</f>
        <v>2023</v>
      </c>
      <c r="C3153" t="s">
        <v>3274</v>
      </c>
      <c r="D3153" t="s">
        <v>11</v>
      </c>
      <c r="E3153" t="s">
        <v>50</v>
      </c>
      <c r="F3153" t="s">
        <v>82</v>
      </c>
      <c r="G3153" t="s">
        <v>120</v>
      </c>
      <c r="H3153" t="s">
        <v>15</v>
      </c>
      <c r="I3153">
        <v>3</v>
      </c>
      <c r="J3153">
        <v>66</v>
      </c>
      <c r="K3153" t="s">
        <v>16</v>
      </c>
      <c r="L3153" t="s">
        <v>67</v>
      </c>
      <c r="M3153" t="s">
        <v>40</v>
      </c>
      <c r="N3153" s="18">
        <f>VLOOKUP(Barcelona_Idealista4[[#This Row],[lift]],Tabla5[],2,0)</f>
        <v>0</v>
      </c>
      <c r="O3153" s="25">
        <v>137000</v>
      </c>
      <c r="P3153" s="25">
        <f>Barcelona_Idealista4[[#This Row],[prices]]/Barcelona_Idealista4[[#This Row],[area_m2]]</f>
        <v>2075.757575757576</v>
      </c>
      <c r="Q3153" t="str">
        <f>_xlfn.TEXTJOIN("-",0,Barcelona_Idealista4[[#This Row],[condition]],Barcelona_Idealista4[[#This Row],[prices]])</f>
        <v>needs refurb-137000</v>
      </c>
      <c r="R3153" s="11" t="str" cm="1">
        <f t="array" ref="R315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4" spans="1:18" x14ac:dyDescent="0.2">
      <c r="A3154" s="1">
        <v>45188</v>
      </c>
      <c r="B3154" s="14">
        <f>YEAR(Barcelona_Idealista4[[#This Row],[Fecha]])</f>
        <v>2023</v>
      </c>
      <c r="C3154" t="s">
        <v>3275</v>
      </c>
      <c r="D3154" t="s">
        <v>11</v>
      </c>
      <c r="E3154" t="s">
        <v>12</v>
      </c>
      <c r="F3154" t="s">
        <v>30</v>
      </c>
      <c r="G3154" t="s">
        <v>120</v>
      </c>
      <c r="H3154" t="s">
        <v>15</v>
      </c>
      <c r="I3154">
        <v>3</v>
      </c>
      <c r="J3154">
        <v>100</v>
      </c>
      <c r="K3154" t="s">
        <v>16</v>
      </c>
      <c r="L3154" t="s">
        <v>17</v>
      </c>
      <c r="M3154" t="s">
        <v>46</v>
      </c>
      <c r="N3154" s="18">
        <f>VLOOKUP(Barcelona_Idealista4[[#This Row],[lift]],Tabla5[],2,0)</f>
        <v>0</v>
      </c>
      <c r="O3154" s="25">
        <v>469000</v>
      </c>
      <c r="P3154" s="25">
        <f>Barcelona_Idealista4[[#This Row],[prices]]/Barcelona_Idealista4[[#This Row],[area_m2]]</f>
        <v>4690</v>
      </c>
      <c r="Q3154" t="str">
        <f>_xlfn.TEXTJOIN("-",0,Barcelona_Idealista4[[#This Row],[condition]],Barcelona_Idealista4[[#This Row],[prices]])</f>
        <v>needs refurb-469000</v>
      </c>
      <c r="R3154" s="11" t="str" cm="1">
        <f t="array" ref="R31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5" spans="1:18" x14ac:dyDescent="0.2">
      <c r="A3155" s="1">
        <v>45189</v>
      </c>
      <c r="B3155" s="14">
        <f>YEAR(Barcelona_Idealista4[[#This Row],[Fecha]])</f>
        <v>2023</v>
      </c>
      <c r="C3155" t="s">
        <v>3276</v>
      </c>
      <c r="D3155" t="s">
        <v>11</v>
      </c>
      <c r="E3155" t="s">
        <v>12</v>
      </c>
      <c r="F3155" t="s">
        <v>30</v>
      </c>
      <c r="G3155" t="s">
        <v>120</v>
      </c>
      <c r="H3155" t="s">
        <v>15</v>
      </c>
      <c r="I3155">
        <v>4</v>
      </c>
      <c r="J3155">
        <v>104</v>
      </c>
      <c r="K3155" t="s">
        <v>16</v>
      </c>
      <c r="L3155" t="s">
        <v>17</v>
      </c>
      <c r="M3155" t="s">
        <v>58</v>
      </c>
      <c r="N3155" s="18">
        <f>VLOOKUP(Barcelona_Idealista4[[#This Row],[lift]],Tabla5[],2,0)</f>
        <v>0</v>
      </c>
      <c r="O3155" s="25">
        <v>320000</v>
      </c>
      <c r="P3155" s="25">
        <f>Barcelona_Idealista4[[#This Row],[prices]]/Barcelona_Idealista4[[#This Row],[area_m2]]</f>
        <v>3076.9230769230771</v>
      </c>
      <c r="Q3155" t="str">
        <f>_xlfn.TEXTJOIN("-",0,Barcelona_Idealista4[[#This Row],[condition]],Barcelona_Idealista4[[#This Row],[prices]])</f>
        <v>needs refurb-320000</v>
      </c>
      <c r="R3155" s="11" t="str" cm="1">
        <f t="array" ref="R31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6" spans="1:18" x14ac:dyDescent="0.2">
      <c r="A3156" s="1">
        <v>45190</v>
      </c>
      <c r="B3156" s="14">
        <f>YEAR(Barcelona_Idealista4[[#This Row],[Fecha]])</f>
        <v>2023</v>
      </c>
      <c r="C3156" t="s">
        <v>3277</v>
      </c>
      <c r="D3156" t="s">
        <v>11</v>
      </c>
      <c r="E3156" t="s">
        <v>34</v>
      </c>
      <c r="F3156" t="s">
        <v>44</v>
      </c>
      <c r="G3156" t="s">
        <v>120</v>
      </c>
      <c r="H3156" t="s">
        <v>23</v>
      </c>
      <c r="I3156">
        <v>3</v>
      </c>
      <c r="J3156">
        <v>90</v>
      </c>
      <c r="K3156" t="s">
        <v>16</v>
      </c>
      <c r="L3156" t="s">
        <v>17</v>
      </c>
      <c r="M3156" t="s">
        <v>24</v>
      </c>
      <c r="N3156" s="18">
        <f>VLOOKUP(Barcelona_Idealista4[[#This Row],[lift]],Tabla5[],2,0)</f>
        <v>0</v>
      </c>
      <c r="O3156" s="25">
        <v>395000</v>
      </c>
      <c r="P3156" s="25">
        <f>Barcelona_Idealista4[[#This Row],[prices]]/Barcelona_Idealista4[[#This Row],[area_m2]]</f>
        <v>4388.8888888888887</v>
      </c>
      <c r="Q3156" t="str">
        <f>_xlfn.TEXTJOIN("-",0,Barcelona_Idealista4[[#This Row],[condition]],Barcelona_Idealista4[[#This Row],[prices]])</f>
        <v>needs refurb-395000</v>
      </c>
      <c r="R3156" s="11" t="str" cm="1">
        <f t="array" ref="R31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7" spans="1:18" x14ac:dyDescent="0.2">
      <c r="A3157" s="1">
        <v>45191</v>
      </c>
      <c r="B3157" s="14">
        <f>YEAR(Barcelona_Idealista4[[#This Row],[Fecha]])</f>
        <v>2023</v>
      </c>
      <c r="C3157" t="s">
        <v>3278</v>
      </c>
      <c r="D3157" t="s">
        <v>11</v>
      </c>
      <c r="E3157" t="s">
        <v>54</v>
      </c>
      <c r="F3157" t="s">
        <v>108</v>
      </c>
      <c r="G3157" t="s">
        <v>120</v>
      </c>
      <c r="H3157" t="s">
        <v>15</v>
      </c>
      <c r="I3157">
        <v>4</v>
      </c>
      <c r="J3157">
        <v>83</v>
      </c>
      <c r="K3157" t="s">
        <v>16</v>
      </c>
      <c r="L3157" t="s">
        <v>17</v>
      </c>
      <c r="M3157" t="s">
        <v>58</v>
      </c>
      <c r="N3157" s="18">
        <f>VLOOKUP(Barcelona_Idealista4[[#This Row],[lift]],Tabla5[],2,0)</f>
        <v>0</v>
      </c>
      <c r="O3157" s="25">
        <v>237000</v>
      </c>
      <c r="P3157" s="25">
        <f>Barcelona_Idealista4[[#This Row],[prices]]/Barcelona_Idealista4[[#This Row],[area_m2]]</f>
        <v>2855.4216867469881</v>
      </c>
      <c r="Q3157" t="str">
        <f>_xlfn.TEXTJOIN("-",0,Barcelona_Idealista4[[#This Row],[condition]],Barcelona_Idealista4[[#This Row],[prices]])</f>
        <v>needs refurb-237000</v>
      </c>
      <c r="R3157" s="11" t="str" cm="1">
        <f t="array" ref="R315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58" spans="1:18" x14ac:dyDescent="0.2">
      <c r="A3158" s="1">
        <v>45192</v>
      </c>
      <c r="B3158" s="14">
        <f>YEAR(Barcelona_Idealista4[[#This Row],[Fecha]])</f>
        <v>2023</v>
      </c>
      <c r="C3158" t="s">
        <v>3279</v>
      </c>
      <c r="D3158" t="s">
        <v>11</v>
      </c>
      <c r="E3158" t="s">
        <v>12</v>
      </c>
      <c r="F3158" t="s">
        <v>41</v>
      </c>
      <c r="G3158" t="s">
        <v>120</v>
      </c>
      <c r="H3158" t="s">
        <v>15</v>
      </c>
      <c r="I3158">
        <v>4</v>
      </c>
      <c r="J3158">
        <v>65</v>
      </c>
      <c r="K3158" t="s">
        <v>16</v>
      </c>
      <c r="L3158" t="s">
        <v>17</v>
      </c>
      <c r="M3158" t="s">
        <v>58</v>
      </c>
      <c r="N3158" s="18">
        <f>VLOOKUP(Barcelona_Idealista4[[#This Row],[lift]],Tabla5[],2,0)</f>
        <v>0</v>
      </c>
      <c r="O3158" s="25">
        <v>350000</v>
      </c>
      <c r="P3158" s="25">
        <f>Barcelona_Idealista4[[#This Row],[prices]]/Barcelona_Idealista4[[#This Row],[area_m2]]</f>
        <v>5384.6153846153848</v>
      </c>
      <c r="Q3158" t="str">
        <f>_xlfn.TEXTJOIN("-",0,Barcelona_Idealista4[[#This Row],[condition]],Barcelona_Idealista4[[#This Row],[prices]])</f>
        <v>needs refurb-350000</v>
      </c>
      <c r="R3158" s="11" t="str" cm="1">
        <f t="array" ref="R315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59" spans="1:18" x14ac:dyDescent="0.2">
      <c r="A3159" s="1">
        <v>45193</v>
      </c>
      <c r="B3159" s="14">
        <f>YEAR(Barcelona_Idealista4[[#This Row],[Fecha]])</f>
        <v>2023</v>
      </c>
      <c r="C3159" t="s">
        <v>3280</v>
      </c>
      <c r="D3159" t="s">
        <v>11</v>
      </c>
      <c r="E3159" t="s">
        <v>37</v>
      </c>
      <c r="F3159" t="s">
        <v>85</v>
      </c>
      <c r="G3159" t="s">
        <v>120</v>
      </c>
      <c r="H3159" t="s">
        <v>15</v>
      </c>
      <c r="I3159">
        <v>1</v>
      </c>
      <c r="J3159">
        <v>35</v>
      </c>
      <c r="K3159" t="s">
        <v>28</v>
      </c>
      <c r="L3159" t="s">
        <v>17</v>
      </c>
      <c r="M3159" t="s">
        <v>18</v>
      </c>
      <c r="N3159" s="18">
        <f>VLOOKUP(Barcelona_Idealista4[[#This Row],[lift]],Tabla5[],2,0)</f>
        <v>0.02</v>
      </c>
      <c r="O3159" s="25">
        <v>129000</v>
      </c>
      <c r="P3159" s="25">
        <f>Barcelona_Idealista4[[#This Row],[prices]]/Barcelona_Idealista4[[#This Row],[area_m2]]</f>
        <v>3685.7142857142858</v>
      </c>
      <c r="Q3159" t="str">
        <f>_xlfn.TEXTJOIN("-",0,Barcelona_Idealista4[[#This Row],[condition]],Barcelona_Idealista4[[#This Row],[prices]])</f>
        <v>needs refurb-129000</v>
      </c>
      <c r="R3159" s="11" t="str" cm="1">
        <f t="array" ref="R315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0" spans="1:18" x14ac:dyDescent="0.2">
      <c r="A3160" s="1">
        <v>45194</v>
      </c>
      <c r="B3160" s="14">
        <f>YEAR(Barcelona_Idealista4[[#This Row],[Fecha]])</f>
        <v>2023</v>
      </c>
      <c r="C3160" t="s">
        <v>3281</v>
      </c>
      <c r="D3160" t="s">
        <v>11</v>
      </c>
      <c r="E3160" t="s">
        <v>37</v>
      </c>
      <c r="F3160" t="s">
        <v>38</v>
      </c>
      <c r="G3160" t="s">
        <v>120</v>
      </c>
      <c r="H3160" t="s">
        <v>15</v>
      </c>
      <c r="I3160">
        <v>3</v>
      </c>
      <c r="J3160">
        <v>65</v>
      </c>
      <c r="K3160" t="s">
        <v>28</v>
      </c>
      <c r="L3160" t="s">
        <v>17</v>
      </c>
      <c r="M3160" t="s">
        <v>40</v>
      </c>
      <c r="N3160" s="18">
        <f>VLOOKUP(Barcelona_Idealista4[[#This Row],[lift]],Tabla5[],2,0)</f>
        <v>0.02</v>
      </c>
      <c r="O3160" s="25">
        <v>225000</v>
      </c>
      <c r="P3160" s="25">
        <f>Barcelona_Idealista4[[#This Row],[prices]]/Barcelona_Idealista4[[#This Row],[area_m2]]</f>
        <v>3461.5384615384614</v>
      </c>
      <c r="Q3160" t="str">
        <f>_xlfn.TEXTJOIN("-",0,Barcelona_Idealista4[[#This Row],[condition]],Barcelona_Idealista4[[#This Row],[prices]])</f>
        <v>needs refurb-225000</v>
      </c>
      <c r="R3160" s="11" t="str" cm="1">
        <f t="array" ref="R316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1" spans="1:18" x14ac:dyDescent="0.2">
      <c r="A3161" s="1">
        <v>45195</v>
      </c>
      <c r="B3161" s="14">
        <f>YEAR(Barcelona_Idealista4[[#This Row],[Fecha]])</f>
        <v>2023</v>
      </c>
      <c r="C3161" t="s">
        <v>3282</v>
      </c>
      <c r="D3161" t="s">
        <v>11</v>
      </c>
      <c r="E3161" t="s">
        <v>47</v>
      </c>
      <c r="F3161" t="s">
        <v>112</v>
      </c>
      <c r="G3161" t="s">
        <v>120</v>
      </c>
      <c r="H3161" t="s">
        <v>15</v>
      </c>
      <c r="I3161">
        <v>5</v>
      </c>
      <c r="J3161">
        <v>150</v>
      </c>
      <c r="K3161" t="s">
        <v>16</v>
      </c>
      <c r="L3161" t="s">
        <v>17</v>
      </c>
      <c r="M3161" t="s">
        <v>21</v>
      </c>
      <c r="N3161" s="18">
        <f>VLOOKUP(Barcelona_Idealista4[[#This Row],[lift]],Tabla5[],2,0)</f>
        <v>0</v>
      </c>
      <c r="O3161" s="25">
        <v>380000</v>
      </c>
      <c r="P3161" s="25">
        <f>Barcelona_Idealista4[[#This Row],[prices]]/Barcelona_Idealista4[[#This Row],[area_m2]]</f>
        <v>2533.3333333333335</v>
      </c>
      <c r="Q3161" t="str">
        <f>_xlfn.TEXTJOIN("-",0,Barcelona_Idealista4[[#This Row],[condition]],Barcelona_Idealista4[[#This Row],[prices]])</f>
        <v>needs refurb-380000</v>
      </c>
      <c r="R3161" s="11" t="str" cm="1">
        <f t="array" ref="R316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2" spans="1:18" x14ac:dyDescent="0.2">
      <c r="A3162" s="1">
        <v>45196</v>
      </c>
      <c r="B3162" s="14">
        <f>YEAR(Barcelona_Idealista4[[#This Row],[Fecha]])</f>
        <v>2023</v>
      </c>
      <c r="C3162" t="s">
        <v>3283</v>
      </c>
      <c r="D3162" t="s">
        <v>11</v>
      </c>
      <c r="E3162" t="s">
        <v>37</v>
      </c>
      <c r="F3162" t="s">
        <v>38</v>
      </c>
      <c r="G3162" t="s">
        <v>120</v>
      </c>
      <c r="H3162" t="s">
        <v>15</v>
      </c>
      <c r="I3162">
        <v>2</v>
      </c>
      <c r="J3162">
        <v>59</v>
      </c>
      <c r="K3162" t="s">
        <v>28</v>
      </c>
      <c r="L3162" t="s">
        <v>17</v>
      </c>
      <c r="M3162" t="s">
        <v>21</v>
      </c>
      <c r="N3162" s="18">
        <f>VLOOKUP(Barcelona_Idealista4[[#This Row],[lift]],Tabla5[],2,0)</f>
        <v>0.02</v>
      </c>
      <c r="O3162" s="25">
        <v>215000</v>
      </c>
      <c r="P3162" s="25">
        <f>Barcelona_Idealista4[[#This Row],[prices]]/Barcelona_Idealista4[[#This Row],[area_m2]]</f>
        <v>3644.0677966101694</v>
      </c>
      <c r="Q3162" t="str">
        <f>_xlfn.TEXTJOIN("-",0,Barcelona_Idealista4[[#This Row],[condition]],Barcelona_Idealista4[[#This Row],[prices]])</f>
        <v>needs refurb-215000</v>
      </c>
      <c r="R3162" s="11" t="str" cm="1">
        <f t="array" ref="R316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3" spans="1:18" x14ac:dyDescent="0.2">
      <c r="A3163" s="1">
        <v>45197</v>
      </c>
      <c r="B3163" s="14">
        <f>YEAR(Barcelona_Idealista4[[#This Row],[Fecha]])</f>
        <v>2023</v>
      </c>
      <c r="C3163" t="s">
        <v>3284</v>
      </c>
      <c r="D3163" t="s">
        <v>11</v>
      </c>
      <c r="E3163" t="s">
        <v>42</v>
      </c>
      <c r="F3163" t="s">
        <v>62</v>
      </c>
      <c r="G3163" t="s">
        <v>120</v>
      </c>
      <c r="H3163" t="s">
        <v>15</v>
      </c>
      <c r="I3163">
        <v>4</v>
      </c>
      <c r="J3163">
        <v>102</v>
      </c>
      <c r="K3163" t="s">
        <v>16</v>
      </c>
      <c r="L3163" t="s">
        <v>17</v>
      </c>
      <c r="M3163" t="s">
        <v>40</v>
      </c>
      <c r="N3163" s="18">
        <f>VLOOKUP(Barcelona_Idealista4[[#This Row],[lift]],Tabla5[],2,0)</f>
        <v>0</v>
      </c>
      <c r="O3163" s="25">
        <v>255000</v>
      </c>
      <c r="P3163" s="25">
        <f>Barcelona_Idealista4[[#This Row],[prices]]/Barcelona_Idealista4[[#This Row],[area_m2]]</f>
        <v>2500</v>
      </c>
      <c r="Q3163" t="str">
        <f>_xlfn.TEXTJOIN("-",0,Barcelona_Idealista4[[#This Row],[condition]],Barcelona_Idealista4[[#This Row],[prices]])</f>
        <v>needs refurb-255000</v>
      </c>
      <c r="R3163" s="11" t="str" cm="1">
        <f t="array" ref="R316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64" spans="1:18" x14ac:dyDescent="0.2">
      <c r="A3164" s="1">
        <v>45198</v>
      </c>
      <c r="B3164" s="14">
        <f>YEAR(Barcelona_Idealista4[[#This Row],[Fecha]])</f>
        <v>2023</v>
      </c>
      <c r="C3164" t="s">
        <v>3285</v>
      </c>
      <c r="D3164" t="s">
        <v>11</v>
      </c>
      <c r="E3164" t="s">
        <v>34</v>
      </c>
      <c r="F3164" t="s">
        <v>44</v>
      </c>
      <c r="G3164" t="s">
        <v>120</v>
      </c>
      <c r="H3164" t="s">
        <v>15</v>
      </c>
      <c r="I3164">
        <v>3</v>
      </c>
      <c r="J3164">
        <v>72</v>
      </c>
      <c r="K3164" t="s">
        <v>16</v>
      </c>
      <c r="L3164" t="s">
        <v>17</v>
      </c>
      <c r="M3164" t="s">
        <v>58</v>
      </c>
      <c r="N3164" s="18">
        <f>VLOOKUP(Barcelona_Idealista4[[#This Row],[lift]],Tabla5[],2,0)</f>
        <v>0</v>
      </c>
      <c r="O3164" s="25">
        <v>280000</v>
      </c>
      <c r="P3164" s="25">
        <f>Barcelona_Idealista4[[#This Row],[prices]]/Barcelona_Idealista4[[#This Row],[area_m2]]</f>
        <v>3888.8888888888887</v>
      </c>
      <c r="Q3164" t="str">
        <f>_xlfn.TEXTJOIN("-",0,Barcelona_Idealista4[[#This Row],[condition]],Barcelona_Idealista4[[#This Row],[prices]])</f>
        <v>needs refurb-280000</v>
      </c>
      <c r="R3164" s="11" t="str" cm="1">
        <f t="array" ref="R316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5" spans="1:18" x14ac:dyDescent="0.2">
      <c r="A3165" s="1">
        <v>45199</v>
      </c>
      <c r="B3165" s="14">
        <f>YEAR(Barcelona_Idealista4[[#This Row],[Fecha]])</f>
        <v>2023</v>
      </c>
      <c r="C3165" t="s">
        <v>3286</v>
      </c>
      <c r="D3165" t="s">
        <v>11</v>
      </c>
      <c r="E3165" t="s">
        <v>34</v>
      </c>
      <c r="F3165" t="s">
        <v>71</v>
      </c>
      <c r="G3165" t="s">
        <v>120</v>
      </c>
      <c r="H3165" t="s">
        <v>15</v>
      </c>
      <c r="I3165">
        <v>4</v>
      </c>
      <c r="J3165">
        <v>105</v>
      </c>
      <c r="K3165" t="s">
        <v>16</v>
      </c>
      <c r="L3165" t="s">
        <v>17</v>
      </c>
      <c r="M3165" t="s">
        <v>18</v>
      </c>
      <c r="N3165" s="18">
        <f>VLOOKUP(Barcelona_Idealista4[[#This Row],[lift]],Tabla5[],2,0)</f>
        <v>0</v>
      </c>
      <c r="O3165" s="25">
        <v>395000</v>
      </c>
      <c r="P3165" s="25">
        <f>Barcelona_Idealista4[[#This Row],[prices]]/Barcelona_Idealista4[[#This Row],[area_m2]]</f>
        <v>3761.9047619047619</v>
      </c>
      <c r="Q3165" t="str">
        <f>_xlfn.TEXTJOIN("-",0,Barcelona_Idealista4[[#This Row],[condition]],Barcelona_Idealista4[[#This Row],[prices]])</f>
        <v>needs refurb-395000</v>
      </c>
      <c r="R3165" s="11" t="str" cm="1">
        <f t="array" ref="R316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6" spans="1:18" x14ac:dyDescent="0.2">
      <c r="A3166" s="1">
        <v>45200</v>
      </c>
      <c r="B3166" s="14">
        <f>YEAR(Barcelona_Idealista4[[#This Row],[Fecha]])</f>
        <v>2023</v>
      </c>
      <c r="C3166" t="s">
        <v>3287</v>
      </c>
      <c r="D3166" t="s">
        <v>11</v>
      </c>
      <c r="E3166" t="s">
        <v>37</v>
      </c>
      <c r="F3166" t="s">
        <v>38</v>
      </c>
      <c r="G3166" t="s">
        <v>120</v>
      </c>
      <c r="H3166" t="s">
        <v>15</v>
      </c>
      <c r="I3166">
        <v>3</v>
      </c>
      <c r="J3166">
        <v>95</v>
      </c>
      <c r="K3166" t="s">
        <v>16</v>
      </c>
      <c r="L3166" t="s">
        <v>17</v>
      </c>
      <c r="M3166" t="s">
        <v>18</v>
      </c>
      <c r="N3166" s="18">
        <f>VLOOKUP(Barcelona_Idealista4[[#This Row],[lift]],Tabla5[],2,0)</f>
        <v>0</v>
      </c>
      <c r="O3166" s="25">
        <v>350000</v>
      </c>
      <c r="P3166" s="25">
        <f>Barcelona_Idealista4[[#This Row],[prices]]/Barcelona_Idealista4[[#This Row],[area_m2]]</f>
        <v>3684.2105263157896</v>
      </c>
      <c r="Q3166" t="str">
        <f>_xlfn.TEXTJOIN("-",0,Barcelona_Idealista4[[#This Row],[condition]],Barcelona_Idealista4[[#This Row],[prices]])</f>
        <v>needs refurb-350000</v>
      </c>
      <c r="R3166" s="11" t="str" cm="1">
        <f t="array" ref="R316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7" spans="1:18" x14ac:dyDescent="0.2">
      <c r="A3167" s="1">
        <v>45201</v>
      </c>
      <c r="B3167" s="14">
        <f>YEAR(Barcelona_Idealista4[[#This Row],[Fecha]])</f>
        <v>2023</v>
      </c>
      <c r="C3167" t="s">
        <v>3288</v>
      </c>
      <c r="D3167" t="s">
        <v>11</v>
      </c>
      <c r="E3167" t="s">
        <v>19</v>
      </c>
      <c r="F3167" t="s">
        <v>73</v>
      </c>
      <c r="G3167" t="s">
        <v>120</v>
      </c>
      <c r="H3167" t="s">
        <v>15</v>
      </c>
      <c r="I3167">
        <v>5</v>
      </c>
      <c r="J3167">
        <v>139</v>
      </c>
      <c r="K3167" t="s">
        <v>16</v>
      </c>
      <c r="L3167" t="s">
        <v>17</v>
      </c>
      <c r="M3167" t="s">
        <v>40</v>
      </c>
      <c r="N3167" s="18">
        <f>VLOOKUP(Barcelona_Idealista4[[#This Row],[lift]],Tabla5[],2,0)</f>
        <v>0</v>
      </c>
      <c r="O3167" s="25">
        <v>495000</v>
      </c>
      <c r="P3167" s="25">
        <f>Barcelona_Idealista4[[#This Row],[prices]]/Barcelona_Idealista4[[#This Row],[area_m2]]</f>
        <v>3561.1510791366904</v>
      </c>
      <c r="Q3167" t="str">
        <f>_xlfn.TEXTJOIN("-",0,Barcelona_Idealista4[[#This Row],[condition]],Barcelona_Idealista4[[#This Row],[prices]])</f>
        <v>needs refurb-495000</v>
      </c>
      <c r="R3167" s="11" t="str" cm="1">
        <f t="array" ref="R316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8" spans="1:18" x14ac:dyDescent="0.2">
      <c r="A3168" s="1">
        <v>45202</v>
      </c>
      <c r="B3168" s="14">
        <f>YEAR(Barcelona_Idealista4[[#This Row],[Fecha]])</f>
        <v>2023</v>
      </c>
      <c r="C3168" t="s">
        <v>3289</v>
      </c>
      <c r="D3168" t="s">
        <v>11</v>
      </c>
      <c r="E3168" t="s">
        <v>42</v>
      </c>
      <c r="F3168" t="s">
        <v>62</v>
      </c>
      <c r="G3168" t="s">
        <v>120</v>
      </c>
      <c r="H3168" t="s">
        <v>15</v>
      </c>
      <c r="I3168">
        <v>3</v>
      </c>
      <c r="J3168">
        <v>68</v>
      </c>
      <c r="K3168" t="s">
        <v>16</v>
      </c>
      <c r="L3168" t="s">
        <v>17</v>
      </c>
      <c r="M3168" t="s">
        <v>24</v>
      </c>
      <c r="N3168" s="18">
        <f>VLOOKUP(Barcelona_Idealista4[[#This Row],[lift]],Tabla5[],2,0)</f>
        <v>0</v>
      </c>
      <c r="O3168" s="25">
        <v>215000</v>
      </c>
      <c r="P3168" s="25">
        <f>Barcelona_Idealista4[[#This Row],[prices]]/Barcelona_Idealista4[[#This Row],[area_m2]]</f>
        <v>3161.7647058823532</v>
      </c>
      <c r="Q3168" t="str">
        <f>_xlfn.TEXTJOIN("-",0,Barcelona_Idealista4[[#This Row],[condition]],Barcelona_Idealista4[[#This Row],[prices]])</f>
        <v>needs refurb-215000</v>
      </c>
      <c r="R3168" s="11" t="str" cm="1">
        <f t="array" ref="R316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69" spans="1:18" x14ac:dyDescent="0.2">
      <c r="A3169" s="1">
        <v>45203</v>
      </c>
      <c r="B3169" s="14">
        <f>YEAR(Barcelona_Idealista4[[#This Row],[Fecha]])</f>
        <v>2023</v>
      </c>
      <c r="C3169" t="s">
        <v>3290</v>
      </c>
      <c r="D3169" t="s">
        <v>11</v>
      </c>
      <c r="E3169" t="s">
        <v>37</v>
      </c>
      <c r="F3169" t="s">
        <v>49</v>
      </c>
      <c r="G3169" t="s">
        <v>120</v>
      </c>
      <c r="H3169" t="s">
        <v>15</v>
      </c>
      <c r="I3169">
        <v>2</v>
      </c>
      <c r="J3169">
        <v>110</v>
      </c>
      <c r="K3169" t="s">
        <v>28</v>
      </c>
      <c r="L3169" t="s">
        <v>17</v>
      </c>
      <c r="M3169" t="s">
        <v>18</v>
      </c>
      <c r="N3169" s="18">
        <f>VLOOKUP(Barcelona_Idealista4[[#This Row],[lift]],Tabla5[],2,0)</f>
        <v>0.02</v>
      </c>
      <c r="O3169" s="25">
        <v>329000</v>
      </c>
      <c r="P3169" s="25">
        <f>Barcelona_Idealista4[[#This Row],[prices]]/Barcelona_Idealista4[[#This Row],[area_m2]]</f>
        <v>2990.909090909091</v>
      </c>
      <c r="Q3169" t="str">
        <f>_xlfn.TEXTJOIN("-",0,Barcelona_Idealista4[[#This Row],[condition]],Barcelona_Idealista4[[#This Row],[prices]])</f>
        <v>needs refurb-329000</v>
      </c>
      <c r="R3169" s="11" t="str" cm="1">
        <f t="array" ref="R316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0" spans="1:18" x14ac:dyDescent="0.2">
      <c r="A3170" s="1">
        <v>45204</v>
      </c>
      <c r="B3170" s="14">
        <f>YEAR(Barcelona_Idealista4[[#This Row],[Fecha]])</f>
        <v>2023</v>
      </c>
      <c r="C3170" t="s">
        <v>3291</v>
      </c>
      <c r="D3170" t="s">
        <v>11</v>
      </c>
      <c r="E3170" t="s">
        <v>47</v>
      </c>
      <c r="F3170" t="s">
        <v>48</v>
      </c>
      <c r="G3170" t="s">
        <v>120</v>
      </c>
      <c r="H3170" t="s">
        <v>15</v>
      </c>
      <c r="I3170">
        <v>2</v>
      </c>
      <c r="J3170">
        <v>76</v>
      </c>
      <c r="K3170" t="s">
        <v>16</v>
      </c>
      <c r="L3170" t="s">
        <v>17</v>
      </c>
      <c r="M3170" t="s">
        <v>21</v>
      </c>
      <c r="N3170" s="18">
        <f>VLOOKUP(Barcelona_Idealista4[[#This Row],[lift]],Tabla5[],2,0)</f>
        <v>0</v>
      </c>
      <c r="O3170" s="25">
        <v>170000</v>
      </c>
      <c r="P3170" s="25">
        <f>Barcelona_Idealista4[[#This Row],[prices]]/Barcelona_Idealista4[[#This Row],[area_m2]]</f>
        <v>2236.8421052631579</v>
      </c>
      <c r="Q3170" t="str">
        <f>_xlfn.TEXTJOIN("-",0,Barcelona_Idealista4[[#This Row],[condition]],Barcelona_Idealista4[[#This Row],[prices]])</f>
        <v>needs refurb-170000</v>
      </c>
      <c r="R3170" s="11" t="str" cm="1">
        <f t="array" ref="R317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1" spans="1:18" x14ac:dyDescent="0.2">
      <c r="A3171" s="1">
        <v>45205</v>
      </c>
      <c r="B3171" s="14">
        <f>YEAR(Barcelona_Idealista4[[#This Row],[Fecha]])</f>
        <v>2023</v>
      </c>
      <c r="C3171" t="s">
        <v>3292</v>
      </c>
      <c r="D3171" t="s">
        <v>11</v>
      </c>
      <c r="E3171" t="s">
        <v>37</v>
      </c>
      <c r="F3171" t="s">
        <v>74</v>
      </c>
      <c r="G3171" t="s">
        <v>120</v>
      </c>
      <c r="H3171" t="s">
        <v>15</v>
      </c>
      <c r="I3171">
        <v>9</v>
      </c>
      <c r="J3171">
        <v>250</v>
      </c>
      <c r="K3171" t="s">
        <v>28</v>
      </c>
      <c r="L3171" t="s">
        <v>17</v>
      </c>
      <c r="M3171" t="s">
        <v>18</v>
      </c>
      <c r="N3171" s="18">
        <f>VLOOKUP(Barcelona_Idealista4[[#This Row],[lift]],Tabla5[],2,0)</f>
        <v>0.02</v>
      </c>
      <c r="O3171" s="25">
        <v>679000</v>
      </c>
      <c r="P3171" s="25">
        <f>Barcelona_Idealista4[[#This Row],[prices]]/Barcelona_Idealista4[[#This Row],[area_m2]]</f>
        <v>2716</v>
      </c>
      <c r="Q3171" t="str">
        <f>_xlfn.TEXTJOIN("-",0,Barcelona_Idealista4[[#This Row],[condition]],Barcelona_Idealista4[[#This Row],[prices]])</f>
        <v>needs refurb-679000</v>
      </c>
      <c r="R3171" s="11" t="str" cm="1">
        <f t="array" ref="R317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2" spans="1:18" x14ac:dyDescent="0.2">
      <c r="A3172" s="1">
        <v>45206</v>
      </c>
      <c r="B3172" s="14">
        <f>YEAR(Barcelona_Idealista4[[#This Row],[Fecha]])</f>
        <v>2023</v>
      </c>
      <c r="C3172" t="s">
        <v>3293</v>
      </c>
      <c r="D3172" t="s">
        <v>11</v>
      </c>
      <c r="E3172" t="s">
        <v>12</v>
      </c>
      <c r="F3172" t="s">
        <v>22</v>
      </c>
      <c r="G3172" t="s">
        <v>120</v>
      </c>
      <c r="H3172" t="s">
        <v>15</v>
      </c>
      <c r="I3172">
        <v>4</v>
      </c>
      <c r="J3172">
        <v>87</v>
      </c>
      <c r="K3172" t="s">
        <v>16</v>
      </c>
      <c r="L3172" t="s">
        <v>17</v>
      </c>
      <c r="M3172" t="s">
        <v>21</v>
      </c>
      <c r="N3172" s="18">
        <f>VLOOKUP(Barcelona_Idealista4[[#This Row],[lift]],Tabla5[],2,0)</f>
        <v>0</v>
      </c>
      <c r="O3172" s="25">
        <v>399500</v>
      </c>
      <c r="P3172" s="25">
        <f>Barcelona_Idealista4[[#This Row],[prices]]/Barcelona_Idealista4[[#This Row],[area_m2]]</f>
        <v>4591.954022988506</v>
      </c>
      <c r="Q3172" t="str">
        <f>_xlfn.TEXTJOIN("-",0,Barcelona_Idealista4[[#This Row],[condition]],Barcelona_Idealista4[[#This Row],[prices]])</f>
        <v>needs refurb-399500</v>
      </c>
      <c r="R3172" s="11" t="str" cm="1">
        <f t="array" ref="R317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3" spans="1:18" x14ac:dyDescent="0.2">
      <c r="A3173" s="1">
        <v>45207</v>
      </c>
      <c r="B3173" s="14">
        <f>YEAR(Barcelona_Idealista4[[#This Row],[Fecha]])</f>
        <v>2023</v>
      </c>
      <c r="C3173" t="s">
        <v>3294</v>
      </c>
      <c r="D3173" t="s">
        <v>11</v>
      </c>
      <c r="E3173" t="s">
        <v>37</v>
      </c>
      <c r="F3173" t="s">
        <v>74</v>
      </c>
      <c r="G3173" t="s">
        <v>120</v>
      </c>
      <c r="H3173" t="s">
        <v>15</v>
      </c>
      <c r="I3173">
        <v>2</v>
      </c>
      <c r="J3173">
        <v>70</v>
      </c>
      <c r="K3173" t="s">
        <v>16</v>
      </c>
      <c r="L3173" t="s">
        <v>17</v>
      </c>
      <c r="M3173" t="s">
        <v>58</v>
      </c>
      <c r="N3173" s="18">
        <f>VLOOKUP(Barcelona_Idealista4[[#This Row],[lift]],Tabla5[],2,0)</f>
        <v>0</v>
      </c>
      <c r="O3173" s="25">
        <v>220000</v>
      </c>
      <c r="P3173" s="25">
        <f>Barcelona_Idealista4[[#This Row],[prices]]/Barcelona_Idealista4[[#This Row],[area_m2]]</f>
        <v>3142.8571428571427</v>
      </c>
      <c r="Q3173" t="str">
        <f>_xlfn.TEXTJOIN("-",0,Barcelona_Idealista4[[#This Row],[condition]],Barcelona_Idealista4[[#This Row],[prices]])</f>
        <v>needs refurb-220000</v>
      </c>
      <c r="R3173" s="11" t="str" cm="1">
        <f t="array" ref="R317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4" spans="1:18" x14ac:dyDescent="0.2">
      <c r="A3174" s="1">
        <v>45208</v>
      </c>
      <c r="B3174" s="14">
        <f>YEAR(Barcelona_Idealista4[[#This Row],[Fecha]])</f>
        <v>2023</v>
      </c>
      <c r="C3174" t="s">
        <v>3295</v>
      </c>
      <c r="D3174" t="s">
        <v>11</v>
      </c>
      <c r="E3174" t="s">
        <v>42</v>
      </c>
      <c r="F3174" t="s">
        <v>61</v>
      </c>
      <c r="G3174" t="s">
        <v>120</v>
      </c>
      <c r="H3174" t="s">
        <v>15</v>
      </c>
      <c r="I3174">
        <v>2</v>
      </c>
      <c r="J3174">
        <v>63</v>
      </c>
      <c r="K3174" t="s">
        <v>16</v>
      </c>
      <c r="L3174" t="s">
        <v>67</v>
      </c>
      <c r="M3174" t="s">
        <v>40</v>
      </c>
      <c r="N3174" s="18">
        <f>VLOOKUP(Barcelona_Idealista4[[#This Row],[lift]],Tabla5[],2,0)</f>
        <v>0</v>
      </c>
      <c r="O3174" s="25">
        <v>168000</v>
      </c>
      <c r="P3174" s="25">
        <f>Barcelona_Idealista4[[#This Row],[prices]]/Barcelona_Idealista4[[#This Row],[area_m2]]</f>
        <v>2666.6666666666665</v>
      </c>
      <c r="Q3174" t="str">
        <f>_xlfn.TEXTJOIN("-",0,Barcelona_Idealista4[[#This Row],[condition]],Barcelona_Idealista4[[#This Row],[prices]])</f>
        <v>needs refurb-168000</v>
      </c>
      <c r="R3174" s="11" t="str" cm="1">
        <f t="array" ref="R317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5" spans="1:18" x14ac:dyDescent="0.2">
      <c r="A3175" s="1">
        <v>45209</v>
      </c>
      <c r="B3175" s="14">
        <f>YEAR(Barcelona_Idealista4[[#This Row],[Fecha]])</f>
        <v>2023</v>
      </c>
      <c r="C3175" t="s">
        <v>3296</v>
      </c>
      <c r="D3175" t="s">
        <v>11</v>
      </c>
      <c r="E3175" t="s">
        <v>47</v>
      </c>
      <c r="F3175" t="s">
        <v>86</v>
      </c>
      <c r="G3175" t="s">
        <v>120</v>
      </c>
      <c r="H3175" t="s">
        <v>15</v>
      </c>
      <c r="I3175">
        <v>4</v>
      </c>
      <c r="J3175">
        <v>126</v>
      </c>
      <c r="K3175" t="s">
        <v>16</v>
      </c>
      <c r="L3175" t="s">
        <v>17</v>
      </c>
      <c r="M3175" t="s">
        <v>18</v>
      </c>
      <c r="N3175" s="18">
        <f>VLOOKUP(Barcelona_Idealista4[[#This Row],[lift]],Tabla5[],2,0)</f>
        <v>0</v>
      </c>
      <c r="O3175" s="25">
        <v>359000</v>
      </c>
      <c r="P3175" s="25">
        <f>Barcelona_Idealista4[[#This Row],[prices]]/Barcelona_Idealista4[[#This Row],[area_m2]]</f>
        <v>2849.2063492063494</v>
      </c>
      <c r="Q3175" t="str">
        <f>_xlfn.TEXTJOIN("-",0,Barcelona_Idealista4[[#This Row],[condition]],Barcelona_Idealista4[[#This Row],[prices]])</f>
        <v>needs refurb-359000</v>
      </c>
      <c r="R3175" s="11" t="str" cm="1">
        <f t="array" ref="R317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76" spans="1:18" x14ac:dyDescent="0.2">
      <c r="A3176" s="1">
        <v>45210</v>
      </c>
      <c r="B3176" s="14">
        <f>YEAR(Barcelona_Idealista4[[#This Row],[Fecha]])</f>
        <v>2023</v>
      </c>
      <c r="C3176" t="s">
        <v>3297</v>
      </c>
      <c r="D3176" t="s">
        <v>11</v>
      </c>
      <c r="E3176" t="s">
        <v>12</v>
      </c>
      <c r="F3176" t="s">
        <v>33</v>
      </c>
      <c r="G3176" t="s">
        <v>120</v>
      </c>
      <c r="H3176" t="s">
        <v>15</v>
      </c>
      <c r="I3176">
        <v>5</v>
      </c>
      <c r="J3176">
        <v>162</v>
      </c>
      <c r="K3176" t="s">
        <v>16</v>
      </c>
      <c r="L3176" t="s">
        <v>17</v>
      </c>
      <c r="M3176" t="s">
        <v>65</v>
      </c>
      <c r="N3176" s="18">
        <f>VLOOKUP(Barcelona_Idealista4[[#This Row],[lift]],Tabla5[],2,0)</f>
        <v>0</v>
      </c>
      <c r="O3176" s="25">
        <v>752000</v>
      </c>
      <c r="P3176" s="25">
        <f>Barcelona_Idealista4[[#This Row],[prices]]/Barcelona_Idealista4[[#This Row],[area_m2]]</f>
        <v>4641.9753086419751</v>
      </c>
      <c r="Q3176" t="str">
        <f>_xlfn.TEXTJOIN("-",0,Barcelona_Idealista4[[#This Row],[condition]],Barcelona_Idealista4[[#This Row],[prices]])</f>
        <v>needs refurb-752000</v>
      </c>
      <c r="R3176" s="11" t="str" cm="1">
        <f t="array" ref="R317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7" spans="1:18" x14ac:dyDescent="0.2">
      <c r="A3177" s="1">
        <v>45211</v>
      </c>
      <c r="B3177" s="14">
        <f>YEAR(Barcelona_Idealista4[[#This Row],[Fecha]])</f>
        <v>2023</v>
      </c>
      <c r="C3177" t="s">
        <v>3298</v>
      </c>
      <c r="D3177" t="s">
        <v>11</v>
      </c>
      <c r="E3177" t="s">
        <v>12</v>
      </c>
      <c r="F3177" t="s">
        <v>41</v>
      </c>
      <c r="G3177" t="s">
        <v>120</v>
      </c>
      <c r="H3177" t="s">
        <v>15</v>
      </c>
      <c r="I3177">
        <v>3</v>
      </c>
      <c r="J3177">
        <v>225</v>
      </c>
      <c r="K3177" t="s">
        <v>16</v>
      </c>
      <c r="L3177" t="s">
        <v>17</v>
      </c>
      <c r="M3177" t="s">
        <v>58</v>
      </c>
      <c r="N3177" s="18">
        <f>VLOOKUP(Barcelona_Idealista4[[#This Row],[lift]],Tabla5[],2,0)</f>
        <v>0</v>
      </c>
      <c r="O3177" s="25">
        <v>800000</v>
      </c>
      <c r="P3177" s="25">
        <f>Barcelona_Idealista4[[#This Row],[prices]]/Barcelona_Idealista4[[#This Row],[area_m2]]</f>
        <v>3555.5555555555557</v>
      </c>
      <c r="Q3177" t="str">
        <f>_xlfn.TEXTJOIN("-",0,Barcelona_Idealista4[[#This Row],[condition]],Barcelona_Idealista4[[#This Row],[prices]])</f>
        <v>needs refurb-800000</v>
      </c>
      <c r="R3177" s="11" t="str" cm="1">
        <f t="array" ref="R317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8" spans="1:18" x14ac:dyDescent="0.2">
      <c r="A3178" s="1">
        <v>45212</v>
      </c>
      <c r="B3178" s="14">
        <f>YEAR(Barcelona_Idealista4[[#This Row],[Fecha]])</f>
        <v>2023</v>
      </c>
      <c r="C3178" t="s">
        <v>3299</v>
      </c>
      <c r="D3178" t="s">
        <v>11</v>
      </c>
      <c r="E3178" t="s">
        <v>12</v>
      </c>
      <c r="F3178" t="s">
        <v>31</v>
      </c>
      <c r="G3178" t="s">
        <v>120</v>
      </c>
      <c r="H3178" t="s">
        <v>23</v>
      </c>
      <c r="I3178">
        <v>4</v>
      </c>
      <c r="J3178">
        <v>130</v>
      </c>
      <c r="K3178" t="s">
        <v>16</v>
      </c>
      <c r="L3178" t="s">
        <v>17</v>
      </c>
      <c r="M3178" t="s">
        <v>46</v>
      </c>
      <c r="N3178" s="18">
        <f>VLOOKUP(Barcelona_Idealista4[[#This Row],[lift]],Tabla5[],2,0)</f>
        <v>0</v>
      </c>
      <c r="O3178" s="25">
        <v>530000</v>
      </c>
      <c r="P3178" s="25">
        <f>Barcelona_Idealista4[[#This Row],[prices]]/Barcelona_Idealista4[[#This Row],[area_m2]]</f>
        <v>4076.9230769230771</v>
      </c>
      <c r="Q3178" t="str">
        <f>_xlfn.TEXTJOIN("-",0,Barcelona_Idealista4[[#This Row],[condition]],Barcelona_Idealista4[[#This Row],[prices]])</f>
        <v>needs refurb-530000</v>
      </c>
      <c r="R3178" s="11" t="str" cm="1">
        <f t="array" ref="R317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79" spans="1:18" x14ac:dyDescent="0.2">
      <c r="A3179" s="1">
        <v>45213</v>
      </c>
      <c r="B3179" s="14">
        <f>YEAR(Barcelona_Idealista4[[#This Row],[Fecha]])</f>
        <v>2023</v>
      </c>
      <c r="C3179" t="s">
        <v>3300</v>
      </c>
      <c r="D3179" t="s">
        <v>11</v>
      </c>
      <c r="E3179" t="s">
        <v>50</v>
      </c>
      <c r="F3179" t="s">
        <v>51</v>
      </c>
      <c r="G3179" t="s">
        <v>120</v>
      </c>
      <c r="H3179" t="s">
        <v>15</v>
      </c>
      <c r="I3179">
        <v>4</v>
      </c>
      <c r="J3179">
        <v>72</v>
      </c>
      <c r="K3179" t="s">
        <v>28</v>
      </c>
      <c r="L3179" t="s">
        <v>17</v>
      </c>
      <c r="M3179" t="s">
        <v>21</v>
      </c>
      <c r="N3179" s="18">
        <f>VLOOKUP(Barcelona_Idealista4[[#This Row],[lift]],Tabla5[],2,0)</f>
        <v>0.02</v>
      </c>
      <c r="O3179" s="25">
        <v>230000</v>
      </c>
      <c r="P3179" s="25">
        <f>Barcelona_Idealista4[[#This Row],[prices]]/Barcelona_Idealista4[[#This Row],[area_m2]]</f>
        <v>3194.4444444444443</v>
      </c>
      <c r="Q3179" t="str">
        <f>_xlfn.TEXTJOIN("-",0,Barcelona_Idealista4[[#This Row],[condition]],Barcelona_Idealista4[[#This Row],[prices]])</f>
        <v>needs refurb-230000</v>
      </c>
      <c r="R3179" s="11" t="str" cm="1">
        <f t="array" ref="R317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0" spans="1:18" x14ac:dyDescent="0.2">
      <c r="A3180" s="1">
        <v>45214</v>
      </c>
      <c r="B3180" s="14">
        <f>YEAR(Barcelona_Idealista4[[#This Row],[Fecha]])</f>
        <v>2023</v>
      </c>
      <c r="C3180" t="s">
        <v>3301</v>
      </c>
      <c r="D3180" t="s">
        <v>11</v>
      </c>
      <c r="E3180" t="s">
        <v>19</v>
      </c>
      <c r="F3180" t="s">
        <v>45</v>
      </c>
      <c r="G3180" t="s">
        <v>120</v>
      </c>
      <c r="H3180" t="s">
        <v>15</v>
      </c>
      <c r="I3180">
        <v>4</v>
      </c>
      <c r="J3180">
        <v>100</v>
      </c>
      <c r="K3180" t="s">
        <v>16</v>
      </c>
      <c r="L3180" t="s">
        <v>17</v>
      </c>
      <c r="M3180" t="s">
        <v>58</v>
      </c>
      <c r="N3180" s="18">
        <f>VLOOKUP(Barcelona_Idealista4[[#This Row],[lift]],Tabla5[],2,0)</f>
        <v>0</v>
      </c>
      <c r="O3180" s="25">
        <v>395000</v>
      </c>
      <c r="P3180" s="25">
        <f>Barcelona_Idealista4[[#This Row],[prices]]/Barcelona_Idealista4[[#This Row],[area_m2]]</f>
        <v>3950</v>
      </c>
      <c r="Q3180" t="str">
        <f>_xlfn.TEXTJOIN("-",0,Barcelona_Idealista4[[#This Row],[condition]],Barcelona_Idealista4[[#This Row],[prices]])</f>
        <v>needs refurb-395000</v>
      </c>
      <c r="R3180" s="11" t="str" cm="1">
        <f t="array" ref="R318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1" spans="1:18" x14ac:dyDescent="0.2">
      <c r="A3181" s="1">
        <v>45215</v>
      </c>
      <c r="B3181" s="14">
        <f>YEAR(Barcelona_Idealista4[[#This Row],[Fecha]])</f>
        <v>2023</v>
      </c>
      <c r="C3181" t="s">
        <v>3302</v>
      </c>
      <c r="D3181" t="s">
        <v>11</v>
      </c>
      <c r="E3181" t="s">
        <v>12</v>
      </c>
      <c r="F3181" t="s">
        <v>41</v>
      </c>
      <c r="G3181" t="s">
        <v>120</v>
      </c>
      <c r="H3181" t="s">
        <v>15</v>
      </c>
      <c r="I3181">
        <v>4</v>
      </c>
      <c r="J3181">
        <v>159</v>
      </c>
      <c r="K3181" t="s">
        <v>16</v>
      </c>
      <c r="L3181" t="s">
        <v>17</v>
      </c>
      <c r="M3181" t="s">
        <v>58</v>
      </c>
      <c r="N3181" s="18">
        <f>VLOOKUP(Barcelona_Idealista4[[#This Row],[lift]],Tabla5[],2,0)</f>
        <v>0</v>
      </c>
      <c r="O3181" s="25">
        <v>789000</v>
      </c>
      <c r="P3181" s="25">
        <f>Barcelona_Idealista4[[#This Row],[prices]]/Barcelona_Idealista4[[#This Row],[area_m2]]</f>
        <v>4962.2641509433961</v>
      </c>
      <c r="Q3181" t="str">
        <f>_xlfn.TEXTJOIN("-",0,Barcelona_Idealista4[[#This Row],[condition]],Barcelona_Idealista4[[#This Row],[prices]])</f>
        <v>needs refurb-789000</v>
      </c>
      <c r="R3181" s="11" t="str" cm="1">
        <f t="array" ref="R318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2" spans="1:18" x14ac:dyDescent="0.2">
      <c r="A3182" s="1">
        <v>45216</v>
      </c>
      <c r="B3182" s="14">
        <f>YEAR(Barcelona_Idealista4[[#This Row],[Fecha]])</f>
        <v>2023</v>
      </c>
      <c r="C3182" t="s">
        <v>3303</v>
      </c>
      <c r="D3182" t="s">
        <v>11</v>
      </c>
      <c r="E3182" t="s">
        <v>12</v>
      </c>
      <c r="F3182" t="s">
        <v>22</v>
      </c>
      <c r="G3182" t="s">
        <v>120</v>
      </c>
      <c r="H3182" t="s">
        <v>23</v>
      </c>
      <c r="I3182">
        <v>1</v>
      </c>
      <c r="J3182">
        <v>47</v>
      </c>
      <c r="K3182" t="s">
        <v>16</v>
      </c>
      <c r="L3182" t="s">
        <v>67</v>
      </c>
      <c r="M3182" t="s">
        <v>36</v>
      </c>
      <c r="N3182" s="18">
        <f>VLOOKUP(Barcelona_Idealista4[[#This Row],[lift]],Tabla5[],2,0)</f>
        <v>0</v>
      </c>
      <c r="O3182" s="25">
        <v>149000</v>
      </c>
      <c r="P3182" s="25">
        <f>Barcelona_Idealista4[[#This Row],[prices]]/Barcelona_Idealista4[[#This Row],[area_m2]]</f>
        <v>3170.2127659574467</v>
      </c>
      <c r="Q3182" t="str">
        <f>_xlfn.TEXTJOIN("-",0,Barcelona_Idealista4[[#This Row],[condition]],Barcelona_Idealista4[[#This Row],[prices]])</f>
        <v>needs refurb-149000</v>
      </c>
      <c r="R3182" s="11" t="str" cm="1">
        <f t="array" ref="R318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83" spans="1:18" x14ac:dyDescent="0.2">
      <c r="A3183" s="1">
        <v>45217</v>
      </c>
      <c r="B3183" s="14">
        <f>YEAR(Barcelona_Idealista4[[#This Row],[Fecha]])</f>
        <v>2023</v>
      </c>
      <c r="C3183" t="s">
        <v>3304</v>
      </c>
      <c r="D3183" t="s">
        <v>11</v>
      </c>
      <c r="E3183" t="s">
        <v>37</v>
      </c>
      <c r="F3183" t="s">
        <v>38</v>
      </c>
      <c r="G3183" t="s">
        <v>120</v>
      </c>
      <c r="H3183" t="s">
        <v>23</v>
      </c>
      <c r="I3183">
        <v>5</v>
      </c>
      <c r="J3183">
        <v>264</v>
      </c>
      <c r="K3183" t="s">
        <v>16</v>
      </c>
      <c r="L3183" t="s">
        <v>17</v>
      </c>
      <c r="M3183" t="s">
        <v>36</v>
      </c>
      <c r="N3183" s="18">
        <f>VLOOKUP(Barcelona_Idealista4[[#This Row],[lift]],Tabla5[],2,0)</f>
        <v>0</v>
      </c>
      <c r="O3183" s="25">
        <v>1105300</v>
      </c>
      <c r="P3183" s="25">
        <f>Barcelona_Idealista4[[#This Row],[prices]]/Barcelona_Idealista4[[#This Row],[area_m2]]</f>
        <v>4186.742424242424</v>
      </c>
      <c r="Q3183" t="str">
        <f>_xlfn.TEXTJOIN("-",0,Barcelona_Idealista4[[#This Row],[condition]],Barcelona_Idealista4[[#This Row],[prices]])</f>
        <v>needs refurb-1105300</v>
      </c>
      <c r="R3183" s="11" t="str" cm="1">
        <f t="array" ref="R318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4" spans="1:18" x14ac:dyDescent="0.2">
      <c r="A3184" s="1">
        <v>45218</v>
      </c>
      <c r="B3184" s="14">
        <f>YEAR(Barcelona_Idealista4[[#This Row],[Fecha]])</f>
        <v>2023</v>
      </c>
      <c r="C3184" t="s">
        <v>3305</v>
      </c>
      <c r="D3184" t="s">
        <v>11</v>
      </c>
      <c r="E3184" t="s">
        <v>47</v>
      </c>
      <c r="F3184" t="s">
        <v>63</v>
      </c>
      <c r="G3184" t="s">
        <v>120</v>
      </c>
      <c r="H3184" t="s">
        <v>15</v>
      </c>
      <c r="I3184">
        <v>4</v>
      </c>
      <c r="J3184">
        <v>97</v>
      </c>
      <c r="K3184" t="s">
        <v>16</v>
      </c>
      <c r="L3184" t="s">
        <v>17</v>
      </c>
      <c r="M3184" t="s">
        <v>60</v>
      </c>
      <c r="N3184" s="18">
        <f>VLOOKUP(Barcelona_Idealista4[[#This Row],[lift]],Tabla5[],2,0)</f>
        <v>0</v>
      </c>
      <c r="O3184" s="25">
        <v>330000</v>
      </c>
      <c r="P3184" s="25">
        <f>Barcelona_Idealista4[[#This Row],[prices]]/Barcelona_Idealista4[[#This Row],[area_m2]]</f>
        <v>3402.0618556701029</v>
      </c>
      <c r="Q3184" t="str">
        <f>_xlfn.TEXTJOIN("-",0,Barcelona_Idealista4[[#This Row],[condition]],Barcelona_Idealista4[[#This Row],[prices]])</f>
        <v>needs refurb-330000</v>
      </c>
      <c r="R3184" s="11" t="str" cm="1">
        <f t="array" ref="R318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5" spans="1:18" x14ac:dyDescent="0.2">
      <c r="A3185" s="1">
        <v>45219</v>
      </c>
      <c r="B3185" s="14">
        <f>YEAR(Barcelona_Idealista4[[#This Row],[Fecha]])</f>
        <v>2023</v>
      </c>
      <c r="C3185" t="s">
        <v>3306</v>
      </c>
      <c r="D3185" t="s">
        <v>11</v>
      </c>
      <c r="E3185" t="s">
        <v>34</v>
      </c>
      <c r="F3185" t="s">
        <v>35</v>
      </c>
      <c r="G3185" t="s">
        <v>120</v>
      </c>
      <c r="H3185" t="s">
        <v>23</v>
      </c>
      <c r="I3185">
        <v>2</v>
      </c>
      <c r="J3185">
        <v>73</v>
      </c>
      <c r="K3185" t="s">
        <v>16</v>
      </c>
      <c r="L3185" t="s">
        <v>17</v>
      </c>
      <c r="M3185" t="s">
        <v>65</v>
      </c>
      <c r="N3185" s="18">
        <f>VLOOKUP(Barcelona_Idealista4[[#This Row],[lift]],Tabla5[],2,0)</f>
        <v>0</v>
      </c>
      <c r="O3185" s="25">
        <v>435000</v>
      </c>
      <c r="P3185" s="25">
        <f>Barcelona_Idealista4[[#This Row],[prices]]/Barcelona_Idealista4[[#This Row],[area_m2]]</f>
        <v>5958.9041095890407</v>
      </c>
      <c r="Q3185" t="str">
        <f>_xlfn.TEXTJOIN("-",0,Barcelona_Idealista4[[#This Row],[condition]],Barcelona_Idealista4[[#This Row],[prices]])</f>
        <v>needs refurb-435000</v>
      </c>
      <c r="R3185" s="11" t="str" cm="1">
        <f t="array" ref="R318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6" spans="1:18" x14ac:dyDescent="0.2">
      <c r="A3186" s="1">
        <v>45220</v>
      </c>
      <c r="B3186" s="14">
        <f>YEAR(Barcelona_Idealista4[[#This Row],[Fecha]])</f>
        <v>2023</v>
      </c>
      <c r="C3186" t="s">
        <v>3307</v>
      </c>
      <c r="D3186" t="s">
        <v>11</v>
      </c>
      <c r="E3186" t="s">
        <v>19</v>
      </c>
      <c r="F3186" t="s">
        <v>20</v>
      </c>
      <c r="G3186" t="s">
        <v>120</v>
      </c>
      <c r="H3186" t="s">
        <v>15</v>
      </c>
      <c r="I3186">
        <v>6</v>
      </c>
      <c r="J3186">
        <v>144</v>
      </c>
      <c r="K3186" t="s">
        <v>16</v>
      </c>
      <c r="L3186" t="s">
        <v>17</v>
      </c>
      <c r="M3186" t="s">
        <v>57</v>
      </c>
      <c r="N3186" s="18">
        <f>VLOOKUP(Barcelona_Idealista4[[#This Row],[lift]],Tabla5[],2,0)</f>
        <v>0</v>
      </c>
      <c r="O3186" s="25">
        <v>900000</v>
      </c>
      <c r="P3186" s="25">
        <f>Barcelona_Idealista4[[#This Row],[prices]]/Barcelona_Idealista4[[#This Row],[area_m2]]</f>
        <v>6250</v>
      </c>
      <c r="Q3186" t="str">
        <f>_xlfn.TEXTJOIN("-",0,Barcelona_Idealista4[[#This Row],[condition]],Barcelona_Idealista4[[#This Row],[prices]])</f>
        <v>needs refurb-900000</v>
      </c>
      <c r="R3186" s="11" t="str" cm="1">
        <f t="array" ref="R318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7" spans="1:18" x14ac:dyDescent="0.2">
      <c r="A3187" s="1">
        <v>45221</v>
      </c>
      <c r="B3187" s="14">
        <f>YEAR(Barcelona_Idealista4[[#This Row],[Fecha]])</f>
        <v>2023</v>
      </c>
      <c r="C3187" t="s">
        <v>3308</v>
      </c>
      <c r="D3187" t="s">
        <v>11</v>
      </c>
      <c r="E3187" t="s">
        <v>12</v>
      </c>
      <c r="F3187" t="s">
        <v>13</v>
      </c>
      <c r="G3187" t="s">
        <v>120</v>
      </c>
      <c r="H3187" t="s">
        <v>15</v>
      </c>
      <c r="I3187">
        <v>4</v>
      </c>
      <c r="J3187">
        <v>197</v>
      </c>
      <c r="K3187" t="s">
        <v>16</v>
      </c>
      <c r="L3187" t="s">
        <v>17</v>
      </c>
      <c r="M3187" t="s">
        <v>18</v>
      </c>
      <c r="N3187" s="18">
        <f>VLOOKUP(Barcelona_Idealista4[[#This Row],[lift]],Tabla5[],2,0)</f>
        <v>0</v>
      </c>
      <c r="O3187" s="25">
        <v>990000</v>
      </c>
      <c r="P3187" s="25">
        <f>Barcelona_Idealista4[[#This Row],[prices]]/Barcelona_Idealista4[[#This Row],[area_m2]]</f>
        <v>5025.3807106598988</v>
      </c>
      <c r="Q3187" t="str">
        <f>_xlfn.TEXTJOIN("-",0,Barcelona_Idealista4[[#This Row],[condition]],Barcelona_Idealista4[[#This Row],[prices]])</f>
        <v>needs refurb-990000</v>
      </c>
      <c r="R3187" s="11" t="str" cm="1">
        <f t="array" ref="R318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8" spans="1:18" x14ac:dyDescent="0.2">
      <c r="A3188" s="1">
        <v>45222</v>
      </c>
      <c r="B3188" s="14">
        <f>YEAR(Barcelona_Idealista4[[#This Row],[Fecha]])</f>
        <v>2023</v>
      </c>
      <c r="C3188" t="s">
        <v>3309</v>
      </c>
      <c r="D3188" t="s">
        <v>11</v>
      </c>
      <c r="E3188" t="s">
        <v>50</v>
      </c>
      <c r="F3188" t="s">
        <v>51</v>
      </c>
      <c r="G3188" t="s">
        <v>120</v>
      </c>
      <c r="H3188" t="s">
        <v>15</v>
      </c>
      <c r="I3188">
        <v>2</v>
      </c>
      <c r="J3188">
        <v>71</v>
      </c>
      <c r="K3188" t="s">
        <v>16</v>
      </c>
      <c r="L3188" t="s">
        <v>17</v>
      </c>
      <c r="M3188" t="s">
        <v>40</v>
      </c>
      <c r="N3188" s="18">
        <f>VLOOKUP(Barcelona_Idealista4[[#This Row],[lift]],Tabla5[],2,0)</f>
        <v>0</v>
      </c>
      <c r="O3188" s="25">
        <v>255000</v>
      </c>
      <c r="P3188" s="25">
        <f>Barcelona_Idealista4[[#This Row],[prices]]/Barcelona_Idealista4[[#This Row],[area_m2]]</f>
        <v>3591.5492957746478</v>
      </c>
      <c r="Q3188" t="str">
        <f>_xlfn.TEXTJOIN("-",0,Barcelona_Idealista4[[#This Row],[condition]],Barcelona_Idealista4[[#This Row],[prices]])</f>
        <v>needs refurb-255000</v>
      </c>
      <c r="R3188" s="11" t="str" cm="1">
        <f t="array" ref="R318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89" spans="1:18" x14ac:dyDescent="0.2">
      <c r="A3189" s="1">
        <v>45223</v>
      </c>
      <c r="B3189" s="14">
        <f>YEAR(Barcelona_Idealista4[[#This Row],[Fecha]])</f>
        <v>2023</v>
      </c>
      <c r="C3189" t="s">
        <v>3310</v>
      </c>
      <c r="D3189" t="s">
        <v>11</v>
      </c>
      <c r="E3189" t="s">
        <v>89</v>
      </c>
      <c r="F3189" t="s">
        <v>117</v>
      </c>
      <c r="G3189" t="s">
        <v>120</v>
      </c>
      <c r="H3189" t="s">
        <v>15</v>
      </c>
      <c r="I3189">
        <v>4</v>
      </c>
      <c r="J3189">
        <v>127</v>
      </c>
      <c r="K3189" t="s">
        <v>16</v>
      </c>
      <c r="L3189" t="s">
        <v>17</v>
      </c>
      <c r="M3189" t="s">
        <v>40</v>
      </c>
      <c r="N3189" s="18">
        <f>VLOOKUP(Barcelona_Idealista4[[#This Row],[lift]],Tabla5[],2,0)</f>
        <v>0</v>
      </c>
      <c r="O3189" s="25">
        <v>200000</v>
      </c>
      <c r="P3189" s="25">
        <f>Barcelona_Idealista4[[#This Row],[prices]]/Barcelona_Idealista4[[#This Row],[area_m2]]</f>
        <v>1574.8031496062993</v>
      </c>
      <c r="Q3189" t="str">
        <f>_xlfn.TEXTJOIN("-",0,Barcelona_Idealista4[[#This Row],[condition]],Barcelona_Idealista4[[#This Row],[prices]])</f>
        <v>needs refurb-200000</v>
      </c>
      <c r="R3189" s="11" t="str" cm="1">
        <f t="array" ref="R318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0" spans="1:18" x14ac:dyDescent="0.2">
      <c r="A3190" s="1">
        <v>45224</v>
      </c>
      <c r="B3190" s="14">
        <f>YEAR(Barcelona_Idealista4[[#This Row],[Fecha]])</f>
        <v>2023</v>
      </c>
      <c r="C3190" t="s">
        <v>3311</v>
      </c>
      <c r="D3190" t="s">
        <v>11</v>
      </c>
      <c r="E3190" t="s">
        <v>19</v>
      </c>
      <c r="F3190" t="s">
        <v>68</v>
      </c>
      <c r="G3190" t="s">
        <v>120</v>
      </c>
      <c r="H3190" t="s">
        <v>15</v>
      </c>
      <c r="I3190">
        <v>4</v>
      </c>
      <c r="J3190">
        <v>85</v>
      </c>
      <c r="K3190" t="s">
        <v>16</v>
      </c>
      <c r="L3190" t="s">
        <v>67</v>
      </c>
      <c r="M3190" t="s">
        <v>18</v>
      </c>
      <c r="N3190" s="18">
        <f>VLOOKUP(Barcelona_Idealista4[[#This Row],[lift]],Tabla5[],2,0)</f>
        <v>0</v>
      </c>
      <c r="O3190" s="25">
        <v>415000</v>
      </c>
      <c r="P3190" s="25">
        <f>Barcelona_Idealista4[[#This Row],[prices]]/Barcelona_Idealista4[[#This Row],[area_m2]]</f>
        <v>4882.3529411764703</v>
      </c>
      <c r="Q3190" t="str">
        <f>_xlfn.TEXTJOIN("-",0,Barcelona_Idealista4[[#This Row],[condition]],Barcelona_Idealista4[[#This Row],[prices]])</f>
        <v>needs refurb-415000</v>
      </c>
      <c r="R3190" s="11" t="str" cm="1">
        <f t="array" ref="R319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1" spans="1:18" x14ac:dyDescent="0.2">
      <c r="A3191" s="1">
        <v>45225</v>
      </c>
      <c r="B3191" s="14">
        <f>YEAR(Barcelona_Idealista4[[#This Row],[Fecha]])</f>
        <v>2023</v>
      </c>
      <c r="C3191" t="s">
        <v>3312</v>
      </c>
      <c r="D3191" t="s">
        <v>11</v>
      </c>
      <c r="E3191" t="s">
        <v>12</v>
      </c>
      <c r="F3191" t="s">
        <v>41</v>
      </c>
      <c r="G3191" t="s">
        <v>120</v>
      </c>
      <c r="H3191" t="s">
        <v>15</v>
      </c>
      <c r="I3191">
        <v>3</v>
      </c>
      <c r="J3191">
        <v>90</v>
      </c>
      <c r="K3191" t="s">
        <v>16</v>
      </c>
      <c r="L3191" t="s">
        <v>17</v>
      </c>
      <c r="M3191" t="s">
        <v>40</v>
      </c>
      <c r="N3191" s="18">
        <f>VLOOKUP(Barcelona_Idealista4[[#This Row],[lift]],Tabla5[],2,0)</f>
        <v>0</v>
      </c>
      <c r="O3191" s="25">
        <v>325000</v>
      </c>
      <c r="P3191" s="25">
        <f>Barcelona_Idealista4[[#This Row],[prices]]/Barcelona_Idealista4[[#This Row],[area_m2]]</f>
        <v>3611.1111111111113</v>
      </c>
      <c r="Q3191" t="str">
        <f>_xlfn.TEXTJOIN("-",0,Barcelona_Idealista4[[#This Row],[condition]],Barcelona_Idealista4[[#This Row],[prices]])</f>
        <v>needs refurb-325000</v>
      </c>
      <c r="R3191" s="11" t="str" cm="1">
        <f t="array" ref="R319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2" spans="1:18" x14ac:dyDescent="0.2">
      <c r="A3192" s="1">
        <v>45226</v>
      </c>
      <c r="B3192" s="14">
        <f>YEAR(Barcelona_Idealista4[[#This Row],[Fecha]])</f>
        <v>2023</v>
      </c>
      <c r="C3192" t="s">
        <v>3313</v>
      </c>
      <c r="D3192" t="s">
        <v>11</v>
      </c>
      <c r="E3192" t="s">
        <v>89</v>
      </c>
      <c r="F3192" t="s">
        <v>103</v>
      </c>
      <c r="G3192" t="s">
        <v>120</v>
      </c>
      <c r="H3192" t="s">
        <v>15</v>
      </c>
      <c r="I3192">
        <v>2</v>
      </c>
      <c r="J3192">
        <v>43</v>
      </c>
      <c r="K3192" t="s">
        <v>16</v>
      </c>
      <c r="L3192" t="s">
        <v>67</v>
      </c>
      <c r="M3192" t="s">
        <v>52</v>
      </c>
      <c r="N3192" s="18">
        <f>VLOOKUP(Barcelona_Idealista4[[#This Row],[lift]],Tabla5[],2,0)</f>
        <v>0</v>
      </c>
      <c r="O3192" s="25">
        <v>147500</v>
      </c>
      <c r="P3192" s="25">
        <f>Barcelona_Idealista4[[#This Row],[prices]]/Barcelona_Idealista4[[#This Row],[area_m2]]</f>
        <v>3430.2325581395348</v>
      </c>
      <c r="Q3192" t="str">
        <f>_xlfn.TEXTJOIN("-",0,Barcelona_Idealista4[[#This Row],[condition]],Barcelona_Idealista4[[#This Row],[prices]])</f>
        <v>needs refurb-147500</v>
      </c>
      <c r="R3192" s="11" t="str" cm="1">
        <f t="array" ref="R319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3" spans="1:18" x14ac:dyDescent="0.2">
      <c r="A3193" s="1">
        <v>45227</v>
      </c>
      <c r="B3193" s="14">
        <f>YEAR(Barcelona_Idealista4[[#This Row],[Fecha]])</f>
        <v>2023</v>
      </c>
      <c r="C3193" t="s">
        <v>3314</v>
      </c>
      <c r="D3193" t="s">
        <v>11</v>
      </c>
      <c r="E3193" t="s">
        <v>47</v>
      </c>
      <c r="F3193" t="s">
        <v>48</v>
      </c>
      <c r="G3193" t="s">
        <v>120</v>
      </c>
      <c r="H3193" t="s">
        <v>15</v>
      </c>
      <c r="I3193">
        <v>3</v>
      </c>
      <c r="J3193">
        <v>71</v>
      </c>
      <c r="K3193" t="s">
        <v>16</v>
      </c>
      <c r="L3193" t="s">
        <v>67</v>
      </c>
      <c r="M3193" t="s">
        <v>57</v>
      </c>
      <c r="N3193" s="18">
        <f>VLOOKUP(Barcelona_Idealista4[[#This Row],[lift]],Tabla5[],2,0)</f>
        <v>0</v>
      </c>
      <c r="O3193" s="25">
        <v>265000</v>
      </c>
      <c r="P3193" s="25">
        <f>Barcelona_Idealista4[[#This Row],[prices]]/Barcelona_Idealista4[[#This Row],[area_m2]]</f>
        <v>3732.394366197183</v>
      </c>
      <c r="Q3193" t="str">
        <f>_xlfn.TEXTJOIN("-",0,Barcelona_Idealista4[[#This Row],[condition]],Barcelona_Idealista4[[#This Row],[prices]])</f>
        <v>needs refurb-265000</v>
      </c>
      <c r="R3193" s="11" t="str" cm="1">
        <f t="array" ref="R319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4" spans="1:18" x14ac:dyDescent="0.2">
      <c r="A3194" s="1">
        <v>45228</v>
      </c>
      <c r="B3194" s="14">
        <f>YEAR(Barcelona_Idealista4[[#This Row],[Fecha]])</f>
        <v>2023</v>
      </c>
      <c r="C3194" t="s">
        <v>3315</v>
      </c>
      <c r="D3194" t="s">
        <v>11</v>
      </c>
      <c r="E3194" t="s">
        <v>34</v>
      </c>
      <c r="F3194" t="s">
        <v>35</v>
      </c>
      <c r="G3194" t="s">
        <v>120</v>
      </c>
      <c r="H3194" t="s">
        <v>32</v>
      </c>
      <c r="I3194">
        <v>3</v>
      </c>
      <c r="J3194">
        <v>598</v>
      </c>
      <c r="K3194" t="s">
        <v>16</v>
      </c>
      <c r="L3194" t="s">
        <v>17</v>
      </c>
      <c r="M3194" t="s">
        <v>36</v>
      </c>
      <c r="N3194" s="18">
        <f>VLOOKUP(Barcelona_Idealista4[[#This Row],[lift]],Tabla5[],2,0)</f>
        <v>0</v>
      </c>
      <c r="O3194" s="25">
        <v>2490000</v>
      </c>
      <c r="P3194" s="25">
        <f>Barcelona_Idealista4[[#This Row],[prices]]/Barcelona_Idealista4[[#This Row],[area_m2]]</f>
        <v>4163.8795986622072</v>
      </c>
      <c r="Q3194" t="str">
        <f>_xlfn.TEXTJOIN("-",0,Barcelona_Idealista4[[#This Row],[condition]],Barcelona_Idealista4[[#This Row],[prices]])</f>
        <v>needs refurb-2490000</v>
      </c>
      <c r="R3194" s="11" t="str" cm="1">
        <f t="array" ref="R319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5" spans="1:18" x14ac:dyDescent="0.2">
      <c r="A3195" s="1">
        <v>45229</v>
      </c>
      <c r="B3195" s="14">
        <f>YEAR(Barcelona_Idealista4[[#This Row],[Fecha]])</f>
        <v>2023</v>
      </c>
      <c r="C3195" t="s">
        <v>3316</v>
      </c>
      <c r="D3195" t="s">
        <v>11</v>
      </c>
      <c r="E3195" t="s">
        <v>37</v>
      </c>
      <c r="F3195" t="s">
        <v>38</v>
      </c>
      <c r="G3195" t="s">
        <v>120</v>
      </c>
      <c r="H3195" t="s">
        <v>23</v>
      </c>
      <c r="I3195">
        <v>5</v>
      </c>
      <c r="J3195">
        <v>180</v>
      </c>
      <c r="K3195" t="s">
        <v>16</v>
      </c>
      <c r="L3195" t="s">
        <v>17</v>
      </c>
      <c r="M3195" t="s">
        <v>21</v>
      </c>
      <c r="N3195" s="18">
        <f>VLOOKUP(Barcelona_Idealista4[[#This Row],[lift]],Tabla5[],2,0)</f>
        <v>0</v>
      </c>
      <c r="O3195" s="25">
        <v>799000</v>
      </c>
      <c r="P3195" s="25">
        <f>Barcelona_Idealista4[[#This Row],[prices]]/Barcelona_Idealista4[[#This Row],[area_m2]]</f>
        <v>4438.8888888888887</v>
      </c>
      <c r="Q3195" t="str">
        <f>_xlfn.TEXTJOIN("-",0,Barcelona_Idealista4[[#This Row],[condition]],Barcelona_Idealista4[[#This Row],[prices]])</f>
        <v>needs refurb-799000</v>
      </c>
      <c r="R3195" s="11" t="str" cm="1">
        <f t="array" ref="R319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6" spans="1:18" x14ac:dyDescent="0.2">
      <c r="A3196" s="1">
        <v>45230</v>
      </c>
      <c r="B3196" s="14">
        <f>YEAR(Barcelona_Idealista4[[#This Row],[Fecha]])</f>
        <v>2023</v>
      </c>
      <c r="C3196" t="s">
        <v>3317</v>
      </c>
      <c r="D3196" t="s">
        <v>11</v>
      </c>
      <c r="E3196" t="s">
        <v>42</v>
      </c>
      <c r="F3196" t="s">
        <v>62</v>
      </c>
      <c r="G3196" t="s">
        <v>120</v>
      </c>
      <c r="H3196" t="s">
        <v>27</v>
      </c>
      <c r="I3196">
        <v>5</v>
      </c>
      <c r="J3196">
        <v>253</v>
      </c>
      <c r="K3196" t="s">
        <v>28</v>
      </c>
      <c r="L3196" t="s">
        <v>17</v>
      </c>
      <c r="M3196" t="s">
        <v>29</v>
      </c>
      <c r="N3196" s="18">
        <f>VLOOKUP(Barcelona_Idealista4[[#This Row],[lift]],Tabla5[],2,0)</f>
        <v>0.02</v>
      </c>
      <c r="O3196" s="25">
        <v>655000</v>
      </c>
      <c r="P3196" s="25">
        <f>Barcelona_Idealista4[[#This Row],[prices]]/Barcelona_Idealista4[[#This Row],[area_m2]]</f>
        <v>2588.9328063241105</v>
      </c>
      <c r="Q3196" t="str">
        <f>_xlfn.TEXTJOIN("-",0,Barcelona_Idealista4[[#This Row],[condition]],Barcelona_Idealista4[[#This Row],[prices]])</f>
        <v>needs refurb-655000</v>
      </c>
      <c r="R3196" s="11" t="str" cm="1">
        <f t="array" ref="R319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7" spans="1:18" x14ac:dyDescent="0.2">
      <c r="A3197" s="1">
        <v>45231</v>
      </c>
      <c r="B3197" s="14">
        <f>YEAR(Barcelona_Idealista4[[#This Row],[Fecha]])</f>
        <v>2023</v>
      </c>
      <c r="C3197" t="s">
        <v>3318</v>
      </c>
      <c r="D3197" t="s">
        <v>11</v>
      </c>
      <c r="E3197" t="s">
        <v>12</v>
      </c>
      <c r="F3197" t="s">
        <v>41</v>
      </c>
      <c r="G3197" t="s">
        <v>120</v>
      </c>
      <c r="H3197" t="s">
        <v>15</v>
      </c>
      <c r="I3197">
        <v>2</v>
      </c>
      <c r="J3197">
        <v>83</v>
      </c>
      <c r="K3197" t="s">
        <v>16</v>
      </c>
      <c r="L3197" t="s">
        <v>67</v>
      </c>
      <c r="M3197" t="s">
        <v>60</v>
      </c>
      <c r="N3197" s="18">
        <f>VLOOKUP(Barcelona_Idealista4[[#This Row],[lift]],Tabla5[],2,0)</f>
        <v>0</v>
      </c>
      <c r="O3197" s="25">
        <v>455000</v>
      </c>
      <c r="P3197" s="25">
        <f>Barcelona_Idealista4[[#This Row],[prices]]/Barcelona_Idealista4[[#This Row],[area_m2]]</f>
        <v>5481.9277108433735</v>
      </c>
      <c r="Q3197" t="str">
        <f>_xlfn.TEXTJOIN("-",0,Barcelona_Idealista4[[#This Row],[condition]],Barcelona_Idealista4[[#This Row],[prices]])</f>
        <v>needs refurb-455000</v>
      </c>
      <c r="R3197" s="11" t="str" cm="1">
        <f t="array" ref="R319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198" spans="1:18" x14ac:dyDescent="0.2">
      <c r="A3198" s="1">
        <v>45232</v>
      </c>
      <c r="B3198" s="14">
        <f>YEAR(Barcelona_Idealista4[[#This Row],[Fecha]])</f>
        <v>2023</v>
      </c>
      <c r="C3198" t="s">
        <v>3319</v>
      </c>
      <c r="D3198" t="s">
        <v>11</v>
      </c>
      <c r="E3198" t="s">
        <v>37</v>
      </c>
      <c r="F3198" t="s">
        <v>74</v>
      </c>
      <c r="G3198" t="s">
        <v>120</v>
      </c>
      <c r="H3198" t="s">
        <v>15</v>
      </c>
      <c r="I3198">
        <v>4</v>
      </c>
      <c r="J3198">
        <v>103</v>
      </c>
      <c r="K3198" t="s">
        <v>28</v>
      </c>
      <c r="L3198" t="s">
        <v>17</v>
      </c>
      <c r="M3198" t="s">
        <v>18</v>
      </c>
      <c r="N3198" s="18">
        <f>VLOOKUP(Barcelona_Idealista4[[#This Row],[lift]],Tabla5[],2,0)</f>
        <v>0.02</v>
      </c>
      <c r="O3198" s="25">
        <v>190000</v>
      </c>
      <c r="P3198" s="25">
        <f>Barcelona_Idealista4[[#This Row],[prices]]/Barcelona_Idealista4[[#This Row],[area_m2]]</f>
        <v>1844.6601941747572</v>
      </c>
      <c r="Q3198" t="str">
        <f>_xlfn.TEXTJOIN("-",0,Barcelona_Idealista4[[#This Row],[condition]],Barcelona_Idealista4[[#This Row],[prices]])</f>
        <v>needs refurb-190000</v>
      </c>
      <c r="R3198" s="11" t="str" cm="1">
        <f t="array" ref="R319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199" spans="1:18" x14ac:dyDescent="0.2">
      <c r="A3199" s="1">
        <v>45233</v>
      </c>
      <c r="B3199" s="14">
        <f>YEAR(Barcelona_Idealista4[[#This Row],[Fecha]])</f>
        <v>2023</v>
      </c>
      <c r="C3199" t="s">
        <v>3320</v>
      </c>
      <c r="D3199" t="s">
        <v>11</v>
      </c>
      <c r="E3199" t="s">
        <v>42</v>
      </c>
      <c r="F3199" t="s">
        <v>83</v>
      </c>
      <c r="G3199" t="s">
        <v>120</v>
      </c>
      <c r="H3199" t="s">
        <v>15</v>
      </c>
      <c r="I3199">
        <v>4</v>
      </c>
      <c r="J3199">
        <v>80</v>
      </c>
      <c r="K3199" t="s">
        <v>16</v>
      </c>
      <c r="L3199" t="s">
        <v>17</v>
      </c>
      <c r="M3199" t="s">
        <v>21</v>
      </c>
      <c r="N3199" s="18">
        <f>VLOOKUP(Barcelona_Idealista4[[#This Row],[lift]],Tabla5[],2,0)</f>
        <v>0</v>
      </c>
      <c r="O3199" s="25">
        <v>295000</v>
      </c>
      <c r="P3199" s="25">
        <f>Barcelona_Idealista4[[#This Row],[prices]]/Barcelona_Idealista4[[#This Row],[area_m2]]</f>
        <v>3687.5</v>
      </c>
      <c r="Q3199" t="str">
        <f>_xlfn.TEXTJOIN("-",0,Barcelona_Idealista4[[#This Row],[condition]],Barcelona_Idealista4[[#This Row],[prices]])</f>
        <v>needs refurb-295000</v>
      </c>
      <c r="R3199" s="11" t="str" cm="1">
        <f t="array" ref="R319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0" spans="1:18" x14ac:dyDescent="0.2">
      <c r="A3200" s="1">
        <v>45234</v>
      </c>
      <c r="B3200" s="14">
        <f>YEAR(Barcelona_Idealista4[[#This Row],[Fecha]])</f>
        <v>2023</v>
      </c>
      <c r="C3200" t="s">
        <v>3321</v>
      </c>
      <c r="D3200" t="s">
        <v>11</v>
      </c>
      <c r="E3200" t="s">
        <v>12</v>
      </c>
      <c r="F3200" t="s">
        <v>31</v>
      </c>
      <c r="G3200" t="s">
        <v>120</v>
      </c>
      <c r="H3200" t="s">
        <v>15</v>
      </c>
      <c r="I3200">
        <v>3</v>
      </c>
      <c r="J3200">
        <v>53</v>
      </c>
      <c r="K3200" t="s">
        <v>28</v>
      </c>
      <c r="L3200" t="s">
        <v>17</v>
      </c>
      <c r="M3200" t="s">
        <v>57</v>
      </c>
      <c r="N3200" s="18">
        <f>VLOOKUP(Barcelona_Idealista4[[#This Row],[lift]],Tabla5[],2,0)</f>
        <v>0.02</v>
      </c>
      <c r="O3200" s="25">
        <v>180000</v>
      </c>
      <c r="P3200" s="25">
        <f>Barcelona_Idealista4[[#This Row],[prices]]/Barcelona_Idealista4[[#This Row],[area_m2]]</f>
        <v>3396.2264150943397</v>
      </c>
      <c r="Q3200" t="str">
        <f>_xlfn.TEXTJOIN("-",0,Barcelona_Idealista4[[#This Row],[condition]],Barcelona_Idealista4[[#This Row],[prices]])</f>
        <v>needs refurb-180000</v>
      </c>
      <c r="R3200" s="11" t="str" cm="1">
        <f t="array" ref="R320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1" spans="1:18" x14ac:dyDescent="0.2">
      <c r="A3201" s="1">
        <v>45235</v>
      </c>
      <c r="B3201" s="14">
        <f>YEAR(Barcelona_Idealista4[[#This Row],[Fecha]])</f>
        <v>2023</v>
      </c>
      <c r="C3201" t="s">
        <v>3322</v>
      </c>
      <c r="D3201" t="s">
        <v>11</v>
      </c>
      <c r="E3201" t="s">
        <v>19</v>
      </c>
      <c r="F3201" t="s">
        <v>20</v>
      </c>
      <c r="G3201" t="s">
        <v>120</v>
      </c>
      <c r="H3201" t="s">
        <v>15</v>
      </c>
      <c r="I3201">
        <v>6</v>
      </c>
      <c r="J3201">
        <v>170</v>
      </c>
      <c r="K3201" t="s">
        <v>16</v>
      </c>
      <c r="L3201" t="s">
        <v>17</v>
      </c>
      <c r="M3201" t="s">
        <v>57</v>
      </c>
      <c r="N3201" s="18">
        <f>VLOOKUP(Barcelona_Idealista4[[#This Row],[lift]],Tabla5[],2,0)</f>
        <v>0</v>
      </c>
      <c r="O3201" s="25">
        <v>820000</v>
      </c>
      <c r="P3201" s="25">
        <f>Barcelona_Idealista4[[#This Row],[prices]]/Barcelona_Idealista4[[#This Row],[area_m2]]</f>
        <v>4823.5294117647063</v>
      </c>
      <c r="Q3201" t="str">
        <f>_xlfn.TEXTJOIN("-",0,Barcelona_Idealista4[[#This Row],[condition]],Barcelona_Idealista4[[#This Row],[prices]])</f>
        <v>needs refurb-820000</v>
      </c>
      <c r="R3201" s="11" t="str" cm="1">
        <f t="array" ref="R320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2" spans="1:18" x14ac:dyDescent="0.2">
      <c r="A3202" s="1">
        <v>45236</v>
      </c>
      <c r="B3202" s="14">
        <f>YEAR(Barcelona_Idealista4[[#This Row],[Fecha]])</f>
        <v>2023</v>
      </c>
      <c r="C3202" t="s">
        <v>3323</v>
      </c>
      <c r="D3202" t="s">
        <v>11</v>
      </c>
      <c r="E3202" t="s">
        <v>42</v>
      </c>
      <c r="F3202" t="s">
        <v>62</v>
      </c>
      <c r="G3202" t="s">
        <v>120</v>
      </c>
      <c r="H3202" t="s">
        <v>15</v>
      </c>
      <c r="I3202">
        <v>3</v>
      </c>
      <c r="J3202">
        <v>74</v>
      </c>
      <c r="K3202" t="s">
        <v>16</v>
      </c>
      <c r="L3202" t="s">
        <v>17</v>
      </c>
      <c r="M3202" t="s">
        <v>60</v>
      </c>
      <c r="N3202" s="18">
        <f>VLOOKUP(Barcelona_Idealista4[[#This Row],[lift]],Tabla5[],2,0)</f>
        <v>0</v>
      </c>
      <c r="O3202" s="25">
        <v>214900</v>
      </c>
      <c r="P3202" s="25">
        <f>Barcelona_Idealista4[[#This Row],[prices]]/Barcelona_Idealista4[[#This Row],[area_m2]]</f>
        <v>2904.0540540540542</v>
      </c>
      <c r="Q3202" t="str">
        <f>_xlfn.TEXTJOIN("-",0,Barcelona_Idealista4[[#This Row],[condition]],Barcelona_Idealista4[[#This Row],[prices]])</f>
        <v>needs refurb-214900</v>
      </c>
      <c r="R3202" s="11" t="str" cm="1">
        <f t="array" ref="R3202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3" spans="1:18" x14ac:dyDescent="0.2">
      <c r="A3203" s="1">
        <v>45237</v>
      </c>
      <c r="B3203" s="14">
        <f>YEAR(Barcelona_Idealista4[[#This Row],[Fecha]])</f>
        <v>2023</v>
      </c>
      <c r="C3203" t="s">
        <v>3324</v>
      </c>
      <c r="D3203" t="s">
        <v>11</v>
      </c>
      <c r="E3203" t="s">
        <v>54</v>
      </c>
      <c r="F3203" t="s">
        <v>108</v>
      </c>
      <c r="G3203" t="s">
        <v>120</v>
      </c>
      <c r="H3203" t="s">
        <v>15</v>
      </c>
      <c r="I3203">
        <v>4</v>
      </c>
      <c r="J3203">
        <v>74</v>
      </c>
      <c r="K3203" t="s">
        <v>16</v>
      </c>
      <c r="L3203" t="s">
        <v>67</v>
      </c>
      <c r="M3203" t="s">
        <v>58</v>
      </c>
      <c r="N3203" s="18">
        <f>VLOOKUP(Barcelona_Idealista4[[#This Row],[lift]],Tabla5[],2,0)</f>
        <v>0</v>
      </c>
      <c r="O3203" s="25">
        <v>205000</v>
      </c>
      <c r="P3203" s="25">
        <f>Barcelona_Idealista4[[#This Row],[prices]]/Barcelona_Idealista4[[#This Row],[area_m2]]</f>
        <v>2770.2702702702704</v>
      </c>
      <c r="Q3203" t="str">
        <f>_xlfn.TEXTJOIN("-",0,Barcelona_Idealista4[[#This Row],[condition]],Barcelona_Idealista4[[#This Row],[prices]])</f>
        <v>needs refurb-205000</v>
      </c>
      <c r="R3203" s="11" t="str" cm="1">
        <f t="array" ref="R320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4" spans="1:18" x14ac:dyDescent="0.2">
      <c r="A3204" s="1">
        <v>45238</v>
      </c>
      <c r="B3204" s="14">
        <f>YEAR(Barcelona_Idealista4[[#This Row],[Fecha]])</f>
        <v>2023</v>
      </c>
      <c r="C3204" t="s">
        <v>3325</v>
      </c>
      <c r="D3204" t="s">
        <v>11</v>
      </c>
      <c r="E3204" t="s">
        <v>47</v>
      </c>
      <c r="F3204" t="s">
        <v>98</v>
      </c>
      <c r="G3204" t="s">
        <v>120</v>
      </c>
      <c r="H3204" t="s">
        <v>15</v>
      </c>
      <c r="I3204">
        <v>3</v>
      </c>
      <c r="J3204">
        <v>60</v>
      </c>
      <c r="K3204" t="s">
        <v>16</v>
      </c>
      <c r="L3204" t="s">
        <v>17</v>
      </c>
      <c r="M3204" t="s">
        <v>58</v>
      </c>
      <c r="N3204" s="18">
        <f>VLOOKUP(Barcelona_Idealista4[[#This Row],[lift]],Tabla5[],2,0)</f>
        <v>0</v>
      </c>
      <c r="O3204" s="25">
        <v>180000</v>
      </c>
      <c r="P3204" s="25">
        <f>Barcelona_Idealista4[[#This Row],[prices]]/Barcelona_Idealista4[[#This Row],[area_m2]]</f>
        <v>3000</v>
      </c>
      <c r="Q3204" t="str">
        <f>_xlfn.TEXTJOIN("-",0,Barcelona_Idealista4[[#This Row],[condition]],Barcelona_Idealista4[[#This Row],[prices]])</f>
        <v>needs refurb-180000</v>
      </c>
      <c r="R3204" s="11" t="str" cm="1">
        <f t="array" ref="R320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5" spans="1:18" x14ac:dyDescent="0.2">
      <c r="A3205" s="1">
        <v>45239</v>
      </c>
      <c r="B3205" s="14">
        <f>YEAR(Barcelona_Idealista4[[#This Row],[Fecha]])</f>
        <v>2023</v>
      </c>
      <c r="C3205" t="s">
        <v>3326</v>
      </c>
      <c r="D3205" t="s">
        <v>11</v>
      </c>
      <c r="E3205" t="s">
        <v>19</v>
      </c>
      <c r="F3205" t="s">
        <v>45</v>
      </c>
      <c r="G3205" t="s">
        <v>120</v>
      </c>
      <c r="H3205" t="s">
        <v>15</v>
      </c>
      <c r="I3205">
        <v>4</v>
      </c>
      <c r="J3205">
        <v>183</v>
      </c>
      <c r="K3205" t="s">
        <v>16</v>
      </c>
      <c r="L3205" t="s">
        <v>17</v>
      </c>
      <c r="M3205" t="s">
        <v>58</v>
      </c>
      <c r="N3205" s="18">
        <f>VLOOKUP(Barcelona_Idealista4[[#This Row],[lift]],Tabla5[],2,0)</f>
        <v>0</v>
      </c>
      <c r="O3205" s="25">
        <v>900001</v>
      </c>
      <c r="P3205" s="25">
        <f>Barcelona_Idealista4[[#This Row],[prices]]/Barcelona_Idealista4[[#This Row],[area_m2]]</f>
        <v>4918.0382513661198</v>
      </c>
      <c r="Q3205" t="str">
        <f>_xlfn.TEXTJOIN("-",0,Barcelona_Idealista4[[#This Row],[condition]],Barcelona_Idealista4[[#This Row],[prices]])</f>
        <v>needs refurb-900001</v>
      </c>
      <c r="R3205" s="11" t="str" cm="1">
        <f t="array" ref="R320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6" spans="1:18" x14ac:dyDescent="0.2">
      <c r="A3206" s="1">
        <v>45240</v>
      </c>
      <c r="B3206" s="14">
        <f>YEAR(Barcelona_Idealista4[[#This Row],[Fecha]])</f>
        <v>2023</v>
      </c>
      <c r="C3206" t="s">
        <v>3327</v>
      </c>
      <c r="D3206" t="s">
        <v>11</v>
      </c>
      <c r="E3206" t="s">
        <v>37</v>
      </c>
      <c r="F3206" t="s">
        <v>74</v>
      </c>
      <c r="G3206" t="s">
        <v>120</v>
      </c>
      <c r="H3206" t="s">
        <v>15</v>
      </c>
      <c r="I3206">
        <v>2</v>
      </c>
      <c r="J3206">
        <v>60</v>
      </c>
      <c r="K3206" t="s">
        <v>16</v>
      </c>
      <c r="L3206" t="s">
        <v>17</v>
      </c>
      <c r="M3206" t="s">
        <v>60</v>
      </c>
      <c r="N3206" s="18">
        <f>VLOOKUP(Barcelona_Idealista4[[#This Row],[lift]],Tabla5[],2,0)</f>
        <v>0</v>
      </c>
      <c r="O3206" s="25">
        <v>220000</v>
      </c>
      <c r="P3206" s="25">
        <f>Barcelona_Idealista4[[#This Row],[prices]]/Barcelona_Idealista4[[#This Row],[area_m2]]</f>
        <v>3666.6666666666665</v>
      </c>
      <c r="Q3206" t="str">
        <f>_xlfn.TEXTJOIN("-",0,Barcelona_Idealista4[[#This Row],[condition]],Barcelona_Idealista4[[#This Row],[prices]])</f>
        <v>needs refurb-220000</v>
      </c>
      <c r="R3206" s="11" t="str" cm="1">
        <f t="array" ref="R320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07" spans="1:18" x14ac:dyDescent="0.2">
      <c r="A3207" s="1">
        <v>45241</v>
      </c>
      <c r="B3207" s="14">
        <f>YEAR(Barcelona_Idealista4[[#This Row],[Fecha]])</f>
        <v>2023</v>
      </c>
      <c r="C3207" t="s">
        <v>3328</v>
      </c>
      <c r="D3207" t="s">
        <v>11</v>
      </c>
      <c r="E3207" t="s">
        <v>25</v>
      </c>
      <c r="F3207" t="s">
        <v>99</v>
      </c>
      <c r="G3207" t="s">
        <v>120</v>
      </c>
      <c r="H3207" t="s">
        <v>15</v>
      </c>
      <c r="I3207">
        <v>3</v>
      </c>
      <c r="J3207">
        <v>70</v>
      </c>
      <c r="K3207" t="s">
        <v>16</v>
      </c>
      <c r="L3207" t="s">
        <v>17</v>
      </c>
      <c r="M3207" t="s">
        <v>21</v>
      </c>
      <c r="N3207" s="18">
        <f>VLOOKUP(Barcelona_Idealista4[[#This Row],[lift]],Tabla5[],2,0)</f>
        <v>0</v>
      </c>
      <c r="O3207" s="25">
        <v>198000</v>
      </c>
      <c r="P3207" s="25">
        <f>Barcelona_Idealista4[[#This Row],[prices]]/Barcelona_Idealista4[[#This Row],[area_m2]]</f>
        <v>2828.5714285714284</v>
      </c>
      <c r="Q3207" t="str">
        <f>_xlfn.TEXTJOIN("-",0,Barcelona_Idealista4[[#This Row],[condition]],Barcelona_Idealista4[[#This Row],[prices]])</f>
        <v>needs refurb-198000</v>
      </c>
      <c r="R3207" s="11" t="str" cm="1">
        <f t="array" ref="R320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8" spans="1:18" x14ac:dyDescent="0.2">
      <c r="A3208" s="1">
        <v>45242</v>
      </c>
      <c r="B3208" s="14">
        <f>YEAR(Barcelona_Idealista4[[#This Row],[Fecha]])</f>
        <v>2023</v>
      </c>
      <c r="C3208" t="s">
        <v>3329</v>
      </c>
      <c r="D3208" t="s">
        <v>11</v>
      </c>
      <c r="E3208" t="s">
        <v>47</v>
      </c>
      <c r="F3208" t="s">
        <v>48</v>
      </c>
      <c r="G3208" t="s">
        <v>120</v>
      </c>
      <c r="H3208" t="s">
        <v>15</v>
      </c>
      <c r="I3208">
        <v>4</v>
      </c>
      <c r="J3208">
        <v>60</v>
      </c>
      <c r="K3208" t="s">
        <v>28</v>
      </c>
      <c r="L3208" t="s">
        <v>17</v>
      </c>
      <c r="M3208" t="s">
        <v>40</v>
      </c>
      <c r="N3208" s="18">
        <f>VLOOKUP(Barcelona_Idealista4[[#This Row],[lift]],Tabla5[],2,0)</f>
        <v>0.02</v>
      </c>
      <c r="O3208" s="25">
        <v>137000</v>
      </c>
      <c r="P3208" s="25">
        <f>Barcelona_Idealista4[[#This Row],[prices]]/Barcelona_Idealista4[[#This Row],[area_m2]]</f>
        <v>2283.3333333333335</v>
      </c>
      <c r="Q3208" t="str">
        <f>_xlfn.TEXTJOIN("-",0,Barcelona_Idealista4[[#This Row],[condition]],Barcelona_Idealista4[[#This Row],[prices]])</f>
        <v>needs refurb-137000</v>
      </c>
      <c r="R3208" s="11" t="str" cm="1">
        <f t="array" ref="R320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09" spans="1:18" x14ac:dyDescent="0.2">
      <c r="A3209" s="1">
        <v>45243</v>
      </c>
      <c r="B3209" s="14">
        <f>YEAR(Barcelona_Idealista4[[#This Row],[Fecha]])</f>
        <v>2023</v>
      </c>
      <c r="C3209" t="s">
        <v>3330</v>
      </c>
      <c r="D3209" t="s">
        <v>11</v>
      </c>
      <c r="E3209" t="s">
        <v>50</v>
      </c>
      <c r="F3209" t="s">
        <v>66</v>
      </c>
      <c r="G3209" t="s">
        <v>120</v>
      </c>
      <c r="H3209" t="s">
        <v>15</v>
      </c>
      <c r="I3209">
        <v>3</v>
      </c>
      <c r="J3209">
        <v>90</v>
      </c>
      <c r="K3209" t="s">
        <v>28</v>
      </c>
      <c r="L3209" t="s">
        <v>17</v>
      </c>
      <c r="M3209" t="s">
        <v>18</v>
      </c>
      <c r="N3209" s="18">
        <f>VLOOKUP(Barcelona_Idealista4[[#This Row],[lift]],Tabla5[],2,0)</f>
        <v>0.02</v>
      </c>
      <c r="O3209" s="25">
        <v>270000</v>
      </c>
      <c r="P3209" s="25">
        <f>Barcelona_Idealista4[[#This Row],[prices]]/Barcelona_Idealista4[[#This Row],[area_m2]]</f>
        <v>3000</v>
      </c>
      <c r="Q3209" t="str">
        <f>_xlfn.TEXTJOIN("-",0,Barcelona_Idealista4[[#This Row],[condition]],Barcelona_Idealista4[[#This Row],[prices]])</f>
        <v>needs refurb-270000</v>
      </c>
      <c r="R3209" s="11" t="str" cm="1">
        <f t="array" ref="R320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0" spans="1:18" x14ac:dyDescent="0.2">
      <c r="A3210" s="1">
        <v>45244</v>
      </c>
      <c r="B3210" s="14">
        <f>YEAR(Barcelona_Idealista4[[#This Row],[Fecha]])</f>
        <v>2023</v>
      </c>
      <c r="C3210" t="s">
        <v>3331</v>
      </c>
      <c r="D3210" t="s">
        <v>11</v>
      </c>
      <c r="E3210" t="s">
        <v>19</v>
      </c>
      <c r="F3210" t="s">
        <v>20</v>
      </c>
      <c r="G3210" t="s">
        <v>120</v>
      </c>
      <c r="H3210" t="s">
        <v>15</v>
      </c>
      <c r="I3210">
        <v>5</v>
      </c>
      <c r="J3210">
        <v>169</v>
      </c>
      <c r="K3210" t="s">
        <v>16</v>
      </c>
      <c r="L3210" t="s">
        <v>17</v>
      </c>
      <c r="M3210" t="s">
        <v>40</v>
      </c>
      <c r="N3210" s="18">
        <f>VLOOKUP(Barcelona_Idealista4[[#This Row],[lift]],Tabla5[],2,0)</f>
        <v>0</v>
      </c>
      <c r="O3210" s="25">
        <v>642000</v>
      </c>
      <c r="P3210" s="25">
        <f>Barcelona_Idealista4[[#This Row],[prices]]/Barcelona_Idealista4[[#This Row],[area_m2]]</f>
        <v>3798.8165680473371</v>
      </c>
      <c r="Q3210" t="str">
        <f>_xlfn.TEXTJOIN("-",0,Barcelona_Idealista4[[#This Row],[condition]],Barcelona_Idealista4[[#This Row],[prices]])</f>
        <v>needs refurb-642000</v>
      </c>
      <c r="R3210" s="11" t="str" cm="1">
        <f t="array" ref="R321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1" spans="1:18" x14ac:dyDescent="0.2">
      <c r="A3211" s="1">
        <v>45245</v>
      </c>
      <c r="B3211" s="14">
        <f>YEAR(Barcelona_Idealista4[[#This Row],[Fecha]])</f>
        <v>2023</v>
      </c>
      <c r="C3211" t="s">
        <v>3332</v>
      </c>
      <c r="D3211" t="s">
        <v>11</v>
      </c>
      <c r="E3211" t="s">
        <v>54</v>
      </c>
      <c r="F3211" t="s">
        <v>108</v>
      </c>
      <c r="G3211" t="s">
        <v>120</v>
      </c>
      <c r="H3211" t="s">
        <v>15</v>
      </c>
      <c r="I3211">
        <v>4</v>
      </c>
      <c r="J3211">
        <v>83</v>
      </c>
      <c r="K3211" t="s">
        <v>16</v>
      </c>
      <c r="L3211" t="s">
        <v>17</v>
      </c>
      <c r="M3211" t="s">
        <v>18</v>
      </c>
      <c r="N3211" s="18">
        <f>VLOOKUP(Barcelona_Idealista4[[#This Row],[lift]],Tabla5[],2,0)</f>
        <v>0</v>
      </c>
      <c r="O3211" s="25">
        <v>215000</v>
      </c>
      <c r="P3211" s="25">
        <f>Barcelona_Idealista4[[#This Row],[prices]]/Barcelona_Idealista4[[#This Row],[area_m2]]</f>
        <v>2590.3614457831327</v>
      </c>
      <c r="Q3211" t="str">
        <f>_xlfn.TEXTJOIN("-",0,Barcelona_Idealista4[[#This Row],[condition]],Barcelona_Idealista4[[#This Row],[prices]])</f>
        <v>needs refurb-215000</v>
      </c>
      <c r="R3211" s="11" t="str" cm="1">
        <f t="array" ref="R321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2" spans="1:18" x14ac:dyDescent="0.2">
      <c r="A3212" s="1">
        <v>45246</v>
      </c>
      <c r="B3212" s="14">
        <f>YEAR(Barcelona_Idealista4[[#This Row],[Fecha]])</f>
        <v>2023</v>
      </c>
      <c r="C3212" t="s">
        <v>3333</v>
      </c>
      <c r="D3212" t="s">
        <v>11</v>
      </c>
      <c r="E3212" t="s">
        <v>12</v>
      </c>
      <c r="F3212" t="s">
        <v>13</v>
      </c>
      <c r="G3212" t="s">
        <v>120</v>
      </c>
      <c r="H3212" t="s">
        <v>15</v>
      </c>
      <c r="I3212">
        <v>6</v>
      </c>
      <c r="J3212">
        <v>305</v>
      </c>
      <c r="K3212" t="s">
        <v>16</v>
      </c>
      <c r="L3212" t="s">
        <v>17</v>
      </c>
      <c r="M3212" t="s">
        <v>40</v>
      </c>
      <c r="N3212" s="18">
        <f>VLOOKUP(Barcelona_Idealista4[[#This Row],[lift]],Tabla5[],2,0)</f>
        <v>0</v>
      </c>
      <c r="O3212" s="25">
        <v>1050000</v>
      </c>
      <c r="P3212" s="25">
        <f>Barcelona_Idealista4[[#This Row],[prices]]/Barcelona_Idealista4[[#This Row],[area_m2]]</f>
        <v>3442.622950819672</v>
      </c>
      <c r="Q3212" t="str">
        <f>_xlfn.TEXTJOIN("-",0,Barcelona_Idealista4[[#This Row],[condition]],Barcelona_Idealista4[[#This Row],[prices]])</f>
        <v>needs refurb-1050000</v>
      </c>
      <c r="R3212" s="11" t="str" cm="1">
        <f t="array" ref="R321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3" spans="1:18" x14ac:dyDescent="0.2">
      <c r="A3213" s="1">
        <v>45247</v>
      </c>
      <c r="B3213" s="14">
        <f>YEAR(Barcelona_Idealista4[[#This Row],[Fecha]])</f>
        <v>2023</v>
      </c>
      <c r="C3213" t="s">
        <v>3334</v>
      </c>
      <c r="D3213" t="s">
        <v>11</v>
      </c>
      <c r="E3213" t="s">
        <v>34</v>
      </c>
      <c r="F3213" t="s">
        <v>71</v>
      </c>
      <c r="G3213" t="s">
        <v>120</v>
      </c>
      <c r="H3213" t="s">
        <v>15</v>
      </c>
      <c r="I3213">
        <v>3</v>
      </c>
      <c r="J3213">
        <v>79</v>
      </c>
      <c r="K3213" t="s">
        <v>16</v>
      </c>
      <c r="L3213" t="s">
        <v>17</v>
      </c>
      <c r="M3213" t="s">
        <v>40</v>
      </c>
      <c r="N3213" s="18">
        <f>VLOOKUP(Barcelona_Idealista4[[#This Row],[lift]],Tabla5[],2,0)</f>
        <v>0</v>
      </c>
      <c r="O3213" s="25">
        <v>279000</v>
      </c>
      <c r="P3213" s="25">
        <f>Barcelona_Idealista4[[#This Row],[prices]]/Barcelona_Idealista4[[#This Row],[area_m2]]</f>
        <v>3531.6455696202534</v>
      </c>
      <c r="Q3213" t="str">
        <f>_xlfn.TEXTJOIN("-",0,Barcelona_Idealista4[[#This Row],[condition]],Barcelona_Idealista4[[#This Row],[prices]])</f>
        <v>needs refurb-279000</v>
      </c>
      <c r="R3213" s="11" t="str" cm="1">
        <f t="array" ref="R321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4" spans="1:18" x14ac:dyDescent="0.2">
      <c r="A3214" s="1">
        <v>45248</v>
      </c>
      <c r="B3214" s="14">
        <f>YEAR(Barcelona_Idealista4[[#This Row],[Fecha]])</f>
        <v>2023</v>
      </c>
      <c r="C3214" t="s">
        <v>3335</v>
      </c>
      <c r="D3214" t="s">
        <v>11</v>
      </c>
      <c r="E3214" t="s">
        <v>34</v>
      </c>
      <c r="F3214" t="s">
        <v>35</v>
      </c>
      <c r="G3214" t="s">
        <v>120</v>
      </c>
      <c r="H3214" t="s">
        <v>15</v>
      </c>
      <c r="I3214">
        <v>3</v>
      </c>
      <c r="J3214">
        <v>93</v>
      </c>
      <c r="K3214" t="s">
        <v>16</v>
      </c>
      <c r="L3214" t="s">
        <v>17</v>
      </c>
      <c r="M3214" t="s">
        <v>52</v>
      </c>
      <c r="N3214" s="18">
        <f>VLOOKUP(Barcelona_Idealista4[[#This Row],[lift]],Tabla5[],2,0)</f>
        <v>0</v>
      </c>
      <c r="O3214" s="25">
        <v>395000</v>
      </c>
      <c r="P3214" s="25">
        <f>Barcelona_Idealista4[[#This Row],[prices]]/Barcelona_Idealista4[[#This Row],[area_m2]]</f>
        <v>4247.311827956989</v>
      </c>
      <c r="Q3214" t="str">
        <f>_xlfn.TEXTJOIN("-",0,Barcelona_Idealista4[[#This Row],[condition]],Barcelona_Idealista4[[#This Row],[prices]])</f>
        <v>needs refurb-395000</v>
      </c>
      <c r="R3214" s="11" t="str" cm="1">
        <f t="array" ref="R321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5" spans="1:18" x14ac:dyDescent="0.2">
      <c r="A3215" s="1">
        <v>45249</v>
      </c>
      <c r="B3215" s="14">
        <f>YEAR(Barcelona_Idealista4[[#This Row],[Fecha]])</f>
        <v>2023</v>
      </c>
      <c r="C3215" t="s">
        <v>3336</v>
      </c>
      <c r="D3215" t="s">
        <v>11</v>
      </c>
      <c r="E3215" t="s">
        <v>50</v>
      </c>
      <c r="F3215" t="s">
        <v>84</v>
      </c>
      <c r="G3215" t="s">
        <v>120</v>
      </c>
      <c r="H3215" t="s">
        <v>15</v>
      </c>
      <c r="I3215">
        <v>3</v>
      </c>
      <c r="J3215">
        <v>90</v>
      </c>
      <c r="K3215" t="s">
        <v>16</v>
      </c>
      <c r="L3215" t="s">
        <v>17</v>
      </c>
      <c r="M3215" t="s">
        <v>18</v>
      </c>
      <c r="N3215" s="18">
        <f>VLOOKUP(Barcelona_Idealista4[[#This Row],[lift]],Tabla5[],2,0)</f>
        <v>0</v>
      </c>
      <c r="O3215" s="25">
        <v>270000</v>
      </c>
      <c r="P3215" s="25">
        <f>Barcelona_Idealista4[[#This Row],[prices]]/Barcelona_Idealista4[[#This Row],[area_m2]]</f>
        <v>3000</v>
      </c>
      <c r="Q3215" t="str">
        <f>_xlfn.TEXTJOIN("-",0,Barcelona_Idealista4[[#This Row],[condition]],Barcelona_Idealista4[[#This Row],[prices]])</f>
        <v>needs refurb-270000</v>
      </c>
      <c r="R3215" s="11" t="str" cm="1">
        <f t="array" ref="R321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6" spans="1:18" x14ac:dyDescent="0.2">
      <c r="A3216" s="1">
        <v>45250</v>
      </c>
      <c r="B3216" s="14">
        <f>YEAR(Barcelona_Idealista4[[#This Row],[Fecha]])</f>
        <v>2023</v>
      </c>
      <c r="C3216" t="s">
        <v>3337</v>
      </c>
      <c r="D3216" t="s">
        <v>11</v>
      </c>
      <c r="E3216" t="s">
        <v>12</v>
      </c>
      <c r="F3216" t="s">
        <v>31</v>
      </c>
      <c r="G3216" t="s">
        <v>120</v>
      </c>
      <c r="H3216" t="s">
        <v>15</v>
      </c>
      <c r="I3216">
        <v>2</v>
      </c>
      <c r="J3216">
        <v>100</v>
      </c>
      <c r="K3216" t="s">
        <v>16</v>
      </c>
      <c r="L3216" t="s">
        <v>17</v>
      </c>
      <c r="M3216" t="s">
        <v>52</v>
      </c>
      <c r="N3216" s="18">
        <f>VLOOKUP(Barcelona_Idealista4[[#This Row],[lift]],Tabla5[],2,0)</f>
        <v>0</v>
      </c>
      <c r="O3216" s="25">
        <v>190000</v>
      </c>
      <c r="P3216" s="25">
        <f>Barcelona_Idealista4[[#This Row],[prices]]/Barcelona_Idealista4[[#This Row],[area_m2]]</f>
        <v>1900</v>
      </c>
      <c r="Q3216" t="str">
        <f>_xlfn.TEXTJOIN("-",0,Barcelona_Idealista4[[#This Row],[condition]],Barcelona_Idealista4[[#This Row],[prices]])</f>
        <v>needs refurb-190000</v>
      </c>
      <c r="R3216" s="11" t="str" cm="1">
        <f t="array" ref="R321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17" spans="1:18" x14ac:dyDescent="0.2">
      <c r="A3217" s="1">
        <v>45251</v>
      </c>
      <c r="B3217" s="14">
        <f>YEAR(Barcelona_Idealista4[[#This Row],[Fecha]])</f>
        <v>2023</v>
      </c>
      <c r="C3217" t="s">
        <v>3338</v>
      </c>
      <c r="D3217" t="s">
        <v>11</v>
      </c>
      <c r="E3217" t="s">
        <v>50</v>
      </c>
      <c r="F3217" t="s">
        <v>66</v>
      </c>
      <c r="G3217" t="s">
        <v>120</v>
      </c>
      <c r="H3217" t="s">
        <v>15</v>
      </c>
      <c r="I3217">
        <v>3</v>
      </c>
      <c r="J3217">
        <v>95</v>
      </c>
      <c r="K3217" t="s">
        <v>16</v>
      </c>
      <c r="L3217" t="s">
        <v>17</v>
      </c>
      <c r="M3217" t="s">
        <v>36</v>
      </c>
      <c r="N3217" s="18">
        <f>VLOOKUP(Barcelona_Idealista4[[#This Row],[lift]],Tabla5[],2,0)</f>
        <v>0</v>
      </c>
      <c r="O3217" s="25">
        <v>380000</v>
      </c>
      <c r="P3217" s="25">
        <f>Barcelona_Idealista4[[#This Row],[prices]]/Barcelona_Idealista4[[#This Row],[area_m2]]</f>
        <v>4000</v>
      </c>
      <c r="Q3217" t="str">
        <f>_xlfn.TEXTJOIN("-",0,Barcelona_Idealista4[[#This Row],[condition]],Barcelona_Idealista4[[#This Row],[prices]])</f>
        <v>needs refurb-380000</v>
      </c>
      <c r="R3217" s="11" t="str" cm="1">
        <f t="array" ref="R321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8" spans="1:18" x14ac:dyDescent="0.2">
      <c r="A3218" s="1">
        <v>45252</v>
      </c>
      <c r="B3218" s="14">
        <f>YEAR(Barcelona_Idealista4[[#This Row],[Fecha]])</f>
        <v>2023</v>
      </c>
      <c r="C3218" t="s">
        <v>3339</v>
      </c>
      <c r="D3218" t="s">
        <v>11</v>
      </c>
      <c r="E3218" t="s">
        <v>34</v>
      </c>
      <c r="F3218" t="s">
        <v>44</v>
      </c>
      <c r="G3218" t="s">
        <v>120</v>
      </c>
      <c r="H3218" t="s">
        <v>15</v>
      </c>
      <c r="I3218">
        <v>4</v>
      </c>
      <c r="J3218">
        <v>97</v>
      </c>
      <c r="K3218" t="s">
        <v>16</v>
      </c>
      <c r="L3218" t="s">
        <v>17</v>
      </c>
      <c r="M3218" t="s">
        <v>21</v>
      </c>
      <c r="N3218" s="18">
        <f>VLOOKUP(Barcelona_Idealista4[[#This Row],[lift]],Tabla5[],2,0)</f>
        <v>0</v>
      </c>
      <c r="O3218" s="25">
        <v>399000</v>
      </c>
      <c r="P3218" s="25">
        <f>Barcelona_Idealista4[[#This Row],[prices]]/Barcelona_Idealista4[[#This Row],[area_m2]]</f>
        <v>4113.4020618556697</v>
      </c>
      <c r="Q3218" t="str">
        <f>_xlfn.TEXTJOIN("-",0,Barcelona_Idealista4[[#This Row],[condition]],Barcelona_Idealista4[[#This Row],[prices]])</f>
        <v>needs refurb-399000</v>
      </c>
      <c r="R3218" s="11" t="str" cm="1">
        <f t="array" ref="R321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19" spans="1:18" x14ac:dyDescent="0.2">
      <c r="A3219" s="1">
        <v>45253</v>
      </c>
      <c r="B3219" s="14">
        <f>YEAR(Barcelona_Idealista4[[#This Row],[Fecha]])</f>
        <v>2023</v>
      </c>
      <c r="C3219" t="s">
        <v>3340</v>
      </c>
      <c r="D3219" t="s">
        <v>11</v>
      </c>
      <c r="E3219" t="s">
        <v>12</v>
      </c>
      <c r="F3219" t="s">
        <v>41</v>
      </c>
      <c r="G3219" t="s">
        <v>120</v>
      </c>
      <c r="H3219" t="s">
        <v>15</v>
      </c>
      <c r="I3219">
        <v>3</v>
      </c>
      <c r="J3219">
        <v>140</v>
      </c>
      <c r="K3219" t="s">
        <v>16</v>
      </c>
      <c r="L3219" t="s">
        <v>17</v>
      </c>
      <c r="M3219" t="s">
        <v>40</v>
      </c>
      <c r="N3219" s="18">
        <f>VLOOKUP(Barcelona_Idealista4[[#This Row],[lift]],Tabla5[],2,0)</f>
        <v>0</v>
      </c>
      <c r="O3219" s="25">
        <v>439000</v>
      </c>
      <c r="P3219" s="25">
        <f>Barcelona_Idealista4[[#This Row],[prices]]/Barcelona_Idealista4[[#This Row],[area_m2]]</f>
        <v>3135.7142857142858</v>
      </c>
      <c r="Q3219" t="str">
        <f>_xlfn.TEXTJOIN("-",0,Barcelona_Idealista4[[#This Row],[condition]],Barcelona_Idealista4[[#This Row],[prices]])</f>
        <v>needs refurb-439000</v>
      </c>
      <c r="R3219" s="11" t="str" cm="1">
        <f t="array" ref="R321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0" spans="1:18" x14ac:dyDescent="0.2">
      <c r="A3220" s="1">
        <v>45254</v>
      </c>
      <c r="B3220" s="14">
        <f>YEAR(Barcelona_Idealista4[[#This Row],[Fecha]])</f>
        <v>2023</v>
      </c>
      <c r="C3220" t="s">
        <v>3341</v>
      </c>
      <c r="D3220" t="s">
        <v>11</v>
      </c>
      <c r="E3220" t="s">
        <v>12</v>
      </c>
      <c r="F3220" t="s">
        <v>33</v>
      </c>
      <c r="G3220" t="s">
        <v>120</v>
      </c>
      <c r="H3220" t="s">
        <v>23</v>
      </c>
      <c r="I3220">
        <v>3</v>
      </c>
      <c r="J3220">
        <v>82</v>
      </c>
      <c r="K3220" t="s">
        <v>16</v>
      </c>
      <c r="L3220" t="s">
        <v>17</v>
      </c>
      <c r="M3220" t="s">
        <v>46</v>
      </c>
      <c r="N3220" s="18">
        <f>VLOOKUP(Barcelona_Idealista4[[#This Row],[lift]],Tabla5[],2,0)</f>
        <v>0</v>
      </c>
      <c r="O3220" s="25">
        <v>340000</v>
      </c>
      <c r="P3220" s="25">
        <f>Barcelona_Idealista4[[#This Row],[prices]]/Barcelona_Idealista4[[#This Row],[area_m2]]</f>
        <v>4146.3414634146338</v>
      </c>
      <c r="Q3220" t="str">
        <f>_xlfn.TEXTJOIN("-",0,Barcelona_Idealista4[[#This Row],[condition]],Barcelona_Idealista4[[#This Row],[prices]])</f>
        <v>needs refurb-340000</v>
      </c>
      <c r="R3220" s="11" t="str" cm="1">
        <f t="array" ref="R322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1" spans="1:18" x14ac:dyDescent="0.2">
      <c r="A3221" s="1">
        <v>45255</v>
      </c>
      <c r="B3221" s="14">
        <f>YEAR(Barcelona_Idealista4[[#This Row],[Fecha]])</f>
        <v>2023</v>
      </c>
      <c r="C3221" t="s">
        <v>3342</v>
      </c>
      <c r="D3221" t="s">
        <v>11</v>
      </c>
      <c r="E3221" t="s">
        <v>25</v>
      </c>
      <c r="F3221" t="s">
        <v>26</v>
      </c>
      <c r="G3221" t="s">
        <v>120</v>
      </c>
      <c r="H3221" t="s">
        <v>32</v>
      </c>
      <c r="I3221">
        <v>3</v>
      </c>
      <c r="J3221">
        <v>115</v>
      </c>
      <c r="K3221" t="s">
        <v>16</v>
      </c>
      <c r="L3221" t="s">
        <v>17</v>
      </c>
      <c r="M3221" t="s">
        <v>36</v>
      </c>
      <c r="N3221" s="18">
        <f>VLOOKUP(Barcelona_Idealista4[[#This Row],[lift]],Tabla5[],2,0)</f>
        <v>0</v>
      </c>
      <c r="O3221" s="25">
        <v>270000</v>
      </c>
      <c r="P3221" s="25">
        <f>Barcelona_Idealista4[[#This Row],[prices]]/Barcelona_Idealista4[[#This Row],[area_m2]]</f>
        <v>2347.8260869565215</v>
      </c>
      <c r="Q3221" t="str">
        <f>_xlfn.TEXTJOIN("-",0,Barcelona_Idealista4[[#This Row],[condition]],Barcelona_Idealista4[[#This Row],[prices]])</f>
        <v>needs refurb-270000</v>
      </c>
      <c r="R3221" s="11" t="str" cm="1">
        <f t="array" ref="R322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22" spans="1:18" x14ac:dyDescent="0.2">
      <c r="A3222" s="1">
        <v>45256</v>
      </c>
      <c r="B3222" s="14">
        <f>YEAR(Barcelona_Idealista4[[#This Row],[Fecha]])</f>
        <v>2023</v>
      </c>
      <c r="C3222" t="s">
        <v>3343</v>
      </c>
      <c r="D3222" t="s">
        <v>11</v>
      </c>
      <c r="E3222" t="s">
        <v>12</v>
      </c>
      <c r="F3222" t="s">
        <v>31</v>
      </c>
      <c r="G3222" t="s">
        <v>120</v>
      </c>
      <c r="H3222" t="s">
        <v>15</v>
      </c>
      <c r="I3222">
        <v>4</v>
      </c>
      <c r="J3222">
        <v>109</v>
      </c>
      <c r="K3222" t="s">
        <v>16</v>
      </c>
      <c r="L3222" t="s">
        <v>17</v>
      </c>
      <c r="M3222" t="s">
        <v>58</v>
      </c>
      <c r="N3222" s="18">
        <f>VLOOKUP(Barcelona_Idealista4[[#This Row],[lift]],Tabla5[],2,0)</f>
        <v>0</v>
      </c>
      <c r="O3222" s="25">
        <v>360000</v>
      </c>
      <c r="P3222" s="25">
        <f>Barcelona_Idealista4[[#This Row],[prices]]/Barcelona_Idealista4[[#This Row],[area_m2]]</f>
        <v>3302.7522935779816</v>
      </c>
      <c r="Q3222" t="str">
        <f>_xlfn.TEXTJOIN("-",0,Barcelona_Idealista4[[#This Row],[condition]],Barcelona_Idealista4[[#This Row],[prices]])</f>
        <v>needs refurb-360000</v>
      </c>
      <c r="R3222" s="11" t="str" cm="1">
        <f t="array" ref="R322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3" spans="1:18" x14ac:dyDescent="0.2">
      <c r="A3223" s="1">
        <v>45257</v>
      </c>
      <c r="B3223" s="14">
        <f>YEAR(Barcelona_Idealista4[[#This Row],[Fecha]])</f>
        <v>2023</v>
      </c>
      <c r="C3223" t="s">
        <v>3344</v>
      </c>
      <c r="D3223" t="s">
        <v>11</v>
      </c>
      <c r="E3223" t="s">
        <v>47</v>
      </c>
      <c r="F3223" t="s">
        <v>96</v>
      </c>
      <c r="G3223" t="s">
        <v>120</v>
      </c>
      <c r="H3223" t="s">
        <v>15</v>
      </c>
      <c r="I3223">
        <v>4</v>
      </c>
      <c r="J3223">
        <v>95</v>
      </c>
      <c r="K3223" t="s">
        <v>16</v>
      </c>
      <c r="L3223" t="s">
        <v>17</v>
      </c>
      <c r="M3223" t="s">
        <v>36</v>
      </c>
      <c r="N3223" s="18">
        <f>VLOOKUP(Barcelona_Idealista4[[#This Row],[lift]],Tabla5[],2,0)</f>
        <v>0</v>
      </c>
      <c r="O3223" s="25">
        <v>225000</v>
      </c>
      <c r="P3223" s="25">
        <f>Barcelona_Idealista4[[#This Row],[prices]]/Barcelona_Idealista4[[#This Row],[area_m2]]</f>
        <v>2368.4210526315787</v>
      </c>
      <c r="Q3223" t="str">
        <f>_xlfn.TEXTJOIN("-",0,Barcelona_Idealista4[[#This Row],[condition]],Barcelona_Idealista4[[#This Row],[prices]])</f>
        <v>needs refurb-225000</v>
      </c>
      <c r="R3223" s="11" t="str" cm="1">
        <f t="array" ref="R3223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24" spans="1:18" x14ac:dyDescent="0.2">
      <c r="A3224" s="1">
        <v>45258</v>
      </c>
      <c r="B3224" s="14">
        <f>YEAR(Barcelona_Idealista4[[#This Row],[Fecha]])</f>
        <v>2023</v>
      </c>
      <c r="C3224" t="s">
        <v>3345</v>
      </c>
      <c r="D3224" t="s">
        <v>11</v>
      </c>
      <c r="E3224" t="s">
        <v>19</v>
      </c>
      <c r="F3224" t="s">
        <v>73</v>
      </c>
      <c r="G3224" t="s">
        <v>120</v>
      </c>
      <c r="H3224" t="s">
        <v>23</v>
      </c>
      <c r="I3224">
        <v>3</v>
      </c>
      <c r="J3224">
        <v>200</v>
      </c>
      <c r="K3224" t="s">
        <v>16</v>
      </c>
      <c r="L3224" t="s">
        <v>17</v>
      </c>
      <c r="M3224" t="s">
        <v>24</v>
      </c>
      <c r="N3224" s="18">
        <f>VLOOKUP(Barcelona_Idealista4[[#This Row],[lift]],Tabla5[],2,0)</f>
        <v>0</v>
      </c>
      <c r="O3224" s="25">
        <v>1200000</v>
      </c>
      <c r="P3224" s="25">
        <f>Barcelona_Idealista4[[#This Row],[prices]]/Barcelona_Idealista4[[#This Row],[area_m2]]</f>
        <v>6000</v>
      </c>
      <c r="Q3224" t="str">
        <f>_xlfn.TEXTJOIN("-",0,Barcelona_Idealista4[[#This Row],[condition]],Barcelona_Idealista4[[#This Row],[prices]])</f>
        <v>needs refurb-1200000</v>
      </c>
      <c r="R3224" s="11" t="str" cm="1">
        <f t="array" ref="R322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5" spans="1:18" x14ac:dyDescent="0.2">
      <c r="A3225" s="1">
        <v>45259</v>
      </c>
      <c r="B3225" s="14">
        <f>YEAR(Barcelona_Idealista4[[#This Row],[Fecha]])</f>
        <v>2023</v>
      </c>
      <c r="C3225" t="s">
        <v>3346</v>
      </c>
      <c r="D3225" t="s">
        <v>11</v>
      </c>
      <c r="E3225" t="s">
        <v>50</v>
      </c>
      <c r="F3225" t="s">
        <v>66</v>
      </c>
      <c r="G3225" t="s">
        <v>120</v>
      </c>
      <c r="H3225" t="s">
        <v>15</v>
      </c>
      <c r="I3225">
        <v>3</v>
      </c>
      <c r="J3225">
        <v>80</v>
      </c>
      <c r="K3225" t="s">
        <v>16</v>
      </c>
      <c r="L3225" t="s">
        <v>17</v>
      </c>
      <c r="M3225" t="s">
        <v>40</v>
      </c>
      <c r="N3225" s="18">
        <f>VLOOKUP(Barcelona_Idealista4[[#This Row],[lift]],Tabla5[],2,0)</f>
        <v>0</v>
      </c>
      <c r="O3225" s="25">
        <v>269000</v>
      </c>
      <c r="P3225" s="25">
        <f>Barcelona_Idealista4[[#This Row],[prices]]/Barcelona_Idealista4[[#This Row],[area_m2]]</f>
        <v>3362.5</v>
      </c>
      <c r="Q3225" t="str">
        <f>_xlfn.TEXTJOIN("-",0,Barcelona_Idealista4[[#This Row],[condition]],Barcelona_Idealista4[[#This Row],[prices]])</f>
        <v>needs refurb-269000</v>
      </c>
      <c r="R3225" s="11" t="str" cm="1">
        <f t="array" ref="R322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6" spans="1:18" x14ac:dyDescent="0.2">
      <c r="A3226" s="1">
        <v>45260</v>
      </c>
      <c r="B3226" s="14">
        <f>YEAR(Barcelona_Idealista4[[#This Row],[Fecha]])</f>
        <v>2023</v>
      </c>
      <c r="C3226" t="s">
        <v>3347</v>
      </c>
      <c r="D3226" t="s">
        <v>11</v>
      </c>
      <c r="E3226" t="s">
        <v>47</v>
      </c>
      <c r="F3226" t="s">
        <v>102</v>
      </c>
      <c r="G3226" t="s">
        <v>120</v>
      </c>
      <c r="H3226" t="s">
        <v>15</v>
      </c>
      <c r="I3226">
        <v>2</v>
      </c>
      <c r="J3226">
        <v>37</v>
      </c>
      <c r="K3226" t="s">
        <v>16</v>
      </c>
      <c r="L3226" t="s">
        <v>17</v>
      </c>
      <c r="M3226" t="s">
        <v>21</v>
      </c>
      <c r="N3226" s="18">
        <f>VLOOKUP(Barcelona_Idealista4[[#This Row],[lift]],Tabla5[],2,0)</f>
        <v>0</v>
      </c>
      <c r="O3226" s="25">
        <v>165000</v>
      </c>
      <c r="P3226" s="25">
        <f>Barcelona_Idealista4[[#This Row],[prices]]/Barcelona_Idealista4[[#This Row],[area_m2]]</f>
        <v>4459.4594594594591</v>
      </c>
      <c r="Q3226" t="str">
        <f>_xlfn.TEXTJOIN("-",0,Barcelona_Idealista4[[#This Row],[condition]],Barcelona_Idealista4[[#This Row],[prices]])</f>
        <v>needs refurb-165000</v>
      </c>
      <c r="R3226" s="11" t="str" cm="1">
        <f t="array" ref="R322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7" spans="1:18" x14ac:dyDescent="0.2">
      <c r="A3227" s="1">
        <v>45261</v>
      </c>
      <c r="B3227" s="14">
        <f>YEAR(Barcelona_Idealista4[[#This Row],[Fecha]])</f>
        <v>2023</v>
      </c>
      <c r="C3227" t="s">
        <v>3348</v>
      </c>
      <c r="D3227" t="s">
        <v>11</v>
      </c>
      <c r="E3227" t="s">
        <v>12</v>
      </c>
      <c r="F3227" t="s">
        <v>30</v>
      </c>
      <c r="G3227" t="s">
        <v>120</v>
      </c>
      <c r="H3227" t="s">
        <v>15</v>
      </c>
      <c r="I3227">
        <v>4</v>
      </c>
      <c r="J3227">
        <v>95</v>
      </c>
      <c r="K3227" t="s">
        <v>16</v>
      </c>
      <c r="L3227" t="s">
        <v>17</v>
      </c>
      <c r="M3227" t="s">
        <v>52</v>
      </c>
      <c r="N3227" s="18">
        <f>VLOOKUP(Barcelona_Idealista4[[#This Row],[lift]],Tabla5[],2,0)</f>
        <v>0</v>
      </c>
      <c r="O3227" s="25">
        <v>298000</v>
      </c>
      <c r="P3227" s="25">
        <f>Barcelona_Idealista4[[#This Row],[prices]]/Barcelona_Idealista4[[#This Row],[area_m2]]</f>
        <v>3136.8421052631579</v>
      </c>
      <c r="Q3227" t="str">
        <f>_xlfn.TEXTJOIN("-",0,Barcelona_Idealista4[[#This Row],[condition]],Barcelona_Idealista4[[#This Row],[prices]])</f>
        <v>needs refurb-298000</v>
      </c>
      <c r="R3227" s="11" t="str" cm="1">
        <f t="array" ref="R322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8" spans="1:18" x14ac:dyDescent="0.2">
      <c r="A3228" s="1">
        <v>45262</v>
      </c>
      <c r="B3228" s="14">
        <f>YEAR(Barcelona_Idealista4[[#This Row],[Fecha]])</f>
        <v>2023</v>
      </c>
      <c r="C3228" t="s">
        <v>3349</v>
      </c>
      <c r="D3228" t="s">
        <v>11</v>
      </c>
      <c r="E3228" t="s">
        <v>12</v>
      </c>
      <c r="F3228" t="s">
        <v>41</v>
      </c>
      <c r="G3228" t="s">
        <v>120</v>
      </c>
      <c r="H3228" t="s">
        <v>15</v>
      </c>
      <c r="I3228">
        <v>4</v>
      </c>
      <c r="J3228">
        <v>110</v>
      </c>
      <c r="K3228" t="s">
        <v>16</v>
      </c>
      <c r="L3228" t="s">
        <v>17</v>
      </c>
      <c r="M3228" t="s">
        <v>21</v>
      </c>
      <c r="N3228" s="18">
        <f>VLOOKUP(Barcelona_Idealista4[[#This Row],[lift]],Tabla5[],2,0)</f>
        <v>0</v>
      </c>
      <c r="O3228" s="25">
        <v>530000</v>
      </c>
      <c r="P3228" s="25">
        <f>Barcelona_Idealista4[[#This Row],[prices]]/Barcelona_Idealista4[[#This Row],[area_m2]]</f>
        <v>4818.181818181818</v>
      </c>
      <c r="Q3228" t="str">
        <f>_xlfn.TEXTJOIN("-",0,Barcelona_Idealista4[[#This Row],[condition]],Barcelona_Idealista4[[#This Row],[prices]])</f>
        <v>needs refurb-530000</v>
      </c>
      <c r="R3228" s="11" t="str" cm="1">
        <f t="array" ref="R3228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29" spans="1:18" x14ac:dyDescent="0.2">
      <c r="A3229" s="1">
        <v>45263</v>
      </c>
      <c r="B3229" s="14">
        <f>YEAR(Barcelona_Idealista4[[#This Row],[Fecha]])</f>
        <v>2023</v>
      </c>
      <c r="C3229" t="s">
        <v>3350</v>
      </c>
      <c r="D3229" t="s">
        <v>11</v>
      </c>
      <c r="E3229" t="s">
        <v>89</v>
      </c>
      <c r="F3229" t="s">
        <v>105</v>
      </c>
      <c r="G3229" t="s">
        <v>120</v>
      </c>
      <c r="H3229" t="s">
        <v>15</v>
      </c>
      <c r="I3229">
        <v>4</v>
      </c>
      <c r="J3229">
        <v>87</v>
      </c>
      <c r="K3229" t="s">
        <v>16</v>
      </c>
      <c r="L3229" t="s">
        <v>17</v>
      </c>
      <c r="M3229" t="s">
        <v>57</v>
      </c>
      <c r="N3229" s="18">
        <f>VLOOKUP(Barcelona_Idealista4[[#This Row],[lift]],Tabla5[],2,0)</f>
        <v>0</v>
      </c>
      <c r="O3229" s="25">
        <v>189000</v>
      </c>
      <c r="P3229" s="25">
        <f>Barcelona_Idealista4[[#This Row],[prices]]/Barcelona_Idealista4[[#This Row],[area_m2]]</f>
        <v>2172.4137931034484</v>
      </c>
      <c r="Q3229" t="str">
        <f>_xlfn.TEXTJOIN("-",0,Barcelona_Idealista4[[#This Row],[condition]],Barcelona_Idealista4[[#This Row],[prices]])</f>
        <v>needs refurb-189000</v>
      </c>
      <c r="R3229" s="11" t="str" cm="1">
        <f t="array" ref="R3229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0" spans="1:18" x14ac:dyDescent="0.2">
      <c r="A3230" s="1">
        <v>45264</v>
      </c>
      <c r="B3230" s="14">
        <f>YEAR(Barcelona_Idealista4[[#This Row],[Fecha]])</f>
        <v>2023</v>
      </c>
      <c r="C3230" t="s">
        <v>3351</v>
      </c>
      <c r="D3230" t="s">
        <v>11</v>
      </c>
      <c r="E3230" t="s">
        <v>47</v>
      </c>
      <c r="F3230" t="s">
        <v>48</v>
      </c>
      <c r="G3230" t="s">
        <v>120</v>
      </c>
      <c r="H3230" t="s">
        <v>15</v>
      </c>
      <c r="I3230">
        <v>2</v>
      </c>
      <c r="J3230">
        <v>62</v>
      </c>
      <c r="K3230" t="s">
        <v>28</v>
      </c>
      <c r="L3230" t="s">
        <v>67</v>
      </c>
      <c r="M3230" t="s">
        <v>57</v>
      </c>
      <c r="N3230" s="18">
        <f>VLOOKUP(Barcelona_Idealista4[[#This Row],[lift]],Tabla5[],2,0)</f>
        <v>0.02</v>
      </c>
      <c r="O3230" s="25">
        <v>159000</v>
      </c>
      <c r="P3230" s="25">
        <f>Barcelona_Idealista4[[#This Row],[prices]]/Barcelona_Idealista4[[#This Row],[area_m2]]</f>
        <v>2564.516129032258</v>
      </c>
      <c r="Q3230" t="str">
        <f>_xlfn.TEXTJOIN("-",0,Barcelona_Idealista4[[#This Row],[condition]],Barcelona_Idealista4[[#This Row],[prices]])</f>
        <v>needs refurb-159000</v>
      </c>
      <c r="R3230" s="11" t="str" cm="1">
        <f t="array" ref="R3230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1" spans="1:18" x14ac:dyDescent="0.2">
      <c r="A3231" s="1">
        <v>45265</v>
      </c>
      <c r="B3231" s="14">
        <f>YEAR(Barcelona_Idealista4[[#This Row],[Fecha]])</f>
        <v>2023</v>
      </c>
      <c r="C3231" t="s">
        <v>3352</v>
      </c>
      <c r="D3231" t="s">
        <v>11</v>
      </c>
      <c r="E3231" t="s">
        <v>19</v>
      </c>
      <c r="F3231" t="s">
        <v>68</v>
      </c>
      <c r="G3231" t="s">
        <v>120</v>
      </c>
      <c r="H3231" t="s">
        <v>15</v>
      </c>
      <c r="I3231">
        <v>4</v>
      </c>
      <c r="J3231">
        <v>108</v>
      </c>
      <c r="K3231" t="s">
        <v>16</v>
      </c>
      <c r="L3231" t="s">
        <v>17</v>
      </c>
      <c r="M3231" t="s">
        <v>18</v>
      </c>
      <c r="N3231" s="18">
        <f>VLOOKUP(Barcelona_Idealista4[[#This Row],[lift]],Tabla5[],2,0)</f>
        <v>0</v>
      </c>
      <c r="O3231" s="25">
        <v>370000</v>
      </c>
      <c r="P3231" s="25">
        <f>Barcelona_Idealista4[[#This Row],[prices]]/Barcelona_Idealista4[[#This Row],[area_m2]]</f>
        <v>3425.9259259259261</v>
      </c>
      <c r="Q3231" t="str">
        <f>_xlfn.TEXTJOIN("-",0,Barcelona_Idealista4[[#This Row],[condition]],Barcelona_Idealista4[[#This Row],[prices]])</f>
        <v>needs refurb-370000</v>
      </c>
      <c r="R3231" s="11" t="str" cm="1">
        <f t="array" ref="R323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2" spans="1:18" x14ac:dyDescent="0.2">
      <c r="A3232" s="1">
        <v>45266</v>
      </c>
      <c r="B3232" s="14">
        <f>YEAR(Barcelona_Idealista4[[#This Row],[Fecha]])</f>
        <v>2023</v>
      </c>
      <c r="C3232" t="s">
        <v>3353</v>
      </c>
      <c r="D3232" t="s">
        <v>11</v>
      </c>
      <c r="E3232" t="s">
        <v>19</v>
      </c>
      <c r="F3232" t="s">
        <v>20</v>
      </c>
      <c r="G3232" t="s">
        <v>120</v>
      </c>
      <c r="H3232" t="s">
        <v>15</v>
      </c>
      <c r="I3232">
        <v>5</v>
      </c>
      <c r="J3232">
        <v>270</v>
      </c>
      <c r="K3232" t="s">
        <v>16</v>
      </c>
      <c r="L3232" t="s">
        <v>17</v>
      </c>
      <c r="M3232" t="s">
        <v>58</v>
      </c>
      <c r="N3232" s="18">
        <f>VLOOKUP(Barcelona_Idealista4[[#This Row],[lift]],Tabla5[],2,0)</f>
        <v>0</v>
      </c>
      <c r="O3232" s="25">
        <v>1250000</v>
      </c>
      <c r="P3232" s="25">
        <f>Barcelona_Idealista4[[#This Row],[prices]]/Barcelona_Idealista4[[#This Row],[area_m2]]</f>
        <v>4629.6296296296296</v>
      </c>
      <c r="Q3232" t="str">
        <f>_xlfn.TEXTJOIN("-",0,Barcelona_Idealista4[[#This Row],[condition]],Barcelona_Idealista4[[#This Row],[prices]])</f>
        <v>needs refurb-1250000</v>
      </c>
      <c r="R3232" s="11" t="str" cm="1">
        <f t="array" ref="R323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3" spans="1:18" x14ac:dyDescent="0.2">
      <c r="A3233" s="1">
        <v>45267</v>
      </c>
      <c r="B3233" s="14">
        <f>YEAR(Barcelona_Idealista4[[#This Row],[Fecha]])</f>
        <v>2023</v>
      </c>
      <c r="C3233" t="s">
        <v>3354</v>
      </c>
      <c r="D3233" t="s">
        <v>11</v>
      </c>
      <c r="E3233" t="s">
        <v>34</v>
      </c>
      <c r="F3233" t="s">
        <v>44</v>
      </c>
      <c r="G3233" t="s">
        <v>120</v>
      </c>
      <c r="H3233" t="s">
        <v>15</v>
      </c>
      <c r="I3233">
        <v>4</v>
      </c>
      <c r="J3233">
        <v>99</v>
      </c>
      <c r="K3233" t="s">
        <v>16</v>
      </c>
      <c r="L3233" t="s">
        <v>17</v>
      </c>
      <c r="M3233" t="s">
        <v>57</v>
      </c>
      <c r="N3233" s="18">
        <f>VLOOKUP(Barcelona_Idealista4[[#This Row],[lift]],Tabla5[],2,0)</f>
        <v>0</v>
      </c>
      <c r="O3233" s="25">
        <v>320000</v>
      </c>
      <c r="P3233" s="25">
        <f>Barcelona_Idealista4[[#This Row],[prices]]/Barcelona_Idealista4[[#This Row],[area_m2]]</f>
        <v>3232.3232323232323</v>
      </c>
      <c r="Q3233" t="str">
        <f>_xlfn.TEXTJOIN("-",0,Barcelona_Idealista4[[#This Row],[condition]],Barcelona_Idealista4[[#This Row],[prices]])</f>
        <v>needs refurb-320000</v>
      </c>
      <c r="R3233" s="11" t="str" cm="1">
        <f t="array" ref="R323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4" spans="1:18" x14ac:dyDescent="0.2">
      <c r="A3234" s="1">
        <v>45268</v>
      </c>
      <c r="B3234" s="14">
        <f>YEAR(Barcelona_Idealista4[[#This Row],[Fecha]])</f>
        <v>2023</v>
      </c>
      <c r="C3234" t="s">
        <v>3355</v>
      </c>
      <c r="D3234" t="s">
        <v>11</v>
      </c>
      <c r="E3234" t="s">
        <v>89</v>
      </c>
      <c r="F3234" t="s">
        <v>110</v>
      </c>
      <c r="G3234" t="s">
        <v>120</v>
      </c>
      <c r="H3234" t="s">
        <v>32</v>
      </c>
      <c r="I3234">
        <v>3</v>
      </c>
      <c r="J3234">
        <v>160</v>
      </c>
      <c r="K3234" t="s">
        <v>28</v>
      </c>
      <c r="L3234" t="s">
        <v>17</v>
      </c>
      <c r="M3234" t="s">
        <v>18</v>
      </c>
      <c r="N3234" s="18">
        <f>VLOOKUP(Barcelona_Idealista4[[#This Row],[lift]],Tabla5[],2,0)</f>
        <v>0.02</v>
      </c>
      <c r="O3234" s="25">
        <v>150000</v>
      </c>
      <c r="P3234" s="25">
        <f>Barcelona_Idealista4[[#This Row],[prices]]/Barcelona_Idealista4[[#This Row],[area_m2]]</f>
        <v>937.5</v>
      </c>
      <c r="Q3234" t="str">
        <f>_xlfn.TEXTJOIN("-",0,Barcelona_Idealista4[[#This Row],[condition]],Barcelona_Idealista4[[#This Row],[prices]])</f>
        <v>needs refurb-150000</v>
      </c>
      <c r="R3234" s="11" t="str" cm="1">
        <f t="array" ref="R3234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5" spans="1:18" x14ac:dyDescent="0.2">
      <c r="A3235" s="1">
        <v>45269</v>
      </c>
      <c r="B3235" s="14">
        <f>YEAR(Barcelona_Idealista4[[#This Row],[Fecha]])</f>
        <v>2023</v>
      </c>
      <c r="C3235" t="s">
        <v>3356</v>
      </c>
      <c r="D3235" t="s">
        <v>11</v>
      </c>
      <c r="E3235" t="s">
        <v>25</v>
      </c>
      <c r="F3235" t="s">
        <v>39</v>
      </c>
      <c r="G3235" t="s">
        <v>120</v>
      </c>
      <c r="H3235" t="s">
        <v>15</v>
      </c>
      <c r="I3235">
        <v>2</v>
      </c>
      <c r="J3235">
        <v>74</v>
      </c>
      <c r="K3235" t="s">
        <v>28</v>
      </c>
      <c r="L3235" t="s">
        <v>67</v>
      </c>
      <c r="M3235" t="s">
        <v>40</v>
      </c>
      <c r="N3235" s="18">
        <f>VLOOKUP(Barcelona_Idealista4[[#This Row],[lift]],Tabla5[],2,0)</f>
        <v>0.02</v>
      </c>
      <c r="O3235" s="25">
        <v>149000</v>
      </c>
      <c r="P3235" s="25">
        <f>Barcelona_Idealista4[[#This Row],[prices]]/Barcelona_Idealista4[[#This Row],[area_m2]]</f>
        <v>2013.5135135135135</v>
      </c>
      <c r="Q3235" t="str">
        <f>_xlfn.TEXTJOIN("-",0,Barcelona_Idealista4[[#This Row],[condition]],Barcelona_Idealista4[[#This Row],[prices]])</f>
        <v>needs refurb-149000</v>
      </c>
      <c r="R3235" s="11" t="str" cm="1">
        <f t="array" ref="R323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6" spans="1:18" x14ac:dyDescent="0.2">
      <c r="A3236" s="1">
        <v>45270</v>
      </c>
      <c r="B3236" s="14">
        <f>YEAR(Barcelona_Idealista4[[#This Row],[Fecha]])</f>
        <v>2023</v>
      </c>
      <c r="C3236" t="s">
        <v>3357</v>
      </c>
      <c r="D3236" t="s">
        <v>11</v>
      </c>
      <c r="E3236" t="s">
        <v>50</v>
      </c>
      <c r="F3236" t="s">
        <v>51</v>
      </c>
      <c r="G3236" t="s">
        <v>120</v>
      </c>
      <c r="H3236" t="s">
        <v>32</v>
      </c>
      <c r="I3236">
        <v>4</v>
      </c>
      <c r="J3236">
        <v>165</v>
      </c>
      <c r="K3236" t="s">
        <v>16</v>
      </c>
      <c r="L3236" t="s">
        <v>17</v>
      </c>
      <c r="M3236" t="s">
        <v>100</v>
      </c>
      <c r="N3236" s="18">
        <f>VLOOKUP(Barcelona_Idealista4[[#This Row],[lift]],Tabla5[],2,0)</f>
        <v>0</v>
      </c>
      <c r="O3236" s="25">
        <v>559000</v>
      </c>
      <c r="P3236" s="25">
        <f>Barcelona_Idealista4[[#This Row],[prices]]/Barcelona_Idealista4[[#This Row],[area_m2]]</f>
        <v>3387.878787878788</v>
      </c>
      <c r="Q3236" t="str">
        <f>_xlfn.TEXTJOIN("-",0,Barcelona_Idealista4[[#This Row],[condition]],Barcelona_Idealista4[[#This Row],[prices]])</f>
        <v>needs refurb-559000</v>
      </c>
      <c r="R3236" s="11" t="str" cm="1">
        <f t="array" ref="R323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7" spans="1:18" x14ac:dyDescent="0.2">
      <c r="A3237" s="1">
        <v>45271</v>
      </c>
      <c r="B3237" s="14">
        <f>YEAR(Barcelona_Idealista4[[#This Row],[Fecha]])</f>
        <v>2023</v>
      </c>
      <c r="C3237" t="s">
        <v>3358</v>
      </c>
      <c r="D3237" t="s">
        <v>11</v>
      </c>
      <c r="E3237" t="s">
        <v>54</v>
      </c>
      <c r="F3237" t="s">
        <v>97</v>
      </c>
      <c r="G3237" t="s">
        <v>120</v>
      </c>
      <c r="H3237" t="s">
        <v>15</v>
      </c>
      <c r="I3237">
        <v>3</v>
      </c>
      <c r="J3237">
        <v>68</v>
      </c>
      <c r="K3237" t="s">
        <v>16</v>
      </c>
      <c r="L3237" t="s">
        <v>17</v>
      </c>
      <c r="M3237" t="s">
        <v>21</v>
      </c>
      <c r="N3237" s="18">
        <f>VLOOKUP(Barcelona_Idealista4[[#This Row],[lift]],Tabla5[],2,0)</f>
        <v>0</v>
      </c>
      <c r="O3237" s="25">
        <v>230000</v>
      </c>
      <c r="P3237" s="25">
        <f>Barcelona_Idealista4[[#This Row],[prices]]/Barcelona_Idealista4[[#This Row],[area_m2]]</f>
        <v>3382.3529411764707</v>
      </c>
      <c r="Q3237" t="str">
        <f>_xlfn.TEXTJOIN("-",0,Barcelona_Idealista4[[#This Row],[condition]],Barcelona_Idealista4[[#This Row],[prices]])</f>
        <v>needs refurb-230000</v>
      </c>
      <c r="R3237" s="11" t="str" cm="1">
        <f t="array" ref="R323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38" spans="1:18" x14ac:dyDescent="0.2">
      <c r="A3238" s="1">
        <v>45272</v>
      </c>
      <c r="B3238" s="14">
        <f>YEAR(Barcelona_Idealista4[[#This Row],[Fecha]])</f>
        <v>2023</v>
      </c>
      <c r="C3238" t="s">
        <v>3359</v>
      </c>
      <c r="D3238" t="s">
        <v>11</v>
      </c>
      <c r="E3238" t="s">
        <v>25</v>
      </c>
      <c r="F3238" t="s">
        <v>39</v>
      </c>
      <c r="G3238" t="s">
        <v>120</v>
      </c>
      <c r="H3238" t="s">
        <v>15</v>
      </c>
      <c r="I3238">
        <v>3</v>
      </c>
      <c r="J3238">
        <v>64</v>
      </c>
      <c r="K3238" t="s">
        <v>28</v>
      </c>
      <c r="L3238" t="s">
        <v>17</v>
      </c>
      <c r="M3238" t="s">
        <v>40</v>
      </c>
      <c r="N3238" s="18">
        <f>VLOOKUP(Barcelona_Idealista4[[#This Row],[lift]],Tabla5[],2,0)</f>
        <v>0.02</v>
      </c>
      <c r="O3238" s="25">
        <v>155000</v>
      </c>
      <c r="P3238" s="25">
        <f>Barcelona_Idealista4[[#This Row],[prices]]/Barcelona_Idealista4[[#This Row],[area_m2]]</f>
        <v>2421.875</v>
      </c>
      <c r="Q3238" t="str">
        <f>_xlfn.TEXTJOIN("-",0,Barcelona_Idealista4[[#This Row],[condition]],Barcelona_Idealista4[[#This Row],[prices]])</f>
        <v>needs refurb-155000</v>
      </c>
      <c r="R3238" s="11" t="str" cm="1">
        <f t="array" ref="R323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39" spans="1:18" x14ac:dyDescent="0.2">
      <c r="A3239" s="1">
        <v>45273</v>
      </c>
      <c r="B3239" s="14">
        <f>YEAR(Barcelona_Idealista4[[#This Row],[Fecha]])</f>
        <v>2023</v>
      </c>
      <c r="C3239" t="s">
        <v>3360</v>
      </c>
      <c r="D3239" t="s">
        <v>11</v>
      </c>
      <c r="E3239" t="s">
        <v>12</v>
      </c>
      <c r="F3239" t="s">
        <v>41</v>
      </c>
      <c r="G3239" t="s">
        <v>120</v>
      </c>
      <c r="H3239" t="s">
        <v>15</v>
      </c>
      <c r="I3239">
        <v>3</v>
      </c>
      <c r="J3239">
        <v>94</v>
      </c>
      <c r="K3239" t="s">
        <v>16</v>
      </c>
      <c r="L3239" t="s">
        <v>17</v>
      </c>
      <c r="M3239" t="s">
        <v>21</v>
      </c>
      <c r="N3239" s="18">
        <f>VLOOKUP(Barcelona_Idealista4[[#This Row],[lift]],Tabla5[],2,0)</f>
        <v>0</v>
      </c>
      <c r="O3239" s="25">
        <v>470000</v>
      </c>
      <c r="P3239" s="25">
        <f>Barcelona_Idealista4[[#This Row],[prices]]/Barcelona_Idealista4[[#This Row],[area_m2]]</f>
        <v>5000</v>
      </c>
      <c r="Q3239" t="str">
        <f>_xlfn.TEXTJOIN("-",0,Barcelona_Idealista4[[#This Row],[condition]],Barcelona_Idealista4[[#This Row],[prices]])</f>
        <v>needs refurb-470000</v>
      </c>
      <c r="R3239" s="11" t="str" cm="1">
        <f t="array" ref="R323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0" spans="1:18" x14ac:dyDescent="0.2">
      <c r="A3240" s="1">
        <v>45274</v>
      </c>
      <c r="B3240" s="14">
        <f>YEAR(Barcelona_Idealista4[[#This Row],[Fecha]])</f>
        <v>2023</v>
      </c>
      <c r="C3240" t="s">
        <v>3361</v>
      </c>
      <c r="D3240" t="s">
        <v>11</v>
      </c>
      <c r="E3240" t="s">
        <v>12</v>
      </c>
      <c r="F3240" t="s">
        <v>30</v>
      </c>
      <c r="G3240" t="s">
        <v>120</v>
      </c>
      <c r="H3240" t="s">
        <v>23</v>
      </c>
      <c r="I3240">
        <v>5</v>
      </c>
      <c r="J3240">
        <v>185</v>
      </c>
      <c r="K3240" t="s">
        <v>16</v>
      </c>
      <c r="L3240" t="s">
        <v>17</v>
      </c>
      <c r="M3240" t="s">
        <v>24</v>
      </c>
      <c r="N3240" s="18">
        <f>VLOOKUP(Barcelona_Idealista4[[#This Row],[lift]],Tabla5[],2,0)</f>
        <v>0</v>
      </c>
      <c r="O3240" s="25">
        <v>699000</v>
      </c>
      <c r="P3240" s="25">
        <f>Barcelona_Idealista4[[#This Row],[prices]]/Barcelona_Idealista4[[#This Row],[area_m2]]</f>
        <v>3778.3783783783783</v>
      </c>
      <c r="Q3240" t="str">
        <f>_xlfn.TEXTJOIN("-",0,Barcelona_Idealista4[[#This Row],[condition]],Barcelona_Idealista4[[#This Row],[prices]])</f>
        <v>needs refurb-699000</v>
      </c>
      <c r="R3240" s="11" t="str" cm="1">
        <f t="array" ref="R324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1" spans="1:18" x14ac:dyDescent="0.2">
      <c r="A3241" s="1">
        <v>45275</v>
      </c>
      <c r="B3241" s="14">
        <f>YEAR(Barcelona_Idealista4[[#This Row],[Fecha]])</f>
        <v>2023</v>
      </c>
      <c r="C3241" t="s">
        <v>3362</v>
      </c>
      <c r="D3241" t="s">
        <v>11</v>
      </c>
      <c r="E3241" t="s">
        <v>47</v>
      </c>
      <c r="F3241" t="s">
        <v>48</v>
      </c>
      <c r="G3241" t="s">
        <v>120</v>
      </c>
      <c r="H3241" t="s">
        <v>32</v>
      </c>
      <c r="I3241">
        <v>1</v>
      </c>
      <c r="J3241">
        <v>66</v>
      </c>
      <c r="K3241" t="s">
        <v>28</v>
      </c>
      <c r="L3241" t="s">
        <v>17</v>
      </c>
      <c r="M3241" t="s">
        <v>52</v>
      </c>
      <c r="N3241" s="18">
        <f>VLOOKUP(Barcelona_Idealista4[[#This Row],[lift]],Tabla5[],2,0)</f>
        <v>0.02</v>
      </c>
      <c r="O3241" s="25">
        <v>169000</v>
      </c>
      <c r="P3241" s="25">
        <f>Barcelona_Idealista4[[#This Row],[prices]]/Barcelona_Idealista4[[#This Row],[area_m2]]</f>
        <v>2560.6060606060605</v>
      </c>
      <c r="Q3241" t="str">
        <f>_xlfn.TEXTJOIN("-",0,Barcelona_Idealista4[[#This Row],[condition]],Barcelona_Idealista4[[#This Row],[prices]])</f>
        <v>needs refurb-169000</v>
      </c>
      <c r="R3241" s="11" t="str" cm="1">
        <f t="array" ref="R3241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2" spans="1:18" x14ac:dyDescent="0.2">
      <c r="A3242" s="1">
        <v>45276</v>
      </c>
      <c r="B3242" s="14">
        <f>YEAR(Barcelona_Idealista4[[#This Row],[Fecha]])</f>
        <v>2023</v>
      </c>
      <c r="C3242" t="s">
        <v>3363</v>
      </c>
      <c r="D3242" t="s">
        <v>11</v>
      </c>
      <c r="E3242" t="s">
        <v>12</v>
      </c>
      <c r="F3242" t="s">
        <v>13</v>
      </c>
      <c r="G3242" t="s">
        <v>120</v>
      </c>
      <c r="H3242" t="s">
        <v>15</v>
      </c>
      <c r="I3242">
        <v>4</v>
      </c>
      <c r="J3242">
        <v>110</v>
      </c>
      <c r="K3242" t="s">
        <v>16</v>
      </c>
      <c r="L3242" t="s">
        <v>17</v>
      </c>
      <c r="M3242" t="s">
        <v>40</v>
      </c>
      <c r="N3242" s="18">
        <f>VLOOKUP(Barcelona_Idealista4[[#This Row],[lift]],Tabla5[],2,0)</f>
        <v>0</v>
      </c>
      <c r="O3242" s="25">
        <v>435000</v>
      </c>
      <c r="P3242" s="25">
        <f>Barcelona_Idealista4[[#This Row],[prices]]/Barcelona_Idealista4[[#This Row],[area_m2]]</f>
        <v>3954.5454545454545</v>
      </c>
      <c r="Q3242" t="str">
        <f>_xlfn.TEXTJOIN("-",0,Barcelona_Idealista4[[#This Row],[condition]],Barcelona_Idealista4[[#This Row],[prices]])</f>
        <v>needs refurb-435000</v>
      </c>
      <c r="R3242" s="11" t="str" cm="1">
        <f t="array" ref="R324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3" spans="1:18" x14ac:dyDescent="0.2">
      <c r="A3243" s="1">
        <v>45277</v>
      </c>
      <c r="B3243" s="14">
        <f>YEAR(Barcelona_Idealista4[[#This Row],[Fecha]])</f>
        <v>2023</v>
      </c>
      <c r="C3243" t="s">
        <v>3364</v>
      </c>
      <c r="D3243" t="s">
        <v>11</v>
      </c>
      <c r="E3243" t="s">
        <v>19</v>
      </c>
      <c r="F3243" t="s">
        <v>20</v>
      </c>
      <c r="G3243" t="s">
        <v>120</v>
      </c>
      <c r="H3243" t="s">
        <v>23</v>
      </c>
      <c r="I3243">
        <v>5</v>
      </c>
      <c r="J3243">
        <v>185</v>
      </c>
      <c r="K3243" t="s">
        <v>16</v>
      </c>
      <c r="L3243" t="s">
        <v>17</v>
      </c>
      <c r="M3243" t="s">
        <v>24</v>
      </c>
      <c r="N3243" s="18">
        <f>VLOOKUP(Barcelona_Idealista4[[#This Row],[lift]],Tabla5[],2,0)</f>
        <v>0</v>
      </c>
      <c r="O3243" s="25">
        <v>1390000</v>
      </c>
      <c r="P3243" s="25">
        <f>Barcelona_Idealista4[[#This Row],[prices]]/Barcelona_Idealista4[[#This Row],[area_m2]]</f>
        <v>7513.5135135135133</v>
      </c>
      <c r="Q3243" t="str">
        <f>_xlfn.TEXTJOIN("-",0,Barcelona_Idealista4[[#This Row],[condition]],Barcelona_Idealista4[[#This Row],[prices]])</f>
        <v>needs refurb-1390000</v>
      </c>
      <c r="R3243" s="11" t="str" cm="1">
        <f t="array" ref="R324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4" spans="1:18" x14ac:dyDescent="0.2">
      <c r="A3244" s="1">
        <v>45278</v>
      </c>
      <c r="B3244" s="14">
        <f>YEAR(Barcelona_Idealista4[[#This Row],[Fecha]])</f>
        <v>2023</v>
      </c>
      <c r="C3244" t="s">
        <v>3365</v>
      </c>
      <c r="D3244" t="s">
        <v>11</v>
      </c>
      <c r="E3244" t="s">
        <v>12</v>
      </c>
      <c r="F3244" t="s">
        <v>41</v>
      </c>
      <c r="G3244" t="s">
        <v>120</v>
      </c>
      <c r="H3244" t="s">
        <v>23</v>
      </c>
      <c r="I3244">
        <v>2</v>
      </c>
      <c r="J3244">
        <v>73</v>
      </c>
      <c r="K3244" t="s">
        <v>16</v>
      </c>
      <c r="L3244" t="s">
        <v>17</v>
      </c>
      <c r="M3244" t="s">
        <v>24</v>
      </c>
      <c r="N3244" s="18">
        <f>VLOOKUP(Barcelona_Idealista4[[#This Row],[lift]],Tabla5[],2,0)</f>
        <v>0</v>
      </c>
      <c r="O3244" s="25">
        <v>470000</v>
      </c>
      <c r="P3244" s="25">
        <f>Barcelona_Idealista4[[#This Row],[prices]]/Barcelona_Idealista4[[#This Row],[area_m2]]</f>
        <v>6438.3561643835619</v>
      </c>
      <c r="Q3244" t="str">
        <f>_xlfn.TEXTJOIN("-",0,Barcelona_Idealista4[[#This Row],[condition]],Barcelona_Idealista4[[#This Row],[prices]])</f>
        <v>needs refurb-470000</v>
      </c>
      <c r="R3244" s="11" t="str" cm="1">
        <f t="array" ref="R324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45" spans="1:18" x14ac:dyDescent="0.2">
      <c r="A3245" s="1">
        <v>45279</v>
      </c>
      <c r="B3245" s="14">
        <f>YEAR(Barcelona_Idealista4[[#This Row],[Fecha]])</f>
        <v>2023</v>
      </c>
      <c r="C3245" t="s">
        <v>3366</v>
      </c>
      <c r="D3245" t="s">
        <v>11</v>
      </c>
      <c r="E3245" t="s">
        <v>89</v>
      </c>
      <c r="F3245" t="s">
        <v>90</v>
      </c>
      <c r="G3245" t="s">
        <v>120</v>
      </c>
      <c r="H3245" t="s">
        <v>15</v>
      </c>
      <c r="I3245">
        <v>3</v>
      </c>
      <c r="J3245">
        <v>60</v>
      </c>
      <c r="K3245" t="s">
        <v>28</v>
      </c>
      <c r="L3245" t="s">
        <v>17</v>
      </c>
      <c r="M3245" t="s">
        <v>21</v>
      </c>
      <c r="N3245" s="18">
        <f>VLOOKUP(Barcelona_Idealista4[[#This Row],[lift]],Tabla5[],2,0)</f>
        <v>0.02</v>
      </c>
      <c r="O3245" s="25">
        <v>119500</v>
      </c>
      <c r="P3245" s="25">
        <f>Barcelona_Idealista4[[#This Row],[prices]]/Barcelona_Idealista4[[#This Row],[area_m2]]</f>
        <v>1991.6666666666667</v>
      </c>
      <c r="Q3245" t="str">
        <f>_xlfn.TEXTJOIN("-",0,Barcelona_Idealista4[[#This Row],[condition]],Barcelona_Idealista4[[#This Row],[prices]])</f>
        <v>needs refurb-119500</v>
      </c>
      <c r="R3245" s="11" t="str" cm="1">
        <f t="array" ref="R3245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6" spans="1:18" x14ac:dyDescent="0.2">
      <c r="A3246" s="1">
        <v>45280</v>
      </c>
      <c r="B3246" s="14">
        <f>YEAR(Barcelona_Idealista4[[#This Row],[Fecha]])</f>
        <v>2023</v>
      </c>
      <c r="C3246" t="s">
        <v>3367</v>
      </c>
      <c r="D3246" t="s">
        <v>11</v>
      </c>
      <c r="E3246" t="s">
        <v>47</v>
      </c>
      <c r="F3246" t="s">
        <v>48</v>
      </c>
      <c r="G3246" t="s">
        <v>120</v>
      </c>
      <c r="H3246" t="s">
        <v>15</v>
      </c>
      <c r="I3246">
        <v>2</v>
      </c>
      <c r="J3246">
        <v>53</v>
      </c>
      <c r="K3246" t="s">
        <v>28</v>
      </c>
      <c r="L3246" t="s">
        <v>67</v>
      </c>
      <c r="M3246" t="s">
        <v>57</v>
      </c>
      <c r="N3246" s="18">
        <f>VLOOKUP(Barcelona_Idealista4[[#This Row],[lift]],Tabla5[],2,0)</f>
        <v>0.02</v>
      </c>
      <c r="O3246" s="25">
        <v>137000</v>
      </c>
      <c r="P3246" s="25">
        <f>Barcelona_Idealista4[[#This Row],[prices]]/Barcelona_Idealista4[[#This Row],[area_m2]]</f>
        <v>2584.9056603773583</v>
      </c>
      <c r="Q3246" t="str">
        <f>_xlfn.TEXTJOIN("-",0,Barcelona_Idealista4[[#This Row],[condition]],Barcelona_Idealista4[[#This Row],[prices]])</f>
        <v>needs refurb-137000</v>
      </c>
      <c r="R3246" s="11" t="str" cm="1">
        <f t="array" ref="R3246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7" spans="1:18" x14ac:dyDescent="0.2">
      <c r="A3247" s="1">
        <v>45281</v>
      </c>
      <c r="B3247" s="14">
        <f>YEAR(Barcelona_Idealista4[[#This Row],[Fecha]])</f>
        <v>2023</v>
      </c>
      <c r="C3247" t="s">
        <v>3368</v>
      </c>
      <c r="D3247" t="s">
        <v>11</v>
      </c>
      <c r="E3247" t="s">
        <v>37</v>
      </c>
      <c r="F3247" t="s">
        <v>49</v>
      </c>
      <c r="G3247" t="s">
        <v>120</v>
      </c>
      <c r="H3247" t="s">
        <v>15</v>
      </c>
      <c r="I3247">
        <v>2</v>
      </c>
      <c r="J3247">
        <v>60</v>
      </c>
      <c r="K3247" t="s">
        <v>28</v>
      </c>
      <c r="L3247" t="s">
        <v>17</v>
      </c>
      <c r="M3247" t="s">
        <v>40</v>
      </c>
      <c r="N3247" s="18">
        <f>VLOOKUP(Barcelona_Idealista4[[#This Row],[lift]],Tabla5[],2,0)</f>
        <v>0.02</v>
      </c>
      <c r="O3247" s="25">
        <v>169000</v>
      </c>
      <c r="P3247" s="25">
        <f>Barcelona_Idealista4[[#This Row],[prices]]/Barcelona_Idealista4[[#This Row],[area_m2]]</f>
        <v>2816.6666666666665</v>
      </c>
      <c r="Q3247" t="str">
        <f>_xlfn.TEXTJOIN("-",0,Barcelona_Idealista4[[#This Row],[condition]],Barcelona_Idealista4[[#This Row],[prices]])</f>
        <v>needs refurb-169000</v>
      </c>
      <c r="R3247" s="11" t="str" cm="1">
        <f t="array" ref="R3247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8" spans="1:18" x14ac:dyDescent="0.2">
      <c r="A3248" s="1">
        <v>45282</v>
      </c>
      <c r="B3248" s="14">
        <f>YEAR(Barcelona_Idealista4[[#This Row],[Fecha]])</f>
        <v>2023</v>
      </c>
      <c r="C3248" t="s">
        <v>3369</v>
      </c>
      <c r="D3248" t="s">
        <v>11</v>
      </c>
      <c r="E3248" t="s">
        <v>42</v>
      </c>
      <c r="F3248" t="s">
        <v>78</v>
      </c>
      <c r="G3248" t="s">
        <v>120</v>
      </c>
      <c r="H3248" t="s">
        <v>15</v>
      </c>
      <c r="I3248">
        <v>2</v>
      </c>
      <c r="J3248">
        <v>52</v>
      </c>
      <c r="K3248" t="s">
        <v>28</v>
      </c>
      <c r="L3248" t="s">
        <v>17</v>
      </c>
      <c r="M3248" t="s">
        <v>21</v>
      </c>
      <c r="N3248" s="18">
        <f>VLOOKUP(Barcelona_Idealista4[[#This Row],[lift]],Tabla5[],2,0)</f>
        <v>0.02</v>
      </c>
      <c r="O3248" s="25">
        <v>95000</v>
      </c>
      <c r="P3248" s="25">
        <f>Barcelona_Idealista4[[#This Row],[prices]]/Barcelona_Idealista4[[#This Row],[area_m2]]</f>
        <v>1826.9230769230769</v>
      </c>
      <c r="Q3248" t="str">
        <f>_xlfn.TEXTJOIN("-",0,Barcelona_Idealista4[[#This Row],[condition]],Barcelona_Idealista4[[#This Row],[prices]])</f>
        <v>needs refurb-95000</v>
      </c>
      <c r="R3248" s="11" t="str" cm="1">
        <f t="array" ref="R3248">_xlfn.IFS(Barcelona_Idealista4[[#This Row],[prices]]&lt;150000,"IDEAL",Barcelona_Idealista4[[#This Row],[Precio m2]]&lt;=3000,"IDEAL",Barcelona_Idealista4[[#This Row],[prices]]&gt;=150000,"NO",Barcelona_Idealista4[[#This Row],[Precio m2]]&gt;3000,"NO")</f>
        <v>IDEAL</v>
      </c>
    </row>
    <row r="3249" spans="1:18" x14ac:dyDescent="0.2">
      <c r="A3249" s="1">
        <v>45283</v>
      </c>
      <c r="B3249" s="14">
        <f>YEAR(Barcelona_Idealista4[[#This Row],[Fecha]])</f>
        <v>2023</v>
      </c>
      <c r="C3249" t="s">
        <v>3370</v>
      </c>
      <c r="D3249" t="s">
        <v>11</v>
      </c>
      <c r="E3249" t="s">
        <v>19</v>
      </c>
      <c r="F3249" t="s">
        <v>20</v>
      </c>
      <c r="G3249" t="s">
        <v>120</v>
      </c>
      <c r="H3249" t="s">
        <v>15</v>
      </c>
      <c r="I3249">
        <v>3</v>
      </c>
      <c r="J3249">
        <v>80</v>
      </c>
      <c r="K3249" t="s">
        <v>16</v>
      </c>
      <c r="L3249" t="s">
        <v>17</v>
      </c>
      <c r="M3249" t="s">
        <v>40</v>
      </c>
      <c r="N3249" s="18">
        <f>VLOOKUP(Barcelona_Idealista4[[#This Row],[lift]],Tabla5[],2,0)</f>
        <v>0</v>
      </c>
      <c r="O3249" s="25">
        <v>420000</v>
      </c>
      <c r="P3249" s="25">
        <f>Barcelona_Idealista4[[#This Row],[prices]]/Barcelona_Idealista4[[#This Row],[area_m2]]</f>
        <v>5250</v>
      </c>
      <c r="Q3249" t="str">
        <f>_xlfn.TEXTJOIN("-",0,Barcelona_Idealista4[[#This Row],[condition]],Barcelona_Idealista4[[#This Row],[prices]])</f>
        <v>needs refurb-420000</v>
      </c>
      <c r="R3249" s="11" t="str" cm="1">
        <f t="array" ref="R3249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0" spans="1:18" x14ac:dyDescent="0.2">
      <c r="A3250" s="1">
        <v>45284</v>
      </c>
      <c r="B3250" s="14">
        <f>YEAR(Barcelona_Idealista4[[#This Row],[Fecha]])</f>
        <v>2023</v>
      </c>
      <c r="C3250" t="s">
        <v>3371</v>
      </c>
      <c r="D3250" t="s">
        <v>11</v>
      </c>
      <c r="E3250" t="s">
        <v>50</v>
      </c>
      <c r="F3250" t="s">
        <v>82</v>
      </c>
      <c r="G3250" t="s">
        <v>120</v>
      </c>
      <c r="H3250" t="s">
        <v>15</v>
      </c>
      <c r="I3250">
        <v>2</v>
      </c>
      <c r="J3250">
        <v>65</v>
      </c>
      <c r="K3250" t="s">
        <v>16</v>
      </c>
      <c r="L3250" t="s">
        <v>17</v>
      </c>
      <c r="M3250" t="s">
        <v>58</v>
      </c>
      <c r="N3250" s="18">
        <f>VLOOKUP(Barcelona_Idealista4[[#This Row],[lift]],Tabla5[],2,0)</f>
        <v>0</v>
      </c>
      <c r="O3250" s="25">
        <v>280000</v>
      </c>
      <c r="P3250" s="25">
        <f>Barcelona_Idealista4[[#This Row],[prices]]/Barcelona_Idealista4[[#This Row],[area_m2]]</f>
        <v>4307.6923076923076</v>
      </c>
      <c r="Q3250" t="str">
        <f>_xlfn.TEXTJOIN("-",0,Barcelona_Idealista4[[#This Row],[condition]],Barcelona_Idealista4[[#This Row],[prices]])</f>
        <v>needs refurb-280000</v>
      </c>
      <c r="R3250" s="11" t="str" cm="1">
        <f t="array" ref="R3250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1" spans="1:18" x14ac:dyDescent="0.2">
      <c r="A3251" s="1">
        <v>45285</v>
      </c>
      <c r="B3251" s="14">
        <f>YEAR(Barcelona_Idealista4[[#This Row],[Fecha]])</f>
        <v>2023</v>
      </c>
      <c r="C3251" t="s">
        <v>3372</v>
      </c>
      <c r="D3251" t="s">
        <v>11</v>
      </c>
      <c r="E3251" t="s">
        <v>47</v>
      </c>
      <c r="F3251" t="s">
        <v>102</v>
      </c>
      <c r="G3251" t="s">
        <v>120</v>
      </c>
      <c r="H3251" t="s">
        <v>15</v>
      </c>
      <c r="I3251">
        <v>3</v>
      </c>
      <c r="J3251">
        <v>87</v>
      </c>
      <c r="K3251" t="s">
        <v>28</v>
      </c>
      <c r="L3251" t="s">
        <v>17</v>
      </c>
      <c r="M3251" t="s">
        <v>18</v>
      </c>
      <c r="N3251" s="18">
        <f>VLOOKUP(Barcelona_Idealista4[[#This Row],[lift]],Tabla5[],2,0)</f>
        <v>0.02</v>
      </c>
      <c r="O3251" s="25">
        <v>289000</v>
      </c>
      <c r="P3251" s="25">
        <f>Barcelona_Idealista4[[#This Row],[prices]]/Barcelona_Idealista4[[#This Row],[area_m2]]</f>
        <v>3321.8390804597702</v>
      </c>
      <c r="Q3251" t="str">
        <f>_xlfn.TEXTJOIN("-",0,Barcelona_Idealista4[[#This Row],[condition]],Barcelona_Idealista4[[#This Row],[prices]])</f>
        <v>needs refurb-289000</v>
      </c>
      <c r="R3251" s="11" t="str" cm="1">
        <f t="array" ref="R3251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2" spans="1:18" x14ac:dyDescent="0.2">
      <c r="A3252" s="1">
        <v>45286</v>
      </c>
      <c r="B3252" s="14">
        <f>YEAR(Barcelona_Idealista4[[#This Row],[Fecha]])</f>
        <v>2023</v>
      </c>
      <c r="C3252" t="s">
        <v>3373</v>
      </c>
      <c r="D3252" t="s">
        <v>11</v>
      </c>
      <c r="E3252" t="s">
        <v>12</v>
      </c>
      <c r="F3252" t="s">
        <v>41</v>
      </c>
      <c r="G3252" t="s">
        <v>120</v>
      </c>
      <c r="H3252" t="s">
        <v>15</v>
      </c>
      <c r="I3252">
        <v>3</v>
      </c>
      <c r="J3252">
        <v>79</v>
      </c>
      <c r="K3252" t="s">
        <v>16</v>
      </c>
      <c r="L3252" t="s">
        <v>67</v>
      </c>
      <c r="M3252" t="s">
        <v>18</v>
      </c>
      <c r="N3252" s="18">
        <f>VLOOKUP(Barcelona_Idealista4[[#This Row],[lift]],Tabla5[],2,0)</f>
        <v>0</v>
      </c>
      <c r="O3252" s="25">
        <v>440000</v>
      </c>
      <c r="P3252" s="25">
        <f>Barcelona_Idealista4[[#This Row],[prices]]/Barcelona_Idealista4[[#This Row],[area_m2]]</f>
        <v>5569.6202531645567</v>
      </c>
      <c r="Q3252" t="str">
        <f>_xlfn.TEXTJOIN("-",0,Barcelona_Idealista4[[#This Row],[condition]],Barcelona_Idealista4[[#This Row],[prices]])</f>
        <v>needs refurb-440000</v>
      </c>
      <c r="R3252" s="11" t="str" cm="1">
        <f t="array" ref="R3252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3" spans="1:18" x14ac:dyDescent="0.2">
      <c r="A3253" s="1">
        <v>45287</v>
      </c>
      <c r="B3253" s="14">
        <f>YEAR(Barcelona_Idealista4[[#This Row],[Fecha]])</f>
        <v>2023</v>
      </c>
      <c r="C3253" t="s">
        <v>3374</v>
      </c>
      <c r="D3253" t="s">
        <v>11</v>
      </c>
      <c r="E3253" t="s">
        <v>34</v>
      </c>
      <c r="F3253" t="s">
        <v>35</v>
      </c>
      <c r="G3253" t="s">
        <v>120</v>
      </c>
      <c r="H3253" t="s">
        <v>15</v>
      </c>
      <c r="I3253">
        <v>3</v>
      </c>
      <c r="J3253">
        <v>73</v>
      </c>
      <c r="K3253" t="s">
        <v>16</v>
      </c>
      <c r="L3253" t="s">
        <v>17</v>
      </c>
      <c r="M3253" t="s">
        <v>60</v>
      </c>
      <c r="N3253" s="18">
        <f>VLOOKUP(Barcelona_Idealista4[[#This Row],[lift]],Tabla5[],2,0)</f>
        <v>0</v>
      </c>
      <c r="O3253" s="25">
        <v>425000</v>
      </c>
      <c r="P3253" s="25">
        <f>Barcelona_Idealista4[[#This Row],[prices]]/Barcelona_Idealista4[[#This Row],[area_m2]]</f>
        <v>5821.9178082191784</v>
      </c>
      <c r="Q3253" t="str">
        <f>_xlfn.TEXTJOIN("-",0,Barcelona_Idealista4[[#This Row],[condition]],Barcelona_Idealista4[[#This Row],[prices]])</f>
        <v>needs refurb-425000</v>
      </c>
      <c r="R3253" s="11" t="str" cm="1">
        <f t="array" ref="R3253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4" spans="1:18" x14ac:dyDescent="0.2">
      <c r="A3254" s="1">
        <v>45288</v>
      </c>
      <c r="B3254" s="14">
        <f>YEAR(Barcelona_Idealista4[[#This Row],[Fecha]])</f>
        <v>2023</v>
      </c>
      <c r="C3254" t="s">
        <v>3375</v>
      </c>
      <c r="D3254" t="s">
        <v>11</v>
      </c>
      <c r="E3254" t="s">
        <v>12</v>
      </c>
      <c r="F3254" t="s">
        <v>41</v>
      </c>
      <c r="G3254" t="s">
        <v>120</v>
      </c>
      <c r="H3254" t="s">
        <v>15</v>
      </c>
      <c r="I3254">
        <v>3</v>
      </c>
      <c r="J3254">
        <v>79</v>
      </c>
      <c r="K3254" t="s">
        <v>16</v>
      </c>
      <c r="L3254" t="s">
        <v>17</v>
      </c>
      <c r="M3254" t="s">
        <v>21</v>
      </c>
      <c r="N3254" s="18">
        <f>VLOOKUP(Barcelona_Idealista4[[#This Row],[lift]],Tabla5[],2,0)</f>
        <v>0</v>
      </c>
      <c r="O3254" s="25">
        <v>450000</v>
      </c>
      <c r="P3254" s="25">
        <f>Barcelona_Idealista4[[#This Row],[prices]]/Barcelona_Idealista4[[#This Row],[area_m2]]</f>
        <v>5696.2025316455693</v>
      </c>
      <c r="Q3254" t="str">
        <f>_xlfn.TEXTJOIN("-",0,Barcelona_Idealista4[[#This Row],[condition]],Barcelona_Idealista4[[#This Row],[prices]])</f>
        <v>needs refurb-450000</v>
      </c>
      <c r="R3254" s="11" t="str" cm="1">
        <f t="array" ref="R3254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5" spans="1:18" x14ac:dyDescent="0.2">
      <c r="A3255" s="1">
        <v>45289</v>
      </c>
      <c r="B3255" s="14">
        <f>YEAR(Barcelona_Idealista4[[#This Row],[Fecha]])</f>
        <v>2023</v>
      </c>
      <c r="C3255" t="s">
        <v>3376</v>
      </c>
      <c r="D3255" t="s">
        <v>11</v>
      </c>
      <c r="E3255" t="s">
        <v>19</v>
      </c>
      <c r="F3255" t="s">
        <v>20</v>
      </c>
      <c r="G3255" t="s">
        <v>120</v>
      </c>
      <c r="H3255" t="s">
        <v>15</v>
      </c>
      <c r="I3255">
        <v>4</v>
      </c>
      <c r="J3255">
        <v>160</v>
      </c>
      <c r="K3255" t="s">
        <v>16</v>
      </c>
      <c r="L3255" t="s">
        <v>17</v>
      </c>
      <c r="M3255" t="s">
        <v>40</v>
      </c>
      <c r="N3255" s="18">
        <f>VLOOKUP(Barcelona_Idealista4[[#This Row],[lift]],Tabla5[],2,0)</f>
        <v>0</v>
      </c>
      <c r="O3255" s="25">
        <v>750000</v>
      </c>
      <c r="P3255" s="25">
        <f>Barcelona_Idealista4[[#This Row],[prices]]/Barcelona_Idealista4[[#This Row],[area_m2]]</f>
        <v>4687.5</v>
      </c>
      <c r="Q3255" t="str">
        <f>_xlfn.TEXTJOIN("-",0,Barcelona_Idealista4[[#This Row],[condition]],Barcelona_Idealista4[[#This Row],[prices]])</f>
        <v>needs refurb-750000</v>
      </c>
      <c r="R3255" s="11" t="str" cm="1">
        <f t="array" ref="R3255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6" spans="1:18" x14ac:dyDescent="0.2">
      <c r="A3256" s="1">
        <v>45290</v>
      </c>
      <c r="B3256" s="14">
        <f>YEAR(Barcelona_Idealista4[[#This Row],[Fecha]])</f>
        <v>2023</v>
      </c>
      <c r="C3256" t="s">
        <v>3377</v>
      </c>
      <c r="D3256" t="s">
        <v>11</v>
      </c>
      <c r="E3256" t="s">
        <v>42</v>
      </c>
      <c r="F3256" t="s">
        <v>62</v>
      </c>
      <c r="G3256" t="s">
        <v>120</v>
      </c>
      <c r="H3256" t="s">
        <v>15</v>
      </c>
      <c r="I3256">
        <v>2</v>
      </c>
      <c r="J3256">
        <v>51</v>
      </c>
      <c r="K3256" t="s">
        <v>16</v>
      </c>
      <c r="L3256" t="s">
        <v>67</v>
      </c>
      <c r="M3256" t="s">
        <v>21</v>
      </c>
      <c r="N3256" s="18">
        <f>VLOOKUP(Barcelona_Idealista4[[#This Row],[lift]],Tabla5[],2,0)</f>
        <v>0</v>
      </c>
      <c r="O3256" s="25">
        <v>210000</v>
      </c>
      <c r="P3256" s="25">
        <f>Barcelona_Idealista4[[#This Row],[prices]]/Barcelona_Idealista4[[#This Row],[area_m2]]</f>
        <v>4117.6470588235297</v>
      </c>
      <c r="Q3256" t="str">
        <f>_xlfn.TEXTJOIN("-",0,Barcelona_Idealista4[[#This Row],[condition]],Barcelona_Idealista4[[#This Row],[prices]])</f>
        <v>needs refurb-210000</v>
      </c>
      <c r="R3256" s="11" t="str" cm="1">
        <f t="array" ref="R3256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  <row r="3257" spans="1:18" x14ac:dyDescent="0.2">
      <c r="A3257" s="1">
        <v>45291</v>
      </c>
      <c r="B3257" s="14">
        <f>YEAR(Barcelona_Idealista4[[#This Row],[Fecha]])</f>
        <v>2023</v>
      </c>
      <c r="C3257" t="s">
        <v>3378</v>
      </c>
      <c r="D3257" t="s">
        <v>11</v>
      </c>
      <c r="E3257" t="s">
        <v>12</v>
      </c>
      <c r="F3257" t="s">
        <v>33</v>
      </c>
      <c r="G3257" t="s">
        <v>120</v>
      </c>
      <c r="H3257" t="s">
        <v>15</v>
      </c>
      <c r="I3257">
        <v>4</v>
      </c>
      <c r="J3257">
        <v>120</v>
      </c>
      <c r="K3257" t="s">
        <v>16</v>
      </c>
      <c r="L3257" t="s">
        <v>17</v>
      </c>
      <c r="M3257" t="s">
        <v>18</v>
      </c>
      <c r="N3257" s="18">
        <f>VLOOKUP(Barcelona_Idealista4[[#This Row],[lift]],Tabla5[],2,0)</f>
        <v>0</v>
      </c>
      <c r="O3257" s="25">
        <v>500000</v>
      </c>
      <c r="P3257" s="25">
        <f>Barcelona_Idealista4[[#This Row],[prices]]/Barcelona_Idealista4[[#This Row],[area_m2]]</f>
        <v>4166.666666666667</v>
      </c>
      <c r="Q3257" t="str">
        <f>_xlfn.TEXTJOIN("-",0,Barcelona_Idealista4[[#This Row],[condition]],Barcelona_Idealista4[[#This Row],[prices]])</f>
        <v>needs refurb-500000</v>
      </c>
      <c r="R3257" s="11" t="str" cm="1">
        <f t="array" ref="R3257">_xlfn.IFS(Barcelona_Idealista4[[#This Row],[prices]]&lt;150000,"IDEAL",Barcelona_Idealista4[[#This Row],[Precio m2]]&lt;=3000,"IDEAL",Barcelona_Idealista4[[#This Row],[prices]]&gt;=150000,"NO",Barcelona_Idealista4[[#This Row],[Precio m2]]&gt;3000,"NO")</f>
        <v>NO</v>
      </c>
    </row>
  </sheetData>
  <mergeCells count="5">
    <mergeCell ref="T3:W3"/>
    <mergeCell ref="U7:W7"/>
    <mergeCell ref="T2:W2"/>
    <mergeCell ref="T6:W6"/>
    <mergeCell ref="U11:W12"/>
  </mergeCells>
  <conditionalFormatting sqref="G2:G3257">
    <cfRule type="containsText" dxfId="101" priority="9" operator="containsText" text="needs refurb">
      <formula>NOT(ISERROR(SEARCH("needs refurb",G2)))</formula>
    </cfRule>
    <cfRule type="containsText" dxfId="100" priority="10" operator="containsText" text="&quot;needs refurb&quot;">
      <formula>NOT(ISERROR(SEARCH("""needs refurb""",G2)))</formula>
    </cfRule>
  </conditionalFormatting>
  <conditionalFormatting sqref="G6:G3257">
    <cfRule type="iconSet" priority="11">
      <iconSet iconSet="3Arrows">
        <cfvo type="percent" val="0"/>
        <cfvo type="percent" val="33"/>
        <cfvo type="percent" val="67"/>
      </iconSet>
    </cfRule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{4A4D5076-4C3C-A94C-9304-F88E5908F494}</x14:id>
        </ext>
      </extLst>
    </cfRule>
  </conditionalFormatting>
  <conditionalFormatting sqref="I2:I3257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{BC3F8E96-F45F-A645-B74E-E0CE295AEF47}</x14:id>
        </ext>
      </extLst>
    </cfRule>
  </conditionalFormatting>
  <conditionalFormatting sqref="O2:O32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4D5076-4C3C-A94C-9304-F88E5908F4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G6:G3257</xm:sqref>
        </x14:conditionalFormatting>
        <x14:conditionalFormatting xmlns:xm="http://schemas.microsoft.com/office/excel/2006/main">
          <x14:cfRule type="dataBar" id="{BC3F8E96-F45F-A645-B74E-E0CE295AEF4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I2:I3257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A1724A-5F76-E24B-A956-E087065EE35C}">
          <x14:formula1>
            <xm:f>'Listas de Validación'!$B$2:$B$11</xm:f>
          </x14:formula1>
          <xm:sqref>T7 T12 E2:E3261</xm:sqref>
        </x14:dataValidation>
        <x14:dataValidation type="list" allowBlank="1" showInputMessage="1" showErrorMessage="1" xr:uid="{D08E90D8-078F-9D47-A77C-8AF4D3701EC4}">
          <x14:formula1>
            <xm:f>'Listas de Validación'!$J$2:$J$11</xm:f>
          </x14:formula1>
          <xm:sqref>T11</xm:sqref>
        </x14:dataValidation>
        <x14:dataValidation type="list" allowBlank="1" showInputMessage="1" showErrorMessage="1" xr:uid="{D897F9D1-A6B9-804F-ADE9-66C59F42DE11}">
          <x14:formula1>
            <xm:f>'Listas de Validación'!$F$2:$F$4</xm:f>
          </x14:formula1>
          <xm:sqref>G2:G3257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E180-9E75-F048-89D2-A2549A95410A}">
  <dimension ref="A3:C49"/>
  <sheetViews>
    <sheetView workbookViewId="0">
      <selection activeCell="C20" sqref="C20"/>
    </sheetView>
  </sheetViews>
  <sheetFormatPr baseColWidth="10" defaultRowHeight="16" x14ac:dyDescent="0.2"/>
  <cols>
    <col min="1" max="1" width="12" bestFit="1" customWidth="1"/>
    <col min="2" max="2" width="20" bestFit="1" customWidth="1"/>
    <col min="3" max="3" width="9.83203125" bestFit="1" customWidth="1"/>
    <col min="4" max="4" width="20.33203125" bestFit="1" customWidth="1"/>
    <col min="5" max="5" width="12.1640625" bestFit="1" customWidth="1"/>
    <col min="6" max="6" width="18.5" bestFit="1" customWidth="1"/>
    <col min="7" max="7" width="22" bestFit="1" customWidth="1"/>
  </cols>
  <sheetData>
    <row r="3" spans="1:3" x14ac:dyDescent="0.2">
      <c r="A3" s="36" t="s">
        <v>4</v>
      </c>
      <c r="B3" s="33" t="s">
        <v>3394</v>
      </c>
      <c r="C3" s="33" t="s">
        <v>3390</v>
      </c>
    </row>
    <row r="4" spans="1:3" x14ac:dyDescent="0.2">
      <c r="A4" s="33" t="s">
        <v>64</v>
      </c>
      <c r="B4" s="35">
        <v>1506345.4363636363</v>
      </c>
      <c r="C4" s="35">
        <v>4109.4371015551806</v>
      </c>
    </row>
    <row r="5" spans="1:3" x14ac:dyDescent="0.2">
      <c r="A5" s="33" t="s">
        <v>32</v>
      </c>
      <c r="B5" s="35">
        <v>784600.92592592596</v>
      </c>
      <c r="C5" s="35">
        <v>4988.9611376859721</v>
      </c>
    </row>
    <row r="6" spans="1:3" x14ac:dyDescent="0.2">
      <c r="A6" s="33" t="s">
        <v>15</v>
      </c>
      <c r="B6" s="35">
        <v>518045.69292487233</v>
      </c>
      <c r="C6" s="35">
        <v>4595.1207838269838</v>
      </c>
    </row>
    <row r="7" spans="1:3" x14ac:dyDescent="0.2">
      <c r="A7" s="33" t="s">
        <v>69</v>
      </c>
      <c r="B7" s="35">
        <v>2483137.4074074072</v>
      </c>
      <c r="C7" s="35">
        <v>5582.2874321280633</v>
      </c>
    </row>
    <row r="8" spans="1:3" x14ac:dyDescent="0.2">
      <c r="A8" s="33" t="s">
        <v>23</v>
      </c>
      <c r="B8" s="35">
        <v>775720.61068702291</v>
      </c>
      <c r="C8" s="35">
        <v>5642.807904512405</v>
      </c>
    </row>
    <row r="9" spans="1:3" x14ac:dyDescent="0.2">
      <c r="A9" s="33" t="s">
        <v>80</v>
      </c>
      <c r="B9" s="35">
        <v>490000</v>
      </c>
      <c r="C9" s="35">
        <v>3043.478260869565</v>
      </c>
    </row>
    <row r="10" spans="1:3" x14ac:dyDescent="0.2">
      <c r="A10" s="33" t="s">
        <v>76</v>
      </c>
      <c r="B10" s="35">
        <v>1170666.6666666667</v>
      </c>
      <c r="C10" s="35">
        <v>4173.3208089737809</v>
      </c>
    </row>
    <row r="11" spans="1:3" x14ac:dyDescent="0.2">
      <c r="A11" s="33" t="s">
        <v>27</v>
      </c>
      <c r="B11" s="35">
        <v>587727.27272727271</v>
      </c>
      <c r="C11" s="35">
        <v>3321.6040979893446</v>
      </c>
    </row>
    <row r="12" spans="1:3" x14ac:dyDescent="0.2">
      <c r="A12" s="33" t="s">
        <v>3395</v>
      </c>
      <c r="B12" s="35">
        <v>599773.7742628993</v>
      </c>
      <c r="C12" s="35">
        <v>4690.0202220978781</v>
      </c>
    </row>
    <row r="13" spans="1:3" x14ac:dyDescent="0.2">
      <c r="A13" s="33"/>
      <c r="B13" s="33"/>
      <c r="C13" s="33"/>
    </row>
    <row r="14" spans="1:3" x14ac:dyDescent="0.2">
      <c r="A14" s="33"/>
      <c r="B14" s="33"/>
      <c r="C14" s="33"/>
    </row>
    <row r="15" spans="1:3" x14ac:dyDescent="0.2">
      <c r="A15" s="33"/>
      <c r="B15" s="33"/>
      <c r="C15" s="33"/>
    </row>
    <row r="16" spans="1:3" x14ac:dyDescent="0.2">
      <c r="A16" s="36" t="s">
        <v>3397</v>
      </c>
      <c r="B16" s="33" t="s">
        <v>3396</v>
      </c>
      <c r="C16" s="33" t="s">
        <v>3404</v>
      </c>
    </row>
    <row r="17" spans="1:3" x14ac:dyDescent="0.2">
      <c r="A17" s="33" t="s">
        <v>14</v>
      </c>
      <c r="B17" s="34">
        <v>0.41615479115479115</v>
      </c>
      <c r="C17" s="54">
        <v>1355</v>
      </c>
    </row>
    <row r="18" spans="1:3" x14ac:dyDescent="0.2">
      <c r="A18" s="33" t="s">
        <v>120</v>
      </c>
      <c r="B18" s="34">
        <v>0.40509828009828008</v>
      </c>
      <c r="C18" s="54">
        <v>1319</v>
      </c>
    </row>
    <row r="19" spans="1:3" x14ac:dyDescent="0.2">
      <c r="A19" s="33" t="s">
        <v>119</v>
      </c>
      <c r="B19" s="34">
        <v>0.17874692874692874</v>
      </c>
      <c r="C19" s="54">
        <v>582</v>
      </c>
    </row>
    <row r="20" spans="1:3" x14ac:dyDescent="0.2">
      <c r="A20" s="33" t="s">
        <v>3398</v>
      </c>
      <c r="B20" s="34">
        <v>1</v>
      </c>
      <c r="C20" s="54">
        <v>3256</v>
      </c>
    </row>
    <row r="21" spans="1:3" x14ac:dyDescent="0.2">
      <c r="A21" s="33"/>
      <c r="B21" s="33"/>
      <c r="C21" s="33"/>
    </row>
    <row r="22" spans="1:3" x14ac:dyDescent="0.2">
      <c r="A22" s="33"/>
      <c r="B22" s="33"/>
      <c r="C22" s="33"/>
    </row>
    <row r="23" spans="1:3" x14ac:dyDescent="0.2">
      <c r="A23" s="33"/>
      <c r="B23" s="33"/>
      <c r="C23" s="33"/>
    </row>
    <row r="24" spans="1:3" x14ac:dyDescent="0.2">
      <c r="A24" s="36" t="s">
        <v>3399</v>
      </c>
      <c r="B24" s="33" t="s">
        <v>3393</v>
      </c>
      <c r="C24" s="33" t="s">
        <v>3392</v>
      </c>
    </row>
    <row r="25" spans="1:3" x14ac:dyDescent="0.2">
      <c r="A25" s="33" t="s">
        <v>37</v>
      </c>
      <c r="B25" s="35">
        <v>452922.54142011836</v>
      </c>
      <c r="C25" s="35">
        <v>4450.1341459302521</v>
      </c>
    </row>
    <row r="26" spans="1:3" x14ac:dyDescent="0.2">
      <c r="A26" s="33" t="s">
        <v>12</v>
      </c>
      <c r="B26" s="35">
        <v>655145.22900763364</v>
      </c>
      <c r="C26" s="35">
        <v>5211.2057062141748</v>
      </c>
    </row>
    <row r="27" spans="1:3" x14ac:dyDescent="0.2">
      <c r="A27" s="33" t="s">
        <v>50</v>
      </c>
      <c r="B27" s="35">
        <v>452312.5</v>
      </c>
      <c r="C27" s="35">
        <v>4450.4814461697606</v>
      </c>
    </row>
    <row r="28" spans="1:3" x14ac:dyDescent="0.2">
      <c r="A28" s="33" t="s">
        <v>25</v>
      </c>
      <c r="B28" s="35">
        <v>323812.36893203884</v>
      </c>
      <c r="C28" s="35">
        <v>3623.8685264690271</v>
      </c>
    </row>
    <row r="29" spans="1:3" x14ac:dyDescent="0.2">
      <c r="A29" s="33" t="s">
        <v>34</v>
      </c>
      <c r="B29" s="35">
        <v>1003627.765625</v>
      </c>
      <c r="C29" s="35">
        <v>5628.8777634306998</v>
      </c>
    </row>
    <row r="30" spans="1:3" x14ac:dyDescent="0.2">
      <c r="A30" s="33" t="s">
        <v>89</v>
      </c>
      <c r="B30" s="35">
        <v>213070.18269230769</v>
      </c>
      <c r="C30" s="35">
        <v>3076.234221237632</v>
      </c>
    </row>
    <row r="31" spans="1:3" x14ac:dyDescent="0.2">
      <c r="A31" s="33" t="s">
        <v>54</v>
      </c>
      <c r="B31" s="35">
        <v>288685.16129032261</v>
      </c>
      <c r="C31" s="35">
        <v>3547.1599610064591</v>
      </c>
    </row>
    <row r="32" spans="1:3" x14ac:dyDescent="0.2">
      <c r="A32" s="33" t="s">
        <v>42</v>
      </c>
      <c r="B32" s="35">
        <v>410226.03102625301</v>
      </c>
      <c r="C32" s="35">
        <v>4408.6909432448865</v>
      </c>
    </row>
    <row r="33" spans="1:3" x14ac:dyDescent="0.2">
      <c r="A33" s="33" t="s">
        <v>47</v>
      </c>
      <c r="B33" s="35">
        <v>308247.33579335792</v>
      </c>
      <c r="C33" s="35">
        <v>3618.4266291648164</v>
      </c>
    </row>
    <row r="34" spans="1:3" x14ac:dyDescent="0.2">
      <c r="A34" s="33" t="s">
        <v>19</v>
      </c>
      <c r="B34" s="35">
        <v>1057254.1586073502</v>
      </c>
      <c r="C34" s="35">
        <v>5565.9027140123771</v>
      </c>
    </row>
    <row r="35" spans="1:3" x14ac:dyDescent="0.2">
      <c r="A35" s="33" t="s">
        <v>3388</v>
      </c>
      <c r="B35" s="35">
        <v>599773.7742628993</v>
      </c>
      <c r="C35" s="35">
        <v>4690.0202220978726</v>
      </c>
    </row>
    <row r="36" spans="1:3" x14ac:dyDescent="0.2">
      <c r="A36" s="33"/>
      <c r="B36" s="33"/>
      <c r="C36" s="33"/>
    </row>
    <row r="37" spans="1:3" x14ac:dyDescent="0.2">
      <c r="A37" s="33"/>
      <c r="B37" s="33"/>
      <c r="C37" s="33"/>
    </row>
    <row r="38" spans="1:3" x14ac:dyDescent="0.2">
      <c r="A38" s="33"/>
      <c r="B38" s="33"/>
      <c r="C38" s="33"/>
    </row>
    <row r="39" spans="1:3" x14ac:dyDescent="0.2">
      <c r="A39" s="36" t="s">
        <v>3402</v>
      </c>
      <c r="B39" s="33" t="s">
        <v>3405</v>
      </c>
      <c r="C39" s="33" t="s">
        <v>3396</v>
      </c>
    </row>
    <row r="40" spans="1:3" x14ac:dyDescent="0.2">
      <c r="A40" s="33" t="s">
        <v>3400</v>
      </c>
      <c r="B40" s="54">
        <v>513</v>
      </c>
      <c r="C40" s="34">
        <v>0.15755528255528256</v>
      </c>
    </row>
    <row r="41" spans="1:3" x14ac:dyDescent="0.2">
      <c r="A41" s="33" t="s">
        <v>3401</v>
      </c>
      <c r="B41" s="54">
        <v>2743</v>
      </c>
      <c r="C41" s="34">
        <v>0.84244471744471749</v>
      </c>
    </row>
    <row r="42" spans="1:3" x14ac:dyDescent="0.2">
      <c r="A42" s="33" t="s">
        <v>3388</v>
      </c>
      <c r="B42" s="54">
        <v>3256</v>
      </c>
      <c r="C42" s="34">
        <v>1</v>
      </c>
    </row>
    <row r="43" spans="1:3" x14ac:dyDescent="0.2">
      <c r="A43" s="13"/>
      <c r="C43" s="28"/>
    </row>
    <row r="45" spans="1:3" x14ac:dyDescent="0.2">
      <c r="A45" s="13" t="s">
        <v>3403</v>
      </c>
      <c r="B45" s="13"/>
      <c r="C45" s="13"/>
    </row>
    <row r="46" spans="1:3" x14ac:dyDescent="0.2">
      <c r="A46" s="29" t="s">
        <v>3402</v>
      </c>
      <c r="B46" s="29" t="s">
        <v>3404</v>
      </c>
      <c r="C46" s="29" t="s">
        <v>3396</v>
      </c>
    </row>
    <row r="47" spans="1:3" x14ac:dyDescent="0.2">
      <c r="A47" s="13" t="s">
        <v>3400</v>
      </c>
      <c r="B47">
        <f>IFERROR(GETPIVOTDATA("Cantidad de Inmuebles",$A$39,"IDEAL PARA INVERTIR","IDEAL"),0)</f>
        <v>513</v>
      </c>
      <c r="C47" s="28">
        <f>IFERROR(GETPIVOTDATA("Porcentaje",$A$39,"IDEAL PARA INVERTIR","IDEAL"),0)</f>
        <v>0.15755528255528256</v>
      </c>
    </row>
    <row r="48" spans="1:3" x14ac:dyDescent="0.2">
      <c r="A48" s="13" t="s">
        <v>3401</v>
      </c>
      <c r="B48">
        <f>IFERROR(GETPIVOTDATA("Cantidad de Inmuebles",$A$39,"IDEAL PARA INVERTIR","NO"),0)</f>
        <v>2743</v>
      </c>
      <c r="C48" s="28">
        <f>IFERROR(GETPIVOTDATA("Porcentaje",$A$39,"IDEAL PARA INVERTIR","NO"),0)</f>
        <v>0.84244471744471749</v>
      </c>
    </row>
    <row r="49" spans="1:3" x14ac:dyDescent="0.2">
      <c r="A49" s="30" t="s">
        <v>3388</v>
      </c>
      <c r="B49" s="32">
        <f>IFERROR(GETPIVOTDATA("Cantidad de Inmuebles",$A$39),0)</f>
        <v>3256</v>
      </c>
      <c r="C49" s="31">
        <f>IFERROR(GETPIVOTDATA("Porcentaje",$A$39),0)</f>
        <v>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508-381F-0E44-AB56-B11BAA682EC5}">
  <dimension ref="A1"/>
  <sheetViews>
    <sheetView showGridLines="0" showRowColHeaders="0" tabSelected="1" zoomScaleNormal="100" workbookViewId="0">
      <selection activeCell="T16" sqref="T15:T16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49A-C612-E74E-9D61-901B05BF7175}">
  <dimension ref="B1:J66"/>
  <sheetViews>
    <sheetView showGridLines="0" showRowColHeaders="0" workbookViewId="0">
      <selection activeCell="F18" sqref="F18"/>
    </sheetView>
  </sheetViews>
  <sheetFormatPr baseColWidth="10" defaultRowHeight="16" x14ac:dyDescent="0.2"/>
  <cols>
    <col min="2" max="2" width="16.6640625" bestFit="1" customWidth="1"/>
    <col min="4" max="4" width="38.83203125" bestFit="1" customWidth="1"/>
    <col min="6" max="6" width="22.6640625" customWidth="1"/>
    <col min="7" max="7" width="42.1640625" customWidth="1"/>
    <col min="8" max="8" width="13.5" bestFit="1" customWidth="1"/>
    <col min="9" max="9" width="11.6640625" customWidth="1"/>
  </cols>
  <sheetData>
    <row r="1" spans="2:10" x14ac:dyDescent="0.2">
      <c r="B1" s="3" t="s">
        <v>1</v>
      </c>
      <c r="D1" s="3" t="s">
        <v>2</v>
      </c>
      <c r="F1" s="3" t="s">
        <v>3</v>
      </c>
      <c r="H1" s="3" t="s">
        <v>4</v>
      </c>
      <c r="J1" s="15" t="s">
        <v>3386</v>
      </c>
    </row>
    <row r="2" spans="2:10" x14ac:dyDescent="0.2">
      <c r="B2" s="4" t="s">
        <v>37</v>
      </c>
      <c r="D2" s="8" t="s">
        <v>26</v>
      </c>
      <c r="F2" s="8" t="s">
        <v>14</v>
      </c>
      <c r="H2" s="8" t="s">
        <v>15</v>
      </c>
      <c r="J2" s="12">
        <v>2015</v>
      </c>
    </row>
    <row r="3" spans="2:10" x14ac:dyDescent="0.2">
      <c r="B3" s="5" t="s">
        <v>12</v>
      </c>
      <c r="D3" s="5" t="s">
        <v>110</v>
      </c>
      <c r="F3" s="6" t="s">
        <v>119</v>
      </c>
      <c r="H3" s="5" t="s">
        <v>23</v>
      </c>
      <c r="J3" s="12">
        <v>2016</v>
      </c>
    </row>
    <row r="4" spans="2:10" x14ac:dyDescent="0.2">
      <c r="B4" s="5" t="s">
        <v>50</v>
      </c>
      <c r="D4" s="6" t="s">
        <v>115</v>
      </c>
      <c r="F4" s="7" t="s">
        <v>120</v>
      </c>
      <c r="H4" s="5" t="s">
        <v>27</v>
      </c>
      <c r="J4" s="12">
        <v>2017</v>
      </c>
    </row>
    <row r="5" spans="2:10" x14ac:dyDescent="0.2">
      <c r="B5" s="5" t="s">
        <v>25</v>
      </c>
      <c r="D5" s="5" t="s">
        <v>117</v>
      </c>
      <c r="H5" s="5" t="s">
        <v>32</v>
      </c>
      <c r="J5" s="12">
        <v>2018</v>
      </c>
    </row>
    <row r="6" spans="2:10" x14ac:dyDescent="0.2">
      <c r="B6" s="5" t="s">
        <v>34</v>
      </c>
      <c r="D6" s="6" t="s">
        <v>83</v>
      </c>
      <c r="H6" s="5" t="s">
        <v>64</v>
      </c>
      <c r="J6" s="12">
        <v>2019</v>
      </c>
    </row>
    <row r="7" spans="2:10" x14ac:dyDescent="0.2">
      <c r="B7" s="6" t="s">
        <v>89</v>
      </c>
      <c r="D7" s="5" t="s">
        <v>91</v>
      </c>
      <c r="H7" s="6" t="s">
        <v>69</v>
      </c>
      <c r="J7" s="12">
        <v>2020</v>
      </c>
    </row>
    <row r="8" spans="2:10" x14ac:dyDescent="0.2">
      <c r="B8" s="5" t="s">
        <v>54</v>
      </c>
      <c r="D8" s="6" t="s">
        <v>49</v>
      </c>
      <c r="H8" s="6" t="s">
        <v>76</v>
      </c>
      <c r="J8" s="12">
        <v>2021</v>
      </c>
    </row>
    <row r="9" spans="2:10" x14ac:dyDescent="0.2">
      <c r="B9" s="5" t="s">
        <v>42</v>
      </c>
      <c r="D9" s="6" t="s">
        <v>78</v>
      </c>
      <c r="H9" s="9" t="s">
        <v>80</v>
      </c>
      <c r="J9" s="12">
        <v>2022</v>
      </c>
    </row>
    <row r="10" spans="2:10" x14ac:dyDescent="0.2">
      <c r="B10" s="5" t="s">
        <v>47</v>
      </c>
      <c r="D10" s="5" t="s">
        <v>111</v>
      </c>
      <c r="J10" s="12">
        <v>2023</v>
      </c>
    </row>
    <row r="11" spans="2:10" x14ac:dyDescent="0.2">
      <c r="B11" s="7" t="s">
        <v>19</v>
      </c>
      <c r="D11" s="6" t="s">
        <v>66</v>
      </c>
    </row>
    <row r="12" spans="2:10" x14ac:dyDescent="0.2">
      <c r="D12" s="5" t="s">
        <v>62</v>
      </c>
      <c r="F12" t="s">
        <v>3381</v>
      </c>
      <c r="G12" t="s">
        <v>3380</v>
      </c>
    </row>
    <row r="13" spans="2:10" x14ac:dyDescent="0.2">
      <c r="D13" s="5" t="s">
        <v>70</v>
      </c>
      <c r="F13" t="s">
        <v>16</v>
      </c>
      <c r="G13" s="10">
        <v>0</v>
      </c>
    </row>
    <row r="14" spans="2:10" x14ac:dyDescent="0.2">
      <c r="D14" s="5" t="s">
        <v>61</v>
      </c>
      <c r="F14" t="s">
        <v>28</v>
      </c>
      <c r="G14" s="10">
        <v>0.02</v>
      </c>
    </row>
    <row r="15" spans="2:10" x14ac:dyDescent="0.2">
      <c r="D15" s="5" t="s">
        <v>114</v>
      </c>
    </row>
    <row r="16" spans="2:10" x14ac:dyDescent="0.2">
      <c r="D16" s="5" t="s">
        <v>55</v>
      </c>
    </row>
    <row r="17" spans="4:4" x14ac:dyDescent="0.2">
      <c r="D17" s="6" t="s">
        <v>30</v>
      </c>
    </row>
    <row r="18" spans="4:4" x14ac:dyDescent="0.2">
      <c r="D18" s="5" t="s">
        <v>39</v>
      </c>
    </row>
    <row r="19" spans="4:4" x14ac:dyDescent="0.2">
      <c r="D19" s="5" t="s">
        <v>88</v>
      </c>
    </row>
    <row r="20" spans="4:4" x14ac:dyDescent="0.2">
      <c r="D20" s="5" t="s">
        <v>48</v>
      </c>
    </row>
    <row r="21" spans="4:4" x14ac:dyDescent="0.2">
      <c r="D21" s="5" t="s">
        <v>43</v>
      </c>
    </row>
    <row r="22" spans="4:4" x14ac:dyDescent="0.2">
      <c r="D22" s="6" t="s">
        <v>73</v>
      </c>
    </row>
    <row r="23" spans="4:4" x14ac:dyDescent="0.2">
      <c r="D23" s="5" t="s">
        <v>74</v>
      </c>
    </row>
    <row r="24" spans="4:4" x14ac:dyDescent="0.2">
      <c r="D24" s="5" t="s">
        <v>99</v>
      </c>
    </row>
    <row r="25" spans="4:4" x14ac:dyDescent="0.2">
      <c r="D25" s="6" t="s">
        <v>98</v>
      </c>
    </row>
    <row r="26" spans="4:4" x14ac:dyDescent="0.2">
      <c r="D26" s="6" t="s">
        <v>41</v>
      </c>
    </row>
    <row r="27" spans="4:4" x14ac:dyDescent="0.2">
      <c r="D27" s="5" t="s">
        <v>85</v>
      </c>
    </row>
    <row r="28" spans="4:4" x14ac:dyDescent="0.2">
      <c r="D28" s="5" t="s">
        <v>63</v>
      </c>
    </row>
    <row r="29" spans="4:4" x14ac:dyDescent="0.2">
      <c r="D29" s="5" t="s">
        <v>13</v>
      </c>
    </row>
    <row r="30" spans="4:4" x14ac:dyDescent="0.2">
      <c r="D30" s="5" t="s">
        <v>79</v>
      </c>
    </row>
    <row r="31" spans="4:4" x14ac:dyDescent="0.2">
      <c r="D31" s="5" t="s">
        <v>112</v>
      </c>
    </row>
    <row r="32" spans="4:4" x14ac:dyDescent="0.2">
      <c r="D32" s="6" t="s">
        <v>105</v>
      </c>
    </row>
    <row r="33" spans="4:4" x14ac:dyDescent="0.2">
      <c r="D33" s="6" t="s">
        <v>96</v>
      </c>
    </row>
    <row r="34" spans="4:4" x14ac:dyDescent="0.2">
      <c r="D34" s="6" t="s">
        <v>71</v>
      </c>
    </row>
    <row r="35" spans="4:4" x14ac:dyDescent="0.2">
      <c r="D35" s="6" t="s">
        <v>33</v>
      </c>
    </row>
    <row r="36" spans="4:4" x14ac:dyDescent="0.2">
      <c r="D36" s="6" t="s">
        <v>92</v>
      </c>
    </row>
    <row r="37" spans="4:4" x14ac:dyDescent="0.2">
      <c r="D37" s="5" t="s">
        <v>31</v>
      </c>
    </row>
    <row r="38" spans="4:4" x14ac:dyDescent="0.2">
      <c r="D38" s="5" t="s">
        <v>108</v>
      </c>
    </row>
    <row r="39" spans="4:4" x14ac:dyDescent="0.2">
      <c r="D39" s="5" t="s">
        <v>84</v>
      </c>
    </row>
    <row r="40" spans="4:4" x14ac:dyDescent="0.2">
      <c r="D40" s="6" t="s">
        <v>94</v>
      </c>
    </row>
    <row r="41" spans="4:4" x14ac:dyDescent="0.2">
      <c r="D41" s="6" t="s">
        <v>95</v>
      </c>
    </row>
    <row r="42" spans="4:4" x14ac:dyDescent="0.2">
      <c r="D42" s="5" t="s">
        <v>113</v>
      </c>
    </row>
    <row r="43" spans="4:4" x14ac:dyDescent="0.2">
      <c r="D43" s="6" t="s">
        <v>87</v>
      </c>
    </row>
    <row r="44" spans="4:4" x14ac:dyDescent="0.2">
      <c r="D44" s="5" t="s">
        <v>51</v>
      </c>
    </row>
    <row r="45" spans="4:4" x14ac:dyDescent="0.2">
      <c r="D45" s="6" t="s">
        <v>56</v>
      </c>
    </row>
    <row r="46" spans="4:4" x14ac:dyDescent="0.2">
      <c r="D46" s="6" t="s">
        <v>44</v>
      </c>
    </row>
    <row r="47" spans="4:4" x14ac:dyDescent="0.2">
      <c r="D47" s="6" t="s">
        <v>90</v>
      </c>
    </row>
    <row r="48" spans="4:4" x14ac:dyDescent="0.2">
      <c r="D48" s="5" t="s">
        <v>77</v>
      </c>
    </row>
    <row r="49" spans="4:4" x14ac:dyDescent="0.2">
      <c r="D49" s="6" t="s">
        <v>97</v>
      </c>
    </row>
    <row r="50" spans="4:4" x14ac:dyDescent="0.2">
      <c r="D50" s="5" t="s">
        <v>35</v>
      </c>
    </row>
    <row r="51" spans="4:4" x14ac:dyDescent="0.2">
      <c r="D51" s="6" t="s">
        <v>103</v>
      </c>
    </row>
    <row r="52" spans="4:4" x14ac:dyDescent="0.2">
      <c r="D52" s="5" t="s">
        <v>81</v>
      </c>
    </row>
    <row r="53" spans="4:4" x14ac:dyDescent="0.2">
      <c r="D53" s="5" t="s">
        <v>54</v>
      </c>
    </row>
    <row r="54" spans="4:4" x14ac:dyDescent="0.2">
      <c r="D54" s="5" t="s">
        <v>22</v>
      </c>
    </row>
    <row r="55" spans="4:4" x14ac:dyDescent="0.2">
      <c r="D55" s="6" t="s">
        <v>101</v>
      </c>
    </row>
    <row r="56" spans="4:4" x14ac:dyDescent="0.2">
      <c r="D56" s="6" t="s">
        <v>20</v>
      </c>
    </row>
    <row r="57" spans="4:4" x14ac:dyDescent="0.2">
      <c r="D57" s="5" t="s">
        <v>45</v>
      </c>
    </row>
    <row r="58" spans="4:4" x14ac:dyDescent="0.2">
      <c r="D58" s="6" t="s">
        <v>59</v>
      </c>
    </row>
    <row r="59" spans="4:4" x14ac:dyDescent="0.2">
      <c r="D59" s="6" t="s">
        <v>38</v>
      </c>
    </row>
    <row r="60" spans="4:4" x14ac:dyDescent="0.2">
      <c r="D60" s="5" t="s">
        <v>86</v>
      </c>
    </row>
    <row r="61" spans="4:4" x14ac:dyDescent="0.2">
      <c r="D61" s="5" t="s">
        <v>102</v>
      </c>
    </row>
    <row r="62" spans="4:4" x14ac:dyDescent="0.2">
      <c r="D62" s="6" t="s">
        <v>68</v>
      </c>
    </row>
    <row r="63" spans="4:4" x14ac:dyDescent="0.2">
      <c r="D63" s="5" t="s">
        <v>82</v>
      </c>
    </row>
    <row r="64" spans="4:4" x14ac:dyDescent="0.2">
      <c r="D64" s="6" t="s">
        <v>75</v>
      </c>
    </row>
    <row r="65" spans="4:4" x14ac:dyDescent="0.2">
      <c r="D65" s="6" t="s">
        <v>109</v>
      </c>
    </row>
    <row r="66" spans="4:4" x14ac:dyDescent="0.2">
      <c r="D66" s="9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B18A3-7C51-1940-9C09-D9DD8B684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Readme</vt:lpstr>
      <vt:lpstr>Tabulación y preguntas</vt:lpstr>
      <vt:lpstr>Resolución</vt:lpstr>
      <vt:lpstr>Tablas Dinámicas</vt:lpstr>
      <vt:lpstr>Dashboard</vt:lpstr>
      <vt:lpstr>Listas de 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Sotelo</dc:creator>
  <cp:lastModifiedBy>Juan Manuel Sotelo</cp:lastModifiedBy>
  <dcterms:created xsi:type="dcterms:W3CDTF">2024-08-14T11:35:45Z</dcterms:created>
  <dcterms:modified xsi:type="dcterms:W3CDTF">2024-09-04T08:41:30Z</dcterms:modified>
</cp:coreProperties>
</file>