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ye\OneDrive\Maestria\TM\"/>
    </mc:Choice>
  </mc:AlternateContent>
  <xr:revisionPtr revIDLastSave="0" documentId="13_ncr:1_{B675B1A7-65EA-4BBA-A41B-3FE94275CB9B}" xr6:coauthVersionLast="45" xr6:coauthVersionMax="45" xr10:uidLastSave="{00000000-0000-0000-0000-000000000000}"/>
  <bookViews>
    <workbookView xWindow="-108" yWindow="-108" windowWidth="23256" windowHeight="12576" xr2:uid="{BA6F60AD-97EA-481A-91DC-90D739F242D2}"/>
  </bookViews>
  <sheets>
    <sheet name="resultados" sheetId="1" r:id="rId1"/>
    <sheet name="info" sheetId="2" r:id="rId2"/>
  </sheets>
  <definedNames>
    <definedName name="com">resultados!$D$2</definedName>
    <definedName name="solver_adj" localSheetId="0" hidden="1">resultados!$D$5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resultados!$D$5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resultados!$G$4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hs1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" l="1"/>
  <c r="G13" i="1"/>
  <c r="G15" i="1"/>
  <c r="G16" i="1"/>
  <c r="G17" i="1"/>
  <c r="G18" i="1"/>
  <c r="G20" i="1"/>
  <c r="G21" i="1"/>
  <c r="G22" i="1"/>
  <c r="G25" i="1"/>
  <c r="G26" i="1"/>
  <c r="G27" i="1"/>
  <c r="G28" i="1"/>
  <c r="G29" i="1"/>
  <c r="G32" i="1"/>
  <c r="G33" i="1"/>
  <c r="G34" i="1"/>
  <c r="G35" i="1"/>
  <c r="G37" i="1"/>
  <c r="G39" i="1"/>
  <c r="G40" i="1"/>
  <c r="G41" i="1"/>
  <c r="G42" i="1"/>
  <c r="G43" i="1"/>
  <c r="G44" i="1"/>
  <c r="G45" i="1"/>
  <c r="G46" i="1"/>
  <c r="G48" i="1"/>
  <c r="G49" i="1"/>
  <c r="G51" i="1"/>
  <c r="G52" i="1"/>
  <c r="G53" i="1"/>
  <c r="G55" i="1"/>
  <c r="G56" i="1"/>
  <c r="G58" i="1"/>
  <c r="G59" i="1"/>
  <c r="G61" i="1"/>
  <c r="G62" i="1"/>
  <c r="H11" i="1"/>
  <c r="H12" i="1" s="1"/>
  <c r="H13" i="1" s="1"/>
  <c r="G11" i="1"/>
  <c r="E11" i="1"/>
  <c r="E12" i="1" s="1"/>
  <c r="G10" i="1"/>
  <c r="E10" i="1"/>
  <c r="F12" i="1" l="1"/>
  <c r="E13" i="1"/>
  <c r="F10" i="1"/>
  <c r="H10" i="1" s="1"/>
  <c r="F11" i="1"/>
  <c r="F13" i="1" l="1"/>
  <c r="E14" i="1"/>
  <c r="G14" i="1" l="1"/>
  <c r="H14" i="1" s="1"/>
  <c r="F14" i="1"/>
  <c r="E15" i="1" l="1"/>
  <c r="H15" i="1"/>
  <c r="H16" i="1" s="1"/>
  <c r="H17" i="1" s="1"/>
  <c r="H18" i="1" s="1"/>
  <c r="F15" i="1" l="1"/>
  <c r="E16" i="1"/>
  <c r="F16" i="1" s="1"/>
  <c r="E17" i="1" l="1"/>
  <c r="F17" i="1" l="1"/>
  <c r="E18" i="1"/>
  <c r="F18" i="1" l="1"/>
  <c r="E19" i="1"/>
  <c r="G19" i="1" l="1"/>
  <c r="H19" i="1" s="1"/>
  <c r="H20" i="1" s="1"/>
  <c r="H21" i="1" s="1"/>
  <c r="H22" i="1" s="1"/>
  <c r="E20" i="1"/>
  <c r="F19" i="1"/>
  <c r="F20" i="1" l="1"/>
  <c r="E21" i="1"/>
  <c r="F21" i="1" l="1"/>
  <c r="E22" i="1"/>
  <c r="E23" i="1" l="1"/>
  <c r="F22" i="1"/>
  <c r="G23" i="1" l="1"/>
  <c r="H23" i="1" s="1"/>
  <c r="E24" i="1"/>
  <c r="F23" i="1"/>
  <c r="G24" i="1" l="1"/>
  <c r="H24" i="1" s="1"/>
  <c r="H25" i="1" s="1"/>
  <c r="H26" i="1" s="1"/>
  <c r="H27" i="1" s="1"/>
  <c r="H28" i="1" s="1"/>
  <c r="H29" i="1" s="1"/>
  <c r="F24" i="1"/>
  <c r="E25" i="1"/>
  <c r="E26" i="1" l="1"/>
  <c r="F25" i="1"/>
  <c r="E27" i="1" l="1"/>
  <c r="F26" i="1"/>
  <c r="F27" i="1" l="1"/>
  <c r="E28" i="1"/>
  <c r="F28" i="1" l="1"/>
  <c r="E29" i="1"/>
  <c r="F29" i="1" l="1"/>
  <c r="E30" i="1"/>
  <c r="G30" i="1" l="1"/>
  <c r="H30" i="1" s="1"/>
  <c r="E31" i="1"/>
  <c r="F30" i="1"/>
  <c r="G31" i="1" l="1"/>
  <c r="H31" i="1" s="1"/>
  <c r="H32" i="1" s="1"/>
  <c r="F31" i="1"/>
  <c r="E32" i="1"/>
  <c r="F32" i="1" s="1"/>
  <c r="H33" i="1" l="1"/>
  <c r="E33" i="1"/>
  <c r="F33" i="1" s="1"/>
  <c r="H34" i="1" l="1"/>
  <c r="E34" i="1"/>
  <c r="F34" i="1" s="1"/>
  <c r="H35" i="1" l="1"/>
  <c r="E35" i="1"/>
  <c r="E36" i="1" l="1"/>
  <c r="F35" i="1"/>
  <c r="F36" i="1" l="1"/>
  <c r="G36" i="1"/>
  <c r="H36" i="1" s="1"/>
  <c r="E37" i="1" l="1"/>
  <c r="H37" i="1"/>
  <c r="E38" i="1" l="1"/>
  <c r="F37" i="1"/>
  <c r="G38" i="1" l="1"/>
  <c r="H38" i="1" s="1"/>
  <c r="H39" i="1" s="1"/>
  <c r="H40" i="1" s="1"/>
  <c r="H41" i="1" s="1"/>
  <c r="H42" i="1" s="1"/>
  <c r="H43" i="1" s="1"/>
  <c r="H44" i="1" s="1"/>
  <c r="H45" i="1" s="1"/>
  <c r="H46" i="1" s="1"/>
  <c r="E39" i="1"/>
  <c r="F38" i="1"/>
  <c r="E40" i="1" l="1"/>
  <c r="F39" i="1"/>
  <c r="E41" i="1" l="1"/>
  <c r="F40" i="1"/>
  <c r="F41" i="1" l="1"/>
  <c r="E42" i="1"/>
  <c r="E43" i="1" l="1"/>
  <c r="F42" i="1"/>
  <c r="F43" i="1" l="1"/>
  <c r="E44" i="1"/>
  <c r="F44" i="1" l="1"/>
  <c r="E45" i="1"/>
  <c r="E46" i="1" l="1"/>
  <c r="F45" i="1"/>
  <c r="E47" i="1" l="1"/>
  <c r="F46" i="1"/>
  <c r="G47" i="1" l="1"/>
  <c r="H47" i="1" s="1"/>
  <c r="H48" i="1" s="1"/>
  <c r="E48" i="1"/>
  <c r="F48" i="1" s="1"/>
  <c r="F47" i="1"/>
  <c r="E49" i="1" l="1"/>
  <c r="H49" i="1"/>
  <c r="F49" i="1" l="1"/>
  <c r="E50" i="1"/>
  <c r="G50" i="1" l="1"/>
  <c r="H50" i="1" s="1"/>
  <c r="H51" i="1" s="1"/>
  <c r="H52" i="1" s="1"/>
  <c r="H53" i="1" s="1"/>
  <c r="E51" i="1"/>
  <c r="F50" i="1"/>
  <c r="E52" i="1" l="1"/>
  <c r="F51" i="1"/>
  <c r="E53" i="1" l="1"/>
  <c r="F52" i="1"/>
  <c r="E54" i="1" l="1"/>
  <c r="F53" i="1"/>
  <c r="G54" i="1" l="1"/>
  <c r="H54" i="1" s="1"/>
  <c r="H55" i="1" s="1"/>
  <c r="H56" i="1" s="1"/>
  <c r="E55" i="1"/>
  <c r="F54" i="1"/>
  <c r="E56" i="1" l="1"/>
  <c r="F55" i="1"/>
  <c r="F56" i="1" l="1"/>
  <c r="E57" i="1"/>
  <c r="G57" i="1" l="1"/>
  <c r="H57" i="1" s="1"/>
  <c r="H58" i="1" s="1"/>
  <c r="H59" i="1" s="1"/>
  <c r="F57" i="1"/>
  <c r="E58" i="1"/>
  <c r="E59" i="1" l="1"/>
  <c r="F58" i="1"/>
  <c r="F59" i="1" l="1"/>
  <c r="E60" i="1"/>
  <c r="F60" i="1" l="1"/>
  <c r="G60" i="1"/>
  <c r="H60" i="1" s="1"/>
  <c r="E61" i="1" l="1"/>
  <c r="H61" i="1"/>
  <c r="H62" i="1" s="1"/>
  <c r="E62" i="1" l="1"/>
  <c r="F62" i="1" s="1"/>
  <c r="G3" i="1" s="1"/>
  <c r="G4" i="1" s="1"/>
  <c r="F61" i="1"/>
</calcChain>
</file>

<file path=xl/sharedStrings.xml><?xml version="1.0" encoding="utf-8"?>
<sst xmlns="http://schemas.openxmlformats.org/spreadsheetml/2006/main" count="17" uniqueCount="15">
  <si>
    <t>Fecha</t>
  </si>
  <si>
    <t>Precio</t>
  </si>
  <si>
    <t>Variacion mayor a 2%</t>
  </si>
  <si>
    <t>inicio</t>
  </si>
  <si>
    <t>bitcoins</t>
  </si>
  <si>
    <t>Comision</t>
  </si>
  <si>
    <t>Posible inv</t>
  </si>
  <si>
    <t>Remanente inv</t>
  </si>
  <si>
    <t>Retiro</t>
  </si>
  <si>
    <t>Ingreso</t>
  </si>
  <si>
    <t>% de movimiento</t>
  </si>
  <si>
    <t>Resultado</t>
  </si>
  <si>
    <t>Rentabilidad</t>
  </si>
  <si>
    <t>Interes anual</t>
  </si>
  <si>
    <t>bitcoins en dolares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</si>
</sst>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0" fontId="0" fillId="0" borderId="1" xfId="0" applyBorder="1" applyAlignment="1">
      <alignment horizontal="center"/>
    </xf>
    <xf numFmtId="9" fontId="0" fillId="0" borderId="1" xfId="0" applyNumberFormat="1" applyBorder="1"/>
    <xf numFmtId="0" fontId="0" fillId="0" borderId="1" xfId="0" applyFill="1" applyBorder="1"/>
    <xf numFmtId="9" fontId="0" fillId="0" borderId="1" xfId="0" applyNumberFormat="1" applyFill="1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43" fontId="0" fillId="2" borderId="1" xfId="1" applyFont="1" applyFill="1" applyBorder="1" applyAlignment="1">
      <alignment horizontal="center"/>
    </xf>
    <xf numFmtId="44" fontId="0" fillId="2" borderId="1" xfId="2" applyFont="1" applyFill="1" applyBorder="1" applyAlignment="1">
      <alignment horizontal="center"/>
    </xf>
    <xf numFmtId="44" fontId="0" fillId="0" borderId="1" xfId="2" applyFont="1" applyBorder="1" applyAlignment="1">
      <alignment horizontal="center"/>
    </xf>
    <xf numFmtId="43" fontId="0" fillId="0" borderId="1" xfId="1" applyFont="1" applyBorder="1" applyAlignment="1">
      <alignment horizontal="center"/>
    </xf>
    <xf numFmtId="0" fontId="0" fillId="0" borderId="1" xfId="0" applyBorder="1"/>
    <xf numFmtId="44" fontId="0" fillId="0" borderId="1" xfId="0" applyNumberFormat="1" applyBorder="1"/>
    <xf numFmtId="164" fontId="0" fillId="0" borderId="1" xfId="3" applyNumberFormat="1" applyFont="1" applyBorder="1"/>
    <xf numFmtId="0" fontId="0" fillId="0" borderId="1" xfId="0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64" fontId="0" fillId="0" borderId="1" xfId="0" applyNumberFormat="1" applyBorder="1"/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6FC10-B148-4C15-BA04-599165C4463F}">
  <dimension ref="B1:H62"/>
  <sheetViews>
    <sheetView showGridLines="0" tabSelected="1" workbookViewId="0">
      <selection activeCell="D6" sqref="D6"/>
    </sheetView>
  </sheetViews>
  <sheetFormatPr baseColWidth="10" defaultColWidth="8.88671875" defaultRowHeight="14.4" x14ac:dyDescent="0.3"/>
  <cols>
    <col min="1" max="1" width="4.5546875" customWidth="1"/>
    <col min="2" max="2" width="10.6640625" bestFit="1" customWidth="1"/>
    <col min="4" max="4" width="11.77734375" customWidth="1"/>
    <col min="5" max="5" width="9" bestFit="1" customWidth="1"/>
    <col min="6" max="7" width="12.77734375" bestFit="1" customWidth="1"/>
    <col min="8" max="8" width="13.109375" bestFit="1" customWidth="1"/>
  </cols>
  <sheetData>
    <row r="1" spans="2:8" ht="15" thickBot="1" x14ac:dyDescent="0.35"/>
    <row r="2" spans="2:8" ht="15" thickBot="1" x14ac:dyDescent="0.35">
      <c r="B2" s="2" t="s">
        <v>5</v>
      </c>
      <c r="C2" s="2"/>
      <c r="D2" s="17">
        <v>5.0000000000000001E-3</v>
      </c>
    </row>
    <row r="3" spans="2:8" ht="15" thickBot="1" x14ac:dyDescent="0.35">
      <c r="B3" s="2" t="s">
        <v>6</v>
      </c>
      <c r="C3" s="2"/>
      <c r="D3" s="4">
        <v>100000</v>
      </c>
      <c r="F3" s="12" t="s">
        <v>11</v>
      </c>
      <c r="G3" s="13">
        <f>+H62+F62</f>
        <v>103403.82799788547</v>
      </c>
    </row>
    <row r="4" spans="2:8" ht="15" thickBot="1" x14ac:dyDescent="0.35">
      <c r="B4" s="2" t="s">
        <v>9</v>
      </c>
      <c r="C4" s="2"/>
      <c r="D4" s="5">
        <v>0.5</v>
      </c>
      <c r="F4" s="12" t="s">
        <v>12</v>
      </c>
      <c r="G4" s="14">
        <f>+(G3-D3)/D3</f>
        <v>3.4038279978854696E-2</v>
      </c>
    </row>
    <row r="5" spans="2:8" ht="15" thickBot="1" x14ac:dyDescent="0.35">
      <c r="B5" s="2" t="s">
        <v>10</v>
      </c>
      <c r="C5" s="2"/>
      <c r="D5" s="5">
        <v>0.3</v>
      </c>
    </row>
    <row r="6" spans="2:8" ht="15" thickBot="1" x14ac:dyDescent="0.35">
      <c r="B6" s="2" t="s">
        <v>13</v>
      </c>
      <c r="C6" s="2"/>
      <c r="D6" s="3">
        <v>0</v>
      </c>
    </row>
    <row r="8" spans="2:8" ht="15" thickBot="1" x14ac:dyDescent="0.35"/>
    <row r="9" spans="2:8" ht="43.8" thickBot="1" x14ac:dyDescent="0.35">
      <c r="B9" s="15" t="s">
        <v>0</v>
      </c>
      <c r="C9" s="15" t="s">
        <v>1</v>
      </c>
      <c r="D9" s="15" t="s">
        <v>2</v>
      </c>
      <c r="E9" s="15" t="s">
        <v>4</v>
      </c>
      <c r="F9" s="15" t="s">
        <v>14</v>
      </c>
      <c r="G9" s="15" t="s">
        <v>8</v>
      </c>
      <c r="H9" s="16" t="s">
        <v>7</v>
      </c>
    </row>
    <row r="10" spans="2:8" ht="15" thickBot="1" x14ac:dyDescent="0.35">
      <c r="B10" s="7">
        <v>43739</v>
      </c>
      <c r="C10" s="6">
        <v>8302.7000000000007</v>
      </c>
      <c r="D10" s="6" t="s">
        <v>3</v>
      </c>
      <c r="E10" s="8">
        <f>D3*D4/C10</f>
        <v>6.0221373769978435</v>
      </c>
      <c r="F10" s="9">
        <f>+E10*C10</f>
        <v>50000</v>
      </c>
      <c r="G10" s="9">
        <f>+IF(E10&gt;0,0,F10*(1-com))</f>
        <v>0</v>
      </c>
      <c r="H10" s="10">
        <f>D3-F10</f>
        <v>50000</v>
      </c>
    </row>
    <row r="11" spans="2:8" ht="15" thickBot="1" x14ac:dyDescent="0.35">
      <c r="B11" s="7">
        <v>43740</v>
      </c>
      <c r="C11" s="6">
        <v>8364.1</v>
      </c>
      <c r="D11" s="6">
        <v>0</v>
      </c>
      <c r="E11" s="11">
        <f>+IF(D11=0,E10,IF(D11=1,(H10*$D$5*(1-com))/C10+E10,E10*(1-$D$5)))</f>
        <v>6.0221373769978435</v>
      </c>
      <c r="F11" s="10">
        <f>+E11*C11</f>
        <v>50369.759234947662</v>
      </c>
      <c r="G11" s="10">
        <f>IF(D11=-1,(E11-E10)*C10,0)</f>
        <v>0</v>
      </c>
      <c r="H11" s="10">
        <f>+IF(D11=0,H10*(1+$D$6/365),IF(D11=1,H10*(1-$D$5)*(1+$D$6/365),(H10-G11*(1-com))*(1+$D$6/365)))</f>
        <v>50000</v>
      </c>
    </row>
    <row r="12" spans="2:8" ht="15" thickBot="1" x14ac:dyDescent="0.35">
      <c r="B12" s="7">
        <v>43741</v>
      </c>
      <c r="C12" s="6">
        <v>8226.9</v>
      </c>
      <c r="D12" s="6">
        <v>0</v>
      </c>
      <c r="E12" s="11">
        <f>+IF(D12=0,E11,IF(D12=1,(H11*$D$5*(1-com))/C11+E11,E11*(1-$D$5)))</f>
        <v>6.0221373769978435</v>
      </c>
      <c r="F12" s="10">
        <f t="shared" ref="F12:F62" si="0">+E12*C12</f>
        <v>49543.521986823558</v>
      </c>
      <c r="G12" s="10">
        <f t="shared" ref="G12:G62" si="1">IF(D12=-1,(E12-E11)*C11,0)</f>
        <v>0</v>
      </c>
      <c r="H12" s="10">
        <f>+IF(D12=0,H11*(1+$D$6/365),IF(D12=1,H11*(1-$D$5)*(1+$D$6/365),(H11-G12*(1-com))*(1+$D$6/365)))</f>
        <v>50000</v>
      </c>
    </row>
    <row r="13" spans="2:8" ht="15" thickBot="1" x14ac:dyDescent="0.35">
      <c r="B13" s="7">
        <v>43742</v>
      </c>
      <c r="C13" s="6">
        <v>8148.1</v>
      </c>
      <c r="D13" s="6">
        <v>0</v>
      </c>
      <c r="E13" s="11">
        <f>+IF(D13=0,E12,IF(D13=1,(H12*$D$5*(1-com))/C12+E12,E12*(1-$D$5)))</f>
        <v>6.0221373769978435</v>
      </c>
      <c r="F13" s="10">
        <f t="shared" si="0"/>
        <v>49068.977561516127</v>
      </c>
      <c r="G13" s="10">
        <f t="shared" si="1"/>
        <v>0</v>
      </c>
      <c r="H13" s="10">
        <f>+IF(D13=0,H12*(1+$D$6/365),IF(D13=1,H12*(1-$D$5)*(1+$D$6/365),(H12-G13*(1-com))*(1+$D$6/365)))</f>
        <v>50000</v>
      </c>
    </row>
    <row r="14" spans="2:8" ht="15" thickBot="1" x14ac:dyDescent="0.35">
      <c r="B14" s="7">
        <v>43743</v>
      </c>
      <c r="C14" s="6">
        <v>8127.3</v>
      </c>
      <c r="D14" s="6">
        <v>-1</v>
      </c>
      <c r="E14" s="11">
        <f>+IF(D14=0,E13,IF(D14=1,(H13*$D$5*(1-com))/C13+E13,E13*(1-$D$5)))</f>
        <v>4.2154961638984902</v>
      </c>
      <c r="F14" s="10">
        <f t="shared" si="0"/>
        <v>34260.601972852201</v>
      </c>
      <c r="G14" s="10">
        <f t="shared" si="1"/>
        <v>-14720.693268454841</v>
      </c>
      <c r="H14" s="10">
        <f>+IF(D14=0,H13*(1+$D$6/365),IF(D14=1,H13*(1-$D$5)*(1+$D$6/365),(H13-G14*(1-com))*(1+$D$6/365)))</f>
        <v>64647.089802112569</v>
      </c>
    </row>
    <row r="15" spans="2:8" ht="15" thickBot="1" x14ac:dyDescent="0.35">
      <c r="B15" s="7">
        <v>43744</v>
      </c>
      <c r="C15" s="6">
        <v>7881.9</v>
      </c>
      <c r="D15" s="6">
        <v>1</v>
      </c>
      <c r="E15" s="11">
        <f>+IF(D15=0,E14,IF(D15=1,(H14*$D$5*(1-com))/C14+E14,E14*(1-$D$5)))</f>
        <v>6.5898586589375068</v>
      </c>
      <c r="F15" s="10">
        <f t="shared" si="0"/>
        <v>51940.606963879531</v>
      </c>
      <c r="G15" s="10">
        <f t="shared" si="1"/>
        <v>0</v>
      </c>
      <c r="H15" s="10">
        <f>+IF(D15=0,H14*(1+$D$6/365),IF(D15=1,H14*(1-$D$5)*(1+$D$6/365),(H14-G15*(1-com))*(1+$D$6/365)))</f>
        <v>45252.962861478794</v>
      </c>
    </row>
    <row r="16" spans="2:8" ht="15" thickBot="1" x14ac:dyDescent="0.35">
      <c r="B16" s="7">
        <v>43745</v>
      </c>
      <c r="C16" s="6">
        <v>8198.6</v>
      </c>
      <c r="D16" s="6">
        <v>0</v>
      </c>
      <c r="E16" s="11">
        <f>+IF(D16=0,E15,IF(D16=1,(H15*$D$5*(1-com))/C15+E15,E15*(1-$D$5)))</f>
        <v>6.5898586589375068</v>
      </c>
      <c r="F16" s="10">
        <f t="shared" si="0"/>
        <v>54027.615201165048</v>
      </c>
      <c r="G16" s="10">
        <f t="shared" si="1"/>
        <v>0</v>
      </c>
      <c r="H16" s="10">
        <f>+IF(D16=0,H15*(1+$D$6/365),IF(D16=1,H15*(1-$D$5)*(1+$D$6/365),(H15-G16*(1-com))*(1+$D$6/365)))</f>
        <v>45252.962861478794</v>
      </c>
    </row>
    <row r="17" spans="2:8" ht="15" thickBot="1" x14ac:dyDescent="0.35">
      <c r="B17" s="7">
        <v>43746</v>
      </c>
      <c r="C17" s="6">
        <v>8182.9</v>
      </c>
      <c r="D17" s="6">
        <v>1</v>
      </c>
      <c r="E17" s="11">
        <f>+IF(D17=0,E16,IF(D17=1,(H16*$D$5*(1-com))/C16+E16,E16*(1-$D$5)))</f>
        <v>8.2374581776542897</v>
      </c>
      <c r="F17" s="10">
        <f t="shared" si="0"/>
        <v>67406.296521927288</v>
      </c>
      <c r="G17" s="10">
        <f t="shared" si="1"/>
        <v>0</v>
      </c>
      <c r="H17" s="10">
        <f>+IF(D17=0,H16*(1+$D$6/365),IF(D17=1,H16*(1-$D$5)*(1+$D$6/365),(H16-G17*(1-com))*(1+$D$6/365)))</f>
        <v>31677.074003035155</v>
      </c>
    </row>
    <row r="18" spans="2:8" ht="15" thickBot="1" x14ac:dyDescent="0.35">
      <c r="B18" s="7">
        <v>43747</v>
      </c>
      <c r="C18" s="6">
        <v>8566.7000000000007</v>
      </c>
      <c r="D18" s="6">
        <v>0</v>
      </c>
      <c r="E18" s="11">
        <f>+IF(D18=0,E17,IF(D18=1,(H17*$D$5*(1-com))/C17+E17,E17*(1-$D$5)))</f>
        <v>8.2374581776542897</v>
      </c>
      <c r="F18" s="10">
        <f t="shared" si="0"/>
        <v>70567.832970511008</v>
      </c>
      <c r="G18" s="10">
        <f t="shared" si="1"/>
        <v>0</v>
      </c>
      <c r="H18" s="10">
        <f>+IF(D18=0,H17*(1+$D$6/365),IF(D18=1,H17*(1-$D$5)*(1+$D$6/365),(H17-G18*(1-com))*(1+$D$6/365)))</f>
        <v>31677.074003035155</v>
      </c>
    </row>
    <row r="19" spans="2:8" ht="15" thickBot="1" x14ac:dyDescent="0.35">
      <c r="B19" s="7">
        <v>43748</v>
      </c>
      <c r="C19" s="6">
        <v>8562.2999999999993</v>
      </c>
      <c r="D19" s="6">
        <v>-1</v>
      </c>
      <c r="E19" s="11">
        <f>+IF(D19=0,E18,IF(D19=1,(H18*$D$5*(1-com))/C18+E18,E18*(1-$D$5)))</f>
        <v>5.7662207243580026</v>
      </c>
      <c r="F19" s="10">
        <f t="shared" si="0"/>
        <v>49372.111708170523</v>
      </c>
      <c r="G19" s="10">
        <f t="shared" si="1"/>
        <v>-21170.349891153306</v>
      </c>
      <c r="H19" s="10">
        <f>+IF(D19=0,H18*(1+$D$6/365),IF(D19=1,H18*(1-$D$5)*(1+$D$6/365),(H18-G19*(1-com))*(1+$D$6/365)))</f>
        <v>52741.572144732694</v>
      </c>
    </row>
    <row r="20" spans="2:8" ht="15" thickBot="1" x14ac:dyDescent="0.35">
      <c r="B20" s="7">
        <v>43749</v>
      </c>
      <c r="C20" s="6">
        <v>8267.7999999999993</v>
      </c>
      <c r="D20" s="6">
        <v>0</v>
      </c>
      <c r="E20" s="11">
        <f>+IF(D20=0,E19,IF(D20=1,(H19*$D$5*(1-com))/C19+E19,E19*(1-$D$5)))</f>
        <v>5.7662207243580026</v>
      </c>
      <c r="F20" s="10">
        <f t="shared" si="0"/>
        <v>47673.95970484709</v>
      </c>
      <c r="G20" s="10">
        <f t="shared" si="1"/>
        <v>0</v>
      </c>
      <c r="H20" s="10">
        <f>+IF(D20=0,H19*(1+$D$6/365),IF(D20=1,H19*(1-$D$5)*(1+$D$6/365),(H19-G20*(1-com))*(1+$D$6/365)))</f>
        <v>52741.572144732694</v>
      </c>
    </row>
    <row r="21" spans="2:8" ht="15" thickBot="1" x14ac:dyDescent="0.35">
      <c r="B21" s="7">
        <v>43750</v>
      </c>
      <c r="C21" s="6">
        <v>8304.4</v>
      </c>
      <c r="D21" s="6">
        <v>0</v>
      </c>
      <c r="E21" s="11">
        <f>+IF(D21=0,E20,IF(D21=1,(H20*$D$5*(1-com))/C20+E20,E20*(1-$D$5)))</f>
        <v>5.7662207243580026</v>
      </c>
      <c r="F21" s="10">
        <f t="shared" si="0"/>
        <v>47885.003383358591</v>
      </c>
      <c r="G21" s="10">
        <f t="shared" si="1"/>
        <v>0</v>
      </c>
      <c r="H21" s="10">
        <f>+IF(D21=0,H20*(1+$D$6/365),IF(D21=1,H20*(1-$D$5)*(1+$D$6/365),(H20-G21*(1-com))*(1+$D$6/365)))</f>
        <v>52741.572144732694</v>
      </c>
    </row>
    <row r="22" spans="2:8" ht="15" thickBot="1" x14ac:dyDescent="0.35">
      <c r="B22" s="7">
        <v>43751</v>
      </c>
      <c r="C22" s="6">
        <v>8281.5</v>
      </c>
      <c r="D22" s="6">
        <v>0</v>
      </c>
      <c r="E22" s="11">
        <f>+IF(D22=0,E21,IF(D22=1,(H21*$D$5*(1-com))/C21+E21,E21*(1-$D$5)))</f>
        <v>5.7662207243580026</v>
      </c>
      <c r="F22" s="10">
        <f t="shared" si="0"/>
        <v>47752.9569287708</v>
      </c>
      <c r="G22" s="10">
        <f t="shared" si="1"/>
        <v>0</v>
      </c>
      <c r="H22" s="10">
        <f>+IF(D22=0,H21*(1+$D$6/365),IF(D22=1,H21*(1-$D$5)*(1+$D$6/365),(H21-G22*(1-com))*(1+$D$6/365)))</f>
        <v>52741.572144732694</v>
      </c>
    </row>
    <row r="23" spans="2:8" ht="15" thickBot="1" x14ac:dyDescent="0.35">
      <c r="B23" s="7">
        <v>43752</v>
      </c>
      <c r="C23" s="6">
        <v>8353.2999999999993</v>
      </c>
      <c r="D23" s="6">
        <v>-1</v>
      </c>
      <c r="E23" s="11">
        <f>+IF(D23=0,E22,IF(D23=1,(H22*$D$5*(1-com))/C22+E22,E22*(1-$D$5)))</f>
        <v>4.0363545070506017</v>
      </c>
      <c r="F23" s="10">
        <f t="shared" si="0"/>
        <v>33716.880103745789</v>
      </c>
      <c r="G23" s="10">
        <f t="shared" si="1"/>
        <v>-14325.88707863124</v>
      </c>
      <c r="H23" s="10">
        <f>+IF(D23=0,H22*(1+$D$6/365),IF(D23=1,H22*(1-$D$5)*(1+$D$6/365),(H22-G23*(1-com))*(1+$D$6/365)))</f>
        <v>66995.829787970782</v>
      </c>
    </row>
    <row r="24" spans="2:8" ht="15" thickBot="1" x14ac:dyDescent="0.35">
      <c r="B24" s="7">
        <v>43753</v>
      </c>
      <c r="C24" s="6">
        <v>8167.2</v>
      </c>
      <c r="D24" s="6">
        <v>-1</v>
      </c>
      <c r="E24" s="11">
        <f>+IF(D24=0,E23,IF(D24=1,(H23*$D$5*(1-com))/C23+E23,E23*(1-$D$5)))</f>
        <v>2.8254481549354211</v>
      </c>
      <c r="F24" s="10">
        <f t="shared" si="0"/>
        <v>23076.000170988569</v>
      </c>
      <c r="G24" s="10">
        <f t="shared" si="1"/>
        <v>-10115.064031123737</v>
      </c>
      <c r="H24" s="10">
        <f>+IF(D24=0,H23*(1+$D$6/365),IF(D24=1,H23*(1-$D$5)*(1+$D$6/365),(H23-G24*(1-com))*(1+$D$6/365)))</f>
        <v>77060.318498938897</v>
      </c>
    </row>
    <row r="25" spans="2:8" ht="15" thickBot="1" x14ac:dyDescent="0.35">
      <c r="B25" s="7">
        <v>43754</v>
      </c>
      <c r="C25" s="6">
        <v>8000.4</v>
      </c>
      <c r="D25" s="6">
        <v>0</v>
      </c>
      <c r="E25" s="11">
        <f>+IF(D25=0,E24,IF(D25=1,(H24*$D$5*(1-com))/C24+E24,E24*(1-$D$5)))</f>
        <v>2.8254481549354211</v>
      </c>
      <c r="F25" s="10">
        <f t="shared" si="0"/>
        <v>22604.715418745342</v>
      </c>
      <c r="G25" s="10">
        <f t="shared" si="1"/>
        <v>0</v>
      </c>
      <c r="H25" s="10">
        <f>+IF(D25=0,H24*(1+$D$6/365),IF(D25=1,H24*(1-$D$5)*(1+$D$6/365),(H24-G25*(1-com))*(1+$D$6/365)))</f>
        <v>77060.318498938897</v>
      </c>
    </row>
    <row r="26" spans="2:8" ht="15" thickBot="1" x14ac:dyDescent="0.35">
      <c r="B26" s="7">
        <v>43755</v>
      </c>
      <c r="C26" s="6">
        <v>8073.3</v>
      </c>
      <c r="D26" s="6">
        <v>0</v>
      </c>
      <c r="E26" s="11">
        <f>+IF(D26=0,E25,IF(D26=1,(H25*$D$5*(1-com))/C25+E25,E25*(1-$D$5)))</f>
        <v>2.8254481549354211</v>
      </c>
      <c r="F26" s="10">
        <f t="shared" si="0"/>
        <v>22810.690589240137</v>
      </c>
      <c r="G26" s="10">
        <f t="shared" si="1"/>
        <v>0</v>
      </c>
      <c r="H26" s="10">
        <f>+IF(D26=0,H25*(1+$D$6/365),IF(D26=1,H25*(1-$D$5)*(1+$D$6/365),(H25-G26*(1-com))*(1+$D$6/365)))</f>
        <v>77060.318498938897</v>
      </c>
    </row>
    <row r="27" spans="2:8" ht="15" thickBot="1" x14ac:dyDescent="0.35">
      <c r="B27" s="7">
        <v>43756</v>
      </c>
      <c r="C27" s="6">
        <v>7948.5</v>
      </c>
      <c r="D27" s="6">
        <v>0</v>
      </c>
      <c r="E27" s="11">
        <f>+IF(D27=0,E26,IF(D27=1,(H26*$D$5*(1-com))/C26+E26,E26*(1-$D$5)))</f>
        <v>2.8254481549354211</v>
      </c>
      <c r="F27" s="10">
        <f t="shared" si="0"/>
        <v>22458.074659504196</v>
      </c>
      <c r="G27" s="10">
        <f t="shared" si="1"/>
        <v>0</v>
      </c>
      <c r="H27" s="10">
        <f>+IF(D27=0,H26*(1+$D$6/365),IF(D27=1,H26*(1-$D$5)*(1+$D$6/365),(H26-G27*(1-com))*(1+$D$6/365)))</f>
        <v>77060.318498938897</v>
      </c>
    </row>
    <row r="28" spans="2:8" ht="15" thickBot="1" x14ac:dyDescent="0.35">
      <c r="B28" s="7">
        <v>43757</v>
      </c>
      <c r="C28" s="6">
        <v>7957.3</v>
      </c>
      <c r="D28" s="6">
        <v>1</v>
      </c>
      <c r="E28" s="11">
        <f>+IF(D28=0,E27,IF(D28=1,(H27*$D$5*(1-com))/C27+E27,E27*(1-$D$5)))</f>
        <v>5.7193910462901751</v>
      </c>
      <c r="F28" s="10">
        <f t="shared" si="0"/>
        <v>45510.910372644808</v>
      </c>
      <c r="G28" s="10">
        <f t="shared" si="1"/>
        <v>0</v>
      </c>
      <c r="H28" s="10">
        <f>+IF(D28=0,H27*(1+$D$6/365),IF(D28=1,H27*(1-$D$5)*(1+$D$6/365),(H27-G28*(1-com))*(1+$D$6/365)))</f>
        <v>53942.222949257222</v>
      </c>
    </row>
    <row r="29" spans="2:8" ht="15" thickBot="1" x14ac:dyDescent="0.35">
      <c r="B29" s="7">
        <v>43758</v>
      </c>
      <c r="C29" s="6">
        <v>8223.4</v>
      </c>
      <c r="D29" s="6">
        <v>0</v>
      </c>
      <c r="E29" s="11">
        <f>+IF(D29=0,E28,IF(D29=1,(H28*$D$5*(1-com))/C28+E28,E28*(1-$D$5)))</f>
        <v>5.7193910462901751</v>
      </c>
      <c r="F29" s="10">
        <f t="shared" si="0"/>
        <v>47032.840330062623</v>
      </c>
      <c r="G29" s="10">
        <f t="shared" si="1"/>
        <v>0</v>
      </c>
      <c r="H29" s="10">
        <f>+IF(D29=0,H28*(1+$D$6/365),IF(D29=1,H28*(1-$D$5)*(1+$D$6/365),(H28-G29*(1-com))*(1+$D$6/365)))</f>
        <v>53942.222949257222</v>
      </c>
    </row>
    <row r="30" spans="2:8" ht="15" thickBot="1" x14ac:dyDescent="0.35">
      <c r="B30" s="7">
        <v>43759</v>
      </c>
      <c r="C30" s="6">
        <v>8208.2000000000007</v>
      </c>
      <c r="D30" s="6">
        <v>-1</v>
      </c>
      <c r="E30" s="11">
        <f>+IF(D30=0,E29,IF(D30=1,(H29*$D$5*(1-com))/C29+E29,E29*(1-$D$5)))</f>
        <v>4.0035737324031224</v>
      </c>
      <c r="F30" s="10">
        <f t="shared" si="0"/>
        <v>32862.133910311313</v>
      </c>
      <c r="G30" s="10">
        <f t="shared" si="1"/>
        <v>-14109.852099018788</v>
      </c>
      <c r="H30" s="10">
        <f>+IF(D30=0,H29*(1+$D$6/365),IF(D30=1,H29*(1-$D$5)*(1+$D$6/365),(H29-G30*(1-com))*(1+$D$6/365)))</f>
        <v>67981.52578778092</v>
      </c>
    </row>
    <row r="31" spans="2:8" ht="15" thickBot="1" x14ac:dyDescent="0.35">
      <c r="B31" s="7">
        <v>43760</v>
      </c>
      <c r="C31" s="6">
        <v>8031.4</v>
      </c>
      <c r="D31" s="6">
        <v>-1</v>
      </c>
      <c r="E31" s="11">
        <f>+IF(D31=0,E30,IF(D31=1,(H30*$D$5*(1-com))/C30+E30,E30*(1-$D$5)))</f>
        <v>2.8025016126821853</v>
      </c>
      <c r="F31" s="10">
        <f t="shared" si="0"/>
        <v>22508.011452095703</v>
      </c>
      <c r="G31" s="10">
        <f t="shared" si="1"/>
        <v>-9858.6401730933958</v>
      </c>
      <c r="H31" s="10">
        <f>+IF(D31=0,H30*(1+$D$6/365),IF(D31=1,H30*(1-$D$5)*(1+$D$6/365),(H30-G31*(1-com))*(1+$D$6/365)))</f>
        <v>77790.872760008846</v>
      </c>
    </row>
    <row r="32" spans="2:8" ht="15" thickBot="1" x14ac:dyDescent="0.35">
      <c r="B32" s="7">
        <v>43761</v>
      </c>
      <c r="C32" s="6">
        <v>7477</v>
      </c>
      <c r="D32" s="6">
        <v>0</v>
      </c>
      <c r="E32" s="11">
        <f>+IF(D32=0,E31,IF(D32=1,(H31*$D$5*(1-com))/C31+E31,E31*(1-$D$5)))</f>
        <v>2.8025016126821853</v>
      </c>
      <c r="F32" s="10">
        <f t="shared" si="0"/>
        <v>20954.304558024698</v>
      </c>
      <c r="G32" s="10">
        <f t="shared" si="1"/>
        <v>0</v>
      </c>
      <c r="H32" s="10">
        <f>+IF(D32=0,H31*(1+$D$6/365),IF(D32=1,H31*(1-$D$5)*(1+$D$6/365),(H31-G32*(1-com))*(1+$D$6/365)))</f>
        <v>77790.872760008846</v>
      </c>
    </row>
    <row r="33" spans="2:8" ht="15" thickBot="1" x14ac:dyDescent="0.35">
      <c r="B33" s="7">
        <v>43762</v>
      </c>
      <c r="C33" s="6">
        <v>7422.7</v>
      </c>
      <c r="D33" s="6">
        <v>1</v>
      </c>
      <c r="E33" s="11">
        <f>+IF(D33=0,E32,IF(D33=1,(H32*$D$5*(1-com))/C32+E32,E32*(1-$D$5)))</f>
        <v>5.9081021903019053</v>
      </c>
      <c r="F33" s="10">
        <f t="shared" si="0"/>
        <v>43854.07012795395</v>
      </c>
      <c r="G33" s="10">
        <f t="shared" si="1"/>
        <v>0</v>
      </c>
      <c r="H33" s="10">
        <f>+IF(D33=0,H32*(1+$D$6/365),IF(D33=1,H32*(1-$D$5)*(1+$D$6/365),(H32-G33*(1-com))*(1+$D$6/365)))</f>
        <v>54453.610932006188</v>
      </c>
    </row>
    <row r="34" spans="2:8" ht="15" thickBot="1" x14ac:dyDescent="0.35">
      <c r="B34" s="7">
        <v>43763</v>
      </c>
      <c r="C34" s="6">
        <v>8658.2999999999993</v>
      </c>
      <c r="D34" s="6">
        <v>1</v>
      </c>
      <c r="E34" s="11">
        <f>+IF(D34=0,E33,IF(D34=1,(H33*$D$5*(1-com))/C33+E33,E33*(1-$D$5)))</f>
        <v>8.0979256862270876</v>
      </c>
      <c r="F34" s="10">
        <f t="shared" si="0"/>
        <v>70114.269969059984</v>
      </c>
      <c r="G34" s="10">
        <f t="shared" si="1"/>
        <v>0</v>
      </c>
      <c r="H34" s="10">
        <f>+IF(D34=0,H33*(1+$D$6/365),IF(D34=1,H33*(1-$D$5)*(1+$D$6/365),(H33-G34*(1-com))*(1+$D$6/365)))</f>
        <v>38117.527652404329</v>
      </c>
    </row>
    <row r="35" spans="2:8" ht="15" thickBot="1" x14ac:dyDescent="0.35">
      <c r="B35" s="7">
        <v>43764</v>
      </c>
      <c r="C35" s="6">
        <v>9230.6</v>
      </c>
      <c r="D35" s="6">
        <v>1</v>
      </c>
      <c r="E35" s="11">
        <f>+IF(D35=0,E34,IF(D35=1,(H34*$D$5*(1-com))/C34+E34,E34*(1-$D$5)))</f>
        <v>9.4120499374360662</v>
      </c>
      <c r="F35" s="10">
        <f t="shared" si="0"/>
        <v>86878.868152497351</v>
      </c>
      <c r="G35" s="10">
        <f t="shared" si="1"/>
        <v>0</v>
      </c>
      <c r="H35" s="10">
        <f>+IF(D35=0,H34*(1+$D$6/365),IF(D35=1,H34*(1-$D$5)*(1+$D$6/365),(H34-G35*(1-com))*(1+$D$6/365)))</f>
        <v>26682.269356683028</v>
      </c>
    </row>
    <row r="36" spans="2:8" ht="15" thickBot="1" x14ac:dyDescent="0.35">
      <c r="B36" s="7">
        <v>43765</v>
      </c>
      <c r="C36" s="6">
        <v>9529.6</v>
      </c>
      <c r="D36" s="6">
        <v>-1</v>
      </c>
      <c r="E36" s="11">
        <f>+IF(D36=0,E35,IF(D36=1,(H35*$D$5*(1-com))/C35+E35,E35*(1-$D$5)))</f>
        <v>6.588434956205246</v>
      </c>
      <c r="F36" s="10">
        <f t="shared" si="0"/>
        <v>62785.149758653512</v>
      </c>
      <c r="G36" s="10">
        <f t="shared" si="1"/>
        <v>-26063.66044574921</v>
      </c>
      <c r="H36" s="10">
        <f>+IF(D36=0,H35*(1+$D$6/365),IF(D36=1,H35*(1-$D$5)*(1+$D$6/365),(H35-G36*(1-com))*(1+$D$6/365)))</f>
        <v>52615.611500203493</v>
      </c>
    </row>
    <row r="37" spans="2:8" ht="15" thickBot="1" x14ac:dyDescent="0.35">
      <c r="B37" s="7">
        <v>43766</v>
      </c>
      <c r="C37" s="6">
        <v>9207.2000000000007</v>
      </c>
      <c r="D37" s="6">
        <v>1</v>
      </c>
      <c r="E37" s="11">
        <f>+IF(D37=0,E36,IF(D37=1,(H36*$D$5*(1-com))/C36+E36,E36*(1-$D$5)))</f>
        <v>8.2365377131741369</v>
      </c>
      <c r="F37" s="10">
        <f t="shared" si="0"/>
        <v>75835.450032736917</v>
      </c>
      <c r="G37" s="10">
        <f t="shared" si="1"/>
        <v>0</v>
      </c>
      <c r="H37" s="10">
        <f>+IF(D37=0,H36*(1+$D$6/365),IF(D37=1,H36*(1-$D$5)*(1+$D$6/365),(H36-G37*(1-com))*(1+$D$6/365)))</f>
        <v>36830.928050142444</v>
      </c>
    </row>
    <row r="38" spans="2:8" ht="15" thickBot="1" x14ac:dyDescent="0.35">
      <c r="B38" s="7">
        <v>43767</v>
      </c>
      <c r="C38" s="6">
        <v>9411.2999999999993</v>
      </c>
      <c r="D38" s="6">
        <v>-1</v>
      </c>
      <c r="E38" s="11">
        <f>+IF(D38=0,E37,IF(D38=1,(H37*$D$5*(1-com))/C37+E37,E37*(1-$D$5)))</f>
        <v>5.7655763992218958</v>
      </c>
      <c r="F38" s="10">
        <f t="shared" si="0"/>
        <v>54261.569165997025</v>
      </c>
      <c r="G38" s="10">
        <f t="shared" si="1"/>
        <v>-22750.635009821075</v>
      </c>
      <c r="H38" s="10">
        <f>+IF(D38=0,H37*(1+$D$6/365),IF(D38=1,H37*(1-$D$5)*(1+$D$6/365),(H37-G38*(1-com))*(1+$D$6/365)))</f>
        <v>59467.809884914415</v>
      </c>
    </row>
    <row r="39" spans="2:8" ht="15" thickBot="1" x14ac:dyDescent="0.35">
      <c r="B39" s="7">
        <v>43768</v>
      </c>
      <c r="C39" s="6">
        <v>9157.9</v>
      </c>
      <c r="D39" s="6">
        <v>0</v>
      </c>
      <c r="E39" s="11">
        <f>+IF(D39=0,E38,IF(D39=1,(H38*$D$5*(1-com))/C38+E38,E38*(1-$D$5)))</f>
        <v>5.7655763992218958</v>
      </c>
      <c r="F39" s="10">
        <f t="shared" si="0"/>
        <v>52800.5721064342</v>
      </c>
      <c r="G39" s="10">
        <f t="shared" si="1"/>
        <v>0</v>
      </c>
      <c r="H39" s="10">
        <f>+IF(D39=0,H38*(1+$D$6/365),IF(D39=1,H38*(1-$D$5)*(1+$D$6/365),(H38-G39*(1-com))*(1+$D$6/365)))</f>
        <v>59467.809884914415</v>
      </c>
    </row>
    <row r="40" spans="2:8" ht="15" thickBot="1" x14ac:dyDescent="0.35">
      <c r="B40" s="7">
        <v>43769</v>
      </c>
      <c r="C40" s="6">
        <v>9152.6</v>
      </c>
      <c r="D40" s="6">
        <v>0</v>
      </c>
      <c r="E40" s="11">
        <f>+IF(D40=0,E39,IF(D40=1,(H39*$D$5*(1-com))/C39+E39,E39*(1-$D$5)))</f>
        <v>5.7655763992218958</v>
      </c>
      <c r="F40" s="10">
        <f t="shared" si="0"/>
        <v>52770.014551518325</v>
      </c>
      <c r="G40" s="10">
        <f t="shared" si="1"/>
        <v>0</v>
      </c>
      <c r="H40" s="10">
        <f>+IF(D40=0,H39*(1+$D$6/365),IF(D40=1,H39*(1-$D$5)*(1+$D$6/365),(H39-G40*(1-com))*(1+$D$6/365)))</f>
        <v>59467.809884914415</v>
      </c>
    </row>
    <row r="41" spans="2:8" ht="15" thickBot="1" x14ac:dyDescent="0.35">
      <c r="B41" s="7">
        <v>43770</v>
      </c>
      <c r="C41" s="6">
        <v>9230.1</v>
      </c>
      <c r="D41" s="6">
        <v>0</v>
      </c>
      <c r="E41" s="11">
        <f>+IF(D41=0,E40,IF(D41=1,(H40*$D$5*(1-com))/C40+E40,E40*(1-$D$5)))</f>
        <v>5.7655763992218958</v>
      </c>
      <c r="F41" s="10">
        <f t="shared" si="0"/>
        <v>53216.846722458024</v>
      </c>
      <c r="G41" s="10">
        <f t="shared" si="1"/>
        <v>0</v>
      </c>
      <c r="H41" s="10">
        <f>+IF(D41=0,H40*(1+$D$6/365),IF(D41=1,H40*(1-$D$5)*(1+$D$6/365),(H40-G41*(1-com))*(1+$D$6/365)))</f>
        <v>59467.809884914415</v>
      </c>
    </row>
    <row r="42" spans="2:8" ht="15" thickBot="1" x14ac:dyDescent="0.35">
      <c r="B42" s="7">
        <v>43771</v>
      </c>
      <c r="C42" s="6">
        <v>9300.6</v>
      </c>
      <c r="D42" s="6">
        <v>0</v>
      </c>
      <c r="E42" s="11">
        <f>+IF(D42=0,E41,IF(D42=1,(H41*$D$5*(1-com))/C41+E41,E41*(1-$D$5)))</f>
        <v>5.7655763992218958</v>
      </c>
      <c r="F42" s="10">
        <f t="shared" si="0"/>
        <v>53623.319858603165</v>
      </c>
      <c r="G42" s="10">
        <f t="shared" si="1"/>
        <v>0</v>
      </c>
      <c r="H42" s="10">
        <f>+IF(D42=0,H41*(1+$D$6/365),IF(D42=1,H41*(1-$D$5)*(1+$D$6/365),(H41-G42*(1-com))*(1+$D$6/365)))</f>
        <v>59467.809884914415</v>
      </c>
    </row>
    <row r="43" spans="2:8" ht="15" thickBot="1" x14ac:dyDescent="0.35">
      <c r="B43" s="7">
        <v>43772</v>
      </c>
      <c r="C43" s="6">
        <v>9198.2999999999993</v>
      </c>
      <c r="D43" s="6">
        <v>1</v>
      </c>
      <c r="E43" s="11">
        <f>+IF(D43=0,E42,IF(D43=1,(H42*$D$5*(1-com))/C42+E42,E42*(1-$D$5)))</f>
        <v>7.6741781292873696</v>
      </c>
      <c r="F43" s="10">
        <f t="shared" si="0"/>
        <v>70589.392686624007</v>
      </c>
      <c r="G43" s="10">
        <f t="shared" si="1"/>
        <v>0</v>
      </c>
      <c r="H43" s="10">
        <f>+IF(D43=0,H42*(1+$D$6/365),IF(D43=1,H42*(1-$D$5)*(1+$D$6/365),(H42-G43*(1-com))*(1+$D$6/365)))</f>
        <v>41627.466919440085</v>
      </c>
    </row>
    <row r="44" spans="2:8" ht="15" thickBot="1" x14ac:dyDescent="0.35">
      <c r="B44" s="7">
        <v>43773</v>
      </c>
      <c r="C44" s="6">
        <v>9396.4</v>
      </c>
      <c r="D44" s="6">
        <v>0</v>
      </c>
      <c r="E44" s="11">
        <f>+IF(D44=0,E43,IF(D44=1,(H43*$D$5*(1-com))/C43+E43,E43*(1-$D$5)))</f>
        <v>7.6741781292873696</v>
      </c>
      <c r="F44" s="10">
        <f t="shared" si="0"/>
        <v>72109.647374035834</v>
      </c>
      <c r="G44" s="10">
        <f t="shared" si="1"/>
        <v>0</v>
      </c>
      <c r="H44" s="10">
        <f>+IF(D44=0,H43*(1+$D$6/365),IF(D44=1,H43*(1-$D$5)*(1+$D$6/365),(H43-G44*(1-com))*(1+$D$6/365)))</f>
        <v>41627.466919440085</v>
      </c>
    </row>
    <row r="45" spans="2:8" ht="15" thickBot="1" x14ac:dyDescent="0.35">
      <c r="B45" s="7">
        <v>43774</v>
      </c>
      <c r="C45" s="6">
        <v>9310.7999999999993</v>
      </c>
      <c r="D45" s="6">
        <v>0</v>
      </c>
      <c r="E45" s="11">
        <f>+IF(D45=0,E44,IF(D45=1,(H44*$D$5*(1-com))/C44+E44,E44*(1-$D$5)))</f>
        <v>7.6741781292873696</v>
      </c>
      <c r="F45" s="10">
        <f t="shared" si="0"/>
        <v>71452.737726168838</v>
      </c>
      <c r="G45" s="10">
        <f t="shared" si="1"/>
        <v>0</v>
      </c>
      <c r="H45" s="10">
        <f>+IF(D45=0,H44*(1+$D$6/365),IF(D45=1,H44*(1-$D$5)*(1+$D$6/365),(H44-G45*(1-com))*(1+$D$6/365)))</f>
        <v>41627.466919440085</v>
      </c>
    </row>
    <row r="46" spans="2:8" ht="15" thickBot="1" x14ac:dyDescent="0.35">
      <c r="B46" s="7">
        <v>43775</v>
      </c>
      <c r="C46" s="6">
        <v>9338.9</v>
      </c>
      <c r="D46" s="6">
        <v>0</v>
      </c>
      <c r="E46" s="11">
        <f>+IF(D46=0,E45,IF(D46=1,(H45*$D$5*(1-com))/C45+E45,E45*(1-$D$5)))</f>
        <v>7.6741781292873696</v>
      </c>
      <c r="F46" s="10">
        <f t="shared" si="0"/>
        <v>71668.382131601815</v>
      </c>
      <c r="G46" s="10">
        <f t="shared" si="1"/>
        <v>0</v>
      </c>
      <c r="H46" s="10">
        <f>+IF(D46=0,H45*(1+$D$6/365),IF(D46=1,H45*(1-$D$5)*(1+$D$6/365),(H45-G46*(1-com))*(1+$D$6/365)))</f>
        <v>41627.466919440085</v>
      </c>
    </row>
    <row r="47" spans="2:8" ht="15" thickBot="1" x14ac:dyDescent="0.35">
      <c r="B47" s="7">
        <v>43776</v>
      </c>
      <c r="C47" s="6">
        <v>9223.5</v>
      </c>
      <c r="D47" s="6">
        <v>-1</v>
      </c>
      <c r="E47" s="11">
        <f>+IF(D47=0,E46,IF(D47=1,(H46*$D$5*(1-com))/C46+E46,E46*(1-$D$5)))</f>
        <v>5.3719246905011584</v>
      </c>
      <c r="F47" s="10">
        <f t="shared" si="0"/>
        <v>49547.947382837432</v>
      </c>
      <c r="G47" s="10">
        <f t="shared" si="1"/>
        <v>-21500.514639480549</v>
      </c>
      <c r="H47" s="10">
        <f>+IF(D47=0,H46*(1+$D$6/365),IF(D47=1,H46*(1-$D$5)*(1+$D$6/365),(H46-G47*(1-com))*(1+$D$6/365)))</f>
        <v>63020.478985723232</v>
      </c>
    </row>
    <row r="48" spans="2:8" ht="15" thickBot="1" x14ac:dyDescent="0.35">
      <c r="B48" s="7">
        <v>43777</v>
      </c>
      <c r="C48" s="6">
        <v>8778.2000000000007</v>
      </c>
      <c r="D48" s="6">
        <v>0</v>
      </c>
      <c r="E48" s="11">
        <f>+IF(D48=0,E47,IF(D48=1,(H47*$D$5*(1-com))/C47+E47,E47*(1-$D$5)))</f>
        <v>5.3719246905011584</v>
      </c>
      <c r="F48" s="10">
        <f t="shared" si="0"/>
        <v>47155.829318157274</v>
      </c>
      <c r="G48" s="10">
        <f t="shared" si="1"/>
        <v>0</v>
      </c>
      <c r="H48" s="10">
        <f>+IF(D48=0,H47*(1+$D$6/365),IF(D48=1,H47*(1-$D$5)*(1+$D$6/365),(H47-G48*(1-com))*(1+$D$6/365)))</f>
        <v>63020.478985723232</v>
      </c>
    </row>
    <row r="49" spans="2:8" ht="15" thickBot="1" x14ac:dyDescent="0.35">
      <c r="B49" s="7">
        <v>43778</v>
      </c>
      <c r="C49" s="6">
        <v>8804.5</v>
      </c>
      <c r="D49" s="6">
        <v>1</v>
      </c>
      <c r="E49" s="11">
        <f>+IF(D49=0,E48,IF(D49=1,(H48*$D$5*(1-com))/C48+E48,E48*(1-$D$5)))</f>
        <v>7.5149167591756454</v>
      </c>
      <c r="F49" s="10">
        <f t="shared" si="0"/>
        <v>66165.084606161967</v>
      </c>
      <c r="G49" s="10">
        <f t="shared" si="1"/>
        <v>0</v>
      </c>
      <c r="H49" s="10">
        <f>+IF(D49=0,H48*(1+$D$6/365),IF(D49=1,H48*(1-$D$5)*(1+$D$6/365),(H48-G49*(1-com))*(1+$D$6/365)))</f>
        <v>44114.33529000626</v>
      </c>
    </row>
    <row r="50" spans="2:8" ht="15" thickBot="1" x14ac:dyDescent="0.35">
      <c r="B50" s="7">
        <v>43779</v>
      </c>
      <c r="C50" s="6">
        <v>9036.7999999999993</v>
      </c>
      <c r="D50" s="6">
        <v>-1</v>
      </c>
      <c r="E50" s="11">
        <f>+IF(D50=0,E49,IF(D50=1,(H49*$D$5*(1-com))/C49+E49,E49*(1-$D$5)))</f>
        <v>5.2604417314229517</v>
      </c>
      <c r="F50" s="10">
        <f t="shared" si="0"/>
        <v>47537.559838522924</v>
      </c>
      <c r="G50" s="10">
        <f t="shared" si="1"/>
        <v>-19849.525381848591</v>
      </c>
      <c r="H50" s="10">
        <f>+IF(D50=0,H49*(1+$D$6/365),IF(D50=1,H49*(1-$D$5)*(1+$D$6/365),(H49-G50*(1-com))*(1+$D$6/365)))</f>
        <v>63864.61304494561</v>
      </c>
    </row>
    <row r="51" spans="2:8" ht="15" thickBot="1" x14ac:dyDescent="0.35">
      <c r="B51" s="7">
        <v>43780</v>
      </c>
      <c r="C51" s="6">
        <v>8736.9</v>
      </c>
      <c r="D51" s="6">
        <v>0</v>
      </c>
      <c r="E51" s="11">
        <f>+IF(D51=0,E50,IF(D51=1,(H50*$D$5*(1-com))/C50+E50,E50*(1-$D$5)))</f>
        <v>5.2604417314229517</v>
      </c>
      <c r="F51" s="10">
        <f t="shared" si="0"/>
        <v>45959.953363269182</v>
      </c>
      <c r="G51" s="10">
        <f t="shared" si="1"/>
        <v>0</v>
      </c>
      <c r="H51" s="10">
        <f>+IF(D51=0,H50*(1+$D$6/365),IF(D51=1,H50*(1-$D$5)*(1+$D$6/365),(H50-G51*(1-com))*(1+$D$6/365)))</f>
        <v>63864.61304494561</v>
      </c>
    </row>
    <row r="52" spans="2:8" ht="15" thickBot="1" x14ac:dyDescent="0.35">
      <c r="B52" s="7">
        <v>43781</v>
      </c>
      <c r="C52" s="6">
        <v>8812.6</v>
      </c>
      <c r="D52" s="6">
        <v>0</v>
      </c>
      <c r="E52" s="11">
        <f>+IF(D52=0,E51,IF(D52=1,(H51*$D$5*(1-com))/C51+E51,E51*(1-$D$5)))</f>
        <v>5.2604417314229517</v>
      </c>
      <c r="F52" s="10">
        <f t="shared" si="0"/>
        <v>46358.168802337903</v>
      </c>
      <c r="G52" s="10">
        <f t="shared" si="1"/>
        <v>0</v>
      </c>
      <c r="H52" s="10">
        <f>+IF(D52=0,H51*(1+$D$6/365),IF(D52=1,H51*(1-$D$5)*(1+$D$6/365),(H51-G52*(1-com))*(1+$D$6/365)))</f>
        <v>63864.61304494561</v>
      </c>
    </row>
    <row r="53" spans="2:8" ht="15" thickBot="1" x14ac:dyDescent="0.35">
      <c r="B53" s="7">
        <v>43782</v>
      </c>
      <c r="C53" s="6">
        <v>8783.1</v>
      </c>
      <c r="D53" s="6">
        <v>0</v>
      </c>
      <c r="E53" s="11">
        <f>+IF(D53=0,E52,IF(D53=1,(H52*$D$5*(1-com))/C52+E52,E52*(1-$D$5)))</f>
        <v>5.2604417314229517</v>
      </c>
      <c r="F53" s="10">
        <f t="shared" si="0"/>
        <v>46202.98577126093</v>
      </c>
      <c r="G53" s="10">
        <f t="shared" si="1"/>
        <v>0</v>
      </c>
      <c r="H53" s="10">
        <f>+IF(D53=0,H52*(1+$D$6/365),IF(D53=1,H52*(1-$D$5)*(1+$D$6/365),(H52-G53*(1-com))*(1+$D$6/365)))</f>
        <v>63864.61304494561</v>
      </c>
    </row>
    <row r="54" spans="2:8" ht="15" thickBot="1" x14ac:dyDescent="0.35">
      <c r="B54" s="7">
        <v>43783</v>
      </c>
      <c r="C54" s="6">
        <v>8661.2000000000007</v>
      </c>
      <c r="D54" s="6">
        <v>-1</v>
      </c>
      <c r="E54" s="11">
        <f>+IF(D54=0,E53,IF(D54=1,(H53*$D$5*(1-com))/C53+E53,E53*(1-$D$5)))</f>
        <v>3.6823092119960661</v>
      </c>
      <c r="F54" s="10">
        <f t="shared" si="0"/>
        <v>31893.21654694033</v>
      </c>
      <c r="G54" s="10">
        <f t="shared" si="1"/>
        <v>-13860.895731378279</v>
      </c>
      <c r="H54" s="10">
        <f>+IF(D54=0,H53*(1+$D$6/365),IF(D54=1,H53*(1-$D$5)*(1+$D$6/365),(H53-G54*(1-com))*(1+$D$6/365)))</f>
        <v>77656.204297666991</v>
      </c>
    </row>
    <row r="55" spans="2:8" ht="15" thickBot="1" x14ac:dyDescent="0.35">
      <c r="B55" s="7">
        <v>43784</v>
      </c>
      <c r="C55" s="6">
        <v>8476.2999999999993</v>
      </c>
      <c r="D55" s="6">
        <v>0</v>
      </c>
      <c r="E55" s="11">
        <f>+IF(D55=0,E54,IF(D55=1,(H54*$D$5*(1-com))/C54+E54,E54*(1-$D$5)))</f>
        <v>3.6823092119960661</v>
      </c>
      <c r="F55" s="10">
        <f t="shared" si="0"/>
        <v>31212.357573642254</v>
      </c>
      <c r="G55" s="10">
        <f t="shared" si="1"/>
        <v>0</v>
      </c>
      <c r="H55" s="10">
        <f>+IF(D55=0,H54*(1+$D$6/365),IF(D55=1,H54*(1-$D$5)*(1+$D$6/365),(H54-G55*(1-com))*(1+$D$6/365)))</f>
        <v>77656.204297666991</v>
      </c>
    </row>
    <row r="56" spans="2:8" ht="15" thickBot="1" x14ac:dyDescent="0.35">
      <c r="B56" s="7">
        <v>43785</v>
      </c>
      <c r="C56" s="6">
        <v>8497.2999999999993</v>
      </c>
      <c r="D56" s="6">
        <v>0</v>
      </c>
      <c r="E56" s="11">
        <f>+IF(D56=0,E55,IF(D56=1,(H55*$D$5*(1-com))/C55+E55,E55*(1-$D$5)))</f>
        <v>3.6823092119960661</v>
      </c>
      <c r="F56" s="10">
        <f t="shared" si="0"/>
        <v>31289.686067094171</v>
      </c>
      <c r="G56" s="10">
        <f t="shared" si="1"/>
        <v>0</v>
      </c>
      <c r="H56" s="10">
        <f>+IF(D56=0,H55*(1+$D$6/365),IF(D56=1,H55*(1-$D$5)*(1+$D$6/365),(H55-G56*(1-com))*(1+$D$6/365)))</f>
        <v>77656.204297666991</v>
      </c>
    </row>
    <row r="57" spans="2:8" ht="15" thickBot="1" x14ac:dyDescent="0.35">
      <c r="B57" s="7">
        <v>43786</v>
      </c>
      <c r="C57" s="6">
        <v>8509.7999999999993</v>
      </c>
      <c r="D57" s="6">
        <v>-1</v>
      </c>
      <c r="E57" s="11">
        <f>+IF(D57=0,E56,IF(D57=1,(H56*$D$5*(1-com))/C56+E56,E56*(1-$D$5)))</f>
        <v>2.5776164483972459</v>
      </c>
      <c r="F57" s="10">
        <f t="shared" si="0"/>
        <v>21935.000452570883</v>
      </c>
      <c r="G57" s="10">
        <f t="shared" si="1"/>
        <v>-9386.9058201282533</v>
      </c>
      <c r="H57" s="10">
        <f>+IF(D57=0,H56*(1+$D$6/365),IF(D57=1,H56*(1-$D$5)*(1+$D$6/365),(H56-G57*(1-com))*(1+$D$6/365)))</f>
        <v>86996.175588694605</v>
      </c>
    </row>
    <row r="58" spans="2:8" ht="15" thickBot="1" x14ac:dyDescent="0.35">
      <c r="B58" s="7">
        <v>43787</v>
      </c>
      <c r="C58" s="6">
        <v>8208.4</v>
      </c>
      <c r="D58" s="6">
        <v>0</v>
      </c>
      <c r="E58" s="11">
        <f>+IF(D58=0,E57,IF(D58=1,(H57*$D$5*(1-com))/C57+E57,E57*(1-$D$5)))</f>
        <v>2.5776164483972459</v>
      </c>
      <c r="F58" s="10">
        <f t="shared" si="0"/>
        <v>21158.106855023951</v>
      </c>
      <c r="G58" s="10">
        <f t="shared" si="1"/>
        <v>0</v>
      </c>
      <c r="H58" s="10">
        <f>+IF(D58=0,H57*(1+$D$6/365),IF(D58=1,H57*(1-$D$5)*(1+$D$6/365),(H57-G58*(1-com))*(1+$D$6/365)))</f>
        <v>86996.175588694605</v>
      </c>
    </row>
    <row r="59" spans="2:8" ht="15" thickBot="1" x14ac:dyDescent="0.35">
      <c r="B59" s="7">
        <v>43788</v>
      </c>
      <c r="C59" s="6">
        <v>8145.7</v>
      </c>
      <c r="D59" s="6">
        <v>0</v>
      </c>
      <c r="E59" s="11">
        <f>+IF(D59=0,E58,IF(D59=1,(H58*$D$5*(1-com))/C58+E58,E58*(1-$D$5)))</f>
        <v>2.5776164483972459</v>
      </c>
      <c r="F59" s="10">
        <f t="shared" si="0"/>
        <v>20996.490303709445</v>
      </c>
      <c r="G59" s="10">
        <f t="shared" si="1"/>
        <v>0</v>
      </c>
      <c r="H59" s="10">
        <f>+IF(D59=0,H58*(1+$D$6/365),IF(D59=1,H58*(1-$D$5)*(1+$D$6/365),(H58-G59*(1-com))*(1+$D$6/365)))</f>
        <v>86996.175588694605</v>
      </c>
    </row>
    <row r="60" spans="2:8" ht="15" thickBot="1" x14ac:dyDescent="0.35">
      <c r="B60" s="7">
        <v>43789</v>
      </c>
      <c r="C60" s="6">
        <v>8099.3</v>
      </c>
      <c r="D60" s="6">
        <v>-1</v>
      </c>
      <c r="E60" s="11">
        <f>+IF(D60=0,E59,IF(D60=1,(H59*$D$5*(1-com))/C59+E59,E59*(1-$D$5)))</f>
        <v>1.804331513878072</v>
      </c>
      <c r="F60" s="10">
        <f t="shared" si="0"/>
        <v>14613.822230352669</v>
      </c>
      <c r="G60" s="10">
        <f t="shared" si="1"/>
        <v>-6298.9470911128346</v>
      </c>
      <c r="H60" s="10">
        <f>+IF(D60=0,H59*(1+$D$6/365),IF(D60=1,H59*(1-$D$5)*(1+$D$6/365),(H59-G60*(1-com))*(1+$D$6/365)))</f>
        <v>93263.627944351872</v>
      </c>
    </row>
    <row r="61" spans="2:8" ht="15" thickBot="1" x14ac:dyDescent="0.35">
      <c r="B61" s="7">
        <v>43790</v>
      </c>
      <c r="C61" s="6">
        <v>7627.9</v>
      </c>
      <c r="D61" s="6">
        <v>1</v>
      </c>
      <c r="E61" s="11">
        <f>+IF(D61=0,E60,IF(D61=1,(H60*$D$5*(1-com))/C60+E60,E60*(1-$D$5)))</f>
        <v>5.2415659590016048</v>
      </c>
      <c r="F61" s="10">
        <f t="shared" si="0"/>
        <v>39982.140978668336</v>
      </c>
      <c r="G61" s="10">
        <f t="shared" si="1"/>
        <v>0</v>
      </c>
      <c r="H61" s="10">
        <f>+IF(D61=0,H60*(1+$D$6/365),IF(D61=1,H60*(1-$D$5)*(1+$D$6/365),(H60-G61*(1-com))*(1+$D$6/365)))</f>
        <v>65284.539561046309</v>
      </c>
    </row>
    <row r="62" spans="2:8" ht="15" thickBot="1" x14ac:dyDescent="0.35">
      <c r="B62" s="7">
        <v>43791</v>
      </c>
      <c r="C62" s="6">
        <v>7272.5</v>
      </c>
      <c r="D62" s="6">
        <v>0</v>
      </c>
      <c r="E62" s="11">
        <f>+IF(D62=0,E61,IF(D62=1,(H61*$D$5*(1-com))/C61+E61,E61*(1-$D$5)))</f>
        <v>5.2415659590016048</v>
      </c>
      <c r="F62" s="10">
        <f t="shared" si="0"/>
        <v>38119.288436839168</v>
      </c>
      <c r="G62" s="10">
        <f t="shared" si="1"/>
        <v>0</v>
      </c>
      <c r="H62" s="10">
        <f>+IF(D62=0,H61*(1+$D$6/365),IF(D62=1,H61*(1-$D$5)*(1+$D$6/365),(H61-G62*(1-com))*(1+$D$6/365)))</f>
        <v>65284.539561046309</v>
      </c>
    </row>
  </sheetData>
  <mergeCells count="5">
    <mergeCell ref="B2:C2"/>
    <mergeCell ref="B3:C3"/>
    <mergeCell ref="B4:C4"/>
    <mergeCell ref="B5:C5"/>
    <mergeCell ref="B6:C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0E214-881A-4B81-8FC6-7299ACD452C6}">
  <dimension ref="A1:B198"/>
  <sheetViews>
    <sheetView workbookViewId="0">
      <selection sqref="A1:B198"/>
    </sheetView>
  </sheetViews>
  <sheetFormatPr baseColWidth="10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s="1">
        <v>43595</v>
      </c>
      <c r="B2">
        <v>6386</v>
      </c>
    </row>
    <row r="3" spans="1:2" x14ac:dyDescent="0.3">
      <c r="A3" s="1">
        <v>43596</v>
      </c>
      <c r="B3">
        <v>7190.3</v>
      </c>
    </row>
    <row r="4" spans="1:2" x14ac:dyDescent="0.3">
      <c r="A4" s="1">
        <v>43597</v>
      </c>
      <c r="B4">
        <v>6984.8</v>
      </c>
    </row>
    <row r="5" spans="1:2" x14ac:dyDescent="0.3">
      <c r="A5" s="1">
        <v>43598</v>
      </c>
      <c r="B5">
        <v>7806</v>
      </c>
    </row>
    <row r="6" spans="1:2" x14ac:dyDescent="0.3">
      <c r="A6" s="1">
        <v>43599</v>
      </c>
      <c r="B6">
        <v>7994.6</v>
      </c>
    </row>
    <row r="7" spans="1:2" x14ac:dyDescent="0.3">
      <c r="A7" s="1">
        <v>43600</v>
      </c>
      <c r="B7">
        <v>8164.6</v>
      </c>
    </row>
    <row r="8" spans="1:2" x14ac:dyDescent="0.3">
      <c r="A8" s="1">
        <v>43601</v>
      </c>
      <c r="B8">
        <v>7871.8</v>
      </c>
    </row>
    <row r="9" spans="1:2" x14ac:dyDescent="0.3">
      <c r="A9" s="1">
        <v>43602</v>
      </c>
      <c r="B9">
        <v>7359.5</v>
      </c>
    </row>
    <row r="10" spans="1:2" x14ac:dyDescent="0.3">
      <c r="A10" s="1">
        <v>43603</v>
      </c>
      <c r="B10">
        <v>7262.6</v>
      </c>
    </row>
    <row r="11" spans="1:2" x14ac:dyDescent="0.3">
      <c r="A11" s="1">
        <v>43604</v>
      </c>
      <c r="B11">
        <v>8157.2</v>
      </c>
    </row>
    <row r="12" spans="1:2" x14ac:dyDescent="0.3">
      <c r="A12" s="1">
        <v>43605</v>
      </c>
      <c r="B12">
        <v>7965.3</v>
      </c>
    </row>
    <row r="13" spans="1:2" x14ac:dyDescent="0.3">
      <c r="A13" s="1">
        <v>43606</v>
      </c>
      <c r="B13">
        <v>7930.3</v>
      </c>
    </row>
    <row r="14" spans="1:2" x14ac:dyDescent="0.3">
      <c r="A14" s="1">
        <v>43607</v>
      </c>
      <c r="B14">
        <v>7635.7</v>
      </c>
    </row>
    <row r="15" spans="1:2" x14ac:dyDescent="0.3">
      <c r="A15" s="1">
        <v>43608</v>
      </c>
      <c r="B15">
        <v>7852.1</v>
      </c>
    </row>
    <row r="16" spans="1:2" x14ac:dyDescent="0.3">
      <c r="A16" s="1">
        <v>43609</v>
      </c>
      <c r="B16">
        <v>7970.1</v>
      </c>
    </row>
    <row r="17" spans="1:2" x14ac:dyDescent="0.3">
      <c r="A17" s="1">
        <v>43610</v>
      </c>
      <c r="B17">
        <v>8027.4</v>
      </c>
    </row>
    <row r="18" spans="1:2" x14ac:dyDescent="0.3">
      <c r="A18" s="1">
        <v>43611</v>
      </c>
      <c r="B18">
        <v>8630.2000000000007</v>
      </c>
    </row>
    <row r="19" spans="1:2" x14ac:dyDescent="0.3">
      <c r="A19" s="1">
        <v>43612</v>
      </c>
      <c r="B19">
        <v>8760.1</v>
      </c>
    </row>
    <row r="20" spans="1:2" x14ac:dyDescent="0.3">
      <c r="A20" s="1">
        <v>43613</v>
      </c>
      <c r="B20">
        <v>8716.2999999999993</v>
      </c>
    </row>
    <row r="21" spans="1:2" x14ac:dyDescent="0.3">
      <c r="A21" s="1">
        <v>43614</v>
      </c>
      <c r="B21">
        <v>8647.7999999999993</v>
      </c>
    </row>
    <row r="22" spans="1:2" x14ac:dyDescent="0.3">
      <c r="A22" s="1">
        <v>43615</v>
      </c>
      <c r="B22">
        <v>8271.9</v>
      </c>
    </row>
    <row r="23" spans="1:2" x14ac:dyDescent="0.3">
      <c r="A23" s="1">
        <v>43616</v>
      </c>
      <c r="B23">
        <v>8558.2999999999993</v>
      </c>
    </row>
    <row r="24" spans="1:2" x14ac:dyDescent="0.3">
      <c r="A24" s="1">
        <v>43617</v>
      </c>
      <c r="B24">
        <v>8545.7000000000007</v>
      </c>
    </row>
    <row r="25" spans="1:2" x14ac:dyDescent="0.3">
      <c r="A25" s="1">
        <v>43618</v>
      </c>
      <c r="B25">
        <v>8728.6</v>
      </c>
    </row>
    <row r="26" spans="1:2" x14ac:dyDescent="0.3">
      <c r="A26" s="1">
        <v>43619</v>
      </c>
      <c r="B26">
        <v>8124.8</v>
      </c>
    </row>
    <row r="27" spans="1:2" x14ac:dyDescent="0.3">
      <c r="A27" s="1">
        <v>43620</v>
      </c>
      <c r="B27">
        <v>7685.5</v>
      </c>
    </row>
    <row r="28" spans="1:2" x14ac:dyDescent="0.3">
      <c r="A28" s="1">
        <v>43621</v>
      </c>
      <c r="B28">
        <v>7779.1</v>
      </c>
    </row>
    <row r="29" spans="1:2" x14ac:dyDescent="0.3">
      <c r="A29" s="1">
        <v>43622</v>
      </c>
      <c r="B29">
        <v>7784.9</v>
      </c>
    </row>
    <row r="30" spans="1:2" x14ac:dyDescent="0.3">
      <c r="A30" s="1">
        <v>43623</v>
      </c>
      <c r="B30">
        <v>7985.2</v>
      </c>
    </row>
    <row r="31" spans="1:2" x14ac:dyDescent="0.3">
      <c r="A31" s="1">
        <v>43624</v>
      </c>
      <c r="B31">
        <v>7901.4</v>
      </c>
    </row>
    <row r="32" spans="1:2" x14ac:dyDescent="0.3">
      <c r="A32" s="1">
        <v>43625</v>
      </c>
      <c r="B32">
        <v>7635</v>
      </c>
    </row>
    <row r="33" spans="1:2" x14ac:dyDescent="0.3">
      <c r="A33" s="1">
        <v>43626</v>
      </c>
      <c r="B33">
        <v>7987.8</v>
      </c>
    </row>
    <row r="34" spans="1:2" x14ac:dyDescent="0.3">
      <c r="A34" s="1">
        <v>43627</v>
      </c>
      <c r="B34">
        <v>7888</v>
      </c>
    </row>
    <row r="35" spans="1:2" x14ac:dyDescent="0.3">
      <c r="A35" s="1">
        <v>43628</v>
      </c>
      <c r="B35">
        <v>8133.1</v>
      </c>
    </row>
    <row r="36" spans="1:2" x14ac:dyDescent="0.3">
      <c r="A36" s="1">
        <v>43629</v>
      </c>
      <c r="B36">
        <v>8219</v>
      </c>
    </row>
    <row r="37" spans="1:2" x14ac:dyDescent="0.3">
      <c r="A37" s="1">
        <v>43630</v>
      </c>
      <c r="B37">
        <v>8656.1</v>
      </c>
    </row>
    <row r="38" spans="1:2" x14ac:dyDescent="0.3">
      <c r="A38" s="1">
        <v>43631</v>
      </c>
      <c r="B38">
        <v>8812.5</v>
      </c>
    </row>
    <row r="39" spans="1:2" x14ac:dyDescent="0.3">
      <c r="A39" s="1">
        <v>43632</v>
      </c>
      <c r="B39">
        <v>8962.5</v>
      </c>
    </row>
    <row r="40" spans="1:2" x14ac:dyDescent="0.3">
      <c r="A40" s="1">
        <v>43633</v>
      </c>
      <c r="B40">
        <v>9318.7999999999993</v>
      </c>
    </row>
    <row r="41" spans="1:2" x14ac:dyDescent="0.3">
      <c r="A41" s="1">
        <v>43634</v>
      </c>
      <c r="B41">
        <v>9080.6</v>
      </c>
    </row>
    <row r="42" spans="1:2" x14ac:dyDescent="0.3">
      <c r="A42" s="1">
        <v>43635</v>
      </c>
      <c r="B42">
        <v>9255.4</v>
      </c>
    </row>
    <row r="43" spans="1:2" x14ac:dyDescent="0.3">
      <c r="A43" s="1">
        <v>43636</v>
      </c>
      <c r="B43">
        <v>9517</v>
      </c>
    </row>
    <row r="44" spans="1:2" x14ac:dyDescent="0.3">
      <c r="A44" s="1">
        <v>43637</v>
      </c>
      <c r="B44">
        <v>10179.299999999999</v>
      </c>
    </row>
    <row r="45" spans="1:2" x14ac:dyDescent="0.3">
      <c r="A45" s="1">
        <v>43638</v>
      </c>
      <c r="B45">
        <v>10721.7</v>
      </c>
    </row>
    <row r="46" spans="1:2" x14ac:dyDescent="0.3">
      <c r="A46" s="1">
        <v>43639</v>
      </c>
      <c r="B46">
        <v>10897.1</v>
      </c>
    </row>
    <row r="47" spans="1:2" x14ac:dyDescent="0.3">
      <c r="A47" s="1">
        <v>43640</v>
      </c>
      <c r="B47">
        <v>11046.4</v>
      </c>
    </row>
    <row r="48" spans="1:2" x14ac:dyDescent="0.3">
      <c r="A48" s="1">
        <v>43641</v>
      </c>
      <c r="B48">
        <v>11809.9</v>
      </c>
    </row>
    <row r="49" spans="1:2" x14ac:dyDescent="0.3">
      <c r="A49" s="1">
        <v>43642</v>
      </c>
      <c r="B49">
        <v>13063.8</v>
      </c>
    </row>
    <row r="50" spans="1:2" x14ac:dyDescent="0.3">
      <c r="A50" s="1">
        <v>43643</v>
      </c>
      <c r="B50">
        <v>11287.8</v>
      </c>
    </row>
    <row r="51" spans="1:2" x14ac:dyDescent="0.3">
      <c r="A51" s="1">
        <v>43644</v>
      </c>
      <c r="B51">
        <v>12409.1</v>
      </c>
    </row>
    <row r="52" spans="1:2" x14ac:dyDescent="0.3">
      <c r="A52" s="1">
        <v>43645</v>
      </c>
      <c r="B52">
        <v>11906.5</v>
      </c>
    </row>
    <row r="53" spans="1:2" x14ac:dyDescent="0.3">
      <c r="A53" s="1">
        <v>43646</v>
      </c>
      <c r="B53">
        <v>10818.6</v>
      </c>
    </row>
    <row r="54" spans="1:2" x14ac:dyDescent="0.3">
      <c r="A54" s="1">
        <v>43647</v>
      </c>
      <c r="B54">
        <v>10616.6</v>
      </c>
    </row>
    <row r="55" spans="1:2" x14ac:dyDescent="0.3">
      <c r="A55" s="1">
        <v>43648</v>
      </c>
      <c r="B55">
        <v>10835.9</v>
      </c>
    </row>
    <row r="56" spans="1:2" x14ac:dyDescent="0.3">
      <c r="A56" s="1">
        <v>43649</v>
      </c>
      <c r="B56">
        <v>11900.8</v>
      </c>
    </row>
    <row r="57" spans="1:2" x14ac:dyDescent="0.3">
      <c r="A57" s="1">
        <v>43650</v>
      </c>
      <c r="B57">
        <v>11163.1</v>
      </c>
    </row>
    <row r="58" spans="1:2" x14ac:dyDescent="0.3">
      <c r="A58" s="1">
        <v>43651</v>
      </c>
      <c r="B58">
        <v>10970.2</v>
      </c>
    </row>
    <row r="59" spans="1:2" x14ac:dyDescent="0.3">
      <c r="A59" s="1">
        <v>43652</v>
      </c>
      <c r="B59">
        <v>11268</v>
      </c>
    </row>
    <row r="60" spans="1:2" x14ac:dyDescent="0.3">
      <c r="A60" s="1">
        <v>43653</v>
      </c>
      <c r="B60">
        <v>11415.9</v>
      </c>
    </row>
    <row r="61" spans="1:2" x14ac:dyDescent="0.3">
      <c r="A61" s="1">
        <v>43654</v>
      </c>
      <c r="B61">
        <v>12252.6</v>
      </c>
    </row>
    <row r="62" spans="1:2" x14ac:dyDescent="0.3">
      <c r="A62" s="1">
        <v>43655</v>
      </c>
      <c r="B62">
        <v>12541.5</v>
      </c>
    </row>
    <row r="63" spans="1:2" x14ac:dyDescent="0.3">
      <c r="A63" s="1">
        <v>43656</v>
      </c>
      <c r="B63">
        <v>12110.6</v>
      </c>
    </row>
    <row r="64" spans="1:2" x14ac:dyDescent="0.3">
      <c r="A64" s="1">
        <v>43657</v>
      </c>
      <c r="B64">
        <v>11342.3</v>
      </c>
    </row>
    <row r="65" spans="1:2" x14ac:dyDescent="0.3">
      <c r="A65" s="1">
        <v>43658</v>
      </c>
      <c r="B65">
        <v>11762.1</v>
      </c>
    </row>
    <row r="66" spans="1:2" x14ac:dyDescent="0.3">
      <c r="A66" s="1">
        <v>43659</v>
      </c>
      <c r="B66">
        <v>11364.9</v>
      </c>
    </row>
    <row r="67" spans="1:2" x14ac:dyDescent="0.3">
      <c r="A67" s="1">
        <v>43660</v>
      </c>
      <c r="B67">
        <v>10200.1</v>
      </c>
    </row>
    <row r="68" spans="1:2" x14ac:dyDescent="0.3">
      <c r="A68" s="1">
        <v>43661</v>
      </c>
      <c r="B68">
        <v>10845.9</v>
      </c>
    </row>
    <row r="69" spans="1:2" x14ac:dyDescent="0.3">
      <c r="A69" s="1">
        <v>43662</v>
      </c>
      <c r="B69">
        <v>9424.7999999999993</v>
      </c>
    </row>
    <row r="70" spans="1:2" x14ac:dyDescent="0.3">
      <c r="A70" s="1">
        <v>43663</v>
      </c>
      <c r="B70">
        <v>9723.2000000000007</v>
      </c>
    </row>
    <row r="71" spans="1:2" x14ac:dyDescent="0.3">
      <c r="A71" s="1">
        <v>43664</v>
      </c>
      <c r="B71">
        <v>10651.4</v>
      </c>
    </row>
    <row r="72" spans="1:2" x14ac:dyDescent="0.3">
      <c r="A72" s="1">
        <v>43665</v>
      </c>
      <c r="B72">
        <v>10571.5</v>
      </c>
    </row>
    <row r="73" spans="1:2" x14ac:dyDescent="0.3">
      <c r="A73" s="1">
        <v>43666</v>
      </c>
      <c r="B73">
        <v>10826.7</v>
      </c>
    </row>
    <row r="74" spans="1:2" x14ac:dyDescent="0.3">
      <c r="A74" s="1">
        <v>43667</v>
      </c>
      <c r="B74">
        <v>10714.4</v>
      </c>
    </row>
    <row r="75" spans="1:2" x14ac:dyDescent="0.3">
      <c r="A75" s="1">
        <v>43668</v>
      </c>
      <c r="B75">
        <v>10412.5</v>
      </c>
    </row>
    <row r="76" spans="1:2" x14ac:dyDescent="0.3">
      <c r="A76" s="1">
        <v>43669</v>
      </c>
      <c r="B76">
        <v>9888.7000000000007</v>
      </c>
    </row>
    <row r="77" spans="1:2" x14ac:dyDescent="0.3">
      <c r="A77" s="1">
        <v>43670</v>
      </c>
      <c r="B77">
        <v>9804.2999999999993</v>
      </c>
    </row>
    <row r="78" spans="1:2" x14ac:dyDescent="0.3">
      <c r="A78" s="1">
        <v>43671</v>
      </c>
      <c r="B78">
        <v>9945.2999999999993</v>
      </c>
    </row>
    <row r="79" spans="1:2" x14ac:dyDescent="0.3">
      <c r="A79" s="1">
        <v>43672</v>
      </c>
      <c r="B79">
        <v>9831</v>
      </c>
    </row>
    <row r="80" spans="1:2" x14ac:dyDescent="0.3">
      <c r="A80" s="1">
        <v>43673</v>
      </c>
      <c r="B80">
        <v>9492.1</v>
      </c>
    </row>
    <row r="81" spans="1:2" x14ac:dyDescent="0.3">
      <c r="A81" s="1">
        <v>43674</v>
      </c>
      <c r="B81">
        <v>9727.7999999999993</v>
      </c>
    </row>
    <row r="82" spans="1:2" x14ac:dyDescent="0.3">
      <c r="A82" s="1">
        <v>43675</v>
      </c>
      <c r="B82">
        <v>9580.9</v>
      </c>
    </row>
    <row r="83" spans="1:2" x14ac:dyDescent="0.3">
      <c r="A83" s="1">
        <v>43676</v>
      </c>
      <c r="B83">
        <v>9580.7000000000007</v>
      </c>
    </row>
    <row r="84" spans="1:2" x14ac:dyDescent="0.3">
      <c r="A84" s="1">
        <v>43677</v>
      </c>
      <c r="B84">
        <v>10082</v>
      </c>
    </row>
    <row r="85" spans="1:2" x14ac:dyDescent="0.3">
      <c r="A85" s="1">
        <v>43678</v>
      </c>
      <c r="B85">
        <v>10380</v>
      </c>
    </row>
    <row r="86" spans="1:2" x14ac:dyDescent="0.3">
      <c r="A86" s="1">
        <v>43679</v>
      </c>
      <c r="B86">
        <v>10520.1</v>
      </c>
    </row>
    <row r="87" spans="1:2" x14ac:dyDescent="0.3">
      <c r="A87" s="1">
        <v>43680</v>
      </c>
      <c r="B87">
        <v>10815.7</v>
      </c>
    </row>
    <row r="88" spans="1:2" x14ac:dyDescent="0.3">
      <c r="A88" s="1">
        <v>43681</v>
      </c>
      <c r="B88">
        <v>10934.6</v>
      </c>
    </row>
    <row r="89" spans="1:2" x14ac:dyDescent="0.3">
      <c r="A89" s="1">
        <v>43682</v>
      </c>
      <c r="B89">
        <v>11816.8</v>
      </c>
    </row>
    <row r="90" spans="1:2" x14ac:dyDescent="0.3">
      <c r="A90" s="1">
        <v>43683</v>
      </c>
      <c r="B90">
        <v>11480.9</v>
      </c>
    </row>
    <row r="91" spans="1:2" x14ac:dyDescent="0.3">
      <c r="A91" s="1">
        <v>43684</v>
      </c>
      <c r="B91">
        <v>12013.9</v>
      </c>
    </row>
    <row r="92" spans="1:2" x14ac:dyDescent="0.3">
      <c r="A92" s="1">
        <v>43685</v>
      </c>
      <c r="B92">
        <v>12191.6</v>
      </c>
    </row>
    <row r="93" spans="1:2" x14ac:dyDescent="0.3">
      <c r="A93" s="1">
        <v>43686</v>
      </c>
      <c r="B93">
        <v>12089.8</v>
      </c>
    </row>
    <row r="94" spans="1:2" x14ac:dyDescent="0.3">
      <c r="A94" s="1">
        <v>43687</v>
      </c>
      <c r="B94">
        <v>11314.5</v>
      </c>
    </row>
    <row r="95" spans="1:2" x14ac:dyDescent="0.3">
      <c r="A95" s="1">
        <v>43688</v>
      </c>
      <c r="B95">
        <v>11517.2</v>
      </c>
    </row>
    <row r="96" spans="1:2" x14ac:dyDescent="0.3">
      <c r="A96" s="1">
        <v>43689</v>
      </c>
      <c r="B96">
        <v>11394.2</v>
      </c>
    </row>
    <row r="97" spans="1:2" x14ac:dyDescent="0.3">
      <c r="A97" s="1">
        <v>43690</v>
      </c>
      <c r="B97">
        <v>10892.9</v>
      </c>
    </row>
    <row r="98" spans="1:2" x14ac:dyDescent="0.3">
      <c r="A98" s="1">
        <v>43691</v>
      </c>
      <c r="B98">
        <v>10049.4</v>
      </c>
    </row>
    <row r="99" spans="1:2" x14ac:dyDescent="0.3">
      <c r="A99" s="1">
        <v>43692</v>
      </c>
      <c r="B99">
        <v>10303.4</v>
      </c>
    </row>
    <row r="100" spans="1:2" x14ac:dyDescent="0.3">
      <c r="A100" s="1">
        <v>43693</v>
      </c>
      <c r="B100">
        <v>10335.6</v>
      </c>
    </row>
    <row r="101" spans="1:2" x14ac:dyDescent="0.3">
      <c r="A101" s="1">
        <v>43694</v>
      </c>
      <c r="B101">
        <v>10218.1</v>
      </c>
    </row>
    <row r="102" spans="1:2" x14ac:dyDescent="0.3">
      <c r="A102" s="1">
        <v>43695</v>
      </c>
      <c r="B102">
        <v>10312.700000000001</v>
      </c>
    </row>
    <row r="103" spans="1:2" x14ac:dyDescent="0.3">
      <c r="A103" s="1">
        <v>43696</v>
      </c>
      <c r="B103">
        <v>10910.7</v>
      </c>
    </row>
    <row r="104" spans="1:2" x14ac:dyDescent="0.3">
      <c r="A104" s="1">
        <v>43697</v>
      </c>
      <c r="B104">
        <v>10752.6</v>
      </c>
    </row>
    <row r="105" spans="1:2" x14ac:dyDescent="0.3">
      <c r="A105" s="1">
        <v>43698</v>
      </c>
      <c r="B105">
        <v>10141.5</v>
      </c>
    </row>
    <row r="106" spans="1:2" x14ac:dyDescent="0.3">
      <c r="A106" s="1">
        <v>43699</v>
      </c>
      <c r="B106">
        <v>10105</v>
      </c>
    </row>
    <row r="107" spans="1:2" x14ac:dyDescent="0.3">
      <c r="A107" s="1">
        <v>43700</v>
      </c>
      <c r="B107">
        <v>10388.700000000001</v>
      </c>
    </row>
    <row r="108" spans="1:2" x14ac:dyDescent="0.3">
      <c r="A108" s="1">
        <v>43701</v>
      </c>
      <c r="B108">
        <v>10131</v>
      </c>
    </row>
    <row r="109" spans="1:2" x14ac:dyDescent="0.3">
      <c r="A109" s="1">
        <v>43702</v>
      </c>
      <c r="B109">
        <v>10136.299999999999</v>
      </c>
    </row>
    <row r="110" spans="1:2" x14ac:dyDescent="0.3">
      <c r="A110" s="1">
        <v>43703</v>
      </c>
      <c r="B110">
        <v>10371.799999999999</v>
      </c>
    </row>
    <row r="111" spans="1:2" x14ac:dyDescent="0.3">
      <c r="A111" s="1">
        <v>43704</v>
      </c>
      <c r="B111">
        <v>10184.799999999999</v>
      </c>
    </row>
    <row r="112" spans="1:2" x14ac:dyDescent="0.3">
      <c r="A112" s="1">
        <v>43705</v>
      </c>
      <c r="B112">
        <v>9729.4</v>
      </c>
    </row>
    <row r="113" spans="1:2" x14ac:dyDescent="0.3">
      <c r="A113" s="1">
        <v>43706</v>
      </c>
      <c r="B113">
        <v>9491</v>
      </c>
    </row>
    <row r="114" spans="1:2" x14ac:dyDescent="0.3">
      <c r="A114" s="1">
        <v>43707</v>
      </c>
      <c r="B114">
        <v>9585.4</v>
      </c>
    </row>
    <row r="115" spans="1:2" x14ac:dyDescent="0.3">
      <c r="A115" s="1">
        <v>43708</v>
      </c>
      <c r="B115">
        <v>9594.4</v>
      </c>
    </row>
    <row r="116" spans="1:2" x14ac:dyDescent="0.3">
      <c r="A116" s="1">
        <v>43709</v>
      </c>
      <c r="B116">
        <v>9729.2999999999993</v>
      </c>
    </row>
    <row r="117" spans="1:2" x14ac:dyDescent="0.3">
      <c r="A117" s="1">
        <v>43710</v>
      </c>
      <c r="B117">
        <v>10348.799999999999</v>
      </c>
    </row>
    <row r="118" spans="1:2" x14ac:dyDescent="0.3">
      <c r="A118" s="1">
        <v>43711</v>
      </c>
      <c r="B118">
        <v>10612.3</v>
      </c>
    </row>
    <row r="119" spans="1:2" x14ac:dyDescent="0.3">
      <c r="A119" s="1">
        <v>43712</v>
      </c>
      <c r="B119">
        <v>10568.2</v>
      </c>
    </row>
    <row r="120" spans="1:2" x14ac:dyDescent="0.3">
      <c r="A120" s="1">
        <v>43713</v>
      </c>
      <c r="B120">
        <v>10566.9</v>
      </c>
    </row>
    <row r="121" spans="1:2" x14ac:dyDescent="0.3">
      <c r="A121" s="1">
        <v>43714</v>
      </c>
      <c r="B121">
        <v>10309.299999999999</v>
      </c>
    </row>
    <row r="122" spans="1:2" x14ac:dyDescent="0.3">
      <c r="A122" s="1">
        <v>43715</v>
      </c>
      <c r="B122">
        <v>10461.1</v>
      </c>
    </row>
    <row r="123" spans="1:2" x14ac:dyDescent="0.3">
      <c r="A123" s="1">
        <v>43716</v>
      </c>
      <c r="B123">
        <v>10402.799999999999</v>
      </c>
    </row>
    <row r="124" spans="1:2" x14ac:dyDescent="0.3">
      <c r="A124" s="1">
        <v>43717</v>
      </c>
      <c r="B124">
        <v>10309</v>
      </c>
    </row>
    <row r="125" spans="1:2" x14ac:dyDescent="0.3">
      <c r="A125" s="1">
        <v>43718</v>
      </c>
      <c r="B125">
        <v>10105.4</v>
      </c>
    </row>
    <row r="126" spans="1:2" x14ac:dyDescent="0.3">
      <c r="A126" s="1">
        <v>43719</v>
      </c>
      <c r="B126">
        <v>10162.5</v>
      </c>
    </row>
    <row r="127" spans="1:2" x14ac:dyDescent="0.3">
      <c r="A127" s="1">
        <v>43720</v>
      </c>
      <c r="B127">
        <v>10415.1</v>
      </c>
    </row>
    <row r="128" spans="1:2" x14ac:dyDescent="0.3">
      <c r="A128" s="1">
        <v>43721</v>
      </c>
      <c r="B128">
        <v>10342.1</v>
      </c>
    </row>
    <row r="129" spans="1:2" x14ac:dyDescent="0.3">
      <c r="A129" s="1">
        <v>43722</v>
      </c>
      <c r="B129">
        <v>10337.299999999999</v>
      </c>
    </row>
    <row r="130" spans="1:2" x14ac:dyDescent="0.3">
      <c r="A130" s="1">
        <v>43723</v>
      </c>
      <c r="B130">
        <v>10311.5</v>
      </c>
    </row>
    <row r="131" spans="1:2" x14ac:dyDescent="0.3">
      <c r="A131" s="1">
        <v>43724</v>
      </c>
      <c r="B131">
        <v>10255.5</v>
      </c>
    </row>
    <row r="132" spans="1:2" x14ac:dyDescent="0.3">
      <c r="A132" s="1">
        <v>43725</v>
      </c>
      <c r="B132">
        <v>10195.700000000001</v>
      </c>
    </row>
    <row r="133" spans="1:2" x14ac:dyDescent="0.3">
      <c r="A133" s="1">
        <v>43726</v>
      </c>
      <c r="B133">
        <v>10164.700000000001</v>
      </c>
    </row>
    <row r="134" spans="1:2" x14ac:dyDescent="0.3">
      <c r="A134" s="1">
        <v>43727</v>
      </c>
      <c r="B134">
        <v>10250.5</v>
      </c>
    </row>
    <row r="135" spans="1:2" x14ac:dyDescent="0.3">
      <c r="A135" s="1">
        <v>43728</v>
      </c>
      <c r="B135">
        <v>10172.700000000001</v>
      </c>
    </row>
    <row r="136" spans="1:2" x14ac:dyDescent="0.3">
      <c r="A136" s="1">
        <v>43729</v>
      </c>
      <c r="B136">
        <v>9993</v>
      </c>
    </row>
    <row r="137" spans="1:2" x14ac:dyDescent="0.3">
      <c r="A137" s="1">
        <v>43730</v>
      </c>
      <c r="B137">
        <v>10031.6</v>
      </c>
    </row>
    <row r="138" spans="1:2" x14ac:dyDescent="0.3">
      <c r="A138" s="1">
        <v>43731</v>
      </c>
      <c r="B138">
        <v>9702.2000000000007</v>
      </c>
    </row>
    <row r="139" spans="1:2" x14ac:dyDescent="0.3">
      <c r="A139" s="1">
        <v>43732</v>
      </c>
      <c r="B139">
        <v>8513.9</v>
      </c>
    </row>
    <row r="140" spans="1:2" x14ac:dyDescent="0.3">
      <c r="A140" s="1">
        <v>43733</v>
      </c>
      <c r="B140">
        <v>8432.4</v>
      </c>
    </row>
    <row r="141" spans="1:2" x14ac:dyDescent="0.3">
      <c r="A141" s="1">
        <v>43734</v>
      </c>
      <c r="B141">
        <v>8063.8</v>
      </c>
    </row>
    <row r="142" spans="1:2" x14ac:dyDescent="0.3">
      <c r="A142" s="1">
        <v>43735</v>
      </c>
      <c r="B142">
        <v>8184.9</v>
      </c>
    </row>
    <row r="143" spans="1:2" x14ac:dyDescent="0.3">
      <c r="A143" s="1">
        <v>43736</v>
      </c>
      <c r="B143">
        <v>8208.5</v>
      </c>
    </row>
    <row r="144" spans="1:2" x14ac:dyDescent="0.3">
      <c r="A144" s="1">
        <v>43737</v>
      </c>
      <c r="B144">
        <v>8049.1</v>
      </c>
    </row>
    <row r="145" spans="1:2" x14ac:dyDescent="0.3">
      <c r="A145" s="1">
        <v>43738</v>
      </c>
      <c r="B145">
        <v>8284.2999999999993</v>
      </c>
    </row>
    <row r="146" spans="1:2" x14ac:dyDescent="0.3">
      <c r="A146" s="1">
        <v>43739</v>
      </c>
      <c r="B146">
        <v>8302.7000000000007</v>
      </c>
    </row>
    <row r="147" spans="1:2" x14ac:dyDescent="0.3">
      <c r="A147" s="1">
        <v>43740</v>
      </c>
      <c r="B147">
        <v>8364.1</v>
      </c>
    </row>
    <row r="148" spans="1:2" x14ac:dyDescent="0.3">
      <c r="A148" s="1">
        <v>43741</v>
      </c>
      <c r="B148">
        <v>8226.9</v>
      </c>
    </row>
    <row r="149" spans="1:2" x14ac:dyDescent="0.3">
      <c r="A149" s="1">
        <v>43742</v>
      </c>
      <c r="B149">
        <v>8148.1</v>
      </c>
    </row>
    <row r="150" spans="1:2" x14ac:dyDescent="0.3">
      <c r="A150" s="1">
        <v>43743</v>
      </c>
      <c r="B150">
        <v>8127.3</v>
      </c>
    </row>
    <row r="151" spans="1:2" x14ac:dyDescent="0.3">
      <c r="A151" s="1">
        <v>43744</v>
      </c>
      <c r="B151">
        <v>7881.9</v>
      </c>
    </row>
    <row r="152" spans="1:2" x14ac:dyDescent="0.3">
      <c r="A152" s="1">
        <v>43745</v>
      </c>
      <c r="B152">
        <v>8198.6</v>
      </c>
    </row>
    <row r="153" spans="1:2" x14ac:dyDescent="0.3">
      <c r="A153" s="1">
        <v>43746</v>
      </c>
      <c r="B153">
        <v>8182.9</v>
      </c>
    </row>
    <row r="154" spans="1:2" x14ac:dyDescent="0.3">
      <c r="A154" s="1">
        <v>43747</v>
      </c>
      <c r="B154">
        <v>8566.7000000000007</v>
      </c>
    </row>
    <row r="155" spans="1:2" x14ac:dyDescent="0.3">
      <c r="A155" s="1">
        <v>43748</v>
      </c>
      <c r="B155">
        <v>8562.2999999999993</v>
      </c>
    </row>
    <row r="156" spans="1:2" x14ac:dyDescent="0.3">
      <c r="A156" s="1">
        <v>43749</v>
      </c>
      <c r="B156">
        <v>8267.7999999999993</v>
      </c>
    </row>
    <row r="157" spans="1:2" x14ac:dyDescent="0.3">
      <c r="A157" s="1">
        <v>43750</v>
      </c>
      <c r="B157">
        <v>8304.4</v>
      </c>
    </row>
    <row r="158" spans="1:2" x14ac:dyDescent="0.3">
      <c r="A158" s="1">
        <v>43751</v>
      </c>
      <c r="B158">
        <v>8281.5</v>
      </c>
    </row>
    <row r="159" spans="1:2" x14ac:dyDescent="0.3">
      <c r="A159" s="1">
        <v>43752</v>
      </c>
      <c r="B159">
        <v>8353.2999999999993</v>
      </c>
    </row>
    <row r="160" spans="1:2" x14ac:dyDescent="0.3">
      <c r="A160" s="1">
        <v>43753</v>
      </c>
      <c r="B160">
        <v>8167.2</v>
      </c>
    </row>
    <row r="161" spans="1:2" x14ac:dyDescent="0.3">
      <c r="A161" s="1">
        <v>43754</v>
      </c>
      <c r="B161">
        <v>8000.4</v>
      </c>
    </row>
    <row r="162" spans="1:2" x14ac:dyDescent="0.3">
      <c r="A162" s="1">
        <v>43755</v>
      </c>
      <c r="B162">
        <v>8073.3</v>
      </c>
    </row>
    <row r="163" spans="1:2" x14ac:dyDescent="0.3">
      <c r="A163" s="1">
        <v>43756</v>
      </c>
      <c r="B163">
        <v>7948.5</v>
      </c>
    </row>
    <row r="164" spans="1:2" x14ac:dyDescent="0.3">
      <c r="A164" s="1">
        <v>43757</v>
      </c>
      <c r="B164">
        <v>7957.3</v>
      </c>
    </row>
    <row r="165" spans="1:2" x14ac:dyDescent="0.3">
      <c r="A165" s="1">
        <v>43758</v>
      </c>
      <c r="B165">
        <v>8223.4</v>
      </c>
    </row>
    <row r="166" spans="1:2" x14ac:dyDescent="0.3">
      <c r="A166" s="1">
        <v>43759</v>
      </c>
      <c r="B166">
        <v>8208.2000000000007</v>
      </c>
    </row>
    <row r="167" spans="1:2" x14ac:dyDescent="0.3">
      <c r="A167" s="1">
        <v>43760</v>
      </c>
      <c r="B167">
        <v>8031.4</v>
      </c>
    </row>
    <row r="168" spans="1:2" x14ac:dyDescent="0.3">
      <c r="A168" s="1">
        <v>43761</v>
      </c>
      <c r="B168">
        <v>7477</v>
      </c>
    </row>
    <row r="169" spans="1:2" x14ac:dyDescent="0.3">
      <c r="A169" s="1">
        <v>43762</v>
      </c>
      <c r="B169">
        <v>7422.7</v>
      </c>
    </row>
    <row r="170" spans="1:2" x14ac:dyDescent="0.3">
      <c r="A170" s="1">
        <v>43763</v>
      </c>
      <c r="B170">
        <v>8658.2999999999993</v>
      </c>
    </row>
    <row r="171" spans="1:2" x14ac:dyDescent="0.3">
      <c r="A171" s="1">
        <v>43764</v>
      </c>
      <c r="B171">
        <v>9230.6</v>
      </c>
    </row>
    <row r="172" spans="1:2" x14ac:dyDescent="0.3">
      <c r="A172" s="1">
        <v>43765</v>
      </c>
      <c r="B172">
        <v>9529.6</v>
      </c>
    </row>
    <row r="173" spans="1:2" x14ac:dyDescent="0.3">
      <c r="A173" s="1">
        <v>43766</v>
      </c>
      <c r="B173">
        <v>9207.2000000000007</v>
      </c>
    </row>
    <row r="174" spans="1:2" x14ac:dyDescent="0.3">
      <c r="A174" s="1">
        <v>43767</v>
      </c>
      <c r="B174">
        <v>9411.2999999999993</v>
      </c>
    </row>
    <row r="175" spans="1:2" x14ac:dyDescent="0.3">
      <c r="A175" s="1">
        <v>43768</v>
      </c>
      <c r="B175">
        <v>9157.9</v>
      </c>
    </row>
    <row r="176" spans="1:2" x14ac:dyDescent="0.3">
      <c r="A176" s="1">
        <v>43769</v>
      </c>
      <c r="B176">
        <v>9152.6</v>
      </c>
    </row>
    <row r="177" spans="1:2" x14ac:dyDescent="0.3">
      <c r="A177" s="1">
        <v>43770</v>
      </c>
      <c r="B177">
        <v>9230.1</v>
      </c>
    </row>
    <row r="178" spans="1:2" x14ac:dyDescent="0.3">
      <c r="A178" s="1">
        <v>43771</v>
      </c>
      <c r="B178">
        <v>9300.6</v>
      </c>
    </row>
    <row r="179" spans="1:2" x14ac:dyDescent="0.3">
      <c r="A179" s="1">
        <v>43772</v>
      </c>
      <c r="B179">
        <v>9198.2999999999993</v>
      </c>
    </row>
    <row r="180" spans="1:2" x14ac:dyDescent="0.3">
      <c r="A180" s="1">
        <v>43773</v>
      </c>
      <c r="B180">
        <v>9396.4</v>
      </c>
    </row>
    <row r="181" spans="1:2" x14ac:dyDescent="0.3">
      <c r="A181" s="1">
        <v>43774</v>
      </c>
      <c r="B181">
        <v>9310.7999999999993</v>
      </c>
    </row>
    <row r="182" spans="1:2" x14ac:dyDescent="0.3">
      <c r="A182" s="1">
        <v>43775</v>
      </c>
      <c r="B182">
        <v>9338.9</v>
      </c>
    </row>
    <row r="183" spans="1:2" x14ac:dyDescent="0.3">
      <c r="A183" s="1">
        <v>43776</v>
      </c>
      <c r="B183">
        <v>9223.5</v>
      </c>
    </row>
    <row r="184" spans="1:2" x14ac:dyDescent="0.3">
      <c r="A184" s="1">
        <v>43777</v>
      </c>
      <c r="B184">
        <v>8778.2000000000007</v>
      </c>
    </row>
    <row r="185" spans="1:2" x14ac:dyDescent="0.3">
      <c r="A185" s="1">
        <v>43778</v>
      </c>
      <c r="B185">
        <v>8804.5</v>
      </c>
    </row>
    <row r="186" spans="1:2" x14ac:dyDescent="0.3">
      <c r="A186" s="1">
        <v>43779</v>
      </c>
      <c r="B186">
        <v>9036.7999999999993</v>
      </c>
    </row>
    <row r="187" spans="1:2" x14ac:dyDescent="0.3">
      <c r="A187" s="1">
        <v>43780</v>
      </c>
      <c r="B187">
        <v>8736.9</v>
      </c>
    </row>
    <row r="188" spans="1:2" x14ac:dyDescent="0.3">
      <c r="A188" s="1">
        <v>43781</v>
      </c>
      <c r="B188">
        <v>8812.6</v>
      </c>
    </row>
    <row r="189" spans="1:2" x14ac:dyDescent="0.3">
      <c r="A189" s="1">
        <v>43782</v>
      </c>
      <c r="B189">
        <v>8783.1</v>
      </c>
    </row>
    <row r="190" spans="1:2" x14ac:dyDescent="0.3">
      <c r="A190" s="1">
        <v>43783</v>
      </c>
      <c r="B190">
        <v>8661.2000000000007</v>
      </c>
    </row>
    <row r="191" spans="1:2" x14ac:dyDescent="0.3">
      <c r="A191" s="1">
        <v>43784</v>
      </c>
      <c r="B191">
        <v>8476.2999999999993</v>
      </c>
    </row>
    <row r="192" spans="1:2" x14ac:dyDescent="0.3">
      <c r="A192" s="1">
        <v>43785</v>
      </c>
      <c r="B192">
        <v>8497.2999999999993</v>
      </c>
    </row>
    <row r="193" spans="1:2" x14ac:dyDescent="0.3">
      <c r="A193" s="1">
        <v>43786</v>
      </c>
      <c r="B193">
        <v>8509.7999999999993</v>
      </c>
    </row>
    <row r="194" spans="1:2" x14ac:dyDescent="0.3">
      <c r="A194" s="1">
        <v>43787</v>
      </c>
      <c r="B194">
        <v>8208.4</v>
      </c>
    </row>
    <row r="195" spans="1:2" x14ac:dyDescent="0.3">
      <c r="A195" s="1">
        <v>43788</v>
      </c>
      <c r="B195">
        <v>8145.7</v>
      </c>
    </row>
    <row r="196" spans="1:2" x14ac:dyDescent="0.3">
      <c r="A196" s="1">
        <v>43789</v>
      </c>
      <c r="B196">
        <v>8099.3</v>
      </c>
    </row>
    <row r="197" spans="1:2" x14ac:dyDescent="0.3">
      <c r="A197" s="1">
        <v>43790</v>
      </c>
      <c r="B197">
        <v>7627.9</v>
      </c>
    </row>
    <row r="198" spans="1:2" x14ac:dyDescent="0.3">
      <c r="A198" s="1">
        <v>43791</v>
      </c>
      <c r="B198">
        <v>7272.5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resultados</vt:lpstr>
      <vt:lpstr>info</vt:lpstr>
      <vt:lpstr>com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sebastian steyerer</cp:lastModifiedBy>
  <dcterms:created xsi:type="dcterms:W3CDTF">2020-05-31T22:22:33Z</dcterms:created>
  <dcterms:modified xsi:type="dcterms:W3CDTF">2020-06-01T13:32:30Z</dcterms:modified>
</cp:coreProperties>
</file>